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drawings/drawing23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b492101e257c6b/exceldesign/圓柱計算/"/>
    </mc:Choice>
  </mc:AlternateContent>
  <xr:revisionPtr revIDLastSave="76" documentId="8_{28582C21-9BFD-42C6-9A1F-9ED8FA24EF93}" xr6:coauthVersionLast="47" xr6:coauthVersionMax="47" xr10:uidLastSave="{BEB1922D-EBF8-4620-856F-B00B1B523B72}"/>
  <bookViews>
    <workbookView xWindow="-103" yWindow="-103" windowWidth="33120" windowHeight="18000" tabRatio="594" xr2:uid="{00000000-000D-0000-FFFF-FFFF00000000}"/>
  </bookViews>
  <sheets>
    <sheet name="check" sheetId="1" r:id="rId1"/>
    <sheet name="rebarps" sheetId="16" r:id="rId2"/>
    <sheet name="rectangle" sheetId="2" r:id="rId3"/>
    <sheet name="bar" sheetId="3" r:id="rId4"/>
    <sheet name="R0" sheetId="28" state="hidden" r:id="rId5"/>
    <sheet name="R1" sheetId="48" state="hidden" r:id="rId6"/>
    <sheet name="R2" sheetId="29" state="hidden" r:id="rId7"/>
    <sheet name="R3" sheetId="30" state="hidden" r:id="rId8"/>
    <sheet name="R4" sheetId="31" state="hidden" r:id="rId9"/>
    <sheet name="R5" sheetId="32" state="hidden" r:id="rId10"/>
    <sheet name="R6" sheetId="33" state="hidden" r:id="rId11"/>
    <sheet name="R7" sheetId="34" state="hidden" r:id="rId12"/>
    <sheet name="R8" sheetId="35" state="hidden" r:id="rId13"/>
    <sheet name="R9" sheetId="36" state="hidden" r:id="rId14"/>
    <sheet name="R10" sheetId="37" state="hidden" r:id="rId15"/>
    <sheet name="R11" sheetId="38" state="hidden" r:id="rId16"/>
    <sheet name="R12" sheetId="39" state="hidden" r:id="rId17"/>
    <sheet name="R13" sheetId="40" state="hidden" r:id="rId18"/>
    <sheet name="R14" sheetId="41" state="hidden" r:id="rId19"/>
    <sheet name="R15" sheetId="42" state="hidden" r:id="rId20"/>
    <sheet name="R16" sheetId="43" state="hidden" r:id="rId21"/>
    <sheet name="R17" sheetId="44" state="hidden" r:id="rId22"/>
    <sheet name="R18" sheetId="45" state="hidden" r:id="rId23"/>
    <sheet name="R19" sheetId="46" state="hidden" r:id="rId24"/>
    <sheet name="R20" sheetId="47" state="hidden" r:id="rId25"/>
  </sheets>
  <definedNames>
    <definedName name="_xlnm.Print_Area" localSheetId="0">check!$A$3:$N$42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5" i="1" l="1"/>
  <c r="AB26" i="1"/>
  <c r="AB27" i="1"/>
  <c r="AB28" i="1"/>
  <c r="AB29" i="1"/>
  <c r="AB30" i="1"/>
  <c r="AB31" i="1"/>
  <c r="AB32" i="1"/>
  <c r="AB33" i="1"/>
  <c r="AB34" i="1"/>
  <c r="AB24" i="1"/>
  <c r="Z25" i="1"/>
  <c r="Z26" i="1"/>
  <c r="Z27" i="1"/>
  <c r="Z28" i="1"/>
  <c r="Z29" i="1"/>
  <c r="Z30" i="1"/>
  <c r="Z31" i="1"/>
  <c r="Z32" i="1"/>
  <c r="Z33" i="1"/>
  <c r="Z34" i="1"/>
  <c r="Z24" i="1"/>
  <c r="V25" i="1"/>
  <c r="V26" i="1"/>
  <c r="V27" i="1"/>
  <c r="V28" i="1"/>
  <c r="V29" i="1"/>
  <c r="V30" i="1"/>
  <c r="V31" i="1"/>
  <c r="V32" i="1"/>
  <c r="V33" i="1"/>
  <c r="V34" i="1"/>
  <c r="V24" i="1"/>
  <c r="T25" i="1"/>
  <c r="T26" i="1"/>
  <c r="T27" i="1"/>
  <c r="T28" i="1"/>
  <c r="T29" i="1"/>
  <c r="T30" i="1"/>
  <c r="T31" i="1"/>
  <c r="T32" i="1"/>
  <c r="T33" i="1"/>
  <c r="T34" i="1"/>
  <c r="T24" i="1"/>
  <c r="G13" i="1"/>
  <c r="B6" i="47"/>
  <c r="I7" i="47" s="1"/>
  <c r="B6" i="46"/>
  <c r="I7" i="46" s="1"/>
  <c r="B6" i="45"/>
  <c r="I7" i="45" s="1"/>
  <c r="B6" i="44"/>
  <c r="B6" i="43"/>
  <c r="I7" i="43" s="1"/>
  <c r="B6" i="42"/>
  <c r="H7" i="42" s="1"/>
  <c r="B6" i="41"/>
  <c r="H7" i="41" s="1"/>
  <c r="B6" i="40"/>
  <c r="I7" i="40" s="1"/>
  <c r="B6" i="39"/>
  <c r="I7" i="39" s="1"/>
  <c r="B6" i="38"/>
  <c r="I7" i="38" s="1"/>
  <c r="B6" i="37"/>
  <c r="I7" i="37" s="1"/>
  <c r="B6" i="36"/>
  <c r="I7" i="36" s="1"/>
  <c r="B6" i="35"/>
  <c r="I7" i="35" s="1"/>
  <c r="B6" i="34"/>
  <c r="B6" i="33"/>
  <c r="B6" i="32"/>
  <c r="I7" i="32" s="1"/>
  <c r="B6" i="31"/>
  <c r="I7" i="31" s="1"/>
  <c r="B6" i="30"/>
  <c r="H7" i="30" s="1"/>
  <c r="B6" i="29"/>
  <c r="I7" i="29" s="1"/>
  <c r="B6" i="48"/>
  <c r="I7" i="48" s="1"/>
  <c r="B6" i="28"/>
  <c r="N479" i="48"/>
  <c r="N478" i="48"/>
  <c r="N477" i="48"/>
  <c r="N476" i="48"/>
  <c r="N475" i="48"/>
  <c r="N474" i="48"/>
  <c r="N473" i="48"/>
  <c r="N472" i="48"/>
  <c r="N471" i="48"/>
  <c r="N470" i="48"/>
  <c r="N469" i="48"/>
  <c r="N468" i="48"/>
  <c r="N467" i="48"/>
  <c r="N466" i="48"/>
  <c r="N465" i="48"/>
  <c r="N464" i="48"/>
  <c r="N463" i="48"/>
  <c r="N462" i="48"/>
  <c r="N461" i="48"/>
  <c r="N460" i="48"/>
  <c r="N459" i="48"/>
  <c r="N458" i="48"/>
  <c r="N457" i="48"/>
  <c r="N456" i="48"/>
  <c r="N455" i="48"/>
  <c r="N454" i="48"/>
  <c r="N453" i="48"/>
  <c r="N452" i="48"/>
  <c r="N451" i="48"/>
  <c r="N450" i="48"/>
  <c r="N449" i="48"/>
  <c r="N448" i="48"/>
  <c r="N447" i="48"/>
  <c r="N446" i="48"/>
  <c r="N445" i="48"/>
  <c r="N444" i="48"/>
  <c r="N443" i="48"/>
  <c r="N442" i="48"/>
  <c r="N441" i="48"/>
  <c r="N440" i="48"/>
  <c r="N439" i="48"/>
  <c r="N438" i="48"/>
  <c r="N437" i="48"/>
  <c r="N436" i="48"/>
  <c r="N435" i="48"/>
  <c r="N434" i="48"/>
  <c r="N433" i="48"/>
  <c r="N432" i="48"/>
  <c r="N431" i="48"/>
  <c r="N430" i="48"/>
  <c r="N429" i="48"/>
  <c r="N428" i="48"/>
  <c r="N427" i="48"/>
  <c r="N426" i="48"/>
  <c r="N425" i="48"/>
  <c r="N424" i="48"/>
  <c r="N423" i="48"/>
  <c r="N422" i="48"/>
  <c r="N421" i="48"/>
  <c r="N420" i="48"/>
  <c r="N419" i="48"/>
  <c r="N418" i="48"/>
  <c r="N417" i="48"/>
  <c r="N416" i="48"/>
  <c r="N415" i="48"/>
  <c r="N414" i="48"/>
  <c r="N413" i="48"/>
  <c r="N412" i="48"/>
  <c r="N411" i="48"/>
  <c r="N410" i="48"/>
  <c r="N409" i="48"/>
  <c r="N408" i="48"/>
  <c r="N407" i="48"/>
  <c r="N406" i="48"/>
  <c r="N405" i="48"/>
  <c r="N404" i="48"/>
  <c r="N403" i="48"/>
  <c r="N402" i="48"/>
  <c r="N401" i="48"/>
  <c r="N400" i="48"/>
  <c r="N399" i="48"/>
  <c r="N398" i="48"/>
  <c r="N397" i="48"/>
  <c r="N396" i="48"/>
  <c r="N395" i="48"/>
  <c r="N394" i="48"/>
  <c r="N393" i="48"/>
  <c r="N392" i="48"/>
  <c r="N391" i="48"/>
  <c r="N390" i="48"/>
  <c r="N389" i="48"/>
  <c r="N388" i="48"/>
  <c r="N387" i="48"/>
  <c r="N386" i="48"/>
  <c r="N385" i="48"/>
  <c r="N384" i="48"/>
  <c r="N383" i="48"/>
  <c r="N382" i="48"/>
  <c r="N381" i="48"/>
  <c r="N380" i="48"/>
  <c r="N379" i="48"/>
  <c r="N378" i="48"/>
  <c r="N377" i="48"/>
  <c r="N376" i="48"/>
  <c r="N375" i="48"/>
  <c r="N374" i="48"/>
  <c r="N373" i="48"/>
  <c r="N372" i="48"/>
  <c r="N371" i="48"/>
  <c r="N370" i="48"/>
  <c r="N369" i="48"/>
  <c r="N368" i="48"/>
  <c r="N367" i="48"/>
  <c r="N366" i="48"/>
  <c r="N365" i="48"/>
  <c r="N364" i="48"/>
  <c r="N363" i="48"/>
  <c r="N362" i="48"/>
  <c r="N361" i="48"/>
  <c r="N360" i="48"/>
  <c r="N359" i="48"/>
  <c r="N358" i="48"/>
  <c r="N357" i="48"/>
  <c r="N356" i="48"/>
  <c r="N355" i="48"/>
  <c r="N354" i="48"/>
  <c r="N353" i="48"/>
  <c r="N352" i="48"/>
  <c r="N351" i="48"/>
  <c r="N350" i="48"/>
  <c r="N349" i="48"/>
  <c r="N348" i="48"/>
  <c r="N347" i="48"/>
  <c r="N346" i="48"/>
  <c r="N345" i="48"/>
  <c r="N344" i="48"/>
  <c r="N343" i="48"/>
  <c r="N342" i="48"/>
  <c r="N341" i="48"/>
  <c r="N340" i="48"/>
  <c r="N339" i="48"/>
  <c r="N338" i="48"/>
  <c r="N337" i="48"/>
  <c r="N336" i="48"/>
  <c r="N335" i="48"/>
  <c r="N334" i="48"/>
  <c r="N333" i="48"/>
  <c r="N332" i="48"/>
  <c r="N331" i="48"/>
  <c r="N330" i="48"/>
  <c r="N329" i="48"/>
  <c r="N328" i="48"/>
  <c r="N327" i="48"/>
  <c r="N326" i="48"/>
  <c r="N325" i="48"/>
  <c r="N324" i="48"/>
  <c r="N323" i="48"/>
  <c r="N322" i="48"/>
  <c r="N321" i="48"/>
  <c r="N320" i="48"/>
  <c r="N319" i="48"/>
  <c r="N318" i="48"/>
  <c r="N317" i="48"/>
  <c r="N316" i="48"/>
  <c r="N315" i="48"/>
  <c r="N314" i="48"/>
  <c r="N313" i="48"/>
  <c r="N312" i="48"/>
  <c r="N311" i="48"/>
  <c r="N310" i="48"/>
  <c r="N309" i="48"/>
  <c r="N308" i="48"/>
  <c r="N307" i="48"/>
  <c r="N306" i="48"/>
  <c r="N305" i="48"/>
  <c r="N304" i="48"/>
  <c r="N303" i="48"/>
  <c r="N302" i="48"/>
  <c r="N301" i="48"/>
  <c r="N300" i="48"/>
  <c r="N299" i="48"/>
  <c r="N298" i="48"/>
  <c r="N297" i="48"/>
  <c r="N296" i="48"/>
  <c r="N295" i="48"/>
  <c r="N294" i="48"/>
  <c r="N293" i="48"/>
  <c r="N292" i="48"/>
  <c r="N291" i="48"/>
  <c r="N290" i="48"/>
  <c r="N289" i="48"/>
  <c r="N288" i="48"/>
  <c r="N287" i="48"/>
  <c r="N286" i="48"/>
  <c r="N285" i="48"/>
  <c r="N284" i="48"/>
  <c r="N283" i="48"/>
  <c r="N282" i="48"/>
  <c r="N281" i="48"/>
  <c r="N280" i="48"/>
  <c r="N279" i="48"/>
  <c r="N278" i="48"/>
  <c r="N277" i="48"/>
  <c r="N276" i="48"/>
  <c r="N275" i="48"/>
  <c r="N274" i="48"/>
  <c r="N273" i="48"/>
  <c r="N272" i="48"/>
  <c r="N271" i="48"/>
  <c r="N270" i="48"/>
  <c r="N269" i="48"/>
  <c r="N268" i="48"/>
  <c r="N267" i="48"/>
  <c r="N266" i="48"/>
  <c r="N265" i="48"/>
  <c r="N264" i="48"/>
  <c r="N263" i="48"/>
  <c r="N262" i="48"/>
  <c r="N261" i="48"/>
  <c r="N260" i="48"/>
  <c r="N259" i="48"/>
  <c r="N258" i="48"/>
  <c r="N257" i="48"/>
  <c r="N256" i="48"/>
  <c r="N255" i="48"/>
  <c r="N254" i="48"/>
  <c r="N253" i="48"/>
  <c r="N252" i="48"/>
  <c r="N251" i="48"/>
  <c r="N250" i="48"/>
  <c r="N249" i="48"/>
  <c r="N248" i="48"/>
  <c r="N247" i="48"/>
  <c r="N246" i="48"/>
  <c r="N245" i="48"/>
  <c r="N244" i="48"/>
  <c r="N243" i="48"/>
  <c r="N242" i="48"/>
  <c r="N241" i="48"/>
  <c r="N240" i="48"/>
  <c r="N239" i="48"/>
  <c r="N238" i="48"/>
  <c r="N237" i="48"/>
  <c r="N236" i="48"/>
  <c r="N235" i="48"/>
  <c r="N234" i="48"/>
  <c r="N233" i="48"/>
  <c r="N232" i="48"/>
  <c r="N231" i="48"/>
  <c r="N230" i="48"/>
  <c r="N229" i="48"/>
  <c r="N228" i="48"/>
  <c r="N227" i="48"/>
  <c r="N226" i="48"/>
  <c r="N225" i="48"/>
  <c r="N224" i="48"/>
  <c r="N223" i="48"/>
  <c r="N222" i="48"/>
  <c r="N221" i="48"/>
  <c r="N220" i="48"/>
  <c r="N219" i="48"/>
  <c r="N218" i="48"/>
  <c r="N217" i="48"/>
  <c r="N216" i="48"/>
  <c r="N215" i="48"/>
  <c r="N214" i="48"/>
  <c r="N213" i="48"/>
  <c r="N212" i="48"/>
  <c r="N211" i="48"/>
  <c r="N210" i="48"/>
  <c r="N209" i="48"/>
  <c r="N208" i="48"/>
  <c r="N207" i="48"/>
  <c r="N206" i="48"/>
  <c r="N205" i="48"/>
  <c r="N204" i="48"/>
  <c r="N203" i="48"/>
  <c r="N202" i="48"/>
  <c r="N201" i="48"/>
  <c r="N200" i="48"/>
  <c r="N199" i="48"/>
  <c r="N198" i="48"/>
  <c r="N197" i="48"/>
  <c r="N196" i="48"/>
  <c r="N195" i="48"/>
  <c r="N194" i="48"/>
  <c r="N193" i="48"/>
  <c r="N192" i="48"/>
  <c r="N191" i="48"/>
  <c r="N190" i="48"/>
  <c r="N189" i="48"/>
  <c r="N188" i="48"/>
  <c r="N187" i="48"/>
  <c r="N186" i="48"/>
  <c r="N185" i="48"/>
  <c r="N184" i="48"/>
  <c r="N183" i="48"/>
  <c r="N182" i="48"/>
  <c r="N181" i="48"/>
  <c r="N180" i="48"/>
  <c r="N179" i="48"/>
  <c r="N178" i="48"/>
  <c r="N177" i="48"/>
  <c r="N176" i="48"/>
  <c r="N175" i="48"/>
  <c r="N174" i="48"/>
  <c r="N173" i="48"/>
  <c r="N172" i="48"/>
  <c r="N171" i="48"/>
  <c r="N170" i="48"/>
  <c r="N169" i="48"/>
  <c r="N168" i="48"/>
  <c r="N167" i="48"/>
  <c r="N166" i="48"/>
  <c r="N165" i="48"/>
  <c r="N164" i="48"/>
  <c r="N163" i="48"/>
  <c r="N162" i="48"/>
  <c r="N161" i="48"/>
  <c r="N160" i="48"/>
  <c r="N159" i="48"/>
  <c r="N158" i="48"/>
  <c r="N157" i="48"/>
  <c r="N156" i="48"/>
  <c r="N155" i="48"/>
  <c r="N154" i="48"/>
  <c r="N153" i="48"/>
  <c r="N152" i="48"/>
  <c r="N151" i="48"/>
  <c r="N150" i="48"/>
  <c r="N149" i="48"/>
  <c r="N148" i="48"/>
  <c r="N147" i="48"/>
  <c r="N146" i="48"/>
  <c r="N145" i="48"/>
  <c r="N144" i="48"/>
  <c r="N143" i="48"/>
  <c r="N142" i="48"/>
  <c r="N141" i="48"/>
  <c r="N140" i="48"/>
  <c r="N139" i="48"/>
  <c r="N138" i="48"/>
  <c r="N137" i="48"/>
  <c r="N136" i="48"/>
  <c r="N135" i="48"/>
  <c r="N134" i="48"/>
  <c r="N133" i="48"/>
  <c r="N132" i="48"/>
  <c r="N131" i="48"/>
  <c r="N130" i="48"/>
  <c r="N129" i="48"/>
  <c r="N128" i="48"/>
  <c r="N127" i="48"/>
  <c r="N126" i="48"/>
  <c r="N125" i="48"/>
  <c r="N124" i="48"/>
  <c r="N123" i="48"/>
  <c r="N122" i="48"/>
  <c r="N121" i="48"/>
  <c r="N120" i="48"/>
  <c r="N119" i="48"/>
  <c r="N118" i="48"/>
  <c r="N117" i="48"/>
  <c r="N116" i="48"/>
  <c r="N115" i="48"/>
  <c r="N114" i="48"/>
  <c r="N113" i="48"/>
  <c r="N112" i="48"/>
  <c r="N111" i="48"/>
  <c r="N110" i="48"/>
  <c r="N109" i="48"/>
  <c r="N108" i="48"/>
  <c r="N107" i="48"/>
  <c r="N106" i="48"/>
  <c r="N105" i="48"/>
  <c r="N104" i="48"/>
  <c r="N103" i="48"/>
  <c r="N102" i="48"/>
  <c r="N101" i="48"/>
  <c r="N100" i="48"/>
  <c r="N99" i="48"/>
  <c r="N98" i="48"/>
  <c r="N97" i="48"/>
  <c r="A97" i="48"/>
  <c r="N96" i="48"/>
  <c r="N95" i="48"/>
  <c r="N94" i="48"/>
  <c r="N93" i="48"/>
  <c r="N92" i="48"/>
  <c r="N91" i="48"/>
  <c r="N90" i="48"/>
  <c r="N89" i="48"/>
  <c r="N88" i="48"/>
  <c r="N87" i="48"/>
  <c r="C87" i="48"/>
  <c r="B87" i="48"/>
  <c r="N86" i="48"/>
  <c r="N85" i="48"/>
  <c r="N84" i="48"/>
  <c r="N83" i="48"/>
  <c r="I83" i="48"/>
  <c r="H83" i="48"/>
  <c r="C83" i="48"/>
  <c r="B83" i="48"/>
  <c r="N82" i="48"/>
  <c r="N81" i="48"/>
  <c r="N80" i="48"/>
  <c r="Q75" i="48"/>
  <c r="M75" i="48"/>
  <c r="N75" i="48" s="1"/>
  <c r="J78" i="48" s="1"/>
  <c r="C48" i="48"/>
  <c r="C47" i="48"/>
  <c r="C46" i="48"/>
  <c r="C45" i="48"/>
  <c r="B12" i="48"/>
  <c r="B11" i="48"/>
  <c r="B10" i="48"/>
  <c r="B5" i="48"/>
  <c r="B4" i="48"/>
  <c r="B18" i="48" s="1"/>
  <c r="B2" i="48"/>
  <c r="N479" i="47"/>
  <c r="N478" i="47"/>
  <c r="N477" i="47"/>
  <c r="N476" i="47"/>
  <c r="N475" i="47"/>
  <c r="N474" i="47"/>
  <c r="N473" i="47"/>
  <c r="N472" i="47"/>
  <c r="N471" i="47"/>
  <c r="N470" i="47"/>
  <c r="N469" i="47"/>
  <c r="N468" i="47"/>
  <c r="N467" i="47"/>
  <c r="N466" i="47"/>
  <c r="N465" i="47"/>
  <c r="N464" i="47"/>
  <c r="N463" i="47"/>
  <c r="N462" i="47"/>
  <c r="N461" i="47"/>
  <c r="N460" i="47"/>
  <c r="N459" i="47"/>
  <c r="N458" i="47"/>
  <c r="N457" i="47"/>
  <c r="N456" i="47"/>
  <c r="N455" i="47"/>
  <c r="N454" i="47"/>
  <c r="N453" i="47"/>
  <c r="N452" i="47"/>
  <c r="N451" i="47"/>
  <c r="N450" i="47"/>
  <c r="N449" i="47"/>
  <c r="N448" i="47"/>
  <c r="N447" i="47"/>
  <c r="N446" i="47"/>
  <c r="N445" i="47"/>
  <c r="N444" i="47"/>
  <c r="N443" i="47"/>
  <c r="N442" i="47"/>
  <c r="N441" i="47"/>
  <c r="N440" i="47"/>
  <c r="N439" i="47"/>
  <c r="N438" i="47"/>
  <c r="N437" i="47"/>
  <c r="N436" i="47"/>
  <c r="N435" i="47"/>
  <c r="N434" i="47"/>
  <c r="N433" i="47"/>
  <c r="N432" i="47"/>
  <c r="N431" i="47"/>
  <c r="N430" i="47"/>
  <c r="N429" i="47"/>
  <c r="N428" i="47"/>
  <c r="N427" i="47"/>
  <c r="N426" i="47"/>
  <c r="N425" i="47"/>
  <c r="N424" i="47"/>
  <c r="N423" i="47"/>
  <c r="N422" i="47"/>
  <c r="N421" i="47"/>
  <c r="N420" i="47"/>
  <c r="N419" i="47"/>
  <c r="N418" i="47"/>
  <c r="N417" i="47"/>
  <c r="N416" i="47"/>
  <c r="N415" i="47"/>
  <c r="N414" i="47"/>
  <c r="N413" i="47"/>
  <c r="N412" i="47"/>
  <c r="N411" i="47"/>
  <c r="N410" i="47"/>
  <c r="N409" i="47"/>
  <c r="N408" i="47"/>
  <c r="N407" i="47"/>
  <c r="N406" i="47"/>
  <c r="N405" i="47"/>
  <c r="N404" i="47"/>
  <c r="N403" i="47"/>
  <c r="N402" i="47"/>
  <c r="N401" i="47"/>
  <c r="N400" i="47"/>
  <c r="N399" i="47"/>
  <c r="N398" i="47"/>
  <c r="N397" i="47"/>
  <c r="N396" i="47"/>
  <c r="N395" i="47"/>
  <c r="N394" i="47"/>
  <c r="N393" i="47"/>
  <c r="N392" i="47"/>
  <c r="N391" i="47"/>
  <c r="N390" i="47"/>
  <c r="N389" i="47"/>
  <c r="N388" i="47"/>
  <c r="N387" i="47"/>
  <c r="N386" i="47"/>
  <c r="N385" i="47"/>
  <c r="N384" i="47"/>
  <c r="N383" i="47"/>
  <c r="N382" i="47"/>
  <c r="N381" i="47"/>
  <c r="N380" i="47"/>
  <c r="N379" i="47"/>
  <c r="N378" i="47"/>
  <c r="N377" i="47"/>
  <c r="N376" i="47"/>
  <c r="N375" i="47"/>
  <c r="N374" i="47"/>
  <c r="N373" i="47"/>
  <c r="N372" i="47"/>
  <c r="N371" i="47"/>
  <c r="N370" i="47"/>
  <c r="N369" i="47"/>
  <c r="N368" i="47"/>
  <c r="N367" i="47"/>
  <c r="N366" i="47"/>
  <c r="N365" i="47"/>
  <c r="N364" i="47"/>
  <c r="N363" i="47"/>
  <c r="N362" i="47"/>
  <c r="N361" i="47"/>
  <c r="N360" i="47"/>
  <c r="N359" i="47"/>
  <c r="N358" i="47"/>
  <c r="N357" i="47"/>
  <c r="N356" i="47"/>
  <c r="N355" i="47"/>
  <c r="N354" i="47"/>
  <c r="N353" i="47"/>
  <c r="N352" i="47"/>
  <c r="N351" i="47"/>
  <c r="N350" i="47"/>
  <c r="N349" i="47"/>
  <c r="N348" i="47"/>
  <c r="N347" i="47"/>
  <c r="N346" i="47"/>
  <c r="N345" i="47"/>
  <c r="N344" i="47"/>
  <c r="N343" i="47"/>
  <c r="N342" i="47"/>
  <c r="N341" i="47"/>
  <c r="N340" i="47"/>
  <c r="N339" i="47"/>
  <c r="N338" i="47"/>
  <c r="N337" i="47"/>
  <c r="N336" i="47"/>
  <c r="N335" i="47"/>
  <c r="N334" i="47"/>
  <c r="N333" i="47"/>
  <c r="N332" i="47"/>
  <c r="N331" i="47"/>
  <c r="N330" i="47"/>
  <c r="N329" i="47"/>
  <c r="N328" i="47"/>
  <c r="N327" i="47"/>
  <c r="N326" i="47"/>
  <c r="N325" i="47"/>
  <c r="N324" i="47"/>
  <c r="N323" i="47"/>
  <c r="N322" i="47"/>
  <c r="N321" i="47"/>
  <c r="N320" i="47"/>
  <c r="N319" i="47"/>
  <c r="N318" i="47"/>
  <c r="N317" i="47"/>
  <c r="N316" i="47"/>
  <c r="N315" i="47"/>
  <c r="N314" i="47"/>
  <c r="N313" i="47"/>
  <c r="N312" i="47"/>
  <c r="N311" i="47"/>
  <c r="N310" i="47"/>
  <c r="N309" i="47"/>
  <c r="N308" i="47"/>
  <c r="N307" i="47"/>
  <c r="N306" i="47"/>
  <c r="N305" i="47"/>
  <c r="N304" i="47"/>
  <c r="N303" i="47"/>
  <c r="N302" i="47"/>
  <c r="N301" i="47"/>
  <c r="N300" i="47"/>
  <c r="N299" i="47"/>
  <c r="N298" i="47"/>
  <c r="N297" i="47"/>
  <c r="N296" i="47"/>
  <c r="N295" i="47"/>
  <c r="N294" i="47"/>
  <c r="N293" i="47"/>
  <c r="N292" i="47"/>
  <c r="N291" i="47"/>
  <c r="N290" i="47"/>
  <c r="N289" i="47"/>
  <c r="N288" i="47"/>
  <c r="N287" i="47"/>
  <c r="N286" i="47"/>
  <c r="N285" i="47"/>
  <c r="N284" i="47"/>
  <c r="N283" i="47"/>
  <c r="N282" i="47"/>
  <c r="N281" i="47"/>
  <c r="N280" i="47"/>
  <c r="N279" i="47"/>
  <c r="N278" i="47"/>
  <c r="N277" i="47"/>
  <c r="N276" i="47"/>
  <c r="N275" i="47"/>
  <c r="N274" i="47"/>
  <c r="N273" i="47"/>
  <c r="N272" i="47"/>
  <c r="N271" i="47"/>
  <c r="N270" i="47"/>
  <c r="N269" i="47"/>
  <c r="N268" i="47"/>
  <c r="N267" i="47"/>
  <c r="N266" i="47"/>
  <c r="N265" i="47"/>
  <c r="N264" i="47"/>
  <c r="N263" i="47"/>
  <c r="N262" i="47"/>
  <c r="N261" i="47"/>
  <c r="N260" i="47"/>
  <c r="N259" i="47"/>
  <c r="N258" i="47"/>
  <c r="N257" i="47"/>
  <c r="N256" i="47"/>
  <c r="N255" i="47"/>
  <c r="N254" i="47"/>
  <c r="N253" i="47"/>
  <c r="N252" i="47"/>
  <c r="N251" i="47"/>
  <c r="N250" i="47"/>
  <c r="N249" i="47"/>
  <c r="N248" i="47"/>
  <c r="N247" i="47"/>
  <c r="N246" i="47"/>
  <c r="N245" i="47"/>
  <c r="N244" i="47"/>
  <c r="N243" i="47"/>
  <c r="N242" i="47"/>
  <c r="N241" i="47"/>
  <c r="N240" i="47"/>
  <c r="N239" i="47"/>
  <c r="N238" i="47"/>
  <c r="N237" i="47"/>
  <c r="N236" i="47"/>
  <c r="N235" i="47"/>
  <c r="N234" i="47"/>
  <c r="N233" i="47"/>
  <c r="N232" i="47"/>
  <c r="N231" i="47"/>
  <c r="N230" i="47"/>
  <c r="N229" i="47"/>
  <c r="N228" i="47"/>
  <c r="N227" i="47"/>
  <c r="N226" i="47"/>
  <c r="N225" i="47"/>
  <c r="N224" i="47"/>
  <c r="N223" i="47"/>
  <c r="N222" i="47"/>
  <c r="N221" i="47"/>
  <c r="N220" i="47"/>
  <c r="N219" i="47"/>
  <c r="N218" i="47"/>
  <c r="N217" i="47"/>
  <c r="N216" i="47"/>
  <c r="N215" i="47"/>
  <c r="N214" i="47"/>
  <c r="N213" i="47"/>
  <c r="N212" i="47"/>
  <c r="N211" i="47"/>
  <c r="N210" i="47"/>
  <c r="N209" i="47"/>
  <c r="N208" i="47"/>
  <c r="N207" i="47"/>
  <c r="N206" i="47"/>
  <c r="N205" i="47"/>
  <c r="N204" i="47"/>
  <c r="N203" i="47"/>
  <c r="N202" i="47"/>
  <c r="N201" i="47"/>
  <c r="N200" i="47"/>
  <c r="N199" i="47"/>
  <c r="N198" i="47"/>
  <c r="N197" i="47"/>
  <c r="N196" i="47"/>
  <c r="N195" i="47"/>
  <c r="N194" i="47"/>
  <c r="N193" i="47"/>
  <c r="N192" i="47"/>
  <c r="N191" i="47"/>
  <c r="N190" i="47"/>
  <c r="N189" i="47"/>
  <c r="N188" i="47"/>
  <c r="N187" i="47"/>
  <c r="N186" i="47"/>
  <c r="N185" i="47"/>
  <c r="N184" i="47"/>
  <c r="N183" i="47"/>
  <c r="N182" i="47"/>
  <c r="N181" i="47"/>
  <c r="N180" i="47"/>
  <c r="N179" i="47"/>
  <c r="N178" i="47"/>
  <c r="N177" i="47"/>
  <c r="N176" i="47"/>
  <c r="N175" i="47"/>
  <c r="N174" i="47"/>
  <c r="N173" i="47"/>
  <c r="N172" i="47"/>
  <c r="N171" i="47"/>
  <c r="N170" i="47"/>
  <c r="N169" i="47"/>
  <c r="N168" i="47"/>
  <c r="N167" i="47"/>
  <c r="N166" i="47"/>
  <c r="N165" i="47"/>
  <c r="N164" i="47"/>
  <c r="N163" i="47"/>
  <c r="N162" i="47"/>
  <c r="N161" i="47"/>
  <c r="N160" i="47"/>
  <c r="N159" i="47"/>
  <c r="N158" i="47"/>
  <c r="N157" i="47"/>
  <c r="N156" i="47"/>
  <c r="N155" i="47"/>
  <c r="N154" i="47"/>
  <c r="N153" i="47"/>
  <c r="N152" i="47"/>
  <c r="N151" i="47"/>
  <c r="N150" i="47"/>
  <c r="N149" i="47"/>
  <c r="N148" i="47"/>
  <c r="N147" i="47"/>
  <c r="N146" i="47"/>
  <c r="N145" i="47"/>
  <c r="N144" i="47"/>
  <c r="N143" i="47"/>
  <c r="N142" i="47"/>
  <c r="N141" i="47"/>
  <c r="N140" i="47"/>
  <c r="N139" i="47"/>
  <c r="N138" i="47"/>
  <c r="N137" i="47"/>
  <c r="N136" i="47"/>
  <c r="N135" i="47"/>
  <c r="N134" i="47"/>
  <c r="N133" i="47"/>
  <c r="N132" i="47"/>
  <c r="N131" i="47"/>
  <c r="N130" i="47"/>
  <c r="N129" i="47"/>
  <c r="N128" i="47"/>
  <c r="N127" i="47"/>
  <c r="N126" i="47"/>
  <c r="N125" i="47"/>
  <c r="N124" i="47"/>
  <c r="N123" i="47"/>
  <c r="N122" i="47"/>
  <c r="N121" i="47"/>
  <c r="N120" i="47"/>
  <c r="N119" i="47"/>
  <c r="N118" i="47"/>
  <c r="N117" i="47"/>
  <c r="N116" i="47"/>
  <c r="N115" i="47"/>
  <c r="N114" i="47"/>
  <c r="N113" i="47"/>
  <c r="N112" i="47"/>
  <c r="N111" i="47"/>
  <c r="N110" i="47"/>
  <c r="N109" i="47"/>
  <c r="N108" i="47"/>
  <c r="N107" i="47"/>
  <c r="N106" i="47"/>
  <c r="N105" i="47"/>
  <c r="N104" i="47"/>
  <c r="N103" i="47"/>
  <c r="N102" i="47"/>
  <c r="N101" i="47"/>
  <c r="N100" i="47"/>
  <c r="N99" i="47"/>
  <c r="N98" i="47"/>
  <c r="N97" i="47"/>
  <c r="A97" i="47"/>
  <c r="N96" i="47"/>
  <c r="N95" i="47"/>
  <c r="N94" i="47"/>
  <c r="N93" i="47"/>
  <c r="N92" i="47"/>
  <c r="N91" i="47"/>
  <c r="N90" i="47"/>
  <c r="N89" i="47"/>
  <c r="N88" i="47"/>
  <c r="N87" i="47"/>
  <c r="C87" i="47"/>
  <c r="B87" i="47"/>
  <c r="N86" i="47"/>
  <c r="N85" i="47"/>
  <c r="N84" i="47"/>
  <c r="N83" i="47"/>
  <c r="I83" i="47"/>
  <c r="H83" i="47"/>
  <c r="C83" i="47"/>
  <c r="B83" i="47"/>
  <c r="N82" i="47"/>
  <c r="N81" i="47"/>
  <c r="N80" i="47"/>
  <c r="Q75" i="47"/>
  <c r="M75" i="47"/>
  <c r="N75" i="47" s="1"/>
  <c r="J78" i="47" s="1"/>
  <c r="C48" i="47"/>
  <c r="C47" i="47"/>
  <c r="C46" i="47"/>
  <c r="C45" i="47"/>
  <c r="B11" i="47"/>
  <c r="B10" i="47"/>
  <c r="B12" i="47" s="1"/>
  <c r="B5" i="47"/>
  <c r="C18" i="47" s="1"/>
  <c r="B4" i="47"/>
  <c r="B15" i="47" s="1"/>
  <c r="B2" i="47"/>
  <c r="N479" i="46"/>
  <c r="N478" i="46"/>
  <c r="N477" i="46"/>
  <c r="N476" i="46"/>
  <c r="N475" i="46"/>
  <c r="N474" i="46"/>
  <c r="N473" i="46"/>
  <c r="N472" i="46"/>
  <c r="N471" i="46"/>
  <c r="N470" i="46"/>
  <c r="N469" i="46"/>
  <c r="N468" i="46"/>
  <c r="N467" i="46"/>
  <c r="N466" i="46"/>
  <c r="N465" i="46"/>
  <c r="N464" i="46"/>
  <c r="N463" i="46"/>
  <c r="N462" i="46"/>
  <c r="N461" i="46"/>
  <c r="N460" i="46"/>
  <c r="N459" i="46"/>
  <c r="N458" i="46"/>
  <c r="N457" i="46"/>
  <c r="N456" i="46"/>
  <c r="N455" i="46"/>
  <c r="N454" i="46"/>
  <c r="N453" i="46"/>
  <c r="N452" i="46"/>
  <c r="N451" i="46"/>
  <c r="N450" i="46"/>
  <c r="N449" i="46"/>
  <c r="N448" i="46"/>
  <c r="N447" i="46"/>
  <c r="N446" i="46"/>
  <c r="N445" i="46"/>
  <c r="N444" i="46"/>
  <c r="N443" i="46"/>
  <c r="N442" i="46"/>
  <c r="N441" i="46"/>
  <c r="N440" i="46"/>
  <c r="N439" i="46"/>
  <c r="N438" i="46"/>
  <c r="N437" i="46"/>
  <c r="N436" i="46"/>
  <c r="N435" i="46"/>
  <c r="N434" i="46"/>
  <c r="N433" i="46"/>
  <c r="N432" i="46"/>
  <c r="N431" i="46"/>
  <c r="N430" i="46"/>
  <c r="N429" i="46"/>
  <c r="N428" i="46"/>
  <c r="N427" i="46"/>
  <c r="N426" i="46"/>
  <c r="N425" i="46"/>
  <c r="N424" i="46"/>
  <c r="N423" i="46"/>
  <c r="N422" i="46"/>
  <c r="N421" i="46"/>
  <c r="N420" i="46"/>
  <c r="N419" i="46"/>
  <c r="N418" i="46"/>
  <c r="N417" i="46"/>
  <c r="N416" i="46"/>
  <c r="N415" i="46"/>
  <c r="N414" i="46"/>
  <c r="N413" i="46"/>
  <c r="N412" i="46"/>
  <c r="N411" i="46"/>
  <c r="N410" i="46"/>
  <c r="N409" i="46"/>
  <c r="N408" i="46"/>
  <c r="N407" i="46"/>
  <c r="N406" i="46"/>
  <c r="N405" i="46"/>
  <c r="N404" i="46"/>
  <c r="N403" i="46"/>
  <c r="N402" i="46"/>
  <c r="N401" i="46"/>
  <c r="N400" i="46"/>
  <c r="N399" i="46"/>
  <c r="N398" i="46"/>
  <c r="N397" i="46"/>
  <c r="N396" i="46"/>
  <c r="N395" i="46"/>
  <c r="N394" i="46"/>
  <c r="N393" i="46"/>
  <c r="N392" i="46"/>
  <c r="N391" i="46"/>
  <c r="N390" i="46"/>
  <c r="N389" i="46"/>
  <c r="N388" i="46"/>
  <c r="N387" i="46"/>
  <c r="N386" i="46"/>
  <c r="N385" i="46"/>
  <c r="N384" i="46"/>
  <c r="N383" i="46"/>
  <c r="N382" i="46"/>
  <c r="N381" i="46"/>
  <c r="N380" i="46"/>
  <c r="N379" i="46"/>
  <c r="N378" i="46"/>
  <c r="N377" i="46"/>
  <c r="N376" i="46"/>
  <c r="N375" i="46"/>
  <c r="N374" i="46"/>
  <c r="N373" i="46"/>
  <c r="N372" i="46"/>
  <c r="N371" i="46"/>
  <c r="N370" i="46"/>
  <c r="N369" i="46"/>
  <c r="N368" i="46"/>
  <c r="N367" i="46"/>
  <c r="N366" i="46"/>
  <c r="N365" i="46"/>
  <c r="N364" i="46"/>
  <c r="N363" i="46"/>
  <c r="N362" i="46"/>
  <c r="N361" i="46"/>
  <c r="N360" i="46"/>
  <c r="N359" i="46"/>
  <c r="N358" i="46"/>
  <c r="N357" i="46"/>
  <c r="N356" i="46"/>
  <c r="N355" i="46"/>
  <c r="N354" i="46"/>
  <c r="N353" i="46"/>
  <c r="N352" i="46"/>
  <c r="N351" i="46"/>
  <c r="N350" i="46"/>
  <c r="N349" i="46"/>
  <c r="N348" i="46"/>
  <c r="N347" i="46"/>
  <c r="N346" i="46"/>
  <c r="N345" i="46"/>
  <c r="N344" i="46"/>
  <c r="N343" i="46"/>
  <c r="N342" i="46"/>
  <c r="N341" i="46"/>
  <c r="N340" i="46"/>
  <c r="N339" i="46"/>
  <c r="N338" i="46"/>
  <c r="N337" i="46"/>
  <c r="N336" i="46"/>
  <c r="N335" i="46"/>
  <c r="N334" i="46"/>
  <c r="N333" i="46"/>
  <c r="N332" i="46"/>
  <c r="N331" i="46"/>
  <c r="N330" i="46"/>
  <c r="N329" i="46"/>
  <c r="N328" i="46"/>
  <c r="N327" i="46"/>
  <c r="N326" i="46"/>
  <c r="N325" i="46"/>
  <c r="N324" i="46"/>
  <c r="N323" i="46"/>
  <c r="N322" i="46"/>
  <c r="N321" i="46"/>
  <c r="N320" i="46"/>
  <c r="N319" i="46"/>
  <c r="N318" i="46"/>
  <c r="N317" i="46"/>
  <c r="N316" i="46"/>
  <c r="N315" i="46"/>
  <c r="N314" i="46"/>
  <c r="N313" i="46"/>
  <c r="N312" i="46"/>
  <c r="N311" i="46"/>
  <c r="N310" i="46"/>
  <c r="N309" i="46"/>
  <c r="N308" i="46"/>
  <c r="N307" i="46"/>
  <c r="N306" i="46"/>
  <c r="N305" i="46"/>
  <c r="N304" i="46"/>
  <c r="N303" i="46"/>
  <c r="N302" i="46"/>
  <c r="N301" i="46"/>
  <c r="N300" i="46"/>
  <c r="N299" i="46"/>
  <c r="N298" i="46"/>
  <c r="N297" i="46"/>
  <c r="N296" i="46"/>
  <c r="N295" i="46"/>
  <c r="N294" i="46"/>
  <c r="N293" i="46"/>
  <c r="N292" i="46"/>
  <c r="N291" i="46"/>
  <c r="N290" i="46"/>
  <c r="N289" i="46"/>
  <c r="N288" i="46"/>
  <c r="N287" i="46"/>
  <c r="N286" i="46"/>
  <c r="N285" i="46"/>
  <c r="N284" i="46"/>
  <c r="N283" i="46"/>
  <c r="N282" i="46"/>
  <c r="N281" i="46"/>
  <c r="N280" i="46"/>
  <c r="N279" i="46"/>
  <c r="N278" i="46"/>
  <c r="N277" i="46"/>
  <c r="N276" i="46"/>
  <c r="N275" i="46"/>
  <c r="N274" i="46"/>
  <c r="N273" i="46"/>
  <c r="N272" i="46"/>
  <c r="N271" i="46"/>
  <c r="N270" i="46"/>
  <c r="N269" i="46"/>
  <c r="N268" i="46"/>
  <c r="N267" i="46"/>
  <c r="N266" i="46"/>
  <c r="N265" i="46"/>
  <c r="N264" i="46"/>
  <c r="N263" i="46"/>
  <c r="N262" i="46"/>
  <c r="N261" i="46"/>
  <c r="N260" i="46"/>
  <c r="N259" i="46"/>
  <c r="N258" i="46"/>
  <c r="N257" i="46"/>
  <c r="N256" i="46"/>
  <c r="N255" i="46"/>
  <c r="N254" i="46"/>
  <c r="N253" i="46"/>
  <c r="N252" i="46"/>
  <c r="N251" i="46"/>
  <c r="N250" i="46"/>
  <c r="N249" i="46"/>
  <c r="N248" i="46"/>
  <c r="N247" i="46"/>
  <c r="N246" i="46"/>
  <c r="N245" i="46"/>
  <c r="N244" i="46"/>
  <c r="N243" i="46"/>
  <c r="N242" i="46"/>
  <c r="N241" i="46"/>
  <c r="N240" i="46"/>
  <c r="N239" i="46"/>
  <c r="N238" i="46"/>
  <c r="N237" i="46"/>
  <c r="N236" i="46"/>
  <c r="N235" i="46"/>
  <c r="N234" i="46"/>
  <c r="N233" i="46"/>
  <c r="N232" i="46"/>
  <c r="N231" i="46"/>
  <c r="N230" i="46"/>
  <c r="N229" i="46"/>
  <c r="N228" i="46"/>
  <c r="N227" i="46"/>
  <c r="N226" i="46"/>
  <c r="N225" i="46"/>
  <c r="N224" i="46"/>
  <c r="N223" i="46"/>
  <c r="N222" i="46"/>
  <c r="N221" i="46"/>
  <c r="N220" i="46"/>
  <c r="N219" i="46"/>
  <c r="N218" i="46"/>
  <c r="N217" i="46"/>
  <c r="N216" i="46"/>
  <c r="N215" i="46"/>
  <c r="N214" i="46"/>
  <c r="N213" i="46"/>
  <c r="N212" i="46"/>
  <c r="N211" i="46"/>
  <c r="N210" i="46"/>
  <c r="N209" i="46"/>
  <c r="N208" i="46"/>
  <c r="N207" i="46"/>
  <c r="N206" i="46"/>
  <c r="N205" i="46"/>
  <c r="N204" i="46"/>
  <c r="N203" i="46"/>
  <c r="N202" i="46"/>
  <c r="N201" i="46"/>
  <c r="N200" i="46"/>
  <c r="N199" i="46"/>
  <c r="N198" i="46"/>
  <c r="N197" i="46"/>
  <c r="N196" i="46"/>
  <c r="N195" i="46"/>
  <c r="N194" i="46"/>
  <c r="N193" i="46"/>
  <c r="N192" i="46"/>
  <c r="N191" i="46"/>
  <c r="N190" i="46"/>
  <c r="N189" i="46"/>
  <c r="N188" i="46"/>
  <c r="N187" i="46"/>
  <c r="N186" i="46"/>
  <c r="N185" i="46"/>
  <c r="N184" i="46"/>
  <c r="N183" i="46"/>
  <c r="N182" i="46"/>
  <c r="N181" i="46"/>
  <c r="N180" i="46"/>
  <c r="N179" i="46"/>
  <c r="N178" i="46"/>
  <c r="N177" i="46"/>
  <c r="N176" i="46"/>
  <c r="N175" i="46"/>
  <c r="N174" i="46"/>
  <c r="N173" i="46"/>
  <c r="N172" i="46"/>
  <c r="N171" i="46"/>
  <c r="N170" i="46"/>
  <c r="N169" i="46"/>
  <c r="N168" i="46"/>
  <c r="N167" i="46"/>
  <c r="N166" i="46"/>
  <c r="N165" i="46"/>
  <c r="N164" i="46"/>
  <c r="N163" i="46"/>
  <c r="N162" i="46"/>
  <c r="N161" i="46"/>
  <c r="N160" i="46"/>
  <c r="N159" i="46"/>
  <c r="N158" i="46"/>
  <c r="N157" i="46"/>
  <c r="N156" i="46"/>
  <c r="N155" i="46"/>
  <c r="N154" i="46"/>
  <c r="N153" i="46"/>
  <c r="N152" i="46"/>
  <c r="N151" i="46"/>
  <c r="N150" i="46"/>
  <c r="N149" i="46"/>
  <c r="N148" i="46"/>
  <c r="N147" i="46"/>
  <c r="N146" i="46"/>
  <c r="N145" i="46"/>
  <c r="N144" i="46"/>
  <c r="N143" i="46"/>
  <c r="N142" i="46"/>
  <c r="N141" i="46"/>
  <c r="N140" i="46"/>
  <c r="N139" i="46"/>
  <c r="N138" i="46"/>
  <c r="N137" i="46"/>
  <c r="N136" i="46"/>
  <c r="N135" i="46"/>
  <c r="N134" i="46"/>
  <c r="N133" i="46"/>
  <c r="N132" i="46"/>
  <c r="N131" i="46"/>
  <c r="N130" i="46"/>
  <c r="N129" i="46"/>
  <c r="N128" i="46"/>
  <c r="N127" i="46"/>
  <c r="N126" i="46"/>
  <c r="N125" i="46"/>
  <c r="N124" i="46"/>
  <c r="N123" i="46"/>
  <c r="N122" i="46"/>
  <c r="N121" i="46"/>
  <c r="N120" i="46"/>
  <c r="N119" i="46"/>
  <c r="N118" i="46"/>
  <c r="N117" i="46"/>
  <c r="N116" i="46"/>
  <c r="N115" i="46"/>
  <c r="N114" i="46"/>
  <c r="N113" i="46"/>
  <c r="N112" i="46"/>
  <c r="N111" i="46"/>
  <c r="N110" i="46"/>
  <c r="N109" i="46"/>
  <c r="N108" i="46"/>
  <c r="N107" i="46"/>
  <c r="N106" i="46"/>
  <c r="N105" i="46"/>
  <c r="N104" i="46"/>
  <c r="N103" i="46"/>
  <c r="N102" i="46"/>
  <c r="N101" i="46"/>
  <c r="N100" i="46"/>
  <c r="N99" i="46"/>
  <c r="N98" i="46"/>
  <c r="N97" i="46"/>
  <c r="A97" i="46"/>
  <c r="N96" i="46"/>
  <c r="N95" i="46"/>
  <c r="N94" i="46"/>
  <c r="N93" i="46"/>
  <c r="N92" i="46"/>
  <c r="N91" i="46"/>
  <c r="N90" i="46"/>
  <c r="N89" i="46"/>
  <c r="N88" i="46"/>
  <c r="N87" i="46"/>
  <c r="C87" i="46"/>
  <c r="B87" i="46"/>
  <c r="N86" i="46"/>
  <c r="N85" i="46"/>
  <c r="N84" i="46"/>
  <c r="N83" i="46"/>
  <c r="I83" i="46"/>
  <c r="H83" i="46"/>
  <c r="C83" i="46"/>
  <c r="B83" i="46"/>
  <c r="N82" i="46"/>
  <c r="N81" i="46"/>
  <c r="N80" i="46"/>
  <c r="Q75" i="46"/>
  <c r="M75" i="46"/>
  <c r="N75" i="46" s="1"/>
  <c r="J78" i="46" s="1"/>
  <c r="C48" i="46"/>
  <c r="C47" i="46"/>
  <c r="C46" i="46"/>
  <c r="C45" i="46"/>
  <c r="B11" i="46"/>
  <c r="B10" i="46"/>
  <c r="B5" i="46"/>
  <c r="C17" i="46" s="1"/>
  <c r="B4" i="46"/>
  <c r="B18" i="46" s="1"/>
  <c r="B2" i="46"/>
  <c r="N479" i="45"/>
  <c r="N478" i="45"/>
  <c r="N477" i="45"/>
  <c r="N476" i="45"/>
  <c r="N475" i="45"/>
  <c r="N474" i="45"/>
  <c r="N473" i="45"/>
  <c r="N472" i="45"/>
  <c r="N471" i="45"/>
  <c r="N470" i="45"/>
  <c r="N469" i="45"/>
  <c r="N468" i="45"/>
  <c r="N467" i="45"/>
  <c r="N466" i="45"/>
  <c r="N465" i="45"/>
  <c r="N464" i="45"/>
  <c r="N463" i="45"/>
  <c r="N462" i="45"/>
  <c r="N461" i="45"/>
  <c r="N460" i="45"/>
  <c r="N459" i="45"/>
  <c r="N458" i="45"/>
  <c r="N457" i="45"/>
  <c r="N456" i="45"/>
  <c r="N455" i="45"/>
  <c r="N454" i="45"/>
  <c r="N453" i="45"/>
  <c r="N452" i="45"/>
  <c r="N451" i="45"/>
  <c r="N450" i="45"/>
  <c r="N449" i="45"/>
  <c r="N448" i="45"/>
  <c r="N447" i="45"/>
  <c r="N446" i="45"/>
  <c r="N445" i="45"/>
  <c r="N444" i="45"/>
  <c r="N443" i="45"/>
  <c r="N442" i="45"/>
  <c r="N441" i="45"/>
  <c r="N440" i="45"/>
  <c r="N439" i="45"/>
  <c r="N438" i="45"/>
  <c r="N437" i="45"/>
  <c r="N436" i="45"/>
  <c r="N435" i="45"/>
  <c r="N434" i="45"/>
  <c r="N433" i="45"/>
  <c r="N432" i="45"/>
  <c r="N431" i="45"/>
  <c r="N430" i="45"/>
  <c r="N429" i="45"/>
  <c r="N428" i="45"/>
  <c r="N427" i="45"/>
  <c r="N426" i="45"/>
  <c r="N425" i="45"/>
  <c r="N424" i="45"/>
  <c r="N423" i="45"/>
  <c r="N422" i="45"/>
  <c r="N421" i="45"/>
  <c r="N420" i="45"/>
  <c r="N419" i="45"/>
  <c r="N418" i="45"/>
  <c r="N417" i="45"/>
  <c r="N416" i="45"/>
  <c r="N415" i="45"/>
  <c r="N414" i="45"/>
  <c r="N413" i="45"/>
  <c r="N412" i="45"/>
  <c r="N411" i="45"/>
  <c r="N410" i="45"/>
  <c r="N409" i="45"/>
  <c r="N408" i="45"/>
  <c r="N407" i="45"/>
  <c r="N406" i="45"/>
  <c r="N405" i="45"/>
  <c r="N404" i="45"/>
  <c r="N403" i="45"/>
  <c r="N402" i="45"/>
  <c r="N401" i="45"/>
  <c r="N400" i="45"/>
  <c r="N399" i="45"/>
  <c r="N398" i="45"/>
  <c r="N397" i="45"/>
  <c r="N396" i="45"/>
  <c r="N395" i="45"/>
  <c r="N394" i="45"/>
  <c r="N393" i="45"/>
  <c r="N392" i="45"/>
  <c r="N391" i="45"/>
  <c r="N390" i="45"/>
  <c r="N389" i="45"/>
  <c r="N388" i="45"/>
  <c r="N387" i="45"/>
  <c r="N386" i="45"/>
  <c r="N385" i="45"/>
  <c r="N384" i="45"/>
  <c r="N383" i="45"/>
  <c r="N382" i="45"/>
  <c r="N381" i="45"/>
  <c r="N380" i="45"/>
  <c r="N379" i="45"/>
  <c r="N378" i="45"/>
  <c r="N377" i="45"/>
  <c r="N376" i="45"/>
  <c r="N375" i="45"/>
  <c r="N374" i="45"/>
  <c r="N373" i="45"/>
  <c r="N372" i="45"/>
  <c r="N371" i="45"/>
  <c r="N370" i="45"/>
  <c r="N369" i="45"/>
  <c r="N368" i="45"/>
  <c r="N367" i="45"/>
  <c r="N366" i="45"/>
  <c r="N365" i="45"/>
  <c r="N364" i="45"/>
  <c r="N363" i="45"/>
  <c r="N362" i="45"/>
  <c r="N361" i="45"/>
  <c r="N360" i="45"/>
  <c r="N359" i="45"/>
  <c r="N358" i="45"/>
  <c r="N357" i="45"/>
  <c r="N356" i="45"/>
  <c r="N355" i="45"/>
  <c r="N354" i="45"/>
  <c r="N353" i="45"/>
  <c r="N352" i="45"/>
  <c r="N351" i="45"/>
  <c r="N350" i="45"/>
  <c r="N349" i="45"/>
  <c r="N348" i="45"/>
  <c r="N347" i="45"/>
  <c r="N346" i="45"/>
  <c r="N345" i="45"/>
  <c r="N344" i="45"/>
  <c r="N343" i="45"/>
  <c r="N342" i="45"/>
  <c r="N341" i="45"/>
  <c r="N340" i="45"/>
  <c r="N339" i="45"/>
  <c r="N338" i="45"/>
  <c r="N337" i="45"/>
  <c r="N336" i="45"/>
  <c r="N335" i="45"/>
  <c r="N334" i="45"/>
  <c r="N333" i="45"/>
  <c r="N332" i="45"/>
  <c r="N331" i="45"/>
  <c r="N330" i="45"/>
  <c r="N329" i="45"/>
  <c r="N328" i="45"/>
  <c r="N327" i="45"/>
  <c r="N326" i="45"/>
  <c r="N325" i="45"/>
  <c r="N324" i="45"/>
  <c r="N323" i="45"/>
  <c r="N322" i="45"/>
  <c r="N321" i="45"/>
  <c r="N320" i="45"/>
  <c r="N319" i="45"/>
  <c r="N318" i="45"/>
  <c r="N317" i="45"/>
  <c r="N316" i="45"/>
  <c r="N315" i="45"/>
  <c r="N314" i="45"/>
  <c r="N313" i="45"/>
  <c r="N312" i="45"/>
  <c r="N311" i="45"/>
  <c r="N310" i="45"/>
  <c r="N309" i="45"/>
  <c r="N308" i="45"/>
  <c r="N307" i="45"/>
  <c r="N306" i="45"/>
  <c r="N305" i="45"/>
  <c r="N304" i="45"/>
  <c r="N303" i="45"/>
  <c r="N302" i="45"/>
  <c r="N301" i="45"/>
  <c r="N300" i="45"/>
  <c r="N299" i="45"/>
  <c r="N298" i="45"/>
  <c r="N297" i="45"/>
  <c r="N296" i="45"/>
  <c r="N295" i="45"/>
  <c r="N294" i="45"/>
  <c r="N293" i="45"/>
  <c r="N292" i="45"/>
  <c r="N291" i="45"/>
  <c r="N290" i="45"/>
  <c r="N289" i="45"/>
  <c r="N288" i="45"/>
  <c r="N287" i="45"/>
  <c r="N286" i="45"/>
  <c r="N285" i="45"/>
  <c r="N284" i="45"/>
  <c r="N283" i="45"/>
  <c r="N282" i="45"/>
  <c r="N281" i="45"/>
  <c r="N280" i="45"/>
  <c r="N279" i="45"/>
  <c r="N278" i="45"/>
  <c r="N277" i="45"/>
  <c r="N276" i="45"/>
  <c r="N275" i="45"/>
  <c r="N274" i="45"/>
  <c r="N273" i="45"/>
  <c r="N272" i="45"/>
  <c r="N271" i="45"/>
  <c r="N270" i="45"/>
  <c r="N269" i="45"/>
  <c r="N268" i="45"/>
  <c r="N267" i="45"/>
  <c r="N266" i="45"/>
  <c r="N265" i="45"/>
  <c r="N264" i="45"/>
  <c r="N263" i="45"/>
  <c r="N262" i="45"/>
  <c r="N261" i="45"/>
  <c r="N260" i="45"/>
  <c r="N259" i="45"/>
  <c r="N258" i="45"/>
  <c r="N257" i="45"/>
  <c r="N256" i="45"/>
  <c r="N255" i="45"/>
  <c r="N254" i="45"/>
  <c r="N253" i="45"/>
  <c r="N252" i="45"/>
  <c r="N251" i="45"/>
  <c r="N250" i="45"/>
  <c r="N249" i="45"/>
  <c r="N248" i="45"/>
  <c r="N247" i="45"/>
  <c r="N246" i="45"/>
  <c r="N245" i="45"/>
  <c r="N244" i="45"/>
  <c r="N243" i="45"/>
  <c r="N242" i="45"/>
  <c r="N241" i="45"/>
  <c r="N240" i="45"/>
  <c r="N239" i="45"/>
  <c r="N238" i="45"/>
  <c r="N237" i="45"/>
  <c r="N236" i="45"/>
  <c r="N235" i="45"/>
  <c r="N234" i="45"/>
  <c r="N233" i="45"/>
  <c r="N232" i="45"/>
  <c r="N231" i="45"/>
  <c r="N230" i="45"/>
  <c r="N229" i="45"/>
  <c r="N228" i="45"/>
  <c r="N227" i="45"/>
  <c r="N226" i="45"/>
  <c r="N225" i="45"/>
  <c r="N224" i="45"/>
  <c r="N223" i="45"/>
  <c r="N222" i="45"/>
  <c r="N221" i="45"/>
  <c r="N220" i="45"/>
  <c r="N219" i="45"/>
  <c r="N218" i="45"/>
  <c r="N217" i="45"/>
  <c r="N216" i="45"/>
  <c r="N215" i="45"/>
  <c r="N214" i="45"/>
  <c r="N213" i="45"/>
  <c r="N212" i="45"/>
  <c r="N211" i="45"/>
  <c r="N210" i="45"/>
  <c r="N209" i="45"/>
  <c r="N208" i="45"/>
  <c r="N207" i="45"/>
  <c r="N206" i="45"/>
  <c r="N205" i="45"/>
  <c r="N204" i="45"/>
  <c r="N203" i="45"/>
  <c r="N202" i="45"/>
  <c r="N201" i="45"/>
  <c r="N200" i="45"/>
  <c r="N199" i="45"/>
  <c r="N198" i="45"/>
  <c r="N197" i="45"/>
  <c r="N196" i="45"/>
  <c r="N195" i="45"/>
  <c r="N194" i="45"/>
  <c r="N193" i="45"/>
  <c r="N192" i="45"/>
  <c r="N191" i="45"/>
  <c r="N190" i="45"/>
  <c r="N189" i="45"/>
  <c r="N188" i="45"/>
  <c r="N187" i="45"/>
  <c r="N186" i="45"/>
  <c r="N185" i="45"/>
  <c r="N184" i="45"/>
  <c r="N183" i="45"/>
  <c r="N182" i="45"/>
  <c r="N181" i="45"/>
  <c r="N180" i="45"/>
  <c r="N179" i="45"/>
  <c r="N178" i="45"/>
  <c r="N177" i="45"/>
  <c r="N176" i="45"/>
  <c r="N175" i="45"/>
  <c r="N174" i="45"/>
  <c r="N173" i="45"/>
  <c r="N172" i="45"/>
  <c r="N171" i="45"/>
  <c r="N170" i="45"/>
  <c r="N169" i="45"/>
  <c r="N168" i="45"/>
  <c r="N167" i="45"/>
  <c r="N166" i="45"/>
  <c r="N165" i="45"/>
  <c r="N164" i="45"/>
  <c r="N163" i="45"/>
  <c r="N162" i="45"/>
  <c r="N161" i="45"/>
  <c r="N160" i="45"/>
  <c r="N159" i="45"/>
  <c r="N158" i="45"/>
  <c r="N157" i="45"/>
  <c r="N156" i="45"/>
  <c r="N155" i="45"/>
  <c r="N154" i="45"/>
  <c r="N153" i="45"/>
  <c r="N152" i="45"/>
  <c r="N151" i="45"/>
  <c r="N150" i="45"/>
  <c r="N149" i="45"/>
  <c r="N148" i="45"/>
  <c r="N147" i="45"/>
  <c r="N146" i="45"/>
  <c r="N145" i="45"/>
  <c r="N144" i="45"/>
  <c r="N143" i="45"/>
  <c r="N142" i="45"/>
  <c r="N141" i="45"/>
  <c r="N140" i="45"/>
  <c r="N139" i="45"/>
  <c r="N138" i="45"/>
  <c r="N137" i="45"/>
  <c r="N136" i="45"/>
  <c r="N135" i="45"/>
  <c r="N134" i="45"/>
  <c r="N133" i="45"/>
  <c r="N132" i="45"/>
  <c r="N131" i="45"/>
  <c r="N130" i="45"/>
  <c r="N129" i="45"/>
  <c r="N128" i="45"/>
  <c r="N127" i="45"/>
  <c r="N126" i="45"/>
  <c r="N125" i="45"/>
  <c r="N124" i="45"/>
  <c r="N123" i="45"/>
  <c r="N122" i="45"/>
  <c r="N121" i="45"/>
  <c r="N120" i="45"/>
  <c r="N119" i="45"/>
  <c r="N118" i="45"/>
  <c r="N117" i="45"/>
  <c r="N116" i="45"/>
  <c r="N115" i="45"/>
  <c r="N114" i="45"/>
  <c r="N113" i="45"/>
  <c r="N112" i="45"/>
  <c r="N111" i="45"/>
  <c r="N110" i="45"/>
  <c r="N109" i="45"/>
  <c r="N108" i="45"/>
  <c r="N107" i="45"/>
  <c r="N106" i="45"/>
  <c r="N105" i="45"/>
  <c r="N104" i="45"/>
  <c r="N103" i="45"/>
  <c r="N102" i="45"/>
  <c r="N101" i="45"/>
  <c r="N100" i="45"/>
  <c r="N99" i="45"/>
  <c r="N98" i="45"/>
  <c r="N97" i="45"/>
  <c r="A97" i="45"/>
  <c r="N96" i="45"/>
  <c r="N95" i="45"/>
  <c r="N94" i="45"/>
  <c r="N93" i="45"/>
  <c r="N92" i="45"/>
  <c r="N91" i="45"/>
  <c r="N90" i="45"/>
  <c r="N89" i="45"/>
  <c r="N88" i="45"/>
  <c r="N87" i="45"/>
  <c r="C87" i="45"/>
  <c r="B87" i="45"/>
  <c r="N86" i="45"/>
  <c r="N85" i="45"/>
  <c r="N84" i="45"/>
  <c r="N83" i="45"/>
  <c r="I83" i="45"/>
  <c r="H83" i="45"/>
  <c r="C83" i="45"/>
  <c r="B83" i="45"/>
  <c r="N82" i="45"/>
  <c r="N81" i="45"/>
  <c r="N80" i="45"/>
  <c r="Q75" i="45"/>
  <c r="M75" i="45"/>
  <c r="N75" i="45" s="1"/>
  <c r="C48" i="45"/>
  <c r="C47" i="45"/>
  <c r="C46" i="45"/>
  <c r="C45" i="45"/>
  <c r="B11" i="45"/>
  <c r="B10" i="45"/>
  <c r="B5" i="45"/>
  <c r="B4" i="45"/>
  <c r="B17" i="45" s="1"/>
  <c r="B2" i="45"/>
  <c r="N479" i="44"/>
  <c r="N478" i="44"/>
  <c r="N477" i="44"/>
  <c r="N476" i="44"/>
  <c r="N475" i="44"/>
  <c r="N474" i="44"/>
  <c r="N473" i="44"/>
  <c r="N472" i="44"/>
  <c r="N471" i="44"/>
  <c r="N470" i="44"/>
  <c r="N469" i="44"/>
  <c r="N468" i="44"/>
  <c r="N467" i="44"/>
  <c r="N466" i="44"/>
  <c r="N465" i="44"/>
  <c r="N464" i="44"/>
  <c r="N463" i="44"/>
  <c r="N462" i="44"/>
  <c r="N461" i="44"/>
  <c r="N460" i="44"/>
  <c r="N459" i="44"/>
  <c r="N458" i="44"/>
  <c r="N457" i="44"/>
  <c r="N456" i="44"/>
  <c r="N455" i="44"/>
  <c r="N454" i="44"/>
  <c r="N453" i="44"/>
  <c r="N452" i="44"/>
  <c r="N451" i="44"/>
  <c r="N450" i="44"/>
  <c r="N449" i="44"/>
  <c r="N448" i="44"/>
  <c r="N447" i="44"/>
  <c r="N446" i="44"/>
  <c r="N445" i="44"/>
  <c r="N444" i="44"/>
  <c r="N443" i="44"/>
  <c r="N442" i="44"/>
  <c r="N441" i="44"/>
  <c r="N440" i="44"/>
  <c r="N439" i="44"/>
  <c r="N438" i="44"/>
  <c r="N437" i="44"/>
  <c r="N436" i="44"/>
  <c r="N435" i="44"/>
  <c r="N434" i="44"/>
  <c r="N433" i="44"/>
  <c r="N432" i="44"/>
  <c r="N431" i="44"/>
  <c r="N430" i="44"/>
  <c r="N429" i="44"/>
  <c r="N428" i="44"/>
  <c r="N427" i="44"/>
  <c r="N426" i="44"/>
  <c r="N425" i="44"/>
  <c r="N424" i="44"/>
  <c r="N423" i="44"/>
  <c r="N422" i="44"/>
  <c r="N421" i="44"/>
  <c r="N420" i="44"/>
  <c r="N419" i="44"/>
  <c r="N418" i="44"/>
  <c r="N417" i="44"/>
  <c r="N416" i="44"/>
  <c r="N415" i="44"/>
  <c r="N414" i="44"/>
  <c r="N413" i="44"/>
  <c r="N412" i="44"/>
  <c r="N411" i="44"/>
  <c r="N410" i="44"/>
  <c r="N409" i="44"/>
  <c r="N408" i="44"/>
  <c r="N407" i="44"/>
  <c r="N406" i="44"/>
  <c r="N405" i="44"/>
  <c r="N404" i="44"/>
  <c r="N403" i="44"/>
  <c r="N402" i="44"/>
  <c r="N401" i="44"/>
  <c r="N400" i="44"/>
  <c r="N399" i="44"/>
  <c r="N398" i="44"/>
  <c r="N397" i="44"/>
  <c r="N396" i="44"/>
  <c r="N395" i="44"/>
  <c r="N394" i="44"/>
  <c r="N393" i="44"/>
  <c r="N392" i="44"/>
  <c r="N391" i="44"/>
  <c r="N390" i="44"/>
  <c r="N389" i="44"/>
  <c r="N388" i="44"/>
  <c r="N387" i="44"/>
  <c r="N386" i="44"/>
  <c r="N385" i="44"/>
  <c r="N384" i="44"/>
  <c r="N383" i="44"/>
  <c r="N382" i="44"/>
  <c r="N381" i="44"/>
  <c r="N380" i="44"/>
  <c r="N379" i="44"/>
  <c r="N378" i="44"/>
  <c r="N377" i="44"/>
  <c r="N376" i="44"/>
  <c r="N375" i="44"/>
  <c r="N374" i="44"/>
  <c r="N373" i="44"/>
  <c r="N372" i="44"/>
  <c r="N371" i="44"/>
  <c r="N370" i="44"/>
  <c r="N369" i="44"/>
  <c r="N368" i="44"/>
  <c r="N367" i="44"/>
  <c r="N366" i="44"/>
  <c r="N365" i="44"/>
  <c r="N364" i="44"/>
  <c r="N363" i="44"/>
  <c r="N362" i="44"/>
  <c r="N361" i="44"/>
  <c r="N360" i="44"/>
  <c r="N359" i="44"/>
  <c r="N358" i="44"/>
  <c r="N357" i="44"/>
  <c r="N356" i="44"/>
  <c r="N355" i="44"/>
  <c r="N354" i="44"/>
  <c r="N353" i="44"/>
  <c r="N352" i="44"/>
  <c r="N351" i="44"/>
  <c r="N350" i="44"/>
  <c r="N349" i="44"/>
  <c r="N348" i="44"/>
  <c r="N347" i="44"/>
  <c r="N346" i="44"/>
  <c r="N345" i="44"/>
  <c r="N344" i="44"/>
  <c r="N343" i="44"/>
  <c r="N342" i="44"/>
  <c r="N341" i="44"/>
  <c r="N340" i="44"/>
  <c r="N339" i="44"/>
  <c r="N338" i="44"/>
  <c r="N337" i="44"/>
  <c r="N336" i="44"/>
  <c r="N335" i="44"/>
  <c r="N334" i="44"/>
  <c r="N333" i="44"/>
  <c r="N332" i="44"/>
  <c r="N331" i="44"/>
  <c r="N330" i="44"/>
  <c r="N329" i="44"/>
  <c r="N328" i="44"/>
  <c r="N327" i="44"/>
  <c r="N326" i="44"/>
  <c r="N325" i="44"/>
  <c r="N324" i="44"/>
  <c r="N323" i="44"/>
  <c r="N322" i="44"/>
  <c r="N321" i="44"/>
  <c r="N320" i="44"/>
  <c r="N319" i="44"/>
  <c r="N318" i="44"/>
  <c r="N317" i="44"/>
  <c r="N316" i="44"/>
  <c r="N315" i="44"/>
  <c r="N314" i="44"/>
  <c r="N313" i="44"/>
  <c r="N312" i="44"/>
  <c r="N311" i="44"/>
  <c r="N310" i="44"/>
  <c r="N309" i="44"/>
  <c r="N308" i="44"/>
  <c r="N307" i="44"/>
  <c r="N306" i="44"/>
  <c r="N305" i="44"/>
  <c r="N304" i="44"/>
  <c r="N303" i="44"/>
  <c r="N302" i="44"/>
  <c r="N301" i="44"/>
  <c r="N300" i="44"/>
  <c r="N299" i="44"/>
  <c r="N298" i="44"/>
  <c r="N297" i="44"/>
  <c r="N296" i="44"/>
  <c r="N295" i="44"/>
  <c r="N294" i="44"/>
  <c r="N293" i="44"/>
  <c r="N292" i="44"/>
  <c r="N291" i="44"/>
  <c r="N290" i="44"/>
  <c r="N289" i="44"/>
  <c r="N288" i="44"/>
  <c r="N287" i="44"/>
  <c r="N286" i="44"/>
  <c r="N285" i="44"/>
  <c r="N284" i="44"/>
  <c r="N283" i="44"/>
  <c r="N282" i="44"/>
  <c r="N281" i="44"/>
  <c r="N280" i="44"/>
  <c r="N279" i="44"/>
  <c r="N278" i="44"/>
  <c r="N277" i="44"/>
  <c r="N276" i="44"/>
  <c r="N275" i="44"/>
  <c r="N274" i="44"/>
  <c r="N273" i="44"/>
  <c r="N272" i="44"/>
  <c r="N271" i="44"/>
  <c r="N270" i="44"/>
  <c r="N269" i="44"/>
  <c r="N268" i="44"/>
  <c r="N267" i="44"/>
  <c r="N266" i="44"/>
  <c r="N265" i="44"/>
  <c r="N264" i="44"/>
  <c r="N263" i="44"/>
  <c r="N262" i="44"/>
  <c r="N261" i="44"/>
  <c r="N260" i="44"/>
  <c r="N259" i="44"/>
  <c r="N258" i="44"/>
  <c r="N257" i="44"/>
  <c r="N256" i="44"/>
  <c r="N255" i="44"/>
  <c r="N254" i="44"/>
  <c r="N253" i="44"/>
  <c r="N252" i="44"/>
  <c r="N251" i="44"/>
  <c r="N250" i="44"/>
  <c r="N249" i="44"/>
  <c r="N248" i="44"/>
  <c r="N247" i="44"/>
  <c r="N246" i="44"/>
  <c r="N245" i="44"/>
  <c r="N244" i="44"/>
  <c r="N243" i="44"/>
  <c r="N242" i="44"/>
  <c r="N241" i="44"/>
  <c r="N240" i="44"/>
  <c r="N239" i="44"/>
  <c r="N238" i="44"/>
  <c r="N237" i="44"/>
  <c r="N236" i="44"/>
  <c r="N235" i="44"/>
  <c r="N234" i="44"/>
  <c r="N233" i="44"/>
  <c r="N232" i="44"/>
  <c r="N231" i="44"/>
  <c r="N230" i="44"/>
  <c r="N229" i="44"/>
  <c r="N228" i="44"/>
  <c r="N227" i="44"/>
  <c r="N226" i="44"/>
  <c r="N225" i="44"/>
  <c r="N224" i="44"/>
  <c r="N223" i="44"/>
  <c r="N222" i="44"/>
  <c r="N221" i="44"/>
  <c r="N220" i="44"/>
  <c r="N219" i="44"/>
  <c r="N218" i="44"/>
  <c r="N217" i="44"/>
  <c r="N216" i="44"/>
  <c r="N215" i="44"/>
  <c r="N214" i="44"/>
  <c r="N213" i="44"/>
  <c r="N212" i="44"/>
  <c r="N211" i="44"/>
  <c r="N210" i="44"/>
  <c r="N209" i="44"/>
  <c r="N208" i="44"/>
  <c r="N207" i="44"/>
  <c r="N206" i="44"/>
  <c r="N205" i="44"/>
  <c r="N204" i="44"/>
  <c r="N203" i="44"/>
  <c r="N202" i="44"/>
  <c r="N201" i="44"/>
  <c r="N200" i="44"/>
  <c r="N199" i="44"/>
  <c r="N198" i="44"/>
  <c r="N197" i="44"/>
  <c r="N196" i="44"/>
  <c r="N195" i="44"/>
  <c r="N194" i="44"/>
  <c r="N193" i="44"/>
  <c r="N192" i="44"/>
  <c r="N191" i="44"/>
  <c r="N190" i="44"/>
  <c r="N189" i="44"/>
  <c r="N188" i="44"/>
  <c r="N187" i="44"/>
  <c r="N186" i="44"/>
  <c r="N185" i="44"/>
  <c r="N184" i="44"/>
  <c r="N183" i="44"/>
  <c r="N182" i="44"/>
  <c r="N181" i="44"/>
  <c r="N180" i="44"/>
  <c r="N179" i="44"/>
  <c r="N178" i="44"/>
  <c r="N177" i="44"/>
  <c r="N176" i="44"/>
  <c r="N175" i="44"/>
  <c r="N174" i="44"/>
  <c r="N173" i="44"/>
  <c r="N172" i="44"/>
  <c r="N171" i="44"/>
  <c r="N170" i="44"/>
  <c r="N169" i="44"/>
  <c r="N168" i="44"/>
  <c r="N167" i="44"/>
  <c r="N166" i="44"/>
  <c r="N165" i="44"/>
  <c r="N164" i="44"/>
  <c r="N163" i="44"/>
  <c r="N162" i="44"/>
  <c r="N161" i="44"/>
  <c r="N160" i="44"/>
  <c r="N159" i="44"/>
  <c r="N158" i="44"/>
  <c r="N157" i="44"/>
  <c r="N156" i="44"/>
  <c r="N155" i="44"/>
  <c r="N154" i="44"/>
  <c r="N153" i="44"/>
  <c r="N152" i="44"/>
  <c r="N151" i="44"/>
  <c r="N150" i="44"/>
  <c r="N149" i="44"/>
  <c r="N148" i="44"/>
  <c r="N147" i="44"/>
  <c r="N146" i="44"/>
  <c r="N145" i="44"/>
  <c r="N144" i="44"/>
  <c r="N143" i="44"/>
  <c r="N142" i="44"/>
  <c r="N141" i="44"/>
  <c r="N140" i="44"/>
  <c r="N139" i="44"/>
  <c r="N138" i="44"/>
  <c r="N137" i="44"/>
  <c r="N136" i="44"/>
  <c r="N135" i="44"/>
  <c r="N134" i="44"/>
  <c r="N133" i="44"/>
  <c r="N132" i="44"/>
  <c r="N131" i="44"/>
  <c r="N130" i="44"/>
  <c r="N129" i="44"/>
  <c r="N128" i="44"/>
  <c r="N127" i="44"/>
  <c r="N126" i="44"/>
  <c r="N125" i="44"/>
  <c r="N124" i="44"/>
  <c r="N123" i="44"/>
  <c r="N122" i="44"/>
  <c r="N121" i="44"/>
  <c r="N120" i="44"/>
  <c r="N119" i="44"/>
  <c r="N118" i="44"/>
  <c r="N117" i="44"/>
  <c r="N116" i="44"/>
  <c r="N115" i="44"/>
  <c r="N114" i="44"/>
  <c r="N113" i="44"/>
  <c r="N112" i="44"/>
  <c r="N111" i="44"/>
  <c r="N110" i="44"/>
  <c r="N109" i="44"/>
  <c r="N108" i="44"/>
  <c r="N107" i="44"/>
  <c r="N106" i="44"/>
  <c r="N105" i="44"/>
  <c r="N104" i="44"/>
  <c r="N103" i="44"/>
  <c r="N102" i="44"/>
  <c r="N101" i="44"/>
  <c r="N100" i="44"/>
  <c r="N99" i="44"/>
  <c r="N98" i="44"/>
  <c r="N97" i="44"/>
  <c r="A97" i="44"/>
  <c r="N96" i="44"/>
  <c r="N95" i="44"/>
  <c r="N94" i="44"/>
  <c r="N93" i="44"/>
  <c r="N92" i="44"/>
  <c r="N91" i="44"/>
  <c r="N90" i="44"/>
  <c r="N89" i="44"/>
  <c r="N88" i="44"/>
  <c r="N87" i="44"/>
  <c r="C87" i="44"/>
  <c r="B87" i="44"/>
  <c r="D87" i="44" s="1"/>
  <c r="E87" i="44" s="1"/>
  <c r="F87" i="44" s="1"/>
  <c r="N86" i="44"/>
  <c r="N85" i="44"/>
  <c r="N84" i="44"/>
  <c r="N83" i="44"/>
  <c r="I83" i="44"/>
  <c r="H83" i="44"/>
  <c r="C83" i="44"/>
  <c r="B83" i="44"/>
  <c r="N82" i="44"/>
  <c r="N81" i="44"/>
  <c r="N80" i="44"/>
  <c r="Q75" i="44"/>
  <c r="M75" i="44"/>
  <c r="N75" i="44" s="1"/>
  <c r="J78" i="44" s="1"/>
  <c r="C48" i="44"/>
  <c r="C47" i="44"/>
  <c r="C46" i="44"/>
  <c r="C45" i="44"/>
  <c r="B12" i="44"/>
  <c r="B11" i="44"/>
  <c r="B10" i="44"/>
  <c r="B5" i="44"/>
  <c r="C18" i="44" s="1"/>
  <c r="B4" i="44"/>
  <c r="B16" i="44" s="1"/>
  <c r="B2" i="44"/>
  <c r="N479" i="43"/>
  <c r="N478" i="43"/>
  <c r="N477" i="43"/>
  <c r="N476" i="43"/>
  <c r="N475" i="43"/>
  <c r="N474" i="43"/>
  <c r="N473" i="43"/>
  <c r="N472" i="43"/>
  <c r="N471" i="43"/>
  <c r="N470" i="43"/>
  <c r="N469" i="43"/>
  <c r="N468" i="43"/>
  <c r="N467" i="43"/>
  <c r="N466" i="43"/>
  <c r="N465" i="43"/>
  <c r="N464" i="43"/>
  <c r="N463" i="43"/>
  <c r="N462" i="43"/>
  <c r="N461" i="43"/>
  <c r="N460" i="43"/>
  <c r="N459" i="43"/>
  <c r="N458" i="43"/>
  <c r="N457" i="43"/>
  <c r="N456" i="43"/>
  <c r="N455" i="43"/>
  <c r="N454" i="43"/>
  <c r="N453" i="43"/>
  <c r="N452" i="43"/>
  <c r="N451" i="43"/>
  <c r="N450" i="43"/>
  <c r="N449" i="43"/>
  <c r="N448" i="43"/>
  <c r="N447" i="43"/>
  <c r="N446" i="43"/>
  <c r="N445" i="43"/>
  <c r="N444" i="43"/>
  <c r="N443" i="43"/>
  <c r="N442" i="43"/>
  <c r="N441" i="43"/>
  <c r="N440" i="43"/>
  <c r="N439" i="43"/>
  <c r="N438" i="43"/>
  <c r="N437" i="43"/>
  <c r="N436" i="43"/>
  <c r="N435" i="43"/>
  <c r="N434" i="43"/>
  <c r="N433" i="43"/>
  <c r="N432" i="43"/>
  <c r="N431" i="43"/>
  <c r="N430" i="43"/>
  <c r="N429" i="43"/>
  <c r="N428" i="43"/>
  <c r="N427" i="43"/>
  <c r="N426" i="43"/>
  <c r="N425" i="43"/>
  <c r="N424" i="43"/>
  <c r="N423" i="43"/>
  <c r="N422" i="43"/>
  <c r="N421" i="43"/>
  <c r="N420" i="43"/>
  <c r="N419" i="43"/>
  <c r="N418" i="43"/>
  <c r="N417" i="43"/>
  <c r="N416" i="43"/>
  <c r="N415" i="43"/>
  <c r="N414" i="43"/>
  <c r="N413" i="43"/>
  <c r="N412" i="43"/>
  <c r="N411" i="43"/>
  <c r="N410" i="43"/>
  <c r="N409" i="43"/>
  <c r="N408" i="43"/>
  <c r="N407" i="43"/>
  <c r="N406" i="43"/>
  <c r="N405" i="43"/>
  <c r="N404" i="43"/>
  <c r="N403" i="43"/>
  <c r="N402" i="43"/>
  <c r="N401" i="43"/>
  <c r="N400" i="43"/>
  <c r="N399" i="43"/>
  <c r="N398" i="43"/>
  <c r="N397" i="43"/>
  <c r="N396" i="43"/>
  <c r="N395" i="43"/>
  <c r="N394" i="43"/>
  <c r="N393" i="43"/>
  <c r="N392" i="43"/>
  <c r="N391" i="43"/>
  <c r="N390" i="43"/>
  <c r="N389" i="43"/>
  <c r="N388" i="43"/>
  <c r="N387" i="43"/>
  <c r="N386" i="43"/>
  <c r="N385" i="43"/>
  <c r="N384" i="43"/>
  <c r="N383" i="43"/>
  <c r="N382" i="43"/>
  <c r="N381" i="43"/>
  <c r="N380" i="43"/>
  <c r="N379" i="43"/>
  <c r="N378" i="43"/>
  <c r="N377" i="43"/>
  <c r="N376" i="43"/>
  <c r="N375" i="43"/>
  <c r="N374" i="43"/>
  <c r="N373" i="43"/>
  <c r="N372" i="43"/>
  <c r="N371" i="43"/>
  <c r="N370" i="43"/>
  <c r="N369" i="43"/>
  <c r="N368" i="43"/>
  <c r="N367" i="43"/>
  <c r="N366" i="43"/>
  <c r="N365" i="43"/>
  <c r="N364" i="43"/>
  <c r="N363" i="43"/>
  <c r="N362" i="43"/>
  <c r="N361" i="43"/>
  <c r="N360" i="43"/>
  <c r="N359" i="43"/>
  <c r="N358" i="43"/>
  <c r="N357" i="43"/>
  <c r="N356" i="43"/>
  <c r="N355" i="43"/>
  <c r="N354" i="43"/>
  <c r="N353" i="43"/>
  <c r="N352" i="43"/>
  <c r="N351" i="43"/>
  <c r="N350" i="43"/>
  <c r="N349" i="43"/>
  <c r="N348" i="43"/>
  <c r="N347" i="43"/>
  <c r="N346" i="43"/>
  <c r="N345" i="43"/>
  <c r="N344" i="43"/>
  <c r="N343" i="43"/>
  <c r="N342" i="43"/>
  <c r="N341" i="43"/>
  <c r="N340" i="43"/>
  <c r="N339" i="43"/>
  <c r="N338" i="43"/>
  <c r="N337" i="43"/>
  <c r="N336" i="43"/>
  <c r="N335" i="43"/>
  <c r="N334" i="43"/>
  <c r="N333" i="43"/>
  <c r="N332" i="43"/>
  <c r="N331" i="43"/>
  <c r="N330" i="43"/>
  <c r="N329" i="43"/>
  <c r="N328" i="43"/>
  <c r="N327" i="43"/>
  <c r="N326" i="43"/>
  <c r="N325" i="43"/>
  <c r="N324" i="43"/>
  <c r="N323" i="43"/>
  <c r="N322" i="43"/>
  <c r="N321" i="43"/>
  <c r="N320" i="43"/>
  <c r="N319" i="43"/>
  <c r="N318" i="43"/>
  <c r="N317" i="43"/>
  <c r="N316" i="43"/>
  <c r="N315" i="43"/>
  <c r="N314" i="43"/>
  <c r="N313" i="43"/>
  <c r="N312" i="43"/>
  <c r="N311" i="43"/>
  <c r="N310" i="43"/>
  <c r="N309" i="43"/>
  <c r="N308" i="43"/>
  <c r="N307" i="43"/>
  <c r="N306" i="43"/>
  <c r="N305" i="43"/>
  <c r="N304" i="43"/>
  <c r="N303" i="43"/>
  <c r="N302" i="43"/>
  <c r="N301" i="43"/>
  <c r="N300" i="43"/>
  <c r="N299" i="43"/>
  <c r="N298" i="43"/>
  <c r="N297" i="43"/>
  <c r="N296" i="43"/>
  <c r="N295" i="43"/>
  <c r="N294" i="43"/>
  <c r="N293" i="43"/>
  <c r="N292" i="43"/>
  <c r="N291" i="43"/>
  <c r="N290" i="43"/>
  <c r="N289" i="43"/>
  <c r="N288" i="43"/>
  <c r="N287" i="43"/>
  <c r="N286" i="43"/>
  <c r="N285" i="43"/>
  <c r="N284" i="43"/>
  <c r="N283" i="43"/>
  <c r="N282" i="43"/>
  <c r="N281" i="43"/>
  <c r="N280" i="43"/>
  <c r="N279" i="43"/>
  <c r="N278" i="43"/>
  <c r="N277" i="43"/>
  <c r="N276" i="43"/>
  <c r="N275" i="43"/>
  <c r="N274" i="43"/>
  <c r="N273" i="43"/>
  <c r="N272" i="43"/>
  <c r="N271" i="43"/>
  <c r="N270" i="43"/>
  <c r="N269" i="43"/>
  <c r="N268" i="43"/>
  <c r="N267" i="43"/>
  <c r="N266" i="43"/>
  <c r="N265" i="43"/>
  <c r="N264" i="43"/>
  <c r="N263" i="43"/>
  <c r="N262" i="43"/>
  <c r="N261" i="43"/>
  <c r="N260" i="43"/>
  <c r="N259" i="43"/>
  <c r="N258" i="43"/>
  <c r="N257" i="43"/>
  <c r="N256" i="43"/>
  <c r="N255" i="43"/>
  <c r="N254" i="43"/>
  <c r="N253" i="43"/>
  <c r="N252" i="43"/>
  <c r="N251" i="43"/>
  <c r="N250" i="43"/>
  <c r="N249" i="43"/>
  <c r="N248" i="43"/>
  <c r="N247" i="43"/>
  <c r="N246" i="43"/>
  <c r="N245" i="43"/>
  <c r="N244" i="43"/>
  <c r="N243" i="43"/>
  <c r="N242" i="43"/>
  <c r="N241" i="43"/>
  <c r="N240" i="43"/>
  <c r="N239" i="43"/>
  <c r="N238" i="43"/>
  <c r="N237" i="43"/>
  <c r="N236" i="43"/>
  <c r="N235" i="43"/>
  <c r="N234" i="43"/>
  <c r="N233" i="43"/>
  <c r="N232" i="43"/>
  <c r="N231" i="43"/>
  <c r="N230" i="43"/>
  <c r="N229" i="43"/>
  <c r="N228" i="43"/>
  <c r="N227" i="43"/>
  <c r="N226" i="43"/>
  <c r="N225" i="43"/>
  <c r="N224" i="43"/>
  <c r="N223" i="43"/>
  <c r="N222" i="43"/>
  <c r="N221" i="43"/>
  <c r="N220" i="43"/>
  <c r="N219" i="43"/>
  <c r="N218" i="43"/>
  <c r="N217" i="43"/>
  <c r="N216" i="43"/>
  <c r="N215" i="43"/>
  <c r="N214" i="43"/>
  <c r="N213" i="43"/>
  <c r="N212" i="43"/>
  <c r="N211" i="43"/>
  <c r="N210" i="43"/>
  <c r="N209" i="43"/>
  <c r="N208" i="43"/>
  <c r="N207" i="43"/>
  <c r="N206" i="43"/>
  <c r="N205" i="43"/>
  <c r="N204" i="43"/>
  <c r="N203" i="43"/>
  <c r="N202" i="43"/>
  <c r="N201" i="43"/>
  <c r="N200" i="43"/>
  <c r="N199" i="43"/>
  <c r="N198" i="43"/>
  <c r="N197" i="43"/>
  <c r="N196" i="43"/>
  <c r="N195" i="43"/>
  <c r="N194" i="43"/>
  <c r="N193" i="43"/>
  <c r="N192" i="43"/>
  <c r="N191" i="43"/>
  <c r="N190" i="43"/>
  <c r="N189" i="43"/>
  <c r="N188" i="43"/>
  <c r="N187" i="43"/>
  <c r="N186" i="43"/>
  <c r="N185" i="43"/>
  <c r="N184" i="43"/>
  <c r="N183" i="43"/>
  <c r="N182" i="43"/>
  <c r="N181" i="43"/>
  <c r="N180" i="43"/>
  <c r="N179" i="43"/>
  <c r="N178" i="43"/>
  <c r="N177" i="43"/>
  <c r="N176" i="43"/>
  <c r="N175" i="43"/>
  <c r="N174" i="43"/>
  <c r="N173" i="43"/>
  <c r="N172" i="43"/>
  <c r="N171" i="43"/>
  <c r="N170" i="43"/>
  <c r="N169" i="43"/>
  <c r="N168" i="43"/>
  <c r="N167" i="43"/>
  <c r="N166" i="43"/>
  <c r="N165" i="43"/>
  <c r="N164" i="43"/>
  <c r="N163" i="43"/>
  <c r="N162" i="43"/>
  <c r="N161" i="43"/>
  <c r="N160" i="43"/>
  <c r="N159" i="43"/>
  <c r="N158" i="43"/>
  <c r="N157" i="43"/>
  <c r="N156" i="43"/>
  <c r="N155" i="43"/>
  <c r="N154" i="43"/>
  <c r="N153" i="43"/>
  <c r="N152" i="43"/>
  <c r="N151" i="43"/>
  <c r="N150" i="43"/>
  <c r="N149" i="43"/>
  <c r="N148" i="43"/>
  <c r="N147" i="43"/>
  <c r="N146" i="43"/>
  <c r="N145" i="43"/>
  <c r="N144" i="43"/>
  <c r="N143" i="43"/>
  <c r="N142" i="43"/>
  <c r="N141" i="43"/>
  <c r="N140" i="43"/>
  <c r="N139" i="43"/>
  <c r="N138" i="43"/>
  <c r="N137" i="43"/>
  <c r="N136" i="43"/>
  <c r="N135" i="43"/>
  <c r="N134" i="43"/>
  <c r="N133" i="43"/>
  <c r="N132" i="43"/>
  <c r="N131" i="43"/>
  <c r="N130" i="43"/>
  <c r="N129" i="43"/>
  <c r="N128" i="43"/>
  <c r="N127" i="43"/>
  <c r="N126" i="43"/>
  <c r="N125" i="43"/>
  <c r="N124" i="43"/>
  <c r="N123" i="43"/>
  <c r="N122" i="43"/>
  <c r="N121" i="43"/>
  <c r="N120" i="43"/>
  <c r="N119" i="43"/>
  <c r="N118" i="43"/>
  <c r="N117" i="43"/>
  <c r="N116" i="43"/>
  <c r="N115" i="43"/>
  <c r="N114" i="43"/>
  <c r="N113" i="43"/>
  <c r="N112" i="43"/>
  <c r="N111" i="43"/>
  <c r="N110" i="43"/>
  <c r="N109" i="43"/>
  <c r="N108" i="43"/>
  <c r="N107" i="43"/>
  <c r="N106" i="43"/>
  <c r="N105" i="43"/>
  <c r="N104" i="43"/>
  <c r="N103" i="43"/>
  <c r="N102" i="43"/>
  <c r="N101" i="43"/>
  <c r="N100" i="43"/>
  <c r="N99" i="43"/>
  <c r="N98" i="43"/>
  <c r="N97" i="43"/>
  <c r="A97" i="43"/>
  <c r="N96" i="43"/>
  <c r="N95" i="43"/>
  <c r="N94" i="43"/>
  <c r="N93" i="43"/>
  <c r="N92" i="43"/>
  <c r="N91" i="43"/>
  <c r="N90" i="43"/>
  <c r="N89" i="43"/>
  <c r="N88" i="43"/>
  <c r="N87" i="43"/>
  <c r="C87" i="43"/>
  <c r="B87" i="43"/>
  <c r="N86" i="43"/>
  <c r="N85" i="43"/>
  <c r="N84" i="43"/>
  <c r="N83" i="43"/>
  <c r="I83" i="43"/>
  <c r="H83" i="43"/>
  <c r="C83" i="43"/>
  <c r="B83" i="43"/>
  <c r="N82" i="43"/>
  <c r="N81" i="43"/>
  <c r="N80" i="43"/>
  <c r="Q75" i="43"/>
  <c r="M75" i="43"/>
  <c r="N75" i="43" s="1"/>
  <c r="C48" i="43"/>
  <c r="C47" i="43"/>
  <c r="C46" i="43"/>
  <c r="C45" i="43"/>
  <c r="B11" i="43"/>
  <c r="B12" i="43" s="1"/>
  <c r="B10" i="43"/>
  <c r="B5" i="43"/>
  <c r="C17" i="43" s="1"/>
  <c r="B4" i="43"/>
  <c r="B17" i="43" s="1"/>
  <c r="B2" i="43"/>
  <c r="N479" i="42"/>
  <c r="N478" i="42"/>
  <c r="N477" i="42"/>
  <c r="N476" i="42"/>
  <c r="N475" i="42"/>
  <c r="N474" i="42"/>
  <c r="N473" i="42"/>
  <c r="N472" i="42"/>
  <c r="N471" i="42"/>
  <c r="N470" i="42"/>
  <c r="N469" i="42"/>
  <c r="N468" i="42"/>
  <c r="N467" i="42"/>
  <c r="N466" i="42"/>
  <c r="N465" i="42"/>
  <c r="N464" i="42"/>
  <c r="N463" i="42"/>
  <c r="N462" i="42"/>
  <c r="N461" i="42"/>
  <c r="N460" i="42"/>
  <c r="N459" i="42"/>
  <c r="N458" i="42"/>
  <c r="N457" i="42"/>
  <c r="N456" i="42"/>
  <c r="N455" i="42"/>
  <c r="N454" i="42"/>
  <c r="N453" i="42"/>
  <c r="N452" i="42"/>
  <c r="N451" i="42"/>
  <c r="N450" i="42"/>
  <c r="N449" i="42"/>
  <c r="N448" i="42"/>
  <c r="N447" i="42"/>
  <c r="N446" i="42"/>
  <c r="N445" i="42"/>
  <c r="N444" i="42"/>
  <c r="N443" i="42"/>
  <c r="N442" i="42"/>
  <c r="N441" i="42"/>
  <c r="N440" i="42"/>
  <c r="N439" i="42"/>
  <c r="N438" i="42"/>
  <c r="N437" i="42"/>
  <c r="N436" i="42"/>
  <c r="N435" i="42"/>
  <c r="N434" i="42"/>
  <c r="N433" i="42"/>
  <c r="N432" i="42"/>
  <c r="N431" i="42"/>
  <c r="N430" i="42"/>
  <c r="N429" i="42"/>
  <c r="N428" i="42"/>
  <c r="N427" i="42"/>
  <c r="N426" i="42"/>
  <c r="N425" i="42"/>
  <c r="N424" i="42"/>
  <c r="N423" i="42"/>
  <c r="N422" i="42"/>
  <c r="N421" i="42"/>
  <c r="N420" i="42"/>
  <c r="N419" i="42"/>
  <c r="N418" i="42"/>
  <c r="N417" i="42"/>
  <c r="N416" i="42"/>
  <c r="N415" i="42"/>
  <c r="N414" i="42"/>
  <c r="N413" i="42"/>
  <c r="N412" i="42"/>
  <c r="N411" i="42"/>
  <c r="N410" i="42"/>
  <c r="N409" i="42"/>
  <c r="N408" i="42"/>
  <c r="N407" i="42"/>
  <c r="N406" i="42"/>
  <c r="N405" i="42"/>
  <c r="N404" i="42"/>
  <c r="N403" i="42"/>
  <c r="N402" i="42"/>
  <c r="N401" i="42"/>
  <c r="N400" i="42"/>
  <c r="N399" i="42"/>
  <c r="N398" i="42"/>
  <c r="N397" i="42"/>
  <c r="N396" i="42"/>
  <c r="N395" i="42"/>
  <c r="N394" i="42"/>
  <c r="N393" i="42"/>
  <c r="N392" i="42"/>
  <c r="N391" i="42"/>
  <c r="N390" i="42"/>
  <c r="N389" i="42"/>
  <c r="N388" i="42"/>
  <c r="N387" i="42"/>
  <c r="N386" i="42"/>
  <c r="N385" i="42"/>
  <c r="N384" i="42"/>
  <c r="N383" i="42"/>
  <c r="N382" i="42"/>
  <c r="N381" i="42"/>
  <c r="N380" i="42"/>
  <c r="N379" i="42"/>
  <c r="N378" i="42"/>
  <c r="N377" i="42"/>
  <c r="N376" i="42"/>
  <c r="N375" i="42"/>
  <c r="N374" i="42"/>
  <c r="N373" i="42"/>
  <c r="N372" i="42"/>
  <c r="N371" i="42"/>
  <c r="N370" i="42"/>
  <c r="N369" i="42"/>
  <c r="N368" i="42"/>
  <c r="N367" i="42"/>
  <c r="N366" i="42"/>
  <c r="N365" i="42"/>
  <c r="N364" i="42"/>
  <c r="N363" i="42"/>
  <c r="N362" i="42"/>
  <c r="N361" i="42"/>
  <c r="N360" i="42"/>
  <c r="N359" i="42"/>
  <c r="N358" i="42"/>
  <c r="N357" i="42"/>
  <c r="N356" i="42"/>
  <c r="N355" i="42"/>
  <c r="N354" i="42"/>
  <c r="N353" i="42"/>
  <c r="N352" i="42"/>
  <c r="N351" i="42"/>
  <c r="N350" i="42"/>
  <c r="N349" i="42"/>
  <c r="N348" i="42"/>
  <c r="N347" i="42"/>
  <c r="N346" i="42"/>
  <c r="N345" i="42"/>
  <c r="N344" i="42"/>
  <c r="N343" i="42"/>
  <c r="N342" i="42"/>
  <c r="N341" i="42"/>
  <c r="N340" i="42"/>
  <c r="N339" i="42"/>
  <c r="N338" i="42"/>
  <c r="N337" i="42"/>
  <c r="N336" i="42"/>
  <c r="N335" i="42"/>
  <c r="N334" i="42"/>
  <c r="N333" i="42"/>
  <c r="N332" i="42"/>
  <c r="N331" i="42"/>
  <c r="N330" i="42"/>
  <c r="N329" i="42"/>
  <c r="N328" i="42"/>
  <c r="N327" i="42"/>
  <c r="N326" i="42"/>
  <c r="N325" i="42"/>
  <c r="N324" i="42"/>
  <c r="N323" i="42"/>
  <c r="N322" i="42"/>
  <c r="N321" i="42"/>
  <c r="N320" i="42"/>
  <c r="N319" i="42"/>
  <c r="N318" i="42"/>
  <c r="N317" i="42"/>
  <c r="N316" i="42"/>
  <c r="N315" i="42"/>
  <c r="N314" i="42"/>
  <c r="N313" i="42"/>
  <c r="N312" i="42"/>
  <c r="N311" i="42"/>
  <c r="N310" i="42"/>
  <c r="N309" i="42"/>
  <c r="N308" i="42"/>
  <c r="N307" i="42"/>
  <c r="N306" i="42"/>
  <c r="N305" i="42"/>
  <c r="N304" i="42"/>
  <c r="N303" i="42"/>
  <c r="N302" i="42"/>
  <c r="N301" i="42"/>
  <c r="N300" i="42"/>
  <c r="N299" i="42"/>
  <c r="N298" i="42"/>
  <c r="N297" i="42"/>
  <c r="N296" i="42"/>
  <c r="N295" i="42"/>
  <c r="N294" i="42"/>
  <c r="N293" i="42"/>
  <c r="N292" i="42"/>
  <c r="N291" i="42"/>
  <c r="N290" i="42"/>
  <c r="N289" i="42"/>
  <c r="N288" i="42"/>
  <c r="N287" i="42"/>
  <c r="N286" i="42"/>
  <c r="N285" i="42"/>
  <c r="N284" i="42"/>
  <c r="N283" i="42"/>
  <c r="N282" i="42"/>
  <c r="N281" i="42"/>
  <c r="N280" i="42"/>
  <c r="N279" i="42"/>
  <c r="N278" i="42"/>
  <c r="N277" i="42"/>
  <c r="N276" i="42"/>
  <c r="N275" i="42"/>
  <c r="N274" i="42"/>
  <c r="N273" i="42"/>
  <c r="N272" i="42"/>
  <c r="N271" i="42"/>
  <c r="N270" i="42"/>
  <c r="N269" i="42"/>
  <c r="N268" i="42"/>
  <c r="N267" i="42"/>
  <c r="N266" i="42"/>
  <c r="N265" i="42"/>
  <c r="N264" i="42"/>
  <c r="N263" i="42"/>
  <c r="N262" i="42"/>
  <c r="N261" i="42"/>
  <c r="N260" i="42"/>
  <c r="N259" i="42"/>
  <c r="N258" i="42"/>
  <c r="N257" i="42"/>
  <c r="N256" i="42"/>
  <c r="N255" i="42"/>
  <c r="N254" i="42"/>
  <c r="N253" i="42"/>
  <c r="N252" i="42"/>
  <c r="N251" i="42"/>
  <c r="N250" i="42"/>
  <c r="N249" i="42"/>
  <c r="N248" i="42"/>
  <c r="N247" i="42"/>
  <c r="N246" i="42"/>
  <c r="N245" i="42"/>
  <c r="N244" i="42"/>
  <c r="N243" i="42"/>
  <c r="N242" i="42"/>
  <c r="N241" i="42"/>
  <c r="N240" i="42"/>
  <c r="N239" i="42"/>
  <c r="N238" i="42"/>
  <c r="N237" i="42"/>
  <c r="N236" i="42"/>
  <c r="N235" i="42"/>
  <c r="N234" i="42"/>
  <c r="N233" i="42"/>
  <c r="N232" i="42"/>
  <c r="N231" i="42"/>
  <c r="N230" i="42"/>
  <c r="N229" i="42"/>
  <c r="N228" i="42"/>
  <c r="N227" i="42"/>
  <c r="N226" i="42"/>
  <c r="N225" i="42"/>
  <c r="N224" i="42"/>
  <c r="N223" i="42"/>
  <c r="N222" i="42"/>
  <c r="N221" i="42"/>
  <c r="N220" i="42"/>
  <c r="N219" i="42"/>
  <c r="N218" i="42"/>
  <c r="N217" i="42"/>
  <c r="N216" i="42"/>
  <c r="N215" i="42"/>
  <c r="N214" i="42"/>
  <c r="N213" i="42"/>
  <c r="N212" i="42"/>
  <c r="N211" i="42"/>
  <c r="N210" i="42"/>
  <c r="N209" i="42"/>
  <c r="N208" i="42"/>
  <c r="N207" i="42"/>
  <c r="N206" i="42"/>
  <c r="N205" i="42"/>
  <c r="N204" i="42"/>
  <c r="N203" i="42"/>
  <c r="N202" i="42"/>
  <c r="N201" i="42"/>
  <c r="N200" i="42"/>
  <c r="N199" i="42"/>
  <c r="N198" i="42"/>
  <c r="N197" i="42"/>
  <c r="N196" i="42"/>
  <c r="N195" i="42"/>
  <c r="N194" i="42"/>
  <c r="N193" i="42"/>
  <c r="N192" i="42"/>
  <c r="N191" i="42"/>
  <c r="N190" i="42"/>
  <c r="N189" i="42"/>
  <c r="N188" i="42"/>
  <c r="N187" i="42"/>
  <c r="N186" i="42"/>
  <c r="N185" i="42"/>
  <c r="N184" i="42"/>
  <c r="N183" i="42"/>
  <c r="N182" i="42"/>
  <c r="N181" i="42"/>
  <c r="N180" i="42"/>
  <c r="N179" i="42"/>
  <c r="N178" i="42"/>
  <c r="N177" i="42"/>
  <c r="N176" i="42"/>
  <c r="N175" i="42"/>
  <c r="N174" i="42"/>
  <c r="N173" i="42"/>
  <c r="N172" i="42"/>
  <c r="N171" i="42"/>
  <c r="N170" i="42"/>
  <c r="N169" i="42"/>
  <c r="N168" i="42"/>
  <c r="N167" i="42"/>
  <c r="N166" i="42"/>
  <c r="N165" i="42"/>
  <c r="N164" i="42"/>
  <c r="N163" i="42"/>
  <c r="N162" i="42"/>
  <c r="N161" i="42"/>
  <c r="N160" i="42"/>
  <c r="N159" i="42"/>
  <c r="N158" i="42"/>
  <c r="N157" i="42"/>
  <c r="N156" i="42"/>
  <c r="N155" i="42"/>
  <c r="N154" i="42"/>
  <c r="N153" i="42"/>
  <c r="N152" i="42"/>
  <c r="N151" i="42"/>
  <c r="N150" i="42"/>
  <c r="N149" i="42"/>
  <c r="N148" i="42"/>
  <c r="N147" i="42"/>
  <c r="N146" i="42"/>
  <c r="N145" i="42"/>
  <c r="N144" i="42"/>
  <c r="N143" i="42"/>
  <c r="N142" i="42"/>
  <c r="N141" i="42"/>
  <c r="N140" i="42"/>
  <c r="N139" i="42"/>
  <c r="N138" i="42"/>
  <c r="N137" i="42"/>
  <c r="N136" i="42"/>
  <c r="N135" i="42"/>
  <c r="N134" i="42"/>
  <c r="N133" i="42"/>
  <c r="N132" i="42"/>
  <c r="N131" i="42"/>
  <c r="N130" i="42"/>
  <c r="N129" i="42"/>
  <c r="N128" i="42"/>
  <c r="N127" i="42"/>
  <c r="N126" i="42"/>
  <c r="N125" i="42"/>
  <c r="N124" i="42"/>
  <c r="N123" i="42"/>
  <c r="N122" i="42"/>
  <c r="N121" i="42"/>
  <c r="N120" i="42"/>
  <c r="N119" i="42"/>
  <c r="N118" i="42"/>
  <c r="N117" i="42"/>
  <c r="N116" i="42"/>
  <c r="N115" i="42"/>
  <c r="N114" i="42"/>
  <c r="N113" i="42"/>
  <c r="N112" i="42"/>
  <c r="N111" i="42"/>
  <c r="N110" i="42"/>
  <c r="N109" i="42"/>
  <c r="N108" i="42"/>
  <c r="N107" i="42"/>
  <c r="N106" i="42"/>
  <c r="N105" i="42"/>
  <c r="N104" i="42"/>
  <c r="N103" i="42"/>
  <c r="N102" i="42"/>
  <c r="N101" i="42"/>
  <c r="N100" i="42"/>
  <c r="N99" i="42"/>
  <c r="N98" i="42"/>
  <c r="N97" i="42"/>
  <c r="A97" i="42"/>
  <c r="N96" i="42"/>
  <c r="N95" i="42"/>
  <c r="N94" i="42"/>
  <c r="N93" i="42"/>
  <c r="N92" i="42"/>
  <c r="N91" i="42"/>
  <c r="N90" i="42"/>
  <c r="N89" i="42"/>
  <c r="N88" i="42"/>
  <c r="N87" i="42"/>
  <c r="D87" i="42"/>
  <c r="E87" i="42" s="1"/>
  <c r="F87" i="42" s="1"/>
  <c r="C87" i="42"/>
  <c r="B87" i="42"/>
  <c r="N86" i="42"/>
  <c r="N85" i="42"/>
  <c r="N84" i="42"/>
  <c r="N83" i="42"/>
  <c r="I83" i="42"/>
  <c r="H83" i="42"/>
  <c r="C83" i="42"/>
  <c r="B83" i="42"/>
  <c r="N82" i="42"/>
  <c r="N81" i="42"/>
  <c r="N80" i="42"/>
  <c r="Q75" i="42"/>
  <c r="M75" i="42"/>
  <c r="N75" i="42" s="1"/>
  <c r="J78" i="42" s="1"/>
  <c r="C48" i="42"/>
  <c r="C47" i="42"/>
  <c r="C46" i="42"/>
  <c r="C45" i="42"/>
  <c r="B11" i="42"/>
  <c r="B10" i="42"/>
  <c r="B5" i="42"/>
  <c r="C17" i="42" s="1"/>
  <c r="B4" i="42"/>
  <c r="B18" i="42" s="1"/>
  <c r="B2" i="42"/>
  <c r="N479" i="41"/>
  <c r="N478" i="41"/>
  <c r="N477" i="41"/>
  <c r="N476" i="41"/>
  <c r="N475" i="41"/>
  <c r="N474" i="41"/>
  <c r="N473" i="41"/>
  <c r="N472" i="41"/>
  <c r="N471" i="41"/>
  <c r="N470" i="41"/>
  <c r="N469" i="41"/>
  <c r="N468" i="41"/>
  <c r="N467" i="41"/>
  <c r="N466" i="41"/>
  <c r="N465" i="41"/>
  <c r="N464" i="41"/>
  <c r="N463" i="41"/>
  <c r="N462" i="41"/>
  <c r="N461" i="41"/>
  <c r="N460" i="41"/>
  <c r="N459" i="41"/>
  <c r="N458" i="41"/>
  <c r="N457" i="41"/>
  <c r="N456" i="41"/>
  <c r="N455" i="41"/>
  <c r="N454" i="41"/>
  <c r="N453" i="41"/>
  <c r="N452" i="41"/>
  <c r="N451" i="41"/>
  <c r="N450" i="41"/>
  <c r="N449" i="41"/>
  <c r="N448" i="41"/>
  <c r="N447" i="41"/>
  <c r="N446" i="41"/>
  <c r="N445" i="41"/>
  <c r="N444" i="41"/>
  <c r="N443" i="41"/>
  <c r="N442" i="41"/>
  <c r="N441" i="41"/>
  <c r="N440" i="41"/>
  <c r="N439" i="41"/>
  <c r="N438" i="41"/>
  <c r="N437" i="41"/>
  <c r="N436" i="41"/>
  <c r="N435" i="41"/>
  <c r="N434" i="41"/>
  <c r="N433" i="41"/>
  <c r="N432" i="41"/>
  <c r="N431" i="41"/>
  <c r="N430" i="41"/>
  <c r="N429" i="41"/>
  <c r="N428" i="41"/>
  <c r="N427" i="41"/>
  <c r="N426" i="41"/>
  <c r="N425" i="41"/>
  <c r="N424" i="41"/>
  <c r="N423" i="41"/>
  <c r="N422" i="41"/>
  <c r="N421" i="41"/>
  <c r="N420" i="41"/>
  <c r="N419" i="41"/>
  <c r="N418" i="41"/>
  <c r="N417" i="41"/>
  <c r="N416" i="41"/>
  <c r="N415" i="41"/>
  <c r="N414" i="41"/>
  <c r="N413" i="41"/>
  <c r="N412" i="41"/>
  <c r="N411" i="41"/>
  <c r="N410" i="41"/>
  <c r="N409" i="41"/>
  <c r="N408" i="41"/>
  <c r="N407" i="41"/>
  <c r="N406" i="41"/>
  <c r="N405" i="41"/>
  <c r="N404" i="41"/>
  <c r="N403" i="41"/>
  <c r="N402" i="41"/>
  <c r="N401" i="41"/>
  <c r="N400" i="41"/>
  <c r="N399" i="41"/>
  <c r="N398" i="41"/>
  <c r="N397" i="41"/>
  <c r="N396" i="41"/>
  <c r="N395" i="41"/>
  <c r="N394" i="41"/>
  <c r="N393" i="41"/>
  <c r="N392" i="41"/>
  <c r="N391" i="41"/>
  <c r="N390" i="41"/>
  <c r="N389" i="41"/>
  <c r="N388" i="41"/>
  <c r="N387" i="41"/>
  <c r="N386" i="41"/>
  <c r="N385" i="41"/>
  <c r="N384" i="41"/>
  <c r="N383" i="41"/>
  <c r="N382" i="41"/>
  <c r="N381" i="41"/>
  <c r="N380" i="41"/>
  <c r="N379" i="41"/>
  <c r="N378" i="41"/>
  <c r="N377" i="41"/>
  <c r="N376" i="41"/>
  <c r="N375" i="41"/>
  <c r="N374" i="41"/>
  <c r="N373" i="41"/>
  <c r="N372" i="41"/>
  <c r="N371" i="41"/>
  <c r="N370" i="41"/>
  <c r="N369" i="41"/>
  <c r="N368" i="41"/>
  <c r="N367" i="41"/>
  <c r="N366" i="41"/>
  <c r="N365" i="41"/>
  <c r="N364" i="41"/>
  <c r="N363" i="41"/>
  <c r="N362" i="41"/>
  <c r="N361" i="41"/>
  <c r="N360" i="41"/>
  <c r="N359" i="41"/>
  <c r="N358" i="41"/>
  <c r="N357" i="41"/>
  <c r="N356" i="41"/>
  <c r="N355" i="41"/>
  <c r="N354" i="41"/>
  <c r="N353" i="41"/>
  <c r="N352" i="41"/>
  <c r="N351" i="41"/>
  <c r="N350" i="41"/>
  <c r="N349" i="41"/>
  <c r="N348" i="41"/>
  <c r="N347" i="41"/>
  <c r="N346" i="41"/>
  <c r="N345" i="41"/>
  <c r="N344" i="41"/>
  <c r="N343" i="41"/>
  <c r="N342" i="41"/>
  <c r="N341" i="41"/>
  <c r="N340" i="41"/>
  <c r="N339" i="41"/>
  <c r="N338" i="41"/>
  <c r="N337" i="41"/>
  <c r="N336" i="41"/>
  <c r="N335" i="41"/>
  <c r="N334" i="41"/>
  <c r="N333" i="41"/>
  <c r="N332" i="41"/>
  <c r="N331" i="41"/>
  <c r="N330" i="41"/>
  <c r="N329" i="41"/>
  <c r="N328" i="41"/>
  <c r="N327" i="41"/>
  <c r="N326" i="41"/>
  <c r="N325" i="41"/>
  <c r="N324" i="41"/>
  <c r="N323" i="41"/>
  <c r="N322" i="41"/>
  <c r="N321" i="41"/>
  <c r="N320" i="41"/>
  <c r="N319" i="41"/>
  <c r="N318" i="41"/>
  <c r="N317" i="41"/>
  <c r="N316" i="41"/>
  <c r="N315" i="41"/>
  <c r="N314" i="41"/>
  <c r="N313" i="41"/>
  <c r="N312" i="41"/>
  <c r="N311" i="41"/>
  <c r="N310" i="41"/>
  <c r="N309" i="41"/>
  <c r="N308" i="41"/>
  <c r="N307" i="41"/>
  <c r="N306" i="41"/>
  <c r="N305" i="41"/>
  <c r="N304" i="41"/>
  <c r="N303" i="41"/>
  <c r="N302" i="41"/>
  <c r="N301" i="41"/>
  <c r="N300" i="41"/>
  <c r="N299" i="41"/>
  <c r="N298" i="41"/>
  <c r="N297" i="41"/>
  <c r="N296" i="41"/>
  <c r="N295" i="41"/>
  <c r="N294" i="41"/>
  <c r="N293" i="41"/>
  <c r="N292" i="41"/>
  <c r="N291" i="41"/>
  <c r="N290" i="41"/>
  <c r="N289" i="41"/>
  <c r="N288" i="41"/>
  <c r="N287" i="41"/>
  <c r="N286" i="41"/>
  <c r="N285" i="41"/>
  <c r="N284" i="41"/>
  <c r="N283" i="41"/>
  <c r="N282" i="41"/>
  <c r="N281" i="41"/>
  <c r="N280" i="41"/>
  <c r="N279" i="41"/>
  <c r="N278" i="41"/>
  <c r="N277" i="41"/>
  <c r="N276" i="41"/>
  <c r="N275" i="41"/>
  <c r="N274" i="41"/>
  <c r="N273" i="41"/>
  <c r="N272" i="41"/>
  <c r="N271" i="41"/>
  <c r="N270" i="41"/>
  <c r="N269" i="41"/>
  <c r="N268" i="41"/>
  <c r="N267" i="41"/>
  <c r="N266" i="41"/>
  <c r="N265" i="41"/>
  <c r="N264" i="41"/>
  <c r="N263" i="41"/>
  <c r="N262" i="41"/>
  <c r="N261" i="41"/>
  <c r="N260" i="41"/>
  <c r="N259" i="41"/>
  <c r="N258" i="41"/>
  <c r="N257" i="41"/>
  <c r="N256" i="41"/>
  <c r="N255" i="41"/>
  <c r="N254" i="41"/>
  <c r="N253" i="41"/>
  <c r="N252" i="41"/>
  <c r="N251" i="41"/>
  <c r="N250" i="41"/>
  <c r="N249" i="41"/>
  <c r="N248" i="41"/>
  <c r="N247" i="41"/>
  <c r="N246" i="41"/>
  <c r="N245" i="41"/>
  <c r="N244" i="41"/>
  <c r="N243" i="41"/>
  <c r="N242" i="41"/>
  <c r="N241" i="41"/>
  <c r="N240" i="41"/>
  <c r="N239" i="41"/>
  <c r="N238" i="41"/>
  <c r="N237" i="41"/>
  <c r="N236" i="41"/>
  <c r="N235" i="41"/>
  <c r="N234" i="41"/>
  <c r="N233" i="41"/>
  <c r="N232" i="41"/>
  <c r="N231" i="41"/>
  <c r="N230" i="41"/>
  <c r="N229" i="41"/>
  <c r="N228" i="41"/>
  <c r="N227" i="41"/>
  <c r="N226" i="41"/>
  <c r="N225" i="41"/>
  <c r="N224" i="41"/>
  <c r="N223" i="41"/>
  <c r="N222" i="41"/>
  <c r="N221" i="41"/>
  <c r="N220" i="41"/>
  <c r="N219" i="41"/>
  <c r="N218" i="41"/>
  <c r="N217" i="41"/>
  <c r="N216" i="41"/>
  <c r="N215" i="41"/>
  <c r="N214" i="41"/>
  <c r="N213" i="41"/>
  <c r="N212" i="41"/>
  <c r="N211" i="41"/>
  <c r="N210" i="41"/>
  <c r="N209" i="41"/>
  <c r="N208" i="41"/>
  <c r="N207" i="41"/>
  <c r="N206" i="41"/>
  <c r="N205" i="41"/>
  <c r="N204" i="41"/>
  <c r="N203" i="41"/>
  <c r="N202" i="41"/>
  <c r="N201" i="41"/>
  <c r="N200" i="41"/>
  <c r="N199" i="41"/>
  <c r="N198" i="41"/>
  <c r="N197" i="41"/>
  <c r="N196" i="41"/>
  <c r="N195" i="41"/>
  <c r="N194" i="41"/>
  <c r="N193" i="41"/>
  <c r="N192" i="41"/>
  <c r="N191" i="41"/>
  <c r="N190" i="41"/>
  <c r="N189" i="41"/>
  <c r="N188" i="41"/>
  <c r="N187" i="41"/>
  <c r="N186" i="41"/>
  <c r="N185" i="41"/>
  <c r="N184" i="41"/>
  <c r="N183" i="41"/>
  <c r="N182" i="41"/>
  <c r="N181" i="41"/>
  <c r="N180" i="41"/>
  <c r="N179" i="41"/>
  <c r="N178" i="41"/>
  <c r="N177" i="41"/>
  <c r="N176" i="41"/>
  <c r="N175" i="41"/>
  <c r="N174" i="41"/>
  <c r="N173" i="41"/>
  <c r="N172" i="41"/>
  <c r="N171" i="41"/>
  <c r="N170" i="41"/>
  <c r="N169" i="41"/>
  <c r="N168" i="41"/>
  <c r="N167" i="41"/>
  <c r="N166" i="41"/>
  <c r="N165" i="41"/>
  <c r="N164" i="41"/>
  <c r="N163" i="41"/>
  <c r="N162" i="41"/>
  <c r="N161" i="41"/>
  <c r="N160" i="41"/>
  <c r="N159" i="41"/>
  <c r="N158" i="41"/>
  <c r="N157" i="41"/>
  <c r="N156" i="41"/>
  <c r="N155" i="41"/>
  <c r="N154" i="41"/>
  <c r="N153" i="41"/>
  <c r="N152" i="41"/>
  <c r="N151" i="41"/>
  <c r="N150" i="41"/>
  <c r="N149" i="41"/>
  <c r="N148" i="41"/>
  <c r="N147" i="41"/>
  <c r="N146" i="41"/>
  <c r="N145" i="41"/>
  <c r="N144" i="41"/>
  <c r="N143" i="41"/>
  <c r="N142" i="41"/>
  <c r="N141" i="41"/>
  <c r="N140" i="41"/>
  <c r="N139" i="41"/>
  <c r="N138" i="41"/>
  <c r="N137" i="41"/>
  <c r="N136" i="41"/>
  <c r="N135" i="41"/>
  <c r="N134" i="41"/>
  <c r="N133" i="41"/>
  <c r="N132" i="41"/>
  <c r="N131" i="41"/>
  <c r="N130" i="41"/>
  <c r="N129" i="41"/>
  <c r="N128" i="41"/>
  <c r="N127" i="41"/>
  <c r="N126" i="41"/>
  <c r="N125" i="41"/>
  <c r="N124" i="41"/>
  <c r="N123" i="41"/>
  <c r="N122" i="41"/>
  <c r="N121" i="41"/>
  <c r="N120" i="41"/>
  <c r="N119" i="41"/>
  <c r="N118" i="41"/>
  <c r="N117" i="41"/>
  <c r="N116" i="41"/>
  <c r="N115" i="41"/>
  <c r="N114" i="41"/>
  <c r="N113" i="41"/>
  <c r="N112" i="41"/>
  <c r="N111" i="41"/>
  <c r="N110" i="41"/>
  <c r="N109" i="41"/>
  <c r="N108" i="41"/>
  <c r="N107" i="41"/>
  <c r="N106" i="41"/>
  <c r="N105" i="41"/>
  <c r="N104" i="41"/>
  <c r="N103" i="41"/>
  <c r="N102" i="41"/>
  <c r="N101" i="41"/>
  <c r="N100" i="41"/>
  <c r="N99" i="41"/>
  <c r="N98" i="41"/>
  <c r="N97" i="41"/>
  <c r="A97" i="41"/>
  <c r="D87" i="41" s="1"/>
  <c r="E87" i="41" s="1"/>
  <c r="F87" i="41" s="1"/>
  <c r="N96" i="41"/>
  <c r="N95" i="41"/>
  <c r="N94" i="41"/>
  <c r="N93" i="41"/>
  <c r="N92" i="41"/>
  <c r="N91" i="41"/>
  <c r="N90" i="41"/>
  <c r="N89" i="41"/>
  <c r="N88" i="41"/>
  <c r="N87" i="41"/>
  <c r="C87" i="41"/>
  <c r="B87" i="41"/>
  <c r="N86" i="41"/>
  <c r="N85" i="41"/>
  <c r="N84" i="41"/>
  <c r="N83" i="41"/>
  <c r="I83" i="41"/>
  <c r="H83" i="41"/>
  <c r="C83" i="41"/>
  <c r="B83" i="41"/>
  <c r="N82" i="41"/>
  <c r="N81" i="41"/>
  <c r="N80" i="41"/>
  <c r="Q75" i="41"/>
  <c r="M75" i="41"/>
  <c r="N75" i="41" s="1"/>
  <c r="C48" i="41"/>
  <c r="C47" i="41"/>
  <c r="C46" i="41"/>
  <c r="C45" i="41"/>
  <c r="B12" i="41"/>
  <c r="B11" i="41"/>
  <c r="B10" i="41"/>
  <c r="B5" i="41"/>
  <c r="C16" i="41" s="1"/>
  <c r="B4" i="41"/>
  <c r="B18" i="41" s="1"/>
  <c r="B2" i="41"/>
  <c r="N479" i="40"/>
  <c r="N478" i="40"/>
  <c r="N477" i="40"/>
  <c r="N476" i="40"/>
  <c r="N475" i="40"/>
  <c r="N474" i="40"/>
  <c r="N473" i="40"/>
  <c r="N472" i="40"/>
  <c r="N471" i="40"/>
  <c r="N470" i="40"/>
  <c r="N469" i="40"/>
  <c r="N468" i="40"/>
  <c r="N467" i="40"/>
  <c r="N466" i="40"/>
  <c r="N465" i="40"/>
  <c r="N464" i="40"/>
  <c r="N463" i="40"/>
  <c r="N462" i="40"/>
  <c r="N461" i="40"/>
  <c r="N460" i="40"/>
  <c r="N459" i="40"/>
  <c r="N458" i="40"/>
  <c r="N457" i="40"/>
  <c r="N456" i="40"/>
  <c r="N455" i="40"/>
  <c r="N454" i="40"/>
  <c r="N453" i="40"/>
  <c r="N452" i="40"/>
  <c r="N451" i="40"/>
  <c r="N450" i="40"/>
  <c r="N449" i="40"/>
  <c r="N448" i="40"/>
  <c r="N447" i="40"/>
  <c r="N446" i="40"/>
  <c r="N445" i="40"/>
  <c r="N444" i="40"/>
  <c r="N443" i="40"/>
  <c r="N442" i="40"/>
  <c r="N441" i="40"/>
  <c r="N440" i="40"/>
  <c r="N439" i="40"/>
  <c r="N438" i="40"/>
  <c r="N437" i="40"/>
  <c r="N436" i="40"/>
  <c r="N435" i="40"/>
  <c r="N434" i="40"/>
  <c r="N433" i="40"/>
  <c r="N432" i="40"/>
  <c r="N431" i="40"/>
  <c r="N430" i="40"/>
  <c r="N429" i="40"/>
  <c r="N428" i="40"/>
  <c r="N427" i="40"/>
  <c r="N426" i="40"/>
  <c r="N425" i="40"/>
  <c r="N424" i="40"/>
  <c r="N423" i="40"/>
  <c r="N422" i="40"/>
  <c r="N421" i="40"/>
  <c r="N420" i="40"/>
  <c r="N419" i="40"/>
  <c r="N418" i="40"/>
  <c r="N417" i="40"/>
  <c r="N416" i="40"/>
  <c r="N415" i="40"/>
  <c r="N414" i="40"/>
  <c r="N413" i="40"/>
  <c r="N412" i="40"/>
  <c r="N411" i="40"/>
  <c r="N410" i="40"/>
  <c r="N409" i="40"/>
  <c r="N408" i="40"/>
  <c r="N407" i="40"/>
  <c r="N406" i="40"/>
  <c r="N405" i="40"/>
  <c r="N404" i="40"/>
  <c r="N403" i="40"/>
  <c r="N402" i="40"/>
  <c r="N401" i="40"/>
  <c r="N400" i="40"/>
  <c r="N399" i="40"/>
  <c r="N398" i="40"/>
  <c r="N397" i="40"/>
  <c r="N396" i="40"/>
  <c r="N395" i="40"/>
  <c r="N394" i="40"/>
  <c r="N393" i="40"/>
  <c r="N392" i="40"/>
  <c r="N391" i="40"/>
  <c r="N390" i="40"/>
  <c r="N389" i="40"/>
  <c r="N388" i="40"/>
  <c r="N387" i="40"/>
  <c r="N386" i="40"/>
  <c r="N385" i="40"/>
  <c r="N384" i="40"/>
  <c r="N383" i="40"/>
  <c r="N382" i="40"/>
  <c r="N381" i="40"/>
  <c r="N380" i="40"/>
  <c r="N379" i="40"/>
  <c r="N378" i="40"/>
  <c r="N377" i="40"/>
  <c r="N376" i="40"/>
  <c r="N375" i="40"/>
  <c r="N374" i="40"/>
  <c r="N373" i="40"/>
  <c r="N372" i="40"/>
  <c r="N371" i="40"/>
  <c r="N370" i="40"/>
  <c r="N369" i="40"/>
  <c r="N368" i="40"/>
  <c r="N367" i="40"/>
  <c r="N366" i="40"/>
  <c r="N365" i="40"/>
  <c r="N364" i="40"/>
  <c r="N363" i="40"/>
  <c r="N362" i="40"/>
  <c r="N361" i="40"/>
  <c r="N360" i="40"/>
  <c r="N359" i="40"/>
  <c r="N358" i="40"/>
  <c r="N357" i="40"/>
  <c r="N356" i="40"/>
  <c r="N355" i="40"/>
  <c r="N354" i="40"/>
  <c r="N353" i="40"/>
  <c r="N352" i="40"/>
  <c r="N351" i="40"/>
  <c r="N350" i="40"/>
  <c r="N349" i="40"/>
  <c r="N348" i="40"/>
  <c r="N347" i="40"/>
  <c r="N346" i="40"/>
  <c r="N345" i="40"/>
  <c r="N344" i="40"/>
  <c r="N343" i="40"/>
  <c r="N342" i="40"/>
  <c r="N341" i="40"/>
  <c r="N340" i="40"/>
  <c r="N339" i="40"/>
  <c r="N338" i="40"/>
  <c r="N337" i="40"/>
  <c r="N336" i="40"/>
  <c r="N335" i="40"/>
  <c r="N334" i="40"/>
  <c r="N333" i="40"/>
  <c r="N332" i="40"/>
  <c r="N331" i="40"/>
  <c r="N330" i="40"/>
  <c r="N329" i="40"/>
  <c r="N328" i="40"/>
  <c r="N327" i="40"/>
  <c r="N326" i="40"/>
  <c r="N325" i="40"/>
  <c r="N324" i="40"/>
  <c r="N323" i="40"/>
  <c r="N322" i="40"/>
  <c r="N321" i="40"/>
  <c r="N320" i="40"/>
  <c r="N319" i="40"/>
  <c r="N318" i="40"/>
  <c r="N317" i="40"/>
  <c r="N316" i="40"/>
  <c r="N315" i="40"/>
  <c r="N314" i="40"/>
  <c r="N313" i="40"/>
  <c r="N312" i="40"/>
  <c r="N311" i="40"/>
  <c r="N310" i="40"/>
  <c r="N309" i="40"/>
  <c r="N308" i="40"/>
  <c r="N307" i="40"/>
  <c r="N306" i="40"/>
  <c r="N305" i="40"/>
  <c r="N304" i="40"/>
  <c r="N303" i="40"/>
  <c r="N302" i="40"/>
  <c r="N301" i="40"/>
  <c r="N300" i="40"/>
  <c r="N299" i="40"/>
  <c r="N298" i="40"/>
  <c r="N297" i="40"/>
  <c r="N296" i="40"/>
  <c r="N295" i="40"/>
  <c r="N294" i="40"/>
  <c r="N293" i="40"/>
  <c r="N292" i="40"/>
  <c r="N291" i="40"/>
  <c r="N290" i="40"/>
  <c r="N289" i="40"/>
  <c r="N288" i="40"/>
  <c r="N287" i="40"/>
  <c r="N286" i="40"/>
  <c r="N285" i="40"/>
  <c r="N284" i="40"/>
  <c r="N283" i="40"/>
  <c r="N282" i="40"/>
  <c r="N281" i="40"/>
  <c r="N280" i="40"/>
  <c r="N279" i="40"/>
  <c r="N278" i="40"/>
  <c r="N277" i="40"/>
  <c r="N276" i="40"/>
  <c r="N275" i="40"/>
  <c r="N274" i="40"/>
  <c r="N273" i="40"/>
  <c r="N272" i="40"/>
  <c r="N271" i="40"/>
  <c r="N270" i="40"/>
  <c r="N269" i="40"/>
  <c r="N268" i="40"/>
  <c r="N267" i="40"/>
  <c r="N266" i="40"/>
  <c r="N265" i="40"/>
  <c r="N264" i="40"/>
  <c r="N263" i="40"/>
  <c r="N262" i="40"/>
  <c r="N261" i="40"/>
  <c r="N260" i="40"/>
  <c r="N259" i="40"/>
  <c r="N258" i="40"/>
  <c r="N257" i="40"/>
  <c r="N256" i="40"/>
  <c r="N255" i="40"/>
  <c r="N254" i="40"/>
  <c r="N253" i="40"/>
  <c r="N252" i="40"/>
  <c r="N251" i="40"/>
  <c r="N250" i="40"/>
  <c r="N249" i="40"/>
  <c r="N248" i="40"/>
  <c r="N247" i="40"/>
  <c r="N246" i="40"/>
  <c r="N245" i="40"/>
  <c r="N244" i="40"/>
  <c r="N243" i="40"/>
  <c r="N242" i="40"/>
  <c r="N241" i="40"/>
  <c r="N240" i="40"/>
  <c r="N239" i="40"/>
  <c r="N238" i="40"/>
  <c r="N237" i="40"/>
  <c r="N236" i="40"/>
  <c r="N235" i="40"/>
  <c r="N234" i="40"/>
  <c r="N233" i="40"/>
  <c r="N232" i="40"/>
  <c r="N231" i="40"/>
  <c r="N230" i="40"/>
  <c r="N229" i="40"/>
  <c r="N228" i="40"/>
  <c r="N227" i="40"/>
  <c r="N226" i="40"/>
  <c r="N225" i="40"/>
  <c r="N224" i="40"/>
  <c r="N223" i="40"/>
  <c r="N222" i="40"/>
  <c r="N221" i="40"/>
  <c r="N220" i="40"/>
  <c r="N219" i="40"/>
  <c r="N218" i="40"/>
  <c r="N217" i="40"/>
  <c r="N216" i="40"/>
  <c r="N215" i="40"/>
  <c r="N214" i="40"/>
  <c r="N213" i="40"/>
  <c r="N212" i="40"/>
  <c r="N211" i="40"/>
  <c r="N210" i="40"/>
  <c r="N209" i="40"/>
  <c r="N208" i="40"/>
  <c r="N207" i="40"/>
  <c r="N206" i="40"/>
  <c r="N205" i="40"/>
  <c r="N204" i="40"/>
  <c r="N203" i="40"/>
  <c r="N202" i="40"/>
  <c r="N201" i="40"/>
  <c r="N200" i="40"/>
  <c r="N199" i="40"/>
  <c r="N198" i="40"/>
  <c r="N197" i="40"/>
  <c r="N196" i="40"/>
  <c r="N195" i="40"/>
  <c r="N194" i="40"/>
  <c r="N193" i="40"/>
  <c r="N192" i="40"/>
  <c r="N191" i="40"/>
  <c r="N190" i="40"/>
  <c r="N189" i="40"/>
  <c r="N188" i="40"/>
  <c r="N187" i="40"/>
  <c r="N186" i="40"/>
  <c r="N185" i="40"/>
  <c r="N184" i="40"/>
  <c r="N183" i="40"/>
  <c r="N182" i="40"/>
  <c r="N181" i="40"/>
  <c r="N180" i="40"/>
  <c r="N179" i="40"/>
  <c r="N178" i="40"/>
  <c r="N177" i="40"/>
  <c r="N176" i="40"/>
  <c r="N175" i="40"/>
  <c r="N174" i="40"/>
  <c r="N173" i="40"/>
  <c r="N172" i="40"/>
  <c r="N171" i="40"/>
  <c r="N170" i="40"/>
  <c r="N169" i="40"/>
  <c r="N168" i="40"/>
  <c r="N167" i="40"/>
  <c r="N166" i="40"/>
  <c r="N165" i="40"/>
  <c r="N164" i="40"/>
  <c r="N163" i="40"/>
  <c r="N162" i="40"/>
  <c r="N161" i="40"/>
  <c r="N160" i="40"/>
  <c r="N159" i="40"/>
  <c r="N158" i="40"/>
  <c r="N157" i="40"/>
  <c r="N156" i="40"/>
  <c r="N155" i="40"/>
  <c r="N154" i="40"/>
  <c r="N153" i="40"/>
  <c r="N152" i="40"/>
  <c r="N151" i="40"/>
  <c r="N150" i="40"/>
  <c r="N149" i="40"/>
  <c r="N148" i="40"/>
  <c r="N147" i="40"/>
  <c r="N146" i="40"/>
  <c r="N145" i="40"/>
  <c r="N144" i="40"/>
  <c r="N143" i="40"/>
  <c r="N142" i="40"/>
  <c r="N141" i="40"/>
  <c r="N140" i="40"/>
  <c r="N139" i="40"/>
  <c r="N138" i="40"/>
  <c r="N137" i="40"/>
  <c r="N136" i="40"/>
  <c r="N135" i="40"/>
  <c r="N134" i="40"/>
  <c r="N133" i="40"/>
  <c r="N132" i="40"/>
  <c r="N131" i="40"/>
  <c r="N130" i="40"/>
  <c r="N129" i="40"/>
  <c r="N128" i="40"/>
  <c r="N127" i="40"/>
  <c r="N126" i="40"/>
  <c r="N125" i="40"/>
  <c r="N124" i="40"/>
  <c r="N123" i="40"/>
  <c r="N122" i="40"/>
  <c r="N121" i="40"/>
  <c r="N120" i="40"/>
  <c r="N119" i="40"/>
  <c r="N118" i="40"/>
  <c r="N117" i="40"/>
  <c r="N116" i="40"/>
  <c r="N115" i="40"/>
  <c r="N114" i="40"/>
  <c r="N113" i="40"/>
  <c r="N112" i="40"/>
  <c r="N111" i="40"/>
  <c r="N110" i="40"/>
  <c r="N109" i="40"/>
  <c r="N108" i="40"/>
  <c r="N107" i="40"/>
  <c r="N106" i="40"/>
  <c r="N105" i="40"/>
  <c r="N104" i="40"/>
  <c r="N103" i="40"/>
  <c r="N102" i="40"/>
  <c r="N101" i="40"/>
  <c r="N100" i="40"/>
  <c r="N99" i="40"/>
  <c r="N98" i="40"/>
  <c r="N97" i="40"/>
  <c r="A97" i="40"/>
  <c r="N96" i="40"/>
  <c r="N95" i="40"/>
  <c r="N94" i="40"/>
  <c r="N93" i="40"/>
  <c r="N92" i="40"/>
  <c r="N91" i="40"/>
  <c r="N90" i="40"/>
  <c r="N89" i="40"/>
  <c r="N88" i="40"/>
  <c r="N87" i="40"/>
  <c r="C87" i="40"/>
  <c r="B87" i="40"/>
  <c r="N86" i="40"/>
  <c r="N85" i="40"/>
  <c r="N84" i="40"/>
  <c r="N83" i="40"/>
  <c r="I83" i="40"/>
  <c r="H83" i="40"/>
  <c r="C83" i="40"/>
  <c r="B83" i="40"/>
  <c r="N82" i="40"/>
  <c r="N81" i="40"/>
  <c r="N80" i="40"/>
  <c r="Q75" i="40"/>
  <c r="M75" i="40"/>
  <c r="N75" i="40" s="1"/>
  <c r="J78" i="40" s="1"/>
  <c r="C48" i="40"/>
  <c r="C47" i="40"/>
  <c r="C46" i="40"/>
  <c r="C45" i="40"/>
  <c r="B12" i="40"/>
  <c r="B11" i="40"/>
  <c r="B10" i="40"/>
  <c r="B5" i="40"/>
  <c r="C18" i="40" s="1"/>
  <c r="B4" i="40"/>
  <c r="B17" i="40" s="1"/>
  <c r="B2" i="40"/>
  <c r="N479" i="39"/>
  <c r="N478" i="39"/>
  <c r="N477" i="39"/>
  <c r="N476" i="39"/>
  <c r="N475" i="39"/>
  <c r="N474" i="39"/>
  <c r="N473" i="39"/>
  <c r="N472" i="39"/>
  <c r="N471" i="39"/>
  <c r="N470" i="39"/>
  <c r="N469" i="39"/>
  <c r="N468" i="39"/>
  <c r="N467" i="39"/>
  <c r="N466" i="39"/>
  <c r="N465" i="39"/>
  <c r="N464" i="39"/>
  <c r="N463" i="39"/>
  <c r="N462" i="39"/>
  <c r="N461" i="39"/>
  <c r="N460" i="39"/>
  <c r="N459" i="39"/>
  <c r="N458" i="39"/>
  <c r="N457" i="39"/>
  <c r="N456" i="39"/>
  <c r="N455" i="39"/>
  <c r="N454" i="39"/>
  <c r="N453" i="39"/>
  <c r="N452" i="39"/>
  <c r="N451" i="39"/>
  <c r="N450" i="39"/>
  <c r="N449" i="39"/>
  <c r="N448" i="39"/>
  <c r="N447" i="39"/>
  <c r="N446" i="39"/>
  <c r="N445" i="39"/>
  <c r="N444" i="39"/>
  <c r="N443" i="39"/>
  <c r="N442" i="39"/>
  <c r="N441" i="39"/>
  <c r="N440" i="39"/>
  <c r="N439" i="39"/>
  <c r="N438" i="39"/>
  <c r="N437" i="39"/>
  <c r="N436" i="39"/>
  <c r="N435" i="39"/>
  <c r="N434" i="39"/>
  <c r="N433" i="39"/>
  <c r="N432" i="39"/>
  <c r="N431" i="39"/>
  <c r="N430" i="39"/>
  <c r="N429" i="39"/>
  <c r="N428" i="39"/>
  <c r="N427" i="39"/>
  <c r="N426" i="39"/>
  <c r="N425" i="39"/>
  <c r="N424" i="39"/>
  <c r="N423" i="39"/>
  <c r="N422" i="39"/>
  <c r="N421" i="39"/>
  <c r="N420" i="39"/>
  <c r="N419" i="39"/>
  <c r="N418" i="39"/>
  <c r="N417" i="39"/>
  <c r="N416" i="39"/>
  <c r="N415" i="39"/>
  <c r="N414" i="39"/>
  <c r="N413" i="39"/>
  <c r="N412" i="39"/>
  <c r="N411" i="39"/>
  <c r="N410" i="39"/>
  <c r="N409" i="39"/>
  <c r="N408" i="39"/>
  <c r="N407" i="39"/>
  <c r="N406" i="39"/>
  <c r="N405" i="39"/>
  <c r="N404" i="39"/>
  <c r="N403" i="39"/>
  <c r="N402" i="39"/>
  <c r="N401" i="39"/>
  <c r="N400" i="39"/>
  <c r="N399" i="39"/>
  <c r="N398" i="39"/>
  <c r="N397" i="39"/>
  <c r="N396" i="39"/>
  <c r="N395" i="39"/>
  <c r="N394" i="39"/>
  <c r="N393" i="39"/>
  <c r="N392" i="39"/>
  <c r="N391" i="39"/>
  <c r="N390" i="39"/>
  <c r="N389" i="39"/>
  <c r="N388" i="39"/>
  <c r="N387" i="39"/>
  <c r="N386" i="39"/>
  <c r="N385" i="39"/>
  <c r="N384" i="39"/>
  <c r="N383" i="39"/>
  <c r="N382" i="39"/>
  <c r="N381" i="39"/>
  <c r="N380" i="39"/>
  <c r="N379" i="39"/>
  <c r="N378" i="39"/>
  <c r="N377" i="39"/>
  <c r="N376" i="39"/>
  <c r="N375" i="39"/>
  <c r="N374" i="39"/>
  <c r="N373" i="39"/>
  <c r="N372" i="39"/>
  <c r="N371" i="39"/>
  <c r="N370" i="39"/>
  <c r="N369" i="39"/>
  <c r="N368" i="39"/>
  <c r="N367" i="39"/>
  <c r="N366" i="39"/>
  <c r="N365" i="39"/>
  <c r="N364" i="39"/>
  <c r="N363" i="39"/>
  <c r="N362" i="39"/>
  <c r="N361" i="39"/>
  <c r="N360" i="39"/>
  <c r="N359" i="39"/>
  <c r="N358" i="39"/>
  <c r="N357" i="39"/>
  <c r="N356" i="39"/>
  <c r="N355" i="39"/>
  <c r="N354" i="39"/>
  <c r="N353" i="39"/>
  <c r="N352" i="39"/>
  <c r="N351" i="39"/>
  <c r="N350" i="39"/>
  <c r="N349" i="39"/>
  <c r="N348" i="39"/>
  <c r="N347" i="39"/>
  <c r="N346" i="39"/>
  <c r="N345" i="39"/>
  <c r="N344" i="39"/>
  <c r="N343" i="39"/>
  <c r="N342" i="39"/>
  <c r="N341" i="39"/>
  <c r="N340" i="39"/>
  <c r="N339" i="39"/>
  <c r="N338" i="39"/>
  <c r="N337" i="39"/>
  <c r="N336" i="39"/>
  <c r="N335" i="39"/>
  <c r="N334" i="39"/>
  <c r="N333" i="39"/>
  <c r="N332" i="39"/>
  <c r="N331" i="39"/>
  <c r="N330" i="39"/>
  <c r="N329" i="39"/>
  <c r="N328" i="39"/>
  <c r="N327" i="39"/>
  <c r="N326" i="39"/>
  <c r="N325" i="39"/>
  <c r="N324" i="39"/>
  <c r="N323" i="39"/>
  <c r="N322" i="39"/>
  <c r="N321" i="39"/>
  <c r="N320" i="39"/>
  <c r="N319" i="39"/>
  <c r="N318" i="39"/>
  <c r="N317" i="39"/>
  <c r="N316" i="39"/>
  <c r="N315" i="39"/>
  <c r="N314" i="39"/>
  <c r="N313" i="39"/>
  <c r="N312" i="39"/>
  <c r="N311" i="39"/>
  <c r="N310" i="39"/>
  <c r="N309" i="39"/>
  <c r="N308" i="39"/>
  <c r="N307" i="39"/>
  <c r="N306" i="39"/>
  <c r="N305" i="39"/>
  <c r="N304" i="39"/>
  <c r="N303" i="39"/>
  <c r="N302" i="39"/>
  <c r="N301" i="39"/>
  <c r="N300" i="39"/>
  <c r="N299" i="39"/>
  <c r="N298" i="39"/>
  <c r="N297" i="39"/>
  <c r="N296" i="39"/>
  <c r="N295" i="39"/>
  <c r="N294" i="39"/>
  <c r="N293" i="39"/>
  <c r="N292" i="39"/>
  <c r="N291" i="39"/>
  <c r="N290" i="39"/>
  <c r="N289" i="39"/>
  <c r="N288" i="39"/>
  <c r="N287" i="39"/>
  <c r="N286" i="39"/>
  <c r="N285" i="39"/>
  <c r="N284" i="39"/>
  <c r="N283" i="39"/>
  <c r="N282" i="39"/>
  <c r="N281" i="39"/>
  <c r="N280" i="39"/>
  <c r="N279" i="39"/>
  <c r="N278" i="39"/>
  <c r="N277" i="39"/>
  <c r="N276" i="39"/>
  <c r="N275" i="39"/>
  <c r="N274" i="39"/>
  <c r="N273" i="39"/>
  <c r="N272" i="39"/>
  <c r="N271" i="39"/>
  <c r="N270" i="39"/>
  <c r="N269" i="39"/>
  <c r="N268" i="39"/>
  <c r="N267" i="39"/>
  <c r="N266" i="39"/>
  <c r="N265" i="39"/>
  <c r="N264" i="39"/>
  <c r="N263" i="39"/>
  <c r="N262" i="39"/>
  <c r="N261" i="39"/>
  <c r="N260" i="39"/>
  <c r="N259" i="39"/>
  <c r="N258" i="39"/>
  <c r="N257" i="39"/>
  <c r="N256" i="39"/>
  <c r="N255" i="39"/>
  <c r="N254" i="39"/>
  <c r="N253" i="39"/>
  <c r="N252" i="39"/>
  <c r="N251" i="39"/>
  <c r="N250" i="39"/>
  <c r="N249" i="39"/>
  <c r="N248" i="39"/>
  <c r="N247" i="39"/>
  <c r="N246" i="39"/>
  <c r="N245" i="39"/>
  <c r="N244" i="39"/>
  <c r="N243" i="39"/>
  <c r="N242" i="39"/>
  <c r="N241" i="39"/>
  <c r="N240" i="39"/>
  <c r="N239" i="39"/>
  <c r="N238" i="39"/>
  <c r="N237" i="39"/>
  <c r="N236" i="39"/>
  <c r="N235" i="39"/>
  <c r="N234" i="39"/>
  <c r="N233" i="39"/>
  <c r="N232" i="39"/>
  <c r="N231" i="39"/>
  <c r="N230" i="39"/>
  <c r="N229" i="39"/>
  <c r="N228" i="39"/>
  <c r="N227" i="39"/>
  <c r="N226" i="39"/>
  <c r="N225" i="39"/>
  <c r="N224" i="39"/>
  <c r="N223" i="39"/>
  <c r="N222" i="39"/>
  <c r="N221" i="39"/>
  <c r="N220" i="39"/>
  <c r="N219" i="39"/>
  <c r="N218" i="39"/>
  <c r="N217" i="39"/>
  <c r="N216" i="39"/>
  <c r="N215" i="39"/>
  <c r="N214" i="39"/>
  <c r="N213" i="39"/>
  <c r="N212" i="39"/>
  <c r="N211" i="39"/>
  <c r="N210" i="39"/>
  <c r="N209" i="39"/>
  <c r="N208" i="39"/>
  <c r="N207" i="39"/>
  <c r="N206" i="39"/>
  <c r="N205" i="39"/>
  <c r="N204" i="39"/>
  <c r="N203" i="39"/>
  <c r="N202" i="39"/>
  <c r="N201" i="39"/>
  <c r="N200" i="39"/>
  <c r="N199" i="39"/>
  <c r="N198" i="39"/>
  <c r="N197" i="39"/>
  <c r="N196" i="39"/>
  <c r="N195" i="39"/>
  <c r="N194" i="39"/>
  <c r="N193" i="39"/>
  <c r="N192" i="39"/>
  <c r="N191" i="39"/>
  <c r="N190" i="39"/>
  <c r="N189" i="39"/>
  <c r="N188" i="39"/>
  <c r="N187" i="39"/>
  <c r="N186" i="39"/>
  <c r="N185" i="39"/>
  <c r="N184" i="39"/>
  <c r="N183" i="39"/>
  <c r="N182" i="39"/>
  <c r="N181" i="39"/>
  <c r="N180" i="39"/>
  <c r="N179" i="39"/>
  <c r="N178" i="39"/>
  <c r="N177" i="39"/>
  <c r="N176" i="39"/>
  <c r="N175" i="39"/>
  <c r="N174" i="39"/>
  <c r="N173" i="39"/>
  <c r="N172" i="39"/>
  <c r="N171" i="39"/>
  <c r="N170" i="39"/>
  <c r="N169" i="39"/>
  <c r="N168" i="39"/>
  <c r="N167" i="39"/>
  <c r="N166" i="39"/>
  <c r="N165" i="39"/>
  <c r="N164" i="39"/>
  <c r="N163" i="39"/>
  <c r="N162" i="39"/>
  <c r="N161" i="39"/>
  <c r="N160" i="39"/>
  <c r="N159" i="39"/>
  <c r="N158" i="39"/>
  <c r="N157" i="39"/>
  <c r="N156" i="39"/>
  <c r="N155" i="39"/>
  <c r="N154" i="39"/>
  <c r="N153" i="39"/>
  <c r="N152" i="39"/>
  <c r="N151" i="39"/>
  <c r="N150" i="39"/>
  <c r="N149" i="39"/>
  <c r="N148" i="39"/>
  <c r="N147" i="39"/>
  <c r="N146" i="39"/>
  <c r="N145" i="39"/>
  <c r="N144" i="39"/>
  <c r="N143" i="39"/>
  <c r="N142" i="39"/>
  <c r="N141" i="39"/>
  <c r="N140" i="39"/>
  <c r="N139" i="39"/>
  <c r="N138" i="39"/>
  <c r="N137" i="39"/>
  <c r="N136" i="39"/>
  <c r="N135" i="39"/>
  <c r="N134" i="39"/>
  <c r="N133" i="39"/>
  <c r="N132" i="39"/>
  <c r="N131" i="39"/>
  <c r="N130" i="39"/>
  <c r="N129" i="39"/>
  <c r="N128" i="39"/>
  <c r="N127" i="39"/>
  <c r="N126" i="39"/>
  <c r="N125" i="39"/>
  <c r="N124" i="39"/>
  <c r="N123" i="39"/>
  <c r="N122" i="39"/>
  <c r="N121" i="39"/>
  <c r="N120" i="39"/>
  <c r="N119" i="39"/>
  <c r="N118" i="39"/>
  <c r="N117" i="39"/>
  <c r="N116" i="39"/>
  <c r="N115" i="39"/>
  <c r="N114" i="39"/>
  <c r="N113" i="39"/>
  <c r="N112" i="39"/>
  <c r="N111" i="39"/>
  <c r="N110" i="39"/>
  <c r="N109" i="39"/>
  <c r="N108" i="39"/>
  <c r="N107" i="39"/>
  <c r="N106" i="39"/>
  <c r="N105" i="39"/>
  <c r="N104" i="39"/>
  <c r="N103" i="39"/>
  <c r="N102" i="39"/>
  <c r="N101" i="39"/>
  <c r="N100" i="39"/>
  <c r="N99" i="39"/>
  <c r="N98" i="39"/>
  <c r="N97" i="39"/>
  <c r="A97" i="39"/>
  <c r="N96" i="39"/>
  <c r="N95" i="39"/>
  <c r="N94" i="39"/>
  <c r="N93" i="39"/>
  <c r="N92" i="39"/>
  <c r="N91" i="39"/>
  <c r="N90" i="39"/>
  <c r="N89" i="39"/>
  <c r="N88" i="39"/>
  <c r="N87" i="39"/>
  <c r="C87" i="39"/>
  <c r="B87" i="39"/>
  <c r="D87" i="39" s="1"/>
  <c r="E87" i="39" s="1"/>
  <c r="F87" i="39" s="1"/>
  <c r="N86" i="39"/>
  <c r="N85" i="39"/>
  <c r="N84" i="39"/>
  <c r="N83" i="39"/>
  <c r="I83" i="39"/>
  <c r="H83" i="39"/>
  <c r="C83" i="39"/>
  <c r="B83" i="39"/>
  <c r="N82" i="39"/>
  <c r="N81" i="39"/>
  <c r="N80" i="39"/>
  <c r="Q75" i="39"/>
  <c r="M75" i="39"/>
  <c r="N75" i="39" s="1"/>
  <c r="J78" i="39" s="1"/>
  <c r="C48" i="39"/>
  <c r="C47" i="39"/>
  <c r="C46" i="39"/>
  <c r="C45" i="39"/>
  <c r="B12" i="39"/>
  <c r="B11" i="39"/>
  <c r="B10" i="39"/>
  <c r="B5" i="39"/>
  <c r="C18" i="39" s="1"/>
  <c r="B4" i="39"/>
  <c r="B16" i="39" s="1"/>
  <c r="B2" i="39"/>
  <c r="N479" i="38"/>
  <c r="N478" i="38"/>
  <c r="N477" i="38"/>
  <c r="N476" i="38"/>
  <c r="N475" i="38"/>
  <c r="N474" i="38"/>
  <c r="N473" i="38"/>
  <c r="N472" i="38"/>
  <c r="N471" i="38"/>
  <c r="N470" i="38"/>
  <c r="N469" i="38"/>
  <c r="N468" i="38"/>
  <c r="N467" i="38"/>
  <c r="N466" i="38"/>
  <c r="N465" i="38"/>
  <c r="N464" i="38"/>
  <c r="N463" i="38"/>
  <c r="N462" i="38"/>
  <c r="N461" i="38"/>
  <c r="N460" i="38"/>
  <c r="N459" i="38"/>
  <c r="N458" i="38"/>
  <c r="N457" i="38"/>
  <c r="N456" i="38"/>
  <c r="N455" i="38"/>
  <c r="N454" i="38"/>
  <c r="N453" i="38"/>
  <c r="N452" i="38"/>
  <c r="N451" i="38"/>
  <c r="N450" i="38"/>
  <c r="N449" i="38"/>
  <c r="N448" i="38"/>
  <c r="N447" i="38"/>
  <c r="N446" i="38"/>
  <c r="N445" i="38"/>
  <c r="N444" i="38"/>
  <c r="N443" i="38"/>
  <c r="N442" i="38"/>
  <c r="N441" i="38"/>
  <c r="N440" i="38"/>
  <c r="N439" i="38"/>
  <c r="N438" i="38"/>
  <c r="N437" i="38"/>
  <c r="N436" i="38"/>
  <c r="N435" i="38"/>
  <c r="N434" i="38"/>
  <c r="N433" i="38"/>
  <c r="N432" i="38"/>
  <c r="N431" i="38"/>
  <c r="N430" i="38"/>
  <c r="N429" i="38"/>
  <c r="N428" i="38"/>
  <c r="N427" i="38"/>
  <c r="N426" i="38"/>
  <c r="N425" i="38"/>
  <c r="N424" i="38"/>
  <c r="N423" i="38"/>
  <c r="N422" i="38"/>
  <c r="N421" i="38"/>
  <c r="N420" i="38"/>
  <c r="N419" i="38"/>
  <c r="N418" i="38"/>
  <c r="N417" i="38"/>
  <c r="N416" i="38"/>
  <c r="N415" i="38"/>
  <c r="N414" i="38"/>
  <c r="N413" i="38"/>
  <c r="N412" i="38"/>
  <c r="N411" i="38"/>
  <c r="N410" i="38"/>
  <c r="N409" i="38"/>
  <c r="N408" i="38"/>
  <c r="N407" i="38"/>
  <c r="N406" i="38"/>
  <c r="N405" i="38"/>
  <c r="N404" i="38"/>
  <c r="N403" i="38"/>
  <c r="N402" i="38"/>
  <c r="N401" i="38"/>
  <c r="N400" i="38"/>
  <c r="N399" i="38"/>
  <c r="N398" i="38"/>
  <c r="N397" i="38"/>
  <c r="N396" i="38"/>
  <c r="N395" i="38"/>
  <c r="N394" i="38"/>
  <c r="N393" i="38"/>
  <c r="N392" i="38"/>
  <c r="N391" i="38"/>
  <c r="N390" i="38"/>
  <c r="N389" i="38"/>
  <c r="N388" i="38"/>
  <c r="N387" i="38"/>
  <c r="N386" i="38"/>
  <c r="N385" i="38"/>
  <c r="N384" i="38"/>
  <c r="N383" i="38"/>
  <c r="N382" i="38"/>
  <c r="N381" i="38"/>
  <c r="N380" i="38"/>
  <c r="N379" i="38"/>
  <c r="N378" i="38"/>
  <c r="N377" i="38"/>
  <c r="N376" i="38"/>
  <c r="N375" i="38"/>
  <c r="N374" i="38"/>
  <c r="N373" i="38"/>
  <c r="N372" i="38"/>
  <c r="N371" i="38"/>
  <c r="N370" i="38"/>
  <c r="N369" i="38"/>
  <c r="N368" i="38"/>
  <c r="N367" i="38"/>
  <c r="N366" i="38"/>
  <c r="N365" i="38"/>
  <c r="N364" i="38"/>
  <c r="N363" i="38"/>
  <c r="N362" i="38"/>
  <c r="N361" i="38"/>
  <c r="N360" i="38"/>
  <c r="N359" i="38"/>
  <c r="N358" i="38"/>
  <c r="N357" i="38"/>
  <c r="N356" i="38"/>
  <c r="N355" i="38"/>
  <c r="N354" i="38"/>
  <c r="N353" i="38"/>
  <c r="N352" i="38"/>
  <c r="N351" i="38"/>
  <c r="N350" i="38"/>
  <c r="N349" i="38"/>
  <c r="N348" i="38"/>
  <c r="N347" i="38"/>
  <c r="N346" i="38"/>
  <c r="N345" i="38"/>
  <c r="N344" i="38"/>
  <c r="N343" i="38"/>
  <c r="N342" i="38"/>
  <c r="N341" i="38"/>
  <c r="N340" i="38"/>
  <c r="N339" i="38"/>
  <c r="N338" i="38"/>
  <c r="N337" i="38"/>
  <c r="N336" i="38"/>
  <c r="N335" i="38"/>
  <c r="N334" i="38"/>
  <c r="N333" i="38"/>
  <c r="N332" i="38"/>
  <c r="N331" i="38"/>
  <c r="N330" i="38"/>
  <c r="N329" i="38"/>
  <c r="N328" i="38"/>
  <c r="N327" i="38"/>
  <c r="N326" i="38"/>
  <c r="N325" i="38"/>
  <c r="N324" i="38"/>
  <c r="N323" i="38"/>
  <c r="N322" i="38"/>
  <c r="N321" i="38"/>
  <c r="N320" i="38"/>
  <c r="N319" i="38"/>
  <c r="N318" i="38"/>
  <c r="N317" i="38"/>
  <c r="N316" i="38"/>
  <c r="N315" i="38"/>
  <c r="N314" i="38"/>
  <c r="N313" i="38"/>
  <c r="N312" i="38"/>
  <c r="N311" i="38"/>
  <c r="N310" i="38"/>
  <c r="N309" i="38"/>
  <c r="N308" i="38"/>
  <c r="N307" i="38"/>
  <c r="N306" i="38"/>
  <c r="N305" i="38"/>
  <c r="N304" i="38"/>
  <c r="N303" i="38"/>
  <c r="N302" i="38"/>
  <c r="N301" i="38"/>
  <c r="N300" i="38"/>
  <c r="N299" i="38"/>
  <c r="N298" i="38"/>
  <c r="N297" i="38"/>
  <c r="N296" i="38"/>
  <c r="N295" i="38"/>
  <c r="N294" i="38"/>
  <c r="N293" i="38"/>
  <c r="N292" i="38"/>
  <c r="N291" i="38"/>
  <c r="N290" i="38"/>
  <c r="N289" i="38"/>
  <c r="N288" i="38"/>
  <c r="N287" i="38"/>
  <c r="N286" i="38"/>
  <c r="N285" i="38"/>
  <c r="N284" i="38"/>
  <c r="N283" i="38"/>
  <c r="N282" i="38"/>
  <c r="N281" i="38"/>
  <c r="N280" i="38"/>
  <c r="N279" i="38"/>
  <c r="N278" i="38"/>
  <c r="N277" i="38"/>
  <c r="N276" i="38"/>
  <c r="N275" i="38"/>
  <c r="N274" i="38"/>
  <c r="N273" i="38"/>
  <c r="N272" i="38"/>
  <c r="N271" i="38"/>
  <c r="N270" i="38"/>
  <c r="N269" i="38"/>
  <c r="N268" i="38"/>
  <c r="N267" i="38"/>
  <c r="N266" i="38"/>
  <c r="N265" i="38"/>
  <c r="N264" i="38"/>
  <c r="N263" i="38"/>
  <c r="N262" i="38"/>
  <c r="N261" i="38"/>
  <c r="N260" i="38"/>
  <c r="N259" i="38"/>
  <c r="N258" i="38"/>
  <c r="N257" i="38"/>
  <c r="N256" i="38"/>
  <c r="N255" i="38"/>
  <c r="N254" i="38"/>
  <c r="N253" i="38"/>
  <c r="N252" i="38"/>
  <c r="N251" i="38"/>
  <c r="N250" i="38"/>
  <c r="N249" i="38"/>
  <c r="N248" i="38"/>
  <c r="N247" i="38"/>
  <c r="N246" i="38"/>
  <c r="N245" i="38"/>
  <c r="N244" i="38"/>
  <c r="N243" i="38"/>
  <c r="N242" i="38"/>
  <c r="N241" i="38"/>
  <c r="N240" i="38"/>
  <c r="N239" i="38"/>
  <c r="N238" i="38"/>
  <c r="N237" i="38"/>
  <c r="N236" i="38"/>
  <c r="N235" i="38"/>
  <c r="N234" i="38"/>
  <c r="N233" i="38"/>
  <c r="N232" i="38"/>
  <c r="N231" i="38"/>
  <c r="N230" i="38"/>
  <c r="N229" i="38"/>
  <c r="N228" i="38"/>
  <c r="N227" i="38"/>
  <c r="N226" i="38"/>
  <c r="N225" i="38"/>
  <c r="N224" i="38"/>
  <c r="N223" i="38"/>
  <c r="N222" i="38"/>
  <c r="N221" i="38"/>
  <c r="N220" i="38"/>
  <c r="N219" i="38"/>
  <c r="N218" i="38"/>
  <c r="N217" i="38"/>
  <c r="N216" i="38"/>
  <c r="N215" i="38"/>
  <c r="N214" i="38"/>
  <c r="N213" i="38"/>
  <c r="N212" i="38"/>
  <c r="N211" i="38"/>
  <c r="N210" i="38"/>
  <c r="N209" i="38"/>
  <c r="N208" i="38"/>
  <c r="N207" i="38"/>
  <c r="N206" i="38"/>
  <c r="N205" i="38"/>
  <c r="N204" i="38"/>
  <c r="N203" i="38"/>
  <c r="N202" i="38"/>
  <c r="N201" i="38"/>
  <c r="N200" i="38"/>
  <c r="N199" i="38"/>
  <c r="N198" i="38"/>
  <c r="N197" i="38"/>
  <c r="N196" i="38"/>
  <c r="N195" i="38"/>
  <c r="N194" i="38"/>
  <c r="N193" i="38"/>
  <c r="N192" i="38"/>
  <c r="N191" i="38"/>
  <c r="N190" i="38"/>
  <c r="N189" i="38"/>
  <c r="N188" i="38"/>
  <c r="N187" i="38"/>
  <c r="N186" i="38"/>
  <c r="N185" i="38"/>
  <c r="N184" i="38"/>
  <c r="N183" i="38"/>
  <c r="N182" i="38"/>
  <c r="N181" i="38"/>
  <c r="N180" i="38"/>
  <c r="N179" i="38"/>
  <c r="N178" i="38"/>
  <c r="N177" i="38"/>
  <c r="N176" i="38"/>
  <c r="N175" i="38"/>
  <c r="N174" i="38"/>
  <c r="N173" i="38"/>
  <c r="N172" i="38"/>
  <c r="N171" i="38"/>
  <c r="N170" i="38"/>
  <c r="N169" i="38"/>
  <c r="N168" i="38"/>
  <c r="N167" i="38"/>
  <c r="N166" i="38"/>
  <c r="N165" i="38"/>
  <c r="N164" i="38"/>
  <c r="N163" i="38"/>
  <c r="N162" i="38"/>
  <c r="N161" i="38"/>
  <c r="N160" i="38"/>
  <c r="N159" i="38"/>
  <c r="N158" i="38"/>
  <c r="N157" i="38"/>
  <c r="N156" i="38"/>
  <c r="N155" i="38"/>
  <c r="N154" i="38"/>
  <c r="N153" i="38"/>
  <c r="N152" i="38"/>
  <c r="N151" i="38"/>
  <c r="N150" i="38"/>
  <c r="N149" i="38"/>
  <c r="N148" i="38"/>
  <c r="N147" i="38"/>
  <c r="N146" i="38"/>
  <c r="N145" i="38"/>
  <c r="N144" i="38"/>
  <c r="N143" i="38"/>
  <c r="N142" i="38"/>
  <c r="N141" i="38"/>
  <c r="N140" i="38"/>
  <c r="N139" i="38"/>
  <c r="N138" i="38"/>
  <c r="N137" i="38"/>
  <c r="N136" i="38"/>
  <c r="N135" i="38"/>
  <c r="N134" i="38"/>
  <c r="N133" i="38"/>
  <c r="N132" i="38"/>
  <c r="N131" i="38"/>
  <c r="N130" i="38"/>
  <c r="N129" i="38"/>
  <c r="N128" i="38"/>
  <c r="N127" i="38"/>
  <c r="N126" i="38"/>
  <c r="N125" i="38"/>
  <c r="N124" i="38"/>
  <c r="N123" i="38"/>
  <c r="N122" i="38"/>
  <c r="N121" i="38"/>
  <c r="N120" i="38"/>
  <c r="N119" i="38"/>
  <c r="N118" i="38"/>
  <c r="N117" i="38"/>
  <c r="N116" i="38"/>
  <c r="N115" i="38"/>
  <c r="N114" i="38"/>
  <c r="N113" i="38"/>
  <c r="N112" i="38"/>
  <c r="N111" i="38"/>
  <c r="N110" i="38"/>
  <c r="N109" i="38"/>
  <c r="N108" i="38"/>
  <c r="N107" i="38"/>
  <c r="N106" i="38"/>
  <c r="N105" i="38"/>
  <c r="N104" i="38"/>
  <c r="N103" i="38"/>
  <c r="N102" i="38"/>
  <c r="N101" i="38"/>
  <c r="N100" i="38"/>
  <c r="N99" i="38"/>
  <c r="N98" i="38"/>
  <c r="N97" i="38"/>
  <c r="A97" i="38"/>
  <c r="N96" i="38"/>
  <c r="N95" i="38"/>
  <c r="N94" i="38"/>
  <c r="N93" i="38"/>
  <c r="N92" i="38"/>
  <c r="N91" i="38"/>
  <c r="N90" i="38"/>
  <c r="N89" i="38"/>
  <c r="N88" i="38"/>
  <c r="N87" i="38"/>
  <c r="C87" i="38"/>
  <c r="B87" i="38"/>
  <c r="D87" i="38" s="1"/>
  <c r="E87" i="38" s="1"/>
  <c r="F87" i="38" s="1"/>
  <c r="F83" i="38" s="1"/>
  <c r="N86" i="38"/>
  <c r="N85" i="38"/>
  <c r="N84" i="38"/>
  <c r="N83" i="38"/>
  <c r="I83" i="38"/>
  <c r="H83" i="38"/>
  <c r="C83" i="38"/>
  <c r="B83" i="38"/>
  <c r="N82" i="38"/>
  <c r="N81" i="38"/>
  <c r="N80" i="38"/>
  <c r="Q75" i="38"/>
  <c r="M75" i="38"/>
  <c r="N75" i="38" s="1"/>
  <c r="J78" i="38" s="1"/>
  <c r="C48" i="38"/>
  <c r="C47" i="38"/>
  <c r="C46" i="38"/>
  <c r="C45" i="38"/>
  <c r="B11" i="38"/>
  <c r="B10" i="38"/>
  <c r="B12" i="38" s="1"/>
  <c r="B5" i="38"/>
  <c r="C18" i="38" s="1"/>
  <c r="B4" i="38"/>
  <c r="B18" i="38" s="1"/>
  <c r="B2" i="38"/>
  <c r="N479" i="37"/>
  <c r="N478" i="37"/>
  <c r="N477" i="37"/>
  <c r="N476" i="37"/>
  <c r="N475" i="37"/>
  <c r="N474" i="37"/>
  <c r="N473" i="37"/>
  <c r="N472" i="37"/>
  <c r="N471" i="37"/>
  <c r="N470" i="37"/>
  <c r="N469" i="37"/>
  <c r="N468" i="37"/>
  <c r="N467" i="37"/>
  <c r="N466" i="37"/>
  <c r="N465" i="37"/>
  <c r="N464" i="37"/>
  <c r="N463" i="37"/>
  <c r="N462" i="37"/>
  <c r="N461" i="37"/>
  <c r="N460" i="37"/>
  <c r="N459" i="37"/>
  <c r="N458" i="37"/>
  <c r="N457" i="37"/>
  <c r="N456" i="37"/>
  <c r="N455" i="37"/>
  <c r="N454" i="37"/>
  <c r="N453" i="37"/>
  <c r="N452" i="37"/>
  <c r="N451" i="37"/>
  <c r="N450" i="37"/>
  <c r="N449" i="37"/>
  <c r="N448" i="37"/>
  <c r="N447" i="37"/>
  <c r="N446" i="37"/>
  <c r="N445" i="37"/>
  <c r="N444" i="37"/>
  <c r="N443" i="37"/>
  <c r="N442" i="37"/>
  <c r="N441" i="37"/>
  <c r="N440" i="37"/>
  <c r="N439" i="37"/>
  <c r="N438" i="37"/>
  <c r="N437" i="37"/>
  <c r="N436" i="37"/>
  <c r="N435" i="37"/>
  <c r="N434" i="37"/>
  <c r="N433" i="37"/>
  <c r="N432" i="37"/>
  <c r="N431" i="37"/>
  <c r="N430" i="37"/>
  <c r="N429" i="37"/>
  <c r="N428" i="37"/>
  <c r="N427" i="37"/>
  <c r="N426" i="37"/>
  <c r="N425" i="37"/>
  <c r="N424" i="37"/>
  <c r="N423" i="37"/>
  <c r="N422" i="37"/>
  <c r="N421" i="37"/>
  <c r="N420" i="37"/>
  <c r="N419" i="37"/>
  <c r="N418" i="37"/>
  <c r="N417" i="37"/>
  <c r="N416" i="37"/>
  <c r="N415" i="37"/>
  <c r="N414" i="37"/>
  <c r="N413" i="37"/>
  <c r="N412" i="37"/>
  <c r="N411" i="37"/>
  <c r="N410" i="37"/>
  <c r="N409" i="37"/>
  <c r="N408" i="37"/>
  <c r="N407" i="37"/>
  <c r="N406" i="37"/>
  <c r="N405" i="37"/>
  <c r="N404" i="37"/>
  <c r="N403" i="37"/>
  <c r="N402" i="37"/>
  <c r="N401" i="37"/>
  <c r="N400" i="37"/>
  <c r="N399" i="37"/>
  <c r="N398" i="37"/>
  <c r="N397" i="37"/>
  <c r="N396" i="37"/>
  <c r="N395" i="37"/>
  <c r="N394" i="37"/>
  <c r="N393" i="37"/>
  <c r="N392" i="37"/>
  <c r="N391" i="37"/>
  <c r="N390" i="37"/>
  <c r="N389" i="37"/>
  <c r="N388" i="37"/>
  <c r="N387" i="37"/>
  <c r="N386" i="37"/>
  <c r="N385" i="37"/>
  <c r="N384" i="37"/>
  <c r="N383" i="37"/>
  <c r="N382" i="37"/>
  <c r="N381" i="37"/>
  <c r="N380" i="37"/>
  <c r="N379" i="37"/>
  <c r="N378" i="37"/>
  <c r="N377" i="37"/>
  <c r="N376" i="37"/>
  <c r="N375" i="37"/>
  <c r="N374" i="37"/>
  <c r="N373" i="37"/>
  <c r="N372" i="37"/>
  <c r="N371" i="37"/>
  <c r="N370" i="37"/>
  <c r="N369" i="37"/>
  <c r="N368" i="37"/>
  <c r="N367" i="37"/>
  <c r="N366" i="37"/>
  <c r="N365" i="37"/>
  <c r="N364" i="37"/>
  <c r="N363" i="37"/>
  <c r="N362" i="37"/>
  <c r="N361" i="37"/>
  <c r="N360" i="37"/>
  <c r="N359" i="37"/>
  <c r="N358" i="37"/>
  <c r="N357" i="37"/>
  <c r="N356" i="37"/>
  <c r="N355" i="37"/>
  <c r="N354" i="37"/>
  <c r="N353" i="37"/>
  <c r="N352" i="37"/>
  <c r="N351" i="37"/>
  <c r="N350" i="37"/>
  <c r="N349" i="37"/>
  <c r="N348" i="37"/>
  <c r="N347" i="37"/>
  <c r="N346" i="37"/>
  <c r="N345" i="37"/>
  <c r="N344" i="37"/>
  <c r="N343" i="37"/>
  <c r="N342" i="37"/>
  <c r="N341" i="37"/>
  <c r="N340" i="37"/>
  <c r="N339" i="37"/>
  <c r="N338" i="37"/>
  <c r="N337" i="37"/>
  <c r="N336" i="37"/>
  <c r="N335" i="37"/>
  <c r="N334" i="37"/>
  <c r="N333" i="37"/>
  <c r="N332" i="37"/>
  <c r="N331" i="37"/>
  <c r="N330" i="37"/>
  <c r="N329" i="37"/>
  <c r="N328" i="37"/>
  <c r="N327" i="37"/>
  <c r="N326" i="37"/>
  <c r="N325" i="37"/>
  <c r="N324" i="37"/>
  <c r="N323" i="37"/>
  <c r="N322" i="37"/>
  <c r="N321" i="37"/>
  <c r="N320" i="37"/>
  <c r="N319" i="37"/>
  <c r="N318" i="37"/>
  <c r="N317" i="37"/>
  <c r="N316" i="37"/>
  <c r="N315" i="37"/>
  <c r="N314" i="37"/>
  <c r="N313" i="37"/>
  <c r="N312" i="37"/>
  <c r="N311" i="37"/>
  <c r="N310" i="37"/>
  <c r="N309" i="37"/>
  <c r="N308" i="37"/>
  <c r="N307" i="37"/>
  <c r="N306" i="37"/>
  <c r="N305" i="37"/>
  <c r="N304" i="37"/>
  <c r="N303" i="37"/>
  <c r="N302" i="37"/>
  <c r="N301" i="37"/>
  <c r="N300" i="37"/>
  <c r="N299" i="37"/>
  <c r="N298" i="37"/>
  <c r="N297" i="37"/>
  <c r="N296" i="37"/>
  <c r="N295" i="37"/>
  <c r="N294" i="37"/>
  <c r="N293" i="37"/>
  <c r="N292" i="37"/>
  <c r="N291" i="37"/>
  <c r="N290" i="37"/>
  <c r="N289" i="37"/>
  <c r="N288" i="37"/>
  <c r="N287" i="37"/>
  <c r="N286" i="37"/>
  <c r="N285" i="37"/>
  <c r="N284" i="37"/>
  <c r="N283" i="37"/>
  <c r="N282" i="37"/>
  <c r="N281" i="37"/>
  <c r="N280" i="37"/>
  <c r="N279" i="37"/>
  <c r="N278" i="37"/>
  <c r="N277" i="37"/>
  <c r="N276" i="37"/>
  <c r="N275" i="37"/>
  <c r="N274" i="37"/>
  <c r="N273" i="37"/>
  <c r="N272" i="37"/>
  <c r="N271" i="37"/>
  <c r="N270" i="37"/>
  <c r="N269" i="37"/>
  <c r="N268" i="37"/>
  <c r="N267" i="37"/>
  <c r="N266" i="37"/>
  <c r="N265" i="37"/>
  <c r="N264" i="37"/>
  <c r="N263" i="37"/>
  <c r="N262" i="37"/>
  <c r="N261" i="37"/>
  <c r="N260" i="37"/>
  <c r="N259" i="37"/>
  <c r="N258" i="37"/>
  <c r="N257" i="37"/>
  <c r="N256" i="37"/>
  <c r="N255" i="37"/>
  <c r="N254" i="37"/>
  <c r="N253" i="37"/>
  <c r="N252" i="37"/>
  <c r="N251" i="37"/>
  <c r="N250" i="37"/>
  <c r="N249" i="37"/>
  <c r="N248" i="37"/>
  <c r="N247" i="37"/>
  <c r="N246" i="37"/>
  <c r="N245" i="37"/>
  <c r="N244" i="37"/>
  <c r="N243" i="37"/>
  <c r="N242" i="37"/>
  <c r="N241" i="37"/>
  <c r="N240" i="37"/>
  <c r="N239" i="37"/>
  <c r="N238" i="37"/>
  <c r="N237" i="37"/>
  <c r="N236" i="37"/>
  <c r="N235" i="37"/>
  <c r="N234" i="37"/>
  <c r="N233" i="37"/>
  <c r="N232" i="37"/>
  <c r="N231" i="37"/>
  <c r="N230" i="37"/>
  <c r="N229" i="37"/>
  <c r="N228" i="37"/>
  <c r="N227" i="37"/>
  <c r="N226" i="37"/>
  <c r="N225" i="37"/>
  <c r="N224" i="37"/>
  <c r="N223" i="37"/>
  <c r="N222" i="37"/>
  <c r="N221" i="37"/>
  <c r="N220" i="37"/>
  <c r="N219" i="37"/>
  <c r="N218" i="37"/>
  <c r="N217" i="37"/>
  <c r="N216" i="37"/>
  <c r="N215" i="37"/>
  <c r="N214" i="37"/>
  <c r="N213" i="37"/>
  <c r="N212" i="37"/>
  <c r="N211" i="37"/>
  <c r="N210" i="37"/>
  <c r="N209" i="37"/>
  <c r="N208" i="37"/>
  <c r="N207" i="37"/>
  <c r="N206" i="37"/>
  <c r="N205" i="37"/>
  <c r="N204" i="37"/>
  <c r="N203" i="37"/>
  <c r="N202" i="37"/>
  <c r="N201" i="37"/>
  <c r="N200" i="37"/>
  <c r="N199" i="37"/>
  <c r="N198" i="37"/>
  <c r="N197" i="37"/>
  <c r="N196" i="37"/>
  <c r="N195" i="37"/>
  <c r="N194" i="37"/>
  <c r="N193" i="37"/>
  <c r="N192" i="37"/>
  <c r="N191" i="37"/>
  <c r="N190" i="37"/>
  <c r="N189" i="37"/>
  <c r="N188" i="37"/>
  <c r="N187" i="37"/>
  <c r="N186" i="37"/>
  <c r="N185" i="37"/>
  <c r="N184" i="37"/>
  <c r="N183" i="37"/>
  <c r="N182" i="37"/>
  <c r="N181" i="37"/>
  <c r="N180" i="37"/>
  <c r="N179" i="37"/>
  <c r="N178" i="37"/>
  <c r="N177" i="37"/>
  <c r="N176" i="37"/>
  <c r="N175" i="37"/>
  <c r="N174" i="37"/>
  <c r="N173" i="37"/>
  <c r="N172" i="37"/>
  <c r="N171" i="37"/>
  <c r="N170" i="37"/>
  <c r="N169" i="37"/>
  <c r="N168" i="37"/>
  <c r="N167" i="37"/>
  <c r="N166" i="37"/>
  <c r="N165" i="37"/>
  <c r="N164" i="37"/>
  <c r="N163" i="37"/>
  <c r="N162" i="37"/>
  <c r="N161" i="37"/>
  <c r="N160" i="37"/>
  <c r="N159" i="37"/>
  <c r="N158" i="37"/>
  <c r="N157" i="37"/>
  <c r="N156" i="37"/>
  <c r="N155" i="37"/>
  <c r="N154" i="37"/>
  <c r="N153" i="37"/>
  <c r="N152" i="37"/>
  <c r="N151" i="37"/>
  <c r="N150" i="37"/>
  <c r="N149" i="37"/>
  <c r="N148" i="37"/>
  <c r="N147" i="37"/>
  <c r="N146" i="37"/>
  <c r="N145" i="37"/>
  <c r="N144" i="37"/>
  <c r="N143" i="37"/>
  <c r="N142" i="37"/>
  <c r="N141" i="37"/>
  <c r="N140" i="37"/>
  <c r="N139" i="37"/>
  <c r="N138" i="37"/>
  <c r="N137" i="37"/>
  <c r="N136" i="37"/>
  <c r="N135" i="37"/>
  <c r="N134" i="37"/>
  <c r="N133" i="37"/>
  <c r="N132" i="37"/>
  <c r="N131" i="37"/>
  <c r="N130" i="37"/>
  <c r="N129" i="37"/>
  <c r="N128" i="37"/>
  <c r="N127" i="37"/>
  <c r="N126" i="37"/>
  <c r="N125" i="37"/>
  <c r="N124" i="37"/>
  <c r="N123" i="37"/>
  <c r="N122" i="37"/>
  <c r="N121" i="37"/>
  <c r="N120" i="37"/>
  <c r="N119" i="37"/>
  <c r="N118" i="37"/>
  <c r="N117" i="37"/>
  <c r="N116" i="37"/>
  <c r="N115" i="37"/>
  <c r="N114" i="37"/>
  <c r="N113" i="37"/>
  <c r="N112" i="37"/>
  <c r="N111" i="37"/>
  <c r="N110" i="37"/>
  <c r="N109" i="37"/>
  <c r="N108" i="37"/>
  <c r="N107" i="37"/>
  <c r="N106" i="37"/>
  <c r="N105" i="37"/>
  <c r="N104" i="37"/>
  <c r="N103" i="37"/>
  <c r="N102" i="37"/>
  <c r="N101" i="37"/>
  <c r="N100" i="37"/>
  <c r="N99" i="37"/>
  <c r="N98" i="37"/>
  <c r="N97" i="37"/>
  <c r="A97" i="37"/>
  <c r="N96" i="37"/>
  <c r="N95" i="37"/>
  <c r="N94" i="37"/>
  <c r="N93" i="37"/>
  <c r="N92" i="37"/>
  <c r="N91" i="37"/>
  <c r="N90" i="37"/>
  <c r="N89" i="37"/>
  <c r="N88" i="37"/>
  <c r="N87" i="37"/>
  <c r="C87" i="37"/>
  <c r="B87" i="37"/>
  <c r="N86" i="37"/>
  <c r="N85" i="37"/>
  <c r="N84" i="37"/>
  <c r="N83" i="37"/>
  <c r="I83" i="37"/>
  <c r="H83" i="37"/>
  <c r="C83" i="37"/>
  <c r="B83" i="37"/>
  <c r="N82" i="37"/>
  <c r="N81" i="37"/>
  <c r="N80" i="37"/>
  <c r="Q75" i="37"/>
  <c r="M75" i="37"/>
  <c r="N75" i="37" s="1"/>
  <c r="J78" i="37" s="1"/>
  <c r="C48" i="37"/>
  <c r="C47" i="37"/>
  <c r="C46" i="37"/>
  <c r="C45" i="37"/>
  <c r="B11" i="37"/>
  <c r="B10" i="37"/>
  <c r="B12" i="37" s="1"/>
  <c r="B5" i="37"/>
  <c r="C17" i="37" s="1"/>
  <c r="B4" i="37"/>
  <c r="B17" i="37" s="1"/>
  <c r="B2" i="37"/>
  <c r="N479" i="36"/>
  <c r="N478" i="36"/>
  <c r="N477" i="36"/>
  <c r="N476" i="36"/>
  <c r="N475" i="36"/>
  <c r="N474" i="36"/>
  <c r="N473" i="36"/>
  <c r="N472" i="36"/>
  <c r="N471" i="36"/>
  <c r="N470" i="36"/>
  <c r="N469" i="36"/>
  <c r="N468" i="36"/>
  <c r="N467" i="36"/>
  <c r="N466" i="36"/>
  <c r="N465" i="36"/>
  <c r="N464" i="36"/>
  <c r="N463" i="36"/>
  <c r="N462" i="36"/>
  <c r="N461" i="36"/>
  <c r="N460" i="36"/>
  <c r="N459" i="36"/>
  <c r="N458" i="36"/>
  <c r="N457" i="36"/>
  <c r="N456" i="36"/>
  <c r="N455" i="36"/>
  <c r="N454" i="36"/>
  <c r="N453" i="36"/>
  <c r="N452" i="36"/>
  <c r="N451" i="36"/>
  <c r="N450" i="36"/>
  <c r="N449" i="36"/>
  <c r="N448" i="36"/>
  <c r="N447" i="36"/>
  <c r="N446" i="36"/>
  <c r="N445" i="36"/>
  <c r="N444" i="36"/>
  <c r="N443" i="36"/>
  <c r="N442" i="36"/>
  <c r="N441" i="36"/>
  <c r="N440" i="36"/>
  <c r="N439" i="36"/>
  <c r="N438" i="36"/>
  <c r="N437" i="36"/>
  <c r="N436" i="36"/>
  <c r="N435" i="36"/>
  <c r="N434" i="36"/>
  <c r="N433" i="36"/>
  <c r="N432" i="36"/>
  <c r="N431" i="36"/>
  <c r="N430" i="36"/>
  <c r="N429" i="36"/>
  <c r="N428" i="36"/>
  <c r="N427" i="36"/>
  <c r="N426" i="36"/>
  <c r="N425" i="36"/>
  <c r="N424" i="36"/>
  <c r="N423" i="36"/>
  <c r="N422" i="36"/>
  <c r="N421" i="36"/>
  <c r="N420" i="36"/>
  <c r="N419" i="36"/>
  <c r="N418" i="36"/>
  <c r="N417" i="36"/>
  <c r="N416" i="36"/>
  <c r="N415" i="36"/>
  <c r="N414" i="36"/>
  <c r="N413" i="36"/>
  <c r="N412" i="36"/>
  <c r="N411" i="36"/>
  <c r="N410" i="36"/>
  <c r="N409" i="36"/>
  <c r="N408" i="36"/>
  <c r="N407" i="36"/>
  <c r="N406" i="36"/>
  <c r="N405" i="36"/>
  <c r="N404" i="36"/>
  <c r="N403" i="36"/>
  <c r="N402" i="36"/>
  <c r="N401" i="36"/>
  <c r="N400" i="36"/>
  <c r="N399" i="36"/>
  <c r="N398" i="36"/>
  <c r="N397" i="36"/>
  <c r="N396" i="36"/>
  <c r="N395" i="36"/>
  <c r="N394" i="36"/>
  <c r="N393" i="36"/>
  <c r="N392" i="36"/>
  <c r="N391" i="36"/>
  <c r="N390" i="36"/>
  <c r="N389" i="36"/>
  <c r="N388" i="36"/>
  <c r="N387" i="36"/>
  <c r="N386" i="36"/>
  <c r="N385" i="36"/>
  <c r="N384" i="36"/>
  <c r="N383" i="36"/>
  <c r="N382" i="36"/>
  <c r="N381" i="36"/>
  <c r="N380" i="36"/>
  <c r="N379" i="36"/>
  <c r="N378" i="36"/>
  <c r="N377" i="36"/>
  <c r="N376" i="36"/>
  <c r="N375" i="36"/>
  <c r="N374" i="36"/>
  <c r="N373" i="36"/>
  <c r="N372" i="36"/>
  <c r="N371" i="36"/>
  <c r="N370" i="36"/>
  <c r="N369" i="36"/>
  <c r="N368" i="36"/>
  <c r="N367" i="36"/>
  <c r="N366" i="36"/>
  <c r="N365" i="36"/>
  <c r="N364" i="36"/>
  <c r="N363" i="36"/>
  <c r="N362" i="36"/>
  <c r="N361" i="36"/>
  <c r="N360" i="36"/>
  <c r="N359" i="36"/>
  <c r="N358" i="36"/>
  <c r="N357" i="36"/>
  <c r="N356" i="36"/>
  <c r="N355" i="36"/>
  <c r="N354" i="36"/>
  <c r="N353" i="36"/>
  <c r="N352" i="36"/>
  <c r="N351" i="36"/>
  <c r="N350" i="36"/>
  <c r="N349" i="36"/>
  <c r="N348" i="36"/>
  <c r="N347" i="36"/>
  <c r="N346" i="36"/>
  <c r="N345" i="36"/>
  <c r="N344" i="36"/>
  <c r="N343" i="36"/>
  <c r="N342" i="36"/>
  <c r="N341" i="36"/>
  <c r="N340" i="36"/>
  <c r="N339" i="36"/>
  <c r="N338" i="36"/>
  <c r="N337" i="36"/>
  <c r="N336" i="36"/>
  <c r="N335" i="36"/>
  <c r="N334" i="36"/>
  <c r="N333" i="36"/>
  <c r="N332" i="36"/>
  <c r="N331" i="36"/>
  <c r="N330" i="36"/>
  <c r="N329" i="36"/>
  <c r="N328" i="36"/>
  <c r="N327" i="36"/>
  <c r="N326" i="36"/>
  <c r="N325" i="36"/>
  <c r="N324" i="36"/>
  <c r="N323" i="36"/>
  <c r="N322" i="36"/>
  <c r="N321" i="36"/>
  <c r="N320" i="36"/>
  <c r="N319" i="36"/>
  <c r="N318" i="36"/>
  <c r="N317" i="36"/>
  <c r="N316" i="36"/>
  <c r="N315" i="36"/>
  <c r="N314" i="36"/>
  <c r="N313" i="36"/>
  <c r="N312" i="36"/>
  <c r="N311" i="36"/>
  <c r="N310" i="36"/>
  <c r="N309" i="36"/>
  <c r="N308" i="36"/>
  <c r="N307" i="36"/>
  <c r="N306" i="36"/>
  <c r="N305" i="36"/>
  <c r="N304" i="36"/>
  <c r="N303" i="36"/>
  <c r="N302" i="36"/>
  <c r="N301" i="36"/>
  <c r="N300" i="36"/>
  <c r="N299" i="36"/>
  <c r="N298" i="36"/>
  <c r="N297" i="36"/>
  <c r="N296" i="36"/>
  <c r="N295" i="36"/>
  <c r="N294" i="36"/>
  <c r="N293" i="36"/>
  <c r="N292" i="36"/>
  <c r="N291" i="36"/>
  <c r="N290" i="36"/>
  <c r="N289" i="36"/>
  <c r="N288" i="36"/>
  <c r="N287" i="36"/>
  <c r="N286" i="36"/>
  <c r="N285" i="36"/>
  <c r="N284" i="36"/>
  <c r="N283" i="36"/>
  <c r="N282" i="36"/>
  <c r="N281" i="36"/>
  <c r="N280" i="36"/>
  <c r="N279" i="36"/>
  <c r="N278" i="36"/>
  <c r="N277" i="36"/>
  <c r="N276" i="36"/>
  <c r="N275" i="36"/>
  <c r="N274" i="36"/>
  <c r="N273" i="36"/>
  <c r="N272" i="36"/>
  <c r="N271" i="36"/>
  <c r="N270" i="36"/>
  <c r="N269" i="36"/>
  <c r="N268" i="36"/>
  <c r="N267" i="36"/>
  <c r="N266" i="36"/>
  <c r="N265" i="36"/>
  <c r="N264" i="36"/>
  <c r="N263" i="36"/>
  <c r="N262" i="36"/>
  <c r="N261" i="36"/>
  <c r="N260" i="36"/>
  <c r="N259" i="36"/>
  <c r="N258" i="36"/>
  <c r="N257" i="36"/>
  <c r="N256" i="36"/>
  <c r="N255" i="36"/>
  <c r="N254" i="36"/>
  <c r="N253" i="36"/>
  <c r="N252" i="36"/>
  <c r="N251" i="36"/>
  <c r="N250" i="36"/>
  <c r="N249" i="36"/>
  <c r="N248" i="36"/>
  <c r="N247" i="36"/>
  <c r="N246" i="36"/>
  <c r="N245" i="36"/>
  <c r="N244" i="36"/>
  <c r="N243" i="36"/>
  <c r="N242" i="36"/>
  <c r="N241" i="36"/>
  <c r="N240" i="36"/>
  <c r="N239" i="36"/>
  <c r="N238" i="36"/>
  <c r="N237" i="36"/>
  <c r="N236" i="36"/>
  <c r="N235" i="36"/>
  <c r="N234" i="36"/>
  <c r="N233" i="36"/>
  <c r="N232" i="36"/>
  <c r="N231" i="36"/>
  <c r="N230" i="36"/>
  <c r="N229" i="36"/>
  <c r="N228" i="36"/>
  <c r="N227" i="36"/>
  <c r="N226" i="36"/>
  <c r="N225" i="36"/>
  <c r="N224" i="36"/>
  <c r="N223" i="36"/>
  <c r="N222" i="36"/>
  <c r="N221" i="36"/>
  <c r="N220" i="36"/>
  <c r="N219" i="36"/>
  <c r="N218" i="36"/>
  <c r="N217" i="36"/>
  <c r="N216" i="36"/>
  <c r="N215" i="36"/>
  <c r="N214" i="36"/>
  <c r="N213" i="36"/>
  <c r="N212" i="36"/>
  <c r="N211" i="36"/>
  <c r="N210" i="36"/>
  <c r="N209" i="36"/>
  <c r="N208" i="36"/>
  <c r="N207" i="36"/>
  <c r="N206" i="36"/>
  <c r="N205" i="36"/>
  <c r="N204" i="36"/>
  <c r="N203" i="36"/>
  <c r="N202" i="36"/>
  <c r="N201" i="36"/>
  <c r="N200" i="36"/>
  <c r="N199" i="36"/>
  <c r="N198" i="36"/>
  <c r="N197" i="36"/>
  <c r="N196" i="36"/>
  <c r="N195" i="36"/>
  <c r="N194" i="36"/>
  <c r="N193" i="36"/>
  <c r="N192" i="36"/>
  <c r="N191" i="36"/>
  <c r="N190" i="36"/>
  <c r="N189" i="36"/>
  <c r="N188" i="36"/>
  <c r="N187" i="36"/>
  <c r="N186" i="36"/>
  <c r="N185" i="36"/>
  <c r="N184" i="36"/>
  <c r="N183" i="36"/>
  <c r="N182" i="36"/>
  <c r="N181" i="36"/>
  <c r="N180" i="36"/>
  <c r="N179" i="36"/>
  <c r="N178" i="36"/>
  <c r="N177" i="36"/>
  <c r="N176" i="36"/>
  <c r="N175" i="36"/>
  <c r="N174" i="36"/>
  <c r="N173" i="36"/>
  <c r="N172" i="36"/>
  <c r="N171" i="36"/>
  <c r="N170" i="36"/>
  <c r="N169" i="36"/>
  <c r="N168" i="36"/>
  <c r="N167" i="36"/>
  <c r="N166" i="36"/>
  <c r="N165" i="36"/>
  <c r="N164" i="36"/>
  <c r="N163" i="36"/>
  <c r="N162" i="36"/>
  <c r="N161" i="36"/>
  <c r="N160" i="36"/>
  <c r="N159" i="36"/>
  <c r="N158" i="36"/>
  <c r="N157" i="36"/>
  <c r="N156" i="36"/>
  <c r="N155" i="36"/>
  <c r="N154" i="36"/>
  <c r="N153" i="36"/>
  <c r="N152" i="36"/>
  <c r="N151" i="36"/>
  <c r="N150" i="36"/>
  <c r="N149" i="36"/>
  <c r="N148" i="36"/>
  <c r="N147" i="36"/>
  <c r="N146" i="36"/>
  <c r="N145" i="36"/>
  <c r="N144" i="36"/>
  <c r="N143" i="36"/>
  <c r="N142" i="36"/>
  <c r="N141" i="36"/>
  <c r="N140" i="36"/>
  <c r="N139" i="36"/>
  <c r="N138" i="36"/>
  <c r="N137" i="36"/>
  <c r="N136" i="36"/>
  <c r="N135" i="36"/>
  <c r="N134" i="36"/>
  <c r="N133" i="36"/>
  <c r="N132" i="36"/>
  <c r="N131" i="36"/>
  <c r="N130" i="36"/>
  <c r="N129" i="36"/>
  <c r="N128" i="36"/>
  <c r="N127" i="36"/>
  <c r="N126" i="36"/>
  <c r="N125" i="36"/>
  <c r="N124" i="36"/>
  <c r="N123" i="36"/>
  <c r="N122" i="36"/>
  <c r="N121" i="36"/>
  <c r="N120" i="36"/>
  <c r="N119" i="36"/>
  <c r="N118" i="36"/>
  <c r="N117" i="36"/>
  <c r="N116" i="36"/>
  <c r="N115" i="36"/>
  <c r="N114" i="36"/>
  <c r="N113" i="36"/>
  <c r="N112" i="36"/>
  <c r="N111" i="36"/>
  <c r="N110" i="36"/>
  <c r="N109" i="36"/>
  <c r="N108" i="36"/>
  <c r="N107" i="36"/>
  <c r="N106" i="36"/>
  <c r="N105" i="36"/>
  <c r="N104" i="36"/>
  <c r="N103" i="36"/>
  <c r="N102" i="36"/>
  <c r="N101" i="36"/>
  <c r="N100" i="36"/>
  <c r="N99" i="36"/>
  <c r="N98" i="36"/>
  <c r="N97" i="36"/>
  <c r="A97" i="36"/>
  <c r="N96" i="36"/>
  <c r="N95" i="36"/>
  <c r="N94" i="36"/>
  <c r="N93" i="36"/>
  <c r="N92" i="36"/>
  <c r="N91" i="36"/>
  <c r="N90" i="36"/>
  <c r="N89" i="36"/>
  <c r="N88" i="36"/>
  <c r="N87" i="36"/>
  <c r="C87" i="36"/>
  <c r="B87" i="36"/>
  <c r="N86" i="36"/>
  <c r="N85" i="36"/>
  <c r="N84" i="36"/>
  <c r="N83" i="36"/>
  <c r="I83" i="36"/>
  <c r="H83" i="36"/>
  <c r="C83" i="36"/>
  <c r="B83" i="36"/>
  <c r="N82" i="36"/>
  <c r="N81" i="36"/>
  <c r="N80" i="36"/>
  <c r="Q75" i="36"/>
  <c r="M75" i="36"/>
  <c r="N75" i="36" s="1"/>
  <c r="J78" i="36" s="1"/>
  <c r="C48" i="36"/>
  <c r="C47" i="36"/>
  <c r="C46" i="36"/>
  <c r="C45" i="36"/>
  <c r="B11" i="36"/>
  <c r="B10" i="36"/>
  <c r="B12" i="36" s="1"/>
  <c r="B5" i="36"/>
  <c r="C18" i="36" s="1"/>
  <c r="B4" i="36"/>
  <c r="B18" i="36" s="1"/>
  <c r="B2" i="36"/>
  <c r="N479" i="35"/>
  <c r="N478" i="35"/>
  <c r="N477" i="35"/>
  <c r="N476" i="35"/>
  <c r="N475" i="35"/>
  <c r="N474" i="35"/>
  <c r="N473" i="35"/>
  <c r="N472" i="35"/>
  <c r="N471" i="35"/>
  <c r="N470" i="35"/>
  <c r="N469" i="35"/>
  <c r="N468" i="35"/>
  <c r="N467" i="35"/>
  <c r="N466" i="35"/>
  <c r="N465" i="35"/>
  <c r="N464" i="35"/>
  <c r="N463" i="35"/>
  <c r="N462" i="35"/>
  <c r="N461" i="35"/>
  <c r="N460" i="35"/>
  <c r="N459" i="35"/>
  <c r="N458" i="35"/>
  <c r="N457" i="35"/>
  <c r="N456" i="35"/>
  <c r="N455" i="35"/>
  <c r="N454" i="35"/>
  <c r="N453" i="35"/>
  <c r="N452" i="35"/>
  <c r="N451" i="35"/>
  <c r="N450" i="35"/>
  <c r="N449" i="35"/>
  <c r="N448" i="35"/>
  <c r="N447" i="35"/>
  <c r="N446" i="35"/>
  <c r="N445" i="35"/>
  <c r="N444" i="35"/>
  <c r="N443" i="35"/>
  <c r="N442" i="35"/>
  <c r="N441" i="35"/>
  <c r="N440" i="35"/>
  <c r="N439" i="35"/>
  <c r="N438" i="35"/>
  <c r="N437" i="35"/>
  <c r="N436" i="35"/>
  <c r="N435" i="35"/>
  <c r="N434" i="35"/>
  <c r="N433" i="35"/>
  <c r="N432" i="35"/>
  <c r="N431" i="35"/>
  <c r="N430" i="35"/>
  <c r="N429" i="35"/>
  <c r="N428" i="35"/>
  <c r="N427" i="35"/>
  <c r="N426" i="35"/>
  <c r="N425" i="35"/>
  <c r="N424" i="35"/>
  <c r="N423" i="35"/>
  <c r="N422" i="35"/>
  <c r="N421" i="35"/>
  <c r="N420" i="35"/>
  <c r="N419" i="35"/>
  <c r="N418" i="35"/>
  <c r="N417" i="35"/>
  <c r="N416" i="35"/>
  <c r="N415" i="35"/>
  <c r="N414" i="35"/>
  <c r="N413" i="35"/>
  <c r="N412" i="35"/>
  <c r="N411" i="35"/>
  <c r="N410" i="35"/>
  <c r="N409" i="35"/>
  <c r="N408" i="35"/>
  <c r="N407" i="35"/>
  <c r="N406" i="35"/>
  <c r="N405" i="35"/>
  <c r="N404" i="35"/>
  <c r="N403" i="35"/>
  <c r="N402" i="35"/>
  <c r="N401" i="35"/>
  <c r="N400" i="35"/>
  <c r="N399" i="35"/>
  <c r="N398" i="35"/>
  <c r="N397" i="35"/>
  <c r="N396" i="35"/>
  <c r="N395" i="35"/>
  <c r="N394" i="35"/>
  <c r="N393" i="35"/>
  <c r="N392" i="35"/>
  <c r="N391" i="35"/>
  <c r="N390" i="35"/>
  <c r="N389" i="35"/>
  <c r="N388" i="35"/>
  <c r="N387" i="35"/>
  <c r="N386" i="35"/>
  <c r="N385" i="35"/>
  <c r="N384" i="35"/>
  <c r="N383" i="35"/>
  <c r="N382" i="35"/>
  <c r="N381" i="35"/>
  <c r="N380" i="35"/>
  <c r="N379" i="35"/>
  <c r="N378" i="35"/>
  <c r="N377" i="35"/>
  <c r="N376" i="35"/>
  <c r="N375" i="35"/>
  <c r="N374" i="35"/>
  <c r="N373" i="35"/>
  <c r="N372" i="35"/>
  <c r="N371" i="35"/>
  <c r="N370" i="35"/>
  <c r="N369" i="35"/>
  <c r="N368" i="35"/>
  <c r="N367" i="35"/>
  <c r="N366" i="35"/>
  <c r="N365" i="35"/>
  <c r="N364" i="35"/>
  <c r="N363" i="35"/>
  <c r="N362" i="35"/>
  <c r="N361" i="35"/>
  <c r="N360" i="35"/>
  <c r="N359" i="35"/>
  <c r="N358" i="35"/>
  <c r="N357" i="35"/>
  <c r="N356" i="35"/>
  <c r="N355" i="35"/>
  <c r="N354" i="35"/>
  <c r="N353" i="35"/>
  <c r="N352" i="35"/>
  <c r="N351" i="35"/>
  <c r="N350" i="35"/>
  <c r="N349" i="35"/>
  <c r="N348" i="35"/>
  <c r="N347" i="35"/>
  <c r="N346" i="35"/>
  <c r="N345" i="35"/>
  <c r="N344" i="35"/>
  <c r="N343" i="35"/>
  <c r="N342" i="35"/>
  <c r="N341" i="35"/>
  <c r="N340" i="35"/>
  <c r="N339" i="35"/>
  <c r="N338" i="35"/>
  <c r="N337" i="35"/>
  <c r="N336" i="35"/>
  <c r="N335" i="35"/>
  <c r="N334" i="35"/>
  <c r="N333" i="35"/>
  <c r="N332" i="35"/>
  <c r="N331" i="35"/>
  <c r="N330" i="35"/>
  <c r="N329" i="35"/>
  <c r="N328" i="35"/>
  <c r="N327" i="35"/>
  <c r="N326" i="35"/>
  <c r="N325" i="35"/>
  <c r="N324" i="35"/>
  <c r="N323" i="35"/>
  <c r="N322" i="35"/>
  <c r="N321" i="35"/>
  <c r="N320" i="35"/>
  <c r="N319" i="35"/>
  <c r="N318" i="35"/>
  <c r="N317" i="35"/>
  <c r="N316" i="35"/>
  <c r="N315" i="35"/>
  <c r="N314" i="35"/>
  <c r="N313" i="35"/>
  <c r="N312" i="35"/>
  <c r="N311" i="35"/>
  <c r="N310" i="35"/>
  <c r="N309" i="35"/>
  <c r="N308" i="35"/>
  <c r="N307" i="35"/>
  <c r="N306" i="35"/>
  <c r="N305" i="35"/>
  <c r="N304" i="35"/>
  <c r="N303" i="35"/>
  <c r="N302" i="35"/>
  <c r="N301" i="35"/>
  <c r="N300" i="35"/>
  <c r="N299" i="35"/>
  <c r="N298" i="35"/>
  <c r="N297" i="35"/>
  <c r="N296" i="35"/>
  <c r="N295" i="35"/>
  <c r="N294" i="35"/>
  <c r="N293" i="35"/>
  <c r="N292" i="35"/>
  <c r="N291" i="35"/>
  <c r="N290" i="35"/>
  <c r="N289" i="35"/>
  <c r="N288" i="35"/>
  <c r="N287" i="35"/>
  <c r="N286" i="35"/>
  <c r="N285" i="35"/>
  <c r="N284" i="35"/>
  <c r="N283" i="35"/>
  <c r="N282" i="35"/>
  <c r="N281" i="35"/>
  <c r="N280" i="35"/>
  <c r="N279" i="35"/>
  <c r="N278" i="35"/>
  <c r="N277" i="35"/>
  <c r="N276" i="35"/>
  <c r="N275" i="35"/>
  <c r="N274" i="35"/>
  <c r="N273" i="35"/>
  <c r="N272" i="35"/>
  <c r="N271" i="35"/>
  <c r="N270" i="35"/>
  <c r="N269" i="35"/>
  <c r="N268" i="35"/>
  <c r="N267" i="35"/>
  <c r="N266" i="35"/>
  <c r="N265" i="35"/>
  <c r="N264" i="35"/>
  <c r="N263" i="35"/>
  <c r="N262" i="35"/>
  <c r="N261" i="35"/>
  <c r="N260" i="35"/>
  <c r="N259" i="35"/>
  <c r="N258" i="35"/>
  <c r="N257" i="35"/>
  <c r="N256" i="35"/>
  <c r="N255" i="35"/>
  <c r="N254" i="35"/>
  <c r="N253" i="35"/>
  <c r="N252" i="35"/>
  <c r="N251" i="35"/>
  <c r="N250" i="35"/>
  <c r="N249" i="35"/>
  <c r="N248" i="35"/>
  <c r="N247" i="35"/>
  <c r="N246" i="35"/>
  <c r="N245" i="35"/>
  <c r="N244" i="35"/>
  <c r="N243" i="35"/>
  <c r="N242" i="35"/>
  <c r="N241" i="35"/>
  <c r="N240" i="35"/>
  <c r="N239" i="35"/>
  <c r="N238" i="35"/>
  <c r="N237" i="35"/>
  <c r="N236" i="35"/>
  <c r="N235" i="35"/>
  <c r="N234" i="35"/>
  <c r="N233" i="35"/>
  <c r="N232" i="35"/>
  <c r="N231" i="35"/>
  <c r="N230" i="35"/>
  <c r="N229" i="35"/>
  <c r="N228" i="35"/>
  <c r="N227" i="35"/>
  <c r="N226" i="35"/>
  <c r="N225" i="35"/>
  <c r="N224" i="35"/>
  <c r="N223" i="35"/>
  <c r="N222" i="35"/>
  <c r="N221" i="35"/>
  <c r="N220" i="35"/>
  <c r="N219" i="35"/>
  <c r="N218" i="35"/>
  <c r="N217" i="35"/>
  <c r="N216" i="35"/>
  <c r="N215" i="35"/>
  <c r="N214" i="35"/>
  <c r="N213" i="35"/>
  <c r="N212" i="35"/>
  <c r="N211" i="35"/>
  <c r="N210" i="35"/>
  <c r="N209" i="35"/>
  <c r="N208" i="35"/>
  <c r="N207" i="35"/>
  <c r="N206" i="35"/>
  <c r="N205" i="35"/>
  <c r="N204" i="35"/>
  <c r="N203" i="35"/>
  <c r="N202" i="35"/>
  <c r="N201" i="35"/>
  <c r="N200" i="35"/>
  <c r="N199" i="35"/>
  <c r="N198" i="35"/>
  <c r="N197" i="35"/>
  <c r="N196" i="35"/>
  <c r="N195" i="35"/>
  <c r="N194" i="35"/>
  <c r="N193" i="35"/>
  <c r="N192" i="35"/>
  <c r="N191" i="35"/>
  <c r="N190" i="35"/>
  <c r="N189" i="35"/>
  <c r="N188" i="35"/>
  <c r="N187" i="35"/>
  <c r="N186" i="35"/>
  <c r="N185" i="35"/>
  <c r="N184" i="35"/>
  <c r="N183" i="35"/>
  <c r="N182" i="35"/>
  <c r="N181" i="35"/>
  <c r="N180" i="35"/>
  <c r="N179" i="35"/>
  <c r="N178" i="35"/>
  <c r="N177" i="35"/>
  <c r="N176" i="35"/>
  <c r="N175" i="35"/>
  <c r="N174" i="35"/>
  <c r="N173" i="35"/>
  <c r="N172" i="35"/>
  <c r="N171" i="35"/>
  <c r="N170" i="35"/>
  <c r="N169" i="35"/>
  <c r="N168" i="35"/>
  <c r="N167" i="35"/>
  <c r="N166" i="35"/>
  <c r="N165" i="35"/>
  <c r="N164" i="35"/>
  <c r="N163" i="35"/>
  <c r="N162" i="35"/>
  <c r="N161" i="35"/>
  <c r="N160" i="35"/>
  <c r="N159" i="35"/>
  <c r="N158" i="35"/>
  <c r="N157" i="35"/>
  <c r="N156" i="35"/>
  <c r="N155" i="35"/>
  <c r="N154" i="35"/>
  <c r="N153" i="35"/>
  <c r="N152" i="35"/>
  <c r="N151" i="35"/>
  <c r="N150" i="35"/>
  <c r="N149" i="35"/>
  <c r="N148" i="35"/>
  <c r="N147" i="35"/>
  <c r="N146" i="35"/>
  <c r="N145" i="35"/>
  <c r="N144" i="35"/>
  <c r="N143" i="35"/>
  <c r="N142" i="35"/>
  <c r="N141" i="35"/>
  <c r="N140" i="35"/>
  <c r="N139" i="35"/>
  <c r="N138" i="35"/>
  <c r="N137" i="35"/>
  <c r="N136" i="35"/>
  <c r="N135" i="35"/>
  <c r="N134" i="35"/>
  <c r="N133" i="35"/>
  <c r="N132" i="35"/>
  <c r="N131" i="35"/>
  <c r="N130" i="35"/>
  <c r="N129" i="35"/>
  <c r="N128" i="35"/>
  <c r="N127" i="35"/>
  <c r="N126" i="35"/>
  <c r="N125" i="35"/>
  <c r="N124" i="35"/>
  <c r="N123" i="35"/>
  <c r="N122" i="35"/>
  <c r="N121" i="35"/>
  <c r="N120" i="35"/>
  <c r="N119" i="35"/>
  <c r="N118" i="35"/>
  <c r="N117" i="35"/>
  <c r="N116" i="35"/>
  <c r="N115" i="35"/>
  <c r="N114" i="35"/>
  <c r="N113" i="35"/>
  <c r="N112" i="35"/>
  <c r="N111" i="35"/>
  <c r="N110" i="35"/>
  <c r="N109" i="35"/>
  <c r="N108" i="35"/>
  <c r="N107" i="35"/>
  <c r="N106" i="35"/>
  <c r="N105" i="35"/>
  <c r="N104" i="35"/>
  <c r="N103" i="35"/>
  <c r="N102" i="35"/>
  <c r="N101" i="35"/>
  <c r="N100" i="35"/>
  <c r="N99" i="35"/>
  <c r="N98" i="35"/>
  <c r="N97" i="35"/>
  <c r="A97" i="35"/>
  <c r="N96" i="35"/>
  <c r="N95" i="35"/>
  <c r="N94" i="35"/>
  <c r="N93" i="35"/>
  <c r="N92" i="35"/>
  <c r="N91" i="35"/>
  <c r="N90" i="35"/>
  <c r="N89" i="35"/>
  <c r="N88" i="35"/>
  <c r="N87" i="35"/>
  <c r="C87" i="35"/>
  <c r="B87" i="35"/>
  <c r="D87" i="35" s="1"/>
  <c r="E87" i="35" s="1"/>
  <c r="F87" i="35" s="1"/>
  <c r="N86" i="35"/>
  <c r="N85" i="35"/>
  <c r="N84" i="35"/>
  <c r="N83" i="35"/>
  <c r="I83" i="35"/>
  <c r="H83" i="35"/>
  <c r="C83" i="35"/>
  <c r="B83" i="35"/>
  <c r="N82" i="35"/>
  <c r="N81" i="35"/>
  <c r="N80" i="35"/>
  <c r="Q75" i="35"/>
  <c r="M75" i="35"/>
  <c r="N75" i="35" s="1"/>
  <c r="J78" i="35" s="1"/>
  <c r="C48" i="35"/>
  <c r="C47" i="35"/>
  <c r="C46" i="35"/>
  <c r="C45" i="35"/>
  <c r="B11" i="35"/>
  <c r="B10" i="35"/>
  <c r="B12" i="35" s="1"/>
  <c r="B5" i="35"/>
  <c r="C18" i="35" s="1"/>
  <c r="B4" i="35"/>
  <c r="B18" i="35" s="1"/>
  <c r="B2" i="35"/>
  <c r="N479" i="34"/>
  <c r="N478" i="34"/>
  <c r="N477" i="34"/>
  <c r="N476" i="34"/>
  <c r="N475" i="34"/>
  <c r="N474" i="34"/>
  <c r="N473" i="34"/>
  <c r="N472" i="34"/>
  <c r="N471" i="34"/>
  <c r="N470" i="34"/>
  <c r="N469" i="34"/>
  <c r="N468" i="34"/>
  <c r="N467" i="34"/>
  <c r="N466" i="34"/>
  <c r="N465" i="34"/>
  <c r="N464" i="34"/>
  <c r="N463" i="34"/>
  <c r="N462" i="34"/>
  <c r="N461" i="34"/>
  <c r="N460" i="34"/>
  <c r="N459" i="34"/>
  <c r="N458" i="34"/>
  <c r="N457" i="34"/>
  <c r="N456" i="34"/>
  <c r="N455" i="34"/>
  <c r="N454" i="34"/>
  <c r="N453" i="34"/>
  <c r="N452" i="34"/>
  <c r="N451" i="34"/>
  <c r="N450" i="34"/>
  <c r="N449" i="34"/>
  <c r="N448" i="34"/>
  <c r="N447" i="34"/>
  <c r="N446" i="34"/>
  <c r="N445" i="34"/>
  <c r="N444" i="34"/>
  <c r="N443" i="34"/>
  <c r="N442" i="34"/>
  <c r="N441" i="34"/>
  <c r="N440" i="34"/>
  <c r="N439" i="34"/>
  <c r="N438" i="34"/>
  <c r="N437" i="34"/>
  <c r="N436" i="34"/>
  <c r="N435" i="34"/>
  <c r="N434" i="34"/>
  <c r="N433" i="34"/>
  <c r="N432" i="34"/>
  <c r="N431" i="34"/>
  <c r="N430" i="34"/>
  <c r="N429" i="34"/>
  <c r="N428" i="34"/>
  <c r="N427" i="34"/>
  <c r="N426" i="34"/>
  <c r="N425" i="34"/>
  <c r="N424" i="34"/>
  <c r="N423" i="34"/>
  <c r="N422" i="34"/>
  <c r="N421" i="34"/>
  <c r="N420" i="34"/>
  <c r="N419" i="34"/>
  <c r="N418" i="34"/>
  <c r="N417" i="34"/>
  <c r="N416" i="34"/>
  <c r="N415" i="34"/>
  <c r="N414" i="34"/>
  <c r="N413" i="34"/>
  <c r="N412" i="34"/>
  <c r="N411" i="34"/>
  <c r="N410" i="34"/>
  <c r="N409" i="34"/>
  <c r="N408" i="34"/>
  <c r="N407" i="34"/>
  <c r="N406" i="34"/>
  <c r="N405" i="34"/>
  <c r="N404" i="34"/>
  <c r="N403" i="34"/>
  <c r="N402" i="34"/>
  <c r="N401" i="34"/>
  <c r="N400" i="34"/>
  <c r="N399" i="34"/>
  <c r="N398" i="34"/>
  <c r="N397" i="34"/>
  <c r="N396" i="34"/>
  <c r="N395" i="34"/>
  <c r="N394" i="34"/>
  <c r="N393" i="34"/>
  <c r="N392" i="34"/>
  <c r="N391" i="34"/>
  <c r="N390" i="34"/>
  <c r="N389" i="34"/>
  <c r="N388" i="34"/>
  <c r="N387" i="34"/>
  <c r="N386" i="34"/>
  <c r="N385" i="34"/>
  <c r="N384" i="34"/>
  <c r="N383" i="34"/>
  <c r="N382" i="34"/>
  <c r="N381" i="34"/>
  <c r="N380" i="34"/>
  <c r="N379" i="34"/>
  <c r="N378" i="34"/>
  <c r="N377" i="34"/>
  <c r="N376" i="34"/>
  <c r="N375" i="34"/>
  <c r="N374" i="34"/>
  <c r="N373" i="34"/>
  <c r="N372" i="34"/>
  <c r="N371" i="34"/>
  <c r="N370" i="34"/>
  <c r="N369" i="34"/>
  <c r="N368" i="34"/>
  <c r="N367" i="34"/>
  <c r="N366" i="34"/>
  <c r="N365" i="34"/>
  <c r="N364" i="34"/>
  <c r="N363" i="34"/>
  <c r="N362" i="34"/>
  <c r="N361" i="34"/>
  <c r="N360" i="34"/>
  <c r="N359" i="34"/>
  <c r="N358" i="34"/>
  <c r="N357" i="34"/>
  <c r="N356" i="34"/>
  <c r="N355" i="34"/>
  <c r="N354" i="34"/>
  <c r="N353" i="34"/>
  <c r="N352" i="34"/>
  <c r="N351" i="34"/>
  <c r="N350" i="34"/>
  <c r="N349" i="34"/>
  <c r="N348" i="34"/>
  <c r="N347" i="34"/>
  <c r="N346" i="34"/>
  <c r="N345" i="34"/>
  <c r="N344" i="34"/>
  <c r="N343" i="34"/>
  <c r="N342" i="34"/>
  <c r="N341" i="34"/>
  <c r="N340" i="34"/>
  <c r="N339" i="34"/>
  <c r="N338" i="34"/>
  <c r="N337" i="34"/>
  <c r="N336" i="34"/>
  <c r="N335" i="34"/>
  <c r="N334" i="34"/>
  <c r="N333" i="34"/>
  <c r="N332" i="34"/>
  <c r="N331" i="34"/>
  <c r="N330" i="34"/>
  <c r="N329" i="34"/>
  <c r="N328" i="34"/>
  <c r="N327" i="34"/>
  <c r="N326" i="34"/>
  <c r="N325" i="34"/>
  <c r="N324" i="34"/>
  <c r="N323" i="34"/>
  <c r="N322" i="34"/>
  <c r="N321" i="34"/>
  <c r="N320" i="34"/>
  <c r="N319" i="34"/>
  <c r="N318" i="34"/>
  <c r="N317" i="34"/>
  <c r="N316" i="34"/>
  <c r="N315" i="34"/>
  <c r="N314" i="34"/>
  <c r="N313" i="34"/>
  <c r="N312" i="34"/>
  <c r="N311" i="34"/>
  <c r="N310" i="34"/>
  <c r="N309" i="34"/>
  <c r="N308" i="34"/>
  <c r="N307" i="34"/>
  <c r="N306" i="34"/>
  <c r="N305" i="34"/>
  <c r="N304" i="34"/>
  <c r="N303" i="34"/>
  <c r="N302" i="34"/>
  <c r="N301" i="34"/>
  <c r="N300" i="34"/>
  <c r="N299" i="34"/>
  <c r="N298" i="34"/>
  <c r="N297" i="34"/>
  <c r="N296" i="34"/>
  <c r="N295" i="34"/>
  <c r="N294" i="34"/>
  <c r="N293" i="34"/>
  <c r="N292" i="34"/>
  <c r="N291" i="34"/>
  <c r="N290" i="34"/>
  <c r="N289" i="34"/>
  <c r="N288" i="34"/>
  <c r="N287" i="34"/>
  <c r="N286" i="34"/>
  <c r="N285" i="34"/>
  <c r="N284" i="34"/>
  <c r="N283" i="34"/>
  <c r="N282" i="34"/>
  <c r="N281" i="34"/>
  <c r="N280" i="34"/>
  <c r="N279" i="34"/>
  <c r="N278" i="34"/>
  <c r="N277" i="34"/>
  <c r="N276" i="34"/>
  <c r="N275" i="34"/>
  <c r="N274" i="34"/>
  <c r="N273" i="34"/>
  <c r="N272" i="34"/>
  <c r="N271" i="34"/>
  <c r="N270" i="34"/>
  <c r="N269" i="34"/>
  <c r="N268" i="34"/>
  <c r="N267" i="34"/>
  <c r="N266" i="34"/>
  <c r="N265" i="34"/>
  <c r="N264" i="34"/>
  <c r="N263" i="34"/>
  <c r="N262" i="34"/>
  <c r="N261" i="34"/>
  <c r="N260" i="34"/>
  <c r="N259" i="34"/>
  <c r="N258" i="34"/>
  <c r="N257" i="34"/>
  <c r="N256" i="34"/>
  <c r="N255" i="34"/>
  <c r="N254" i="34"/>
  <c r="N253" i="34"/>
  <c r="N252" i="34"/>
  <c r="N251" i="34"/>
  <c r="N250" i="34"/>
  <c r="N249" i="34"/>
  <c r="N248" i="34"/>
  <c r="N247" i="34"/>
  <c r="N246" i="34"/>
  <c r="N245" i="34"/>
  <c r="N244" i="34"/>
  <c r="N243" i="34"/>
  <c r="N242" i="34"/>
  <c r="N241" i="34"/>
  <c r="N240" i="34"/>
  <c r="N239" i="34"/>
  <c r="N238" i="34"/>
  <c r="N237" i="34"/>
  <c r="N236" i="34"/>
  <c r="N235" i="34"/>
  <c r="N234" i="34"/>
  <c r="N233" i="34"/>
  <c r="N232" i="34"/>
  <c r="N231" i="34"/>
  <c r="N230" i="34"/>
  <c r="N229" i="34"/>
  <c r="N228" i="34"/>
  <c r="N227" i="34"/>
  <c r="N226" i="34"/>
  <c r="N225" i="34"/>
  <c r="N224" i="34"/>
  <c r="N223" i="34"/>
  <c r="N222" i="34"/>
  <c r="N221" i="34"/>
  <c r="N220" i="34"/>
  <c r="N219" i="34"/>
  <c r="N218" i="34"/>
  <c r="N217" i="34"/>
  <c r="N216" i="34"/>
  <c r="N215" i="34"/>
  <c r="N214" i="34"/>
  <c r="N213" i="34"/>
  <c r="N212" i="34"/>
  <c r="N211" i="34"/>
  <c r="N210" i="34"/>
  <c r="N209" i="34"/>
  <c r="N208" i="34"/>
  <c r="N207" i="34"/>
  <c r="N206" i="34"/>
  <c r="N205" i="34"/>
  <c r="N204" i="34"/>
  <c r="N203" i="34"/>
  <c r="N202" i="34"/>
  <c r="N201" i="34"/>
  <c r="N200" i="34"/>
  <c r="N199" i="34"/>
  <c r="N198" i="34"/>
  <c r="N197" i="34"/>
  <c r="N196" i="34"/>
  <c r="N195" i="34"/>
  <c r="N194" i="34"/>
  <c r="N193" i="34"/>
  <c r="N192" i="34"/>
  <c r="N191" i="34"/>
  <c r="N190" i="34"/>
  <c r="N189" i="34"/>
  <c r="N188" i="34"/>
  <c r="N187" i="34"/>
  <c r="N186" i="34"/>
  <c r="N185" i="34"/>
  <c r="N184" i="34"/>
  <c r="N183" i="34"/>
  <c r="N182" i="34"/>
  <c r="N181" i="34"/>
  <c r="N180" i="34"/>
  <c r="N179" i="34"/>
  <c r="N178" i="34"/>
  <c r="N177" i="34"/>
  <c r="N176" i="34"/>
  <c r="N175" i="34"/>
  <c r="N174" i="34"/>
  <c r="N173" i="34"/>
  <c r="N172" i="34"/>
  <c r="N171" i="34"/>
  <c r="N170" i="34"/>
  <c r="N169" i="34"/>
  <c r="N168" i="34"/>
  <c r="N167" i="34"/>
  <c r="N166" i="34"/>
  <c r="N165" i="34"/>
  <c r="N164" i="34"/>
  <c r="N163" i="34"/>
  <c r="N162" i="34"/>
  <c r="N161" i="34"/>
  <c r="N160" i="34"/>
  <c r="N159" i="34"/>
  <c r="N158" i="34"/>
  <c r="N157" i="34"/>
  <c r="N156" i="34"/>
  <c r="N155" i="34"/>
  <c r="N154" i="34"/>
  <c r="N153" i="34"/>
  <c r="N152" i="34"/>
  <c r="N151" i="34"/>
  <c r="N150" i="34"/>
  <c r="N149" i="34"/>
  <c r="N148" i="34"/>
  <c r="N147" i="34"/>
  <c r="N146" i="34"/>
  <c r="N145" i="34"/>
  <c r="N144" i="34"/>
  <c r="N143" i="34"/>
  <c r="N142" i="34"/>
  <c r="N141" i="34"/>
  <c r="N140" i="34"/>
  <c r="N139" i="34"/>
  <c r="N138" i="34"/>
  <c r="N137" i="34"/>
  <c r="N136" i="34"/>
  <c r="N135" i="34"/>
  <c r="N134" i="34"/>
  <c r="N133" i="34"/>
  <c r="N132" i="34"/>
  <c r="N131" i="34"/>
  <c r="N130" i="34"/>
  <c r="N129" i="34"/>
  <c r="N128" i="34"/>
  <c r="N127" i="34"/>
  <c r="N126" i="34"/>
  <c r="N125" i="34"/>
  <c r="N124" i="34"/>
  <c r="N123" i="34"/>
  <c r="N122" i="34"/>
  <c r="N121" i="34"/>
  <c r="N120" i="34"/>
  <c r="N119" i="34"/>
  <c r="N118" i="34"/>
  <c r="N117" i="34"/>
  <c r="N116" i="34"/>
  <c r="N115" i="34"/>
  <c r="N114" i="34"/>
  <c r="N113" i="34"/>
  <c r="N112" i="34"/>
  <c r="N111" i="34"/>
  <c r="N110" i="34"/>
  <c r="N109" i="34"/>
  <c r="N108" i="34"/>
  <c r="N107" i="34"/>
  <c r="N106" i="34"/>
  <c r="N105" i="34"/>
  <c r="N104" i="34"/>
  <c r="N103" i="34"/>
  <c r="N102" i="34"/>
  <c r="N101" i="34"/>
  <c r="N100" i="34"/>
  <c r="N99" i="34"/>
  <c r="N98" i="34"/>
  <c r="N97" i="34"/>
  <c r="A97" i="34"/>
  <c r="N96" i="34"/>
  <c r="N95" i="34"/>
  <c r="N94" i="34"/>
  <c r="N93" i="34"/>
  <c r="N92" i="34"/>
  <c r="N91" i="34"/>
  <c r="N90" i="34"/>
  <c r="N89" i="34"/>
  <c r="N88" i="34"/>
  <c r="N87" i="34"/>
  <c r="C87" i="34"/>
  <c r="B87" i="34"/>
  <c r="D87" i="34" s="1"/>
  <c r="E87" i="34" s="1"/>
  <c r="F87" i="34" s="1"/>
  <c r="F83" i="34" s="1"/>
  <c r="N86" i="34"/>
  <c r="N85" i="34"/>
  <c r="N84" i="34"/>
  <c r="N83" i="34"/>
  <c r="I83" i="34"/>
  <c r="H83" i="34"/>
  <c r="C83" i="34"/>
  <c r="B83" i="34"/>
  <c r="N82" i="34"/>
  <c r="N81" i="34"/>
  <c r="N80" i="34"/>
  <c r="Q75" i="34"/>
  <c r="M75" i="34"/>
  <c r="N75" i="34" s="1"/>
  <c r="J78" i="34" s="1"/>
  <c r="C48" i="34"/>
  <c r="C47" i="34"/>
  <c r="C46" i="34"/>
  <c r="C45" i="34"/>
  <c r="B11" i="34"/>
  <c r="B12" i="34" s="1"/>
  <c r="B10" i="34"/>
  <c r="B5" i="34"/>
  <c r="C18" i="34" s="1"/>
  <c r="B4" i="34"/>
  <c r="B18" i="34" s="1"/>
  <c r="B2" i="34"/>
  <c r="N479" i="33"/>
  <c r="N478" i="33"/>
  <c r="N477" i="33"/>
  <c r="N476" i="33"/>
  <c r="N475" i="33"/>
  <c r="N474" i="33"/>
  <c r="N473" i="33"/>
  <c r="N472" i="33"/>
  <c r="N471" i="33"/>
  <c r="N470" i="33"/>
  <c r="N469" i="33"/>
  <c r="N468" i="33"/>
  <c r="N467" i="33"/>
  <c r="N466" i="33"/>
  <c r="N465" i="33"/>
  <c r="N464" i="33"/>
  <c r="N463" i="33"/>
  <c r="N462" i="33"/>
  <c r="N461" i="33"/>
  <c r="N460" i="33"/>
  <c r="N459" i="33"/>
  <c r="N458" i="33"/>
  <c r="N457" i="33"/>
  <c r="N456" i="33"/>
  <c r="N455" i="33"/>
  <c r="N454" i="33"/>
  <c r="N453" i="33"/>
  <c r="N452" i="33"/>
  <c r="N451" i="33"/>
  <c r="N450" i="33"/>
  <c r="N449" i="33"/>
  <c r="N448" i="33"/>
  <c r="N447" i="33"/>
  <c r="N446" i="33"/>
  <c r="N445" i="33"/>
  <c r="N444" i="33"/>
  <c r="N443" i="33"/>
  <c r="N442" i="33"/>
  <c r="N441" i="33"/>
  <c r="N440" i="33"/>
  <c r="N439" i="33"/>
  <c r="N438" i="33"/>
  <c r="N437" i="33"/>
  <c r="N436" i="33"/>
  <c r="N435" i="33"/>
  <c r="N434" i="33"/>
  <c r="N433" i="33"/>
  <c r="N432" i="33"/>
  <c r="N431" i="33"/>
  <c r="N430" i="33"/>
  <c r="N429" i="33"/>
  <c r="N428" i="33"/>
  <c r="N427" i="33"/>
  <c r="N426" i="33"/>
  <c r="N425" i="33"/>
  <c r="N424" i="33"/>
  <c r="N423" i="33"/>
  <c r="N422" i="33"/>
  <c r="N421" i="33"/>
  <c r="N420" i="33"/>
  <c r="N419" i="33"/>
  <c r="N418" i="33"/>
  <c r="N417" i="33"/>
  <c r="N416" i="33"/>
  <c r="N415" i="33"/>
  <c r="N414" i="33"/>
  <c r="N413" i="33"/>
  <c r="N412" i="33"/>
  <c r="N411" i="33"/>
  <c r="N410" i="33"/>
  <c r="N409" i="33"/>
  <c r="N408" i="33"/>
  <c r="N407" i="33"/>
  <c r="N406" i="33"/>
  <c r="N405" i="33"/>
  <c r="N404" i="33"/>
  <c r="N403" i="33"/>
  <c r="N402" i="33"/>
  <c r="N401" i="33"/>
  <c r="N400" i="33"/>
  <c r="N399" i="33"/>
  <c r="N398" i="33"/>
  <c r="N397" i="33"/>
  <c r="N396" i="33"/>
  <c r="N395" i="33"/>
  <c r="N394" i="33"/>
  <c r="N393" i="33"/>
  <c r="N392" i="33"/>
  <c r="N391" i="33"/>
  <c r="N390" i="33"/>
  <c r="N389" i="33"/>
  <c r="N388" i="33"/>
  <c r="N387" i="33"/>
  <c r="N386" i="33"/>
  <c r="N385" i="33"/>
  <c r="N384" i="33"/>
  <c r="N383" i="33"/>
  <c r="N382" i="33"/>
  <c r="N381" i="33"/>
  <c r="N380" i="33"/>
  <c r="N379" i="33"/>
  <c r="N378" i="33"/>
  <c r="N377" i="33"/>
  <c r="N376" i="33"/>
  <c r="N375" i="33"/>
  <c r="N374" i="33"/>
  <c r="N373" i="33"/>
  <c r="N372" i="33"/>
  <c r="N371" i="33"/>
  <c r="N370" i="33"/>
  <c r="N369" i="33"/>
  <c r="N368" i="33"/>
  <c r="N367" i="33"/>
  <c r="N366" i="33"/>
  <c r="N365" i="33"/>
  <c r="N364" i="33"/>
  <c r="N363" i="33"/>
  <c r="N362" i="33"/>
  <c r="N361" i="33"/>
  <c r="N360" i="33"/>
  <c r="N359" i="33"/>
  <c r="N358" i="33"/>
  <c r="N357" i="33"/>
  <c r="N356" i="33"/>
  <c r="N355" i="33"/>
  <c r="N354" i="33"/>
  <c r="N353" i="33"/>
  <c r="N352" i="33"/>
  <c r="N351" i="33"/>
  <c r="N350" i="33"/>
  <c r="N349" i="33"/>
  <c r="N348" i="33"/>
  <c r="N347" i="33"/>
  <c r="N346" i="33"/>
  <c r="N345" i="33"/>
  <c r="N344" i="33"/>
  <c r="N343" i="33"/>
  <c r="N342" i="33"/>
  <c r="N341" i="33"/>
  <c r="N340" i="33"/>
  <c r="N339" i="33"/>
  <c r="N338" i="33"/>
  <c r="N337" i="33"/>
  <c r="N336" i="33"/>
  <c r="N335" i="33"/>
  <c r="N334" i="33"/>
  <c r="N333" i="33"/>
  <c r="N332" i="33"/>
  <c r="N331" i="33"/>
  <c r="N330" i="33"/>
  <c r="N329" i="33"/>
  <c r="N328" i="33"/>
  <c r="N327" i="33"/>
  <c r="N326" i="33"/>
  <c r="N325" i="33"/>
  <c r="N324" i="33"/>
  <c r="N323" i="33"/>
  <c r="N322" i="33"/>
  <c r="N321" i="33"/>
  <c r="N320" i="33"/>
  <c r="N319" i="33"/>
  <c r="N318" i="33"/>
  <c r="N317" i="33"/>
  <c r="N316" i="33"/>
  <c r="N315" i="33"/>
  <c r="N314" i="33"/>
  <c r="N313" i="33"/>
  <c r="N312" i="33"/>
  <c r="N311" i="33"/>
  <c r="N310" i="33"/>
  <c r="N309" i="33"/>
  <c r="N308" i="33"/>
  <c r="N307" i="33"/>
  <c r="N306" i="33"/>
  <c r="N305" i="33"/>
  <c r="N304" i="33"/>
  <c r="N303" i="33"/>
  <c r="N302" i="33"/>
  <c r="N301" i="33"/>
  <c r="N300" i="33"/>
  <c r="N299" i="33"/>
  <c r="N298" i="33"/>
  <c r="N297" i="33"/>
  <c r="N296" i="33"/>
  <c r="N295" i="33"/>
  <c r="N294" i="33"/>
  <c r="N293" i="33"/>
  <c r="N292" i="33"/>
  <c r="N291" i="33"/>
  <c r="N290" i="33"/>
  <c r="N289" i="33"/>
  <c r="N288" i="33"/>
  <c r="N287" i="33"/>
  <c r="N286" i="33"/>
  <c r="N285" i="33"/>
  <c r="N284" i="33"/>
  <c r="N283" i="33"/>
  <c r="N282" i="33"/>
  <c r="N281" i="33"/>
  <c r="N280" i="33"/>
  <c r="N279" i="33"/>
  <c r="N278" i="33"/>
  <c r="N277" i="33"/>
  <c r="N276" i="33"/>
  <c r="N275" i="33"/>
  <c r="N274" i="33"/>
  <c r="N273" i="33"/>
  <c r="N272" i="33"/>
  <c r="N271" i="33"/>
  <c r="N270" i="33"/>
  <c r="N269" i="33"/>
  <c r="N268" i="33"/>
  <c r="N267" i="33"/>
  <c r="N266" i="33"/>
  <c r="N265" i="33"/>
  <c r="N264" i="33"/>
  <c r="N263" i="33"/>
  <c r="N262" i="33"/>
  <c r="N261" i="33"/>
  <c r="N260" i="33"/>
  <c r="N259" i="33"/>
  <c r="N258" i="33"/>
  <c r="N257" i="33"/>
  <c r="N256" i="33"/>
  <c r="N255" i="33"/>
  <c r="N254" i="33"/>
  <c r="N253" i="33"/>
  <c r="N252" i="33"/>
  <c r="N251" i="33"/>
  <c r="N250" i="33"/>
  <c r="N249" i="33"/>
  <c r="N248" i="33"/>
  <c r="N247" i="33"/>
  <c r="N246" i="33"/>
  <c r="N245" i="33"/>
  <c r="N244" i="33"/>
  <c r="N243" i="33"/>
  <c r="N242" i="33"/>
  <c r="N241" i="33"/>
  <c r="N240" i="33"/>
  <c r="N239" i="33"/>
  <c r="N238" i="33"/>
  <c r="N237" i="33"/>
  <c r="N236" i="33"/>
  <c r="N235" i="33"/>
  <c r="N234" i="33"/>
  <c r="N233" i="33"/>
  <c r="N232" i="33"/>
  <c r="N231" i="33"/>
  <c r="N230" i="33"/>
  <c r="N229" i="33"/>
  <c r="N228" i="33"/>
  <c r="N227" i="33"/>
  <c r="N226" i="33"/>
  <c r="N225" i="33"/>
  <c r="N224" i="33"/>
  <c r="N223" i="33"/>
  <c r="N222" i="33"/>
  <c r="N221" i="33"/>
  <c r="N220" i="33"/>
  <c r="N219" i="33"/>
  <c r="N218" i="33"/>
  <c r="N217" i="33"/>
  <c r="N216" i="33"/>
  <c r="N215" i="33"/>
  <c r="N214" i="33"/>
  <c r="N213" i="33"/>
  <c r="N212" i="33"/>
  <c r="N211" i="33"/>
  <c r="N210" i="33"/>
  <c r="N209" i="33"/>
  <c r="N208" i="33"/>
  <c r="N207" i="33"/>
  <c r="N206" i="33"/>
  <c r="N205" i="33"/>
  <c r="N204" i="33"/>
  <c r="N203" i="33"/>
  <c r="N202" i="33"/>
  <c r="N201" i="33"/>
  <c r="N200" i="33"/>
  <c r="N199" i="33"/>
  <c r="N198" i="33"/>
  <c r="N197" i="33"/>
  <c r="N196" i="33"/>
  <c r="N195" i="33"/>
  <c r="N194" i="33"/>
  <c r="N193" i="33"/>
  <c r="N192" i="33"/>
  <c r="N191" i="33"/>
  <c r="N190" i="33"/>
  <c r="N189" i="33"/>
  <c r="N188" i="33"/>
  <c r="N187" i="33"/>
  <c r="N186" i="33"/>
  <c r="N185" i="33"/>
  <c r="N184" i="33"/>
  <c r="N183" i="33"/>
  <c r="N182" i="33"/>
  <c r="N181" i="33"/>
  <c r="N180" i="33"/>
  <c r="N179" i="33"/>
  <c r="N178" i="33"/>
  <c r="N177" i="33"/>
  <c r="N176" i="33"/>
  <c r="N175" i="33"/>
  <c r="N174" i="33"/>
  <c r="N173" i="33"/>
  <c r="N172" i="33"/>
  <c r="N171" i="33"/>
  <c r="N170" i="33"/>
  <c r="N169" i="33"/>
  <c r="N168" i="33"/>
  <c r="N167" i="33"/>
  <c r="N166" i="33"/>
  <c r="N165" i="33"/>
  <c r="N164" i="33"/>
  <c r="N163" i="33"/>
  <c r="N162" i="33"/>
  <c r="N161" i="33"/>
  <c r="N160" i="33"/>
  <c r="N159" i="33"/>
  <c r="N158" i="33"/>
  <c r="N157" i="33"/>
  <c r="N156" i="33"/>
  <c r="N155" i="33"/>
  <c r="N154" i="33"/>
  <c r="N153" i="33"/>
  <c r="N152" i="33"/>
  <c r="N151" i="33"/>
  <c r="N150" i="33"/>
  <c r="N149" i="33"/>
  <c r="N148" i="33"/>
  <c r="N147" i="33"/>
  <c r="N146" i="33"/>
  <c r="N145" i="33"/>
  <c r="N144" i="33"/>
  <c r="N143" i="33"/>
  <c r="N142" i="33"/>
  <c r="N141" i="33"/>
  <c r="N140" i="33"/>
  <c r="N139" i="33"/>
  <c r="N138" i="33"/>
  <c r="N137" i="33"/>
  <c r="N136" i="33"/>
  <c r="N135" i="33"/>
  <c r="N134" i="33"/>
  <c r="N133" i="33"/>
  <c r="N132" i="33"/>
  <c r="N131" i="33"/>
  <c r="N130" i="33"/>
  <c r="N129" i="33"/>
  <c r="N128" i="33"/>
  <c r="N127" i="33"/>
  <c r="N126" i="33"/>
  <c r="N125" i="33"/>
  <c r="N124" i="33"/>
  <c r="N123" i="33"/>
  <c r="N122" i="33"/>
  <c r="N121" i="33"/>
  <c r="N120" i="33"/>
  <c r="N119" i="33"/>
  <c r="N118" i="33"/>
  <c r="N117" i="33"/>
  <c r="N116" i="33"/>
  <c r="N115" i="33"/>
  <c r="N114" i="33"/>
  <c r="N113" i="33"/>
  <c r="N112" i="33"/>
  <c r="N111" i="33"/>
  <c r="N110" i="33"/>
  <c r="N109" i="33"/>
  <c r="N108" i="33"/>
  <c r="N107" i="33"/>
  <c r="N106" i="33"/>
  <c r="N105" i="33"/>
  <c r="N104" i="33"/>
  <c r="N103" i="33"/>
  <c r="N102" i="33"/>
  <c r="N101" i="33"/>
  <c r="N100" i="33"/>
  <c r="N99" i="33"/>
  <c r="N98" i="33"/>
  <c r="N97" i="33"/>
  <c r="A97" i="33"/>
  <c r="N96" i="33"/>
  <c r="N95" i="33"/>
  <c r="N94" i="33"/>
  <c r="N93" i="33"/>
  <c r="N92" i="33"/>
  <c r="N91" i="33"/>
  <c r="N90" i="33"/>
  <c r="N89" i="33"/>
  <c r="N88" i="33"/>
  <c r="N87" i="33"/>
  <c r="C87" i="33"/>
  <c r="B87" i="33"/>
  <c r="D87" i="33" s="1"/>
  <c r="E87" i="33" s="1"/>
  <c r="F87" i="33" s="1"/>
  <c r="F83" i="33" s="1"/>
  <c r="N86" i="33"/>
  <c r="N85" i="33"/>
  <c r="N84" i="33"/>
  <c r="N83" i="33"/>
  <c r="I83" i="33"/>
  <c r="H83" i="33"/>
  <c r="C83" i="33"/>
  <c r="B83" i="33"/>
  <c r="N82" i="33"/>
  <c r="N81" i="33"/>
  <c r="N80" i="33"/>
  <c r="Q75" i="33"/>
  <c r="M75" i="33"/>
  <c r="N75" i="33" s="1"/>
  <c r="J78" i="33" s="1"/>
  <c r="C48" i="33"/>
  <c r="C47" i="33"/>
  <c r="C46" i="33"/>
  <c r="C45" i="33"/>
  <c r="B12" i="33"/>
  <c r="B11" i="33"/>
  <c r="B10" i="33"/>
  <c r="B5" i="33"/>
  <c r="C18" i="33" s="1"/>
  <c r="B4" i="33"/>
  <c r="B17" i="33" s="1"/>
  <c r="B2" i="33"/>
  <c r="N479" i="32"/>
  <c r="N478" i="32"/>
  <c r="N477" i="32"/>
  <c r="N476" i="32"/>
  <c r="N475" i="32"/>
  <c r="N474" i="32"/>
  <c r="N473" i="32"/>
  <c r="N472" i="32"/>
  <c r="N471" i="32"/>
  <c r="N470" i="32"/>
  <c r="N469" i="32"/>
  <c r="N468" i="32"/>
  <c r="N467" i="32"/>
  <c r="N466" i="32"/>
  <c r="N465" i="32"/>
  <c r="N464" i="32"/>
  <c r="N463" i="32"/>
  <c r="N462" i="32"/>
  <c r="N461" i="32"/>
  <c r="N460" i="32"/>
  <c r="N459" i="32"/>
  <c r="N458" i="32"/>
  <c r="N457" i="32"/>
  <c r="N456" i="32"/>
  <c r="N455" i="32"/>
  <c r="N454" i="32"/>
  <c r="N453" i="32"/>
  <c r="N452" i="32"/>
  <c r="N451" i="32"/>
  <c r="N450" i="32"/>
  <c r="N449" i="32"/>
  <c r="N448" i="32"/>
  <c r="N447" i="32"/>
  <c r="N446" i="32"/>
  <c r="N445" i="32"/>
  <c r="N444" i="32"/>
  <c r="N443" i="32"/>
  <c r="N442" i="32"/>
  <c r="N441" i="32"/>
  <c r="N440" i="32"/>
  <c r="N439" i="32"/>
  <c r="N438" i="32"/>
  <c r="N437" i="32"/>
  <c r="N436" i="32"/>
  <c r="N435" i="32"/>
  <c r="N434" i="32"/>
  <c r="N433" i="32"/>
  <c r="N432" i="32"/>
  <c r="N431" i="32"/>
  <c r="N430" i="32"/>
  <c r="N429" i="32"/>
  <c r="N428" i="32"/>
  <c r="N427" i="32"/>
  <c r="N426" i="32"/>
  <c r="N425" i="32"/>
  <c r="N424" i="32"/>
  <c r="N423" i="32"/>
  <c r="N422" i="32"/>
  <c r="N421" i="32"/>
  <c r="N420" i="32"/>
  <c r="N419" i="32"/>
  <c r="N418" i="32"/>
  <c r="N417" i="32"/>
  <c r="N416" i="32"/>
  <c r="N415" i="32"/>
  <c r="N414" i="32"/>
  <c r="N413" i="32"/>
  <c r="N412" i="32"/>
  <c r="N411" i="32"/>
  <c r="N410" i="32"/>
  <c r="N409" i="32"/>
  <c r="N408" i="32"/>
  <c r="N407" i="32"/>
  <c r="N406" i="32"/>
  <c r="N405" i="32"/>
  <c r="N404" i="32"/>
  <c r="N403" i="32"/>
  <c r="N402" i="32"/>
  <c r="N401" i="32"/>
  <c r="N400" i="32"/>
  <c r="N399" i="32"/>
  <c r="N398" i="32"/>
  <c r="N397" i="32"/>
  <c r="N396" i="32"/>
  <c r="N395" i="32"/>
  <c r="N394" i="32"/>
  <c r="N393" i="32"/>
  <c r="N392" i="32"/>
  <c r="N391" i="32"/>
  <c r="N390" i="32"/>
  <c r="N389" i="32"/>
  <c r="N388" i="32"/>
  <c r="N387" i="32"/>
  <c r="N386" i="32"/>
  <c r="N385" i="32"/>
  <c r="N384" i="32"/>
  <c r="N383" i="32"/>
  <c r="N382" i="32"/>
  <c r="N381" i="32"/>
  <c r="N380" i="32"/>
  <c r="N379" i="32"/>
  <c r="N378" i="32"/>
  <c r="N377" i="32"/>
  <c r="N376" i="32"/>
  <c r="N375" i="32"/>
  <c r="N374" i="32"/>
  <c r="N373" i="32"/>
  <c r="N372" i="32"/>
  <c r="N371" i="32"/>
  <c r="N370" i="32"/>
  <c r="N369" i="32"/>
  <c r="N368" i="32"/>
  <c r="N367" i="32"/>
  <c r="N366" i="32"/>
  <c r="N365" i="32"/>
  <c r="N364" i="32"/>
  <c r="N363" i="32"/>
  <c r="N362" i="32"/>
  <c r="N361" i="32"/>
  <c r="N360" i="32"/>
  <c r="N359" i="32"/>
  <c r="N358" i="32"/>
  <c r="N357" i="32"/>
  <c r="N356" i="32"/>
  <c r="N355" i="32"/>
  <c r="N354" i="32"/>
  <c r="N353" i="32"/>
  <c r="N352" i="32"/>
  <c r="N351" i="32"/>
  <c r="N350" i="32"/>
  <c r="N349" i="32"/>
  <c r="N348" i="32"/>
  <c r="N347" i="32"/>
  <c r="N346" i="32"/>
  <c r="N345" i="32"/>
  <c r="N344" i="32"/>
  <c r="N343" i="32"/>
  <c r="N342" i="32"/>
  <c r="N341" i="32"/>
  <c r="N340" i="32"/>
  <c r="N339" i="32"/>
  <c r="N338" i="32"/>
  <c r="N337" i="32"/>
  <c r="N336" i="32"/>
  <c r="N335" i="32"/>
  <c r="N334" i="32"/>
  <c r="N333" i="32"/>
  <c r="N332" i="32"/>
  <c r="N331" i="32"/>
  <c r="N330" i="32"/>
  <c r="N329" i="32"/>
  <c r="N328" i="32"/>
  <c r="N327" i="32"/>
  <c r="N326" i="32"/>
  <c r="N325" i="32"/>
  <c r="N324" i="32"/>
  <c r="N323" i="32"/>
  <c r="N322" i="32"/>
  <c r="N321" i="32"/>
  <c r="N320" i="32"/>
  <c r="N319" i="32"/>
  <c r="N318" i="32"/>
  <c r="N317" i="32"/>
  <c r="N316" i="32"/>
  <c r="N315" i="32"/>
  <c r="N314" i="32"/>
  <c r="N313" i="32"/>
  <c r="N312" i="32"/>
  <c r="N311" i="32"/>
  <c r="N310" i="32"/>
  <c r="N309" i="32"/>
  <c r="N308" i="32"/>
  <c r="N307" i="32"/>
  <c r="N306" i="32"/>
  <c r="N305" i="32"/>
  <c r="N304" i="32"/>
  <c r="N303" i="32"/>
  <c r="N302" i="32"/>
  <c r="N301" i="32"/>
  <c r="N300" i="32"/>
  <c r="N299" i="32"/>
  <c r="N298" i="32"/>
  <c r="N297" i="32"/>
  <c r="N296" i="32"/>
  <c r="N295" i="32"/>
  <c r="N294" i="32"/>
  <c r="N293" i="32"/>
  <c r="N292" i="32"/>
  <c r="N291" i="32"/>
  <c r="N290" i="32"/>
  <c r="N289" i="32"/>
  <c r="N288" i="32"/>
  <c r="N287" i="32"/>
  <c r="N286" i="32"/>
  <c r="N285" i="32"/>
  <c r="N284" i="32"/>
  <c r="N283" i="32"/>
  <c r="N282" i="32"/>
  <c r="N281" i="32"/>
  <c r="N280" i="32"/>
  <c r="N279" i="32"/>
  <c r="N278" i="32"/>
  <c r="N277" i="32"/>
  <c r="N276" i="32"/>
  <c r="N275" i="32"/>
  <c r="N274" i="32"/>
  <c r="N273" i="32"/>
  <c r="N272" i="32"/>
  <c r="N271" i="32"/>
  <c r="N270" i="32"/>
  <c r="N269" i="32"/>
  <c r="N268" i="32"/>
  <c r="N267" i="32"/>
  <c r="N266" i="32"/>
  <c r="N265" i="32"/>
  <c r="N264" i="32"/>
  <c r="N263" i="32"/>
  <c r="N262" i="32"/>
  <c r="N261" i="32"/>
  <c r="N260" i="32"/>
  <c r="N259" i="32"/>
  <c r="N258" i="32"/>
  <c r="N257" i="32"/>
  <c r="N256" i="32"/>
  <c r="N255" i="32"/>
  <c r="N254" i="32"/>
  <c r="N253" i="32"/>
  <c r="N252" i="32"/>
  <c r="N251" i="32"/>
  <c r="N250" i="32"/>
  <c r="N249" i="32"/>
  <c r="N248" i="32"/>
  <c r="N247" i="32"/>
  <c r="N246" i="32"/>
  <c r="N245" i="32"/>
  <c r="N244" i="32"/>
  <c r="N243" i="32"/>
  <c r="N242" i="32"/>
  <c r="N241" i="32"/>
  <c r="N240" i="32"/>
  <c r="N239" i="32"/>
  <c r="N238" i="32"/>
  <c r="N237" i="32"/>
  <c r="N236" i="32"/>
  <c r="N235" i="32"/>
  <c r="N234" i="32"/>
  <c r="N233" i="32"/>
  <c r="N232" i="32"/>
  <c r="N231" i="32"/>
  <c r="N230" i="32"/>
  <c r="N229" i="32"/>
  <c r="N228" i="32"/>
  <c r="N227" i="32"/>
  <c r="N226" i="32"/>
  <c r="N225" i="32"/>
  <c r="N224" i="32"/>
  <c r="N223" i="32"/>
  <c r="N222" i="32"/>
  <c r="N221" i="32"/>
  <c r="N220" i="32"/>
  <c r="N219" i="32"/>
  <c r="N218" i="32"/>
  <c r="N217" i="32"/>
  <c r="N216" i="32"/>
  <c r="N215" i="32"/>
  <c r="N214" i="32"/>
  <c r="N213" i="32"/>
  <c r="N212" i="32"/>
  <c r="N211" i="32"/>
  <c r="N210" i="32"/>
  <c r="N209" i="32"/>
  <c r="N208" i="32"/>
  <c r="N207" i="32"/>
  <c r="N206" i="32"/>
  <c r="N205" i="32"/>
  <c r="N204" i="32"/>
  <c r="N203" i="32"/>
  <c r="N202" i="32"/>
  <c r="N201" i="32"/>
  <c r="N200" i="32"/>
  <c r="N199" i="32"/>
  <c r="N198" i="32"/>
  <c r="N197" i="32"/>
  <c r="N196" i="32"/>
  <c r="N195" i="32"/>
  <c r="N194" i="32"/>
  <c r="N193" i="32"/>
  <c r="N192" i="32"/>
  <c r="N191" i="32"/>
  <c r="N190" i="32"/>
  <c r="N189" i="32"/>
  <c r="N188" i="32"/>
  <c r="N187" i="32"/>
  <c r="N186" i="32"/>
  <c r="N185" i="32"/>
  <c r="N184" i="32"/>
  <c r="N183" i="32"/>
  <c r="N182" i="32"/>
  <c r="N181" i="32"/>
  <c r="N180" i="32"/>
  <c r="N179" i="32"/>
  <c r="N178" i="32"/>
  <c r="N177" i="32"/>
  <c r="N176" i="32"/>
  <c r="N175" i="32"/>
  <c r="N174" i="32"/>
  <c r="N173" i="32"/>
  <c r="N172" i="32"/>
  <c r="N171" i="32"/>
  <c r="N170" i="32"/>
  <c r="N169" i="32"/>
  <c r="N168" i="32"/>
  <c r="N167" i="32"/>
  <c r="N166" i="32"/>
  <c r="N165" i="32"/>
  <c r="N164" i="32"/>
  <c r="N163" i="32"/>
  <c r="N162" i="32"/>
  <c r="N161" i="32"/>
  <c r="N160" i="32"/>
  <c r="N159" i="32"/>
  <c r="N158" i="32"/>
  <c r="N157" i="32"/>
  <c r="N156" i="32"/>
  <c r="N155" i="32"/>
  <c r="N154" i="32"/>
  <c r="N153" i="32"/>
  <c r="N152" i="32"/>
  <c r="N151" i="32"/>
  <c r="N150" i="32"/>
  <c r="N149" i="32"/>
  <c r="N148" i="32"/>
  <c r="N147" i="32"/>
  <c r="N146" i="32"/>
  <c r="N145" i="32"/>
  <c r="N144" i="32"/>
  <c r="N143" i="32"/>
  <c r="N142" i="32"/>
  <c r="N141" i="32"/>
  <c r="N140" i="32"/>
  <c r="N139" i="32"/>
  <c r="N138" i="32"/>
  <c r="N137" i="32"/>
  <c r="N136" i="32"/>
  <c r="N135" i="32"/>
  <c r="N134" i="32"/>
  <c r="N133" i="32"/>
  <c r="N132" i="32"/>
  <c r="N131" i="32"/>
  <c r="N130" i="32"/>
  <c r="N129" i="32"/>
  <c r="N128" i="32"/>
  <c r="N127" i="32"/>
  <c r="N126" i="32"/>
  <c r="N125" i="32"/>
  <c r="N124" i="32"/>
  <c r="N123" i="32"/>
  <c r="N122" i="32"/>
  <c r="N121" i="32"/>
  <c r="N120" i="32"/>
  <c r="N119" i="32"/>
  <c r="N118" i="32"/>
  <c r="N117" i="32"/>
  <c r="N116" i="32"/>
  <c r="N115" i="32"/>
  <c r="N114" i="32"/>
  <c r="N113" i="32"/>
  <c r="N112" i="32"/>
  <c r="N111" i="32"/>
  <c r="N110" i="32"/>
  <c r="N109" i="32"/>
  <c r="N108" i="32"/>
  <c r="N107" i="32"/>
  <c r="N106" i="32"/>
  <c r="N105" i="32"/>
  <c r="N104" i="32"/>
  <c r="N103" i="32"/>
  <c r="N102" i="32"/>
  <c r="N101" i="32"/>
  <c r="N100" i="32"/>
  <c r="N99" i="32"/>
  <c r="N98" i="32"/>
  <c r="N97" i="32"/>
  <c r="A97" i="32"/>
  <c r="N96" i="32"/>
  <c r="N95" i="32"/>
  <c r="N94" i="32"/>
  <c r="N93" i="32"/>
  <c r="N92" i="32"/>
  <c r="N91" i="32"/>
  <c r="N90" i="32"/>
  <c r="N89" i="32"/>
  <c r="N88" i="32"/>
  <c r="N87" i="32"/>
  <c r="D87" i="32"/>
  <c r="E87" i="32" s="1"/>
  <c r="F87" i="32" s="1"/>
  <c r="C87" i="32"/>
  <c r="B87" i="32"/>
  <c r="N86" i="32"/>
  <c r="N85" i="32"/>
  <c r="N84" i="32"/>
  <c r="N83" i="32"/>
  <c r="I83" i="32"/>
  <c r="H83" i="32"/>
  <c r="C83" i="32"/>
  <c r="B83" i="32"/>
  <c r="N82" i="32"/>
  <c r="N81" i="32"/>
  <c r="N80" i="32"/>
  <c r="Q75" i="32"/>
  <c r="M75" i="32"/>
  <c r="N75" i="32" s="1"/>
  <c r="C48" i="32"/>
  <c r="C47" i="32"/>
  <c r="C46" i="32"/>
  <c r="C45" i="32"/>
  <c r="B11" i="32"/>
  <c r="B12" i="32" s="1"/>
  <c r="B10" i="32"/>
  <c r="B5" i="32"/>
  <c r="C15" i="32" s="1"/>
  <c r="B4" i="32"/>
  <c r="B17" i="32" s="1"/>
  <c r="B2" i="32"/>
  <c r="N479" i="31"/>
  <c r="N478" i="31"/>
  <c r="N477" i="31"/>
  <c r="N476" i="31"/>
  <c r="N475" i="31"/>
  <c r="N474" i="31"/>
  <c r="N473" i="31"/>
  <c r="N472" i="31"/>
  <c r="N471" i="31"/>
  <c r="N470" i="31"/>
  <c r="N469" i="31"/>
  <c r="N468" i="31"/>
  <c r="N467" i="31"/>
  <c r="N466" i="31"/>
  <c r="N465" i="31"/>
  <c r="N464" i="31"/>
  <c r="N463" i="31"/>
  <c r="N462" i="31"/>
  <c r="N461" i="31"/>
  <c r="N460" i="31"/>
  <c r="N459" i="31"/>
  <c r="N458" i="31"/>
  <c r="N457" i="31"/>
  <c r="N456" i="31"/>
  <c r="N455" i="31"/>
  <c r="N454" i="31"/>
  <c r="N453" i="31"/>
  <c r="N452" i="31"/>
  <c r="N451" i="31"/>
  <c r="N450" i="31"/>
  <c r="N449" i="31"/>
  <c r="N448" i="31"/>
  <c r="N447" i="31"/>
  <c r="N446" i="31"/>
  <c r="N445" i="31"/>
  <c r="N444" i="31"/>
  <c r="N443" i="31"/>
  <c r="N442" i="31"/>
  <c r="N441" i="31"/>
  <c r="N440" i="31"/>
  <c r="N439" i="31"/>
  <c r="N438" i="31"/>
  <c r="N437" i="31"/>
  <c r="N436" i="31"/>
  <c r="N435" i="31"/>
  <c r="N434" i="31"/>
  <c r="N433" i="31"/>
  <c r="N432" i="31"/>
  <c r="N431" i="31"/>
  <c r="N430" i="31"/>
  <c r="N429" i="31"/>
  <c r="N428" i="31"/>
  <c r="N427" i="31"/>
  <c r="N426" i="31"/>
  <c r="N425" i="31"/>
  <c r="N424" i="31"/>
  <c r="N423" i="31"/>
  <c r="N422" i="31"/>
  <c r="N421" i="31"/>
  <c r="N420" i="31"/>
  <c r="N419" i="31"/>
  <c r="N418" i="31"/>
  <c r="N417" i="31"/>
  <c r="N416" i="31"/>
  <c r="N415" i="31"/>
  <c r="N414" i="31"/>
  <c r="N413" i="31"/>
  <c r="N412" i="31"/>
  <c r="N411" i="31"/>
  <c r="N410" i="31"/>
  <c r="N409" i="31"/>
  <c r="N408" i="31"/>
  <c r="N407" i="31"/>
  <c r="N406" i="31"/>
  <c r="N405" i="31"/>
  <c r="N404" i="31"/>
  <c r="N403" i="31"/>
  <c r="N402" i="31"/>
  <c r="N401" i="31"/>
  <c r="N400" i="31"/>
  <c r="N399" i="31"/>
  <c r="N398" i="31"/>
  <c r="N397" i="31"/>
  <c r="N396" i="31"/>
  <c r="N395" i="31"/>
  <c r="N394" i="31"/>
  <c r="N393" i="31"/>
  <c r="N392" i="31"/>
  <c r="N391" i="31"/>
  <c r="N390" i="31"/>
  <c r="N389" i="31"/>
  <c r="N388" i="31"/>
  <c r="N387" i="31"/>
  <c r="N386" i="31"/>
  <c r="N385" i="31"/>
  <c r="N384" i="31"/>
  <c r="N383" i="31"/>
  <c r="N382" i="31"/>
  <c r="N381" i="31"/>
  <c r="N380" i="31"/>
  <c r="N379" i="31"/>
  <c r="N378" i="31"/>
  <c r="N377" i="31"/>
  <c r="N376" i="31"/>
  <c r="N375" i="31"/>
  <c r="N374" i="31"/>
  <c r="N373" i="31"/>
  <c r="N372" i="31"/>
  <c r="N371" i="31"/>
  <c r="N370" i="31"/>
  <c r="N369" i="31"/>
  <c r="N368" i="31"/>
  <c r="N367" i="31"/>
  <c r="N366" i="31"/>
  <c r="N365" i="31"/>
  <c r="N364" i="31"/>
  <c r="N363" i="31"/>
  <c r="N362" i="31"/>
  <c r="N361" i="31"/>
  <c r="N360" i="31"/>
  <c r="N359" i="31"/>
  <c r="N358" i="31"/>
  <c r="N357" i="31"/>
  <c r="N356" i="31"/>
  <c r="N355" i="31"/>
  <c r="N354" i="31"/>
  <c r="N353" i="31"/>
  <c r="N352" i="31"/>
  <c r="N351" i="31"/>
  <c r="N350" i="31"/>
  <c r="N349" i="31"/>
  <c r="N348" i="31"/>
  <c r="N347" i="31"/>
  <c r="N346" i="31"/>
  <c r="N345" i="31"/>
  <c r="N344" i="31"/>
  <c r="N343" i="31"/>
  <c r="N342" i="31"/>
  <c r="N341" i="31"/>
  <c r="N340" i="31"/>
  <c r="N339" i="31"/>
  <c r="N338" i="31"/>
  <c r="N337" i="31"/>
  <c r="N336" i="31"/>
  <c r="N335" i="31"/>
  <c r="N334" i="31"/>
  <c r="N333" i="31"/>
  <c r="N332" i="31"/>
  <c r="N331" i="31"/>
  <c r="N330" i="31"/>
  <c r="N329" i="31"/>
  <c r="N328" i="31"/>
  <c r="N327" i="31"/>
  <c r="N326" i="31"/>
  <c r="N325" i="31"/>
  <c r="N324" i="31"/>
  <c r="N323" i="31"/>
  <c r="N322" i="31"/>
  <c r="N321" i="31"/>
  <c r="N320" i="31"/>
  <c r="N319" i="31"/>
  <c r="N318" i="31"/>
  <c r="N317" i="31"/>
  <c r="N316" i="31"/>
  <c r="N315" i="31"/>
  <c r="N314" i="31"/>
  <c r="N313" i="31"/>
  <c r="N312" i="31"/>
  <c r="N311" i="31"/>
  <c r="N310" i="31"/>
  <c r="N309" i="31"/>
  <c r="N308" i="31"/>
  <c r="N307" i="31"/>
  <c r="N306" i="31"/>
  <c r="N305" i="31"/>
  <c r="N304" i="31"/>
  <c r="N303" i="31"/>
  <c r="N302" i="31"/>
  <c r="N301" i="31"/>
  <c r="N300" i="31"/>
  <c r="N299" i="31"/>
  <c r="N298" i="31"/>
  <c r="N297" i="31"/>
  <c r="N296" i="31"/>
  <c r="N295" i="31"/>
  <c r="N294" i="31"/>
  <c r="N293" i="31"/>
  <c r="N292" i="31"/>
  <c r="N291" i="31"/>
  <c r="N290" i="31"/>
  <c r="N289" i="31"/>
  <c r="N288" i="31"/>
  <c r="N287" i="31"/>
  <c r="N286" i="31"/>
  <c r="N285" i="31"/>
  <c r="N284" i="31"/>
  <c r="N283" i="31"/>
  <c r="N282" i="31"/>
  <c r="N281" i="31"/>
  <c r="N280" i="31"/>
  <c r="N279" i="31"/>
  <c r="N278" i="31"/>
  <c r="N277" i="31"/>
  <c r="N276" i="31"/>
  <c r="N275" i="31"/>
  <c r="N274" i="31"/>
  <c r="N273" i="31"/>
  <c r="N272" i="31"/>
  <c r="N271" i="31"/>
  <c r="N270" i="31"/>
  <c r="N269" i="31"/>
  <c r="N268" i="31"/>
  <c r="N267" i="31"/>
  <c r="N266" i="31"/>
  <c r="N265" i="31"/>
  <c r="N264" i="31"/>
  <c r="N263" i="31"/>
  <c r="N262" i="31"/>
  <c r="N261" i="31"/>
  <c r="N260" i="31"/>
  <c r="N259" i="31"/>
  <c r="N258" i="31"/>
  <c r="N257" i="31"/>
  <c r="N256" i="31"/>
  <c r="N255" i="31"/>
  <c r="N254" i="31"/>
  <c r="N253" i="31"/>
  <c r="N252" i="31"/>
  <c r="N251" i="31"/>
  <c r="N250" i="31"/>
  <c r="N249" i="31"/>
  <c r="N248" i="31"/>
  <c r="N247" i="31"/>
  <c r="N246" i="31"/>
  <c r="N245" i="31"/>
  <c r="N244" i="31"/>
  <c r="N243" i="31"/>
  <c r="N242" i="31"/>
  <c r="N241" i="31"/>
  <c r="N240" i="31"/>
  <c r="N239" i="31"/>
  <c r="N238" i="31"/>
  <c r="N237" i="31"/>
  <c r="N236" i="31"/>
  <c r="N235" i="31"/>
  <c r="N234" i="31"/>
  <c r="N233" i="31"/>
  <c r="N232" i="31"/>
  <c r="N231" i="31"/>
  <c r="N230" i="31"/>
  <c r="N229" i="31"/>
  <c r="N228" i="31"/>
  <c r="N227" i="31"/>
  <c r="N226" i="31"/>
  <c r="N225" i="31"/>
  <c r="N224" i="31"/>
  <c r="N223" i="31"/>
  <c r="N222" i="31"/>
  <c r="N221" i="31"/>
  <c r="N220" i="31"/>
  <c r="N219" i="31"/>
  <c r="N218" i="31"/>
  <c r="N217" i="31"/>
  <c r="N216" i="31"/>
  <c r="N215" i="31"/>
  <c r="N214" i="31"/>
  <c r="N213" i="31"/>
  <c r="N212" i="31"/>
  <c r="N211" i="31"/>
  <c r="N210" i="31"/>
  <c r="N209" i="31"/>
  <c r="N208" i="31"/>
  <c r="N207" i="31"/>
  <c r="N206" i="31"/>
  <c r="N205" i="31"/>
  <c r="N204" i="31"/>
  <c r="N203" i="31"/>
  <c r="N202" i="31"/>
  <c r="N201" i="31"/>
  <c r="N200" i="31"/>
  <c r="N199" i="31"/>
  <c r="N198" i="31"/>
  <c r="N197" i="31"/>
  <c r="N196" i="31"/>
  <c r="N195" i="31"/>
  <c r="N194" i="31"/>
  <c r="N193" i="31"/>
  <c r="N192" i="31"/>
  <c r="N191" i="31"/>
  <c r="N190" i="31"/>
  <c r="N189" i="31"/>
  <c r="N188" i="31"/>
  <c r="N187" i="31"/>
  <c r="N186" i="31"/>
  <c r="N185" i="31"/>
  <c r="N184" i="31"/>
  <c r="N183" i="31"/>
  <c r="N182" i="31"/>
  <c r="N181" i="31"/>
  <c r="N180" i="31"/>
  <c r="N179" i="31"/>
  <c r="N178" i="31"/>
  <c r="N177" i="31"/>
  <c r="N176" i="31"/>
  <c r="N175" i="31"/>
  <c r="N174" i="31"/>
  <c r="N173" i="31"/>
  <c r="N172" i="31"/>
  <c r="N171" i="31"/>
  <c r="N170" i="31"/>
  <c r="N169" i="31"/>
  <c r="N168" i="31"/>
  <c r="N167" i="31"/>
  <c r="N166" i="31"/>
  <c r="N165" i="31"/>
  <c r="N164" i="31"/>
  <c r="N163" i="31"/>
  <c r="N162" i="31"/>
  <c r="N161" i="31"/>
  <c r="N160" i="31"/>
  <c r="N159" i="31"/>
  <c r="N158" i="31"/>
  <c r="N157" i="31"/>
  <c r="N156" i="31"/>
  <c r="N155" i="31"/>
  <c r="N154" i="31"/>
  <c r="N153" i="31"/>
  <c r="N152" i="31"/>
  <c r="N151" i="31"/>
  <c r="N150" i="31"/>
  <c r="N149" i="31"/>
  <c r="N148" i="31"/>
  <c r="N147" i="31"/>
  <c r="N146" i="31"/>
  <c r="N145" i="31"/>
  <c r="N144" i="31"/>
  <c r="N143" i="31"/>
  <c r="N142" i="31"/>
  <c r="N141" i="31"/>
  <c r="N140" i="31"/>
  <c r="N139" i="31"/>
  <c r="N138" i="31"/>
  <c r="N137" i="31"/>
  <c r="N136" i="31"/>
  <c r="N135" i="31"/>
  <c r="N134" i="31"/>
  <c r="N133" i="31"/>
  <c r="N132" i="31"/>
  <c r="N131" i="31"/>
  <c r="N130" i="31"/>
  <c r="N129" i="31"/>
  <c r="N128" i="31"/>
  <c r="N127" i="31"/>
  <c r="N126" i="31"/>
  <c r="N125" i="31"/>
  <c r="N124" i="31"/>
  <c r="N123" i="31"/>
  <c r="N122" i="31"/>
  <c r="N121" i="31"/>
  <c r="N120" i="31"/>
  <c r="N119" i="31"/>
  <c r="N118" i="31"/>
  <c r="N117" i="31"/>
  <c r="N116" i="31"/>
  <c r="N115" i="31"/>
  <c r="N114" i="31"/>
  <c r="N113" i="31"/>
  <c r="N112" i="31"/>
  <c r="N111" i="31"/>
  <c r="N110" i="31"/>
  <c r="N109" i="31"/>
  <c r="N108" i="31"/>
  <c r="N107" i="31"/>
  <c r="N106" i="31"/>
  <c r="N105" i="31"/>
  <c r="N104" i="31"/>
  <c r="N103" i="31"/>
  <c r="N102" i="31"/>
  <c r="N101" i="31"/>
  <c r="N100" i="31"/>
  <c r="N99" i="31"/>
  <c r="N98" i="31"/>
  <c r="N97" i="31"/>
  <c r="A97" i="31"/>
  <c r="N96" i="31"/>
  <c r="N95" i="31"/>
  <c r="N94" i="31"/>
  <c r="N93" i="31"/>
  <c r="N92" i="31"/>
  <c r="N91" i="31"/>
  <c r="N90" i="31"/>
  <c r="N89" i="31"/>
  <c r="N88" i="31"/>
  <c r="N87" i="31"/>
  <c r="D87" i="31"/>
  <c r="E87" i="31" s="1"/>
  <c r="F87" i="31" s="1"/>
  <c r="C87" i="31"/>
  <c r="B87" i="31"/>
  <c r="N86" i="31"/>
  <c r="N85" i="31"/>
  <c r="N84" i="31"/>
  <c r="N83" i="31"/>
  <c r="I83" i="31"/>
  <c r="H83" i="31"/>
  <c r="C83" i="31"/>
  <c r="B83" i="31"/>
  <c r="N82" i="31"/>
  <c r="N81" i="31"/>
  <c r="N80" i="31"/>
  <c r="Q75" i="31"/>
  <c r="M75" i="31"/>
  <c r="N75" i="31" s="1"/>
  <c r="J78" i="31" s="1"/>
  <c r="C48" i="31"/>
  <c r="C47" i="31"/>
  <c r="C46" i="31"/>
  <c r="C45" i="31"/>
  <c r="B11" i="31"/>
  <c r="B10" i="31"/>
  <c r="B12" i="31" s="1"/>
  <c r="B5" i="31"/>
  <c r="C18" i="31" s="1"/>
  <c r="B4" i="31"/>
  <c r="B18" i="31" s="1"/>
  <c r="B2" i="31"/>
  <c r="N479" i="30"/>
  <c r="N478" i="30"/>
  <c r="N477" i="30"/>
  <c r="N476" i="30"/>
  <c r="N475" i="30"/>
  <c r="N474" i="30"/>
  <c r="N473" i="30"/>
  <c r="N472" i="30"/>
  <c r="N471" i="30"/>
  <c r="N470" i="30"/>
  <c r="N469" i="30"/>
  <c r="N468" i="30"/>
  <c r="N467" i="30"/>
  <c r="N466" i="30"/>
  <c r="N465" i="30"/>
  <c r="N464" i="30"/>
  <c r="N463" i="30"/>
  <c r="N462" i="30"/>
  <c r="N461" i="30"/>
  <c r="N460" i="30"/>
  <c r="N459" i="30"/>
  <c r="N458" i="30"/>
  <c r="N457" i="30"/>
  <c r="N456" i="30"/>
  <c r="N455" i="30"/>
  <c r="N454" i="30"/>
  <c r="N453" i="30"/>
  <c r="N452" i="30"/>
  <c r="N451" i="30"/>
  <c r="N450" i="30"/>
  <c r="N449" i="30"/>
  <c r="N448" i="30"/>
  <c r="N447" i="30"/>
  <c r="N446" i="30"/>
  <c r="N445" i="30"/>
  <c r="N444" i="30"/>
  <c r="N443" i="30"/>
  <c r="N442" i="30"/>
  <c r="N441" i="30"/>
  <c r="N440" i="30"/>
  <c r="N439" i="30"/>
  <c r="N438" i="30"/>
  <c r="N437" i="30"/>
  <c r="N436" i="30"/>
  <c r="N435" i="30"/>
  <c r="N434" i="30"/>
  <c r="N433" i="30"/>
  <c r="N432" i="30"/>
  <c r="N431" i="30"/>
  <c r="N430" i="30"/>
  <c r="N429" i="30"/>
  <c r="N428" i="30"/>
  <c r="N427" i="30"/>
  <c r="N426" i="30"/>
  <c r="N425" i="30"/>
  <c r="N424" i="30"/>
  <c r="N423" i="30"/>
  <c r="N422" i="30"/>
  <c r="N421" i="30"/>
  <c r="N420" i="30"/>
  <c r="N419" i="30"/>
  <c r="N418" i="30"/>
  <c r="N417" i="30"/>
  <c r="N416" i="30"/>
  <c r="N415" i="30"/>
  <c r="N414" i="30"/>
  <c r="N413" i="30"/>
  <c r="N412" i="30"/>
  <c r="N411" i="30"/>
  <c r="N410" i="30"/>
  <c r="N409" i="30"/>
  <c r="N408" i="30"/>
  <c r="N407" i="30"/>
  <c r="N406" i="30"/>
  <c r="N405" i="30"/>
  <c r="N404" i="30"/>
  <c r="N403" i="30"/>
  <c r="N402" i="30"/>
  <c r="N401" i="30"/>
  <c r="N400" i="30"/>
  <c r="N399" i="30"/>
  <c r="N398" i="30"/>
  <c r="N397" i="30"/>
  <c r="N396" i="30"/>
  <c r="N395" i="30"/>
  <c r="N394" i="30"/>
  <c r="N393" i="30"/>
  <c r="N392" i="30"/>
  <c r="N391" i="30"/>
  <c r="N390" i="30"/>
  <c r="N389" i="30"/>
  <c r="N388" i="30"/>
  <c r="N387" i="30"/>
  <c r="N386" i="30"/>
  <c r="N385" i="30"/>
  <c r="N384" i="30"/>
  <c r="N383" i="30"/>
  <c r="N382" i="30"/>
  <c r="N381" i="30"/>
  <c r="N380" i="30"/>
  <c r="N379" i="30"/>
  <c r="N378" i="30"/>
  <c r="N377" i="30"/>
  <c r="N376" i="30"/>
  <c r="N375" i="30"/>
  <c r="N374" i="30"/>
  <c r="N373" i="30"/>
  <c r="N372" i="30"/>
  <c r="N371" i="30"/>
  <c r="N370" i="30"/>
  <c r="N369" i="30"/>
  <c r="N368" i="30"/>
  <c r="N367" i="30"/>
  <c r="N366" i="30"/>
  <c r="N365" i="30"/>
  <c r="N364" i="30"/>
  <c r="N363" i="30"/>
  <c r="N362" i="30"/>
  <c r="N361" i="30"/>
  <c r="N360" i="30"/>
  <c r="N359" i="30"/>
  <c r="N358" i="30"/>
  <c r="N357" i="30"/>
  <c r="N356" i="30"/>
  <c r="N355" i="30"/>
  <c r="N354" i="30"/>
  <c r="N353" i="30"/>
  <c r="N352" i="30"/>
  <c r="N351" i="30"/>
  <c r="N350" i="30"/>
  <c r="N349" i="30"/>
  <c r="N348" i="30"/>
  <c r="N347" i="30"/>
  <c r="N346" i="30"/>
  <c r="N345" i="30"/>
  <c r="N344" i="30"/>
  <c r="N343" i="30"/>
  <c r="N342" i="30"/>
  <c r="N341" i="30"/>
  <c r="N340" i="30"/>
  <c r="N339" i="30"/>
  <c r="N338" i="30"/>
  <c r="N337" i="30"/>
  <c r="N336" i="30"/>
  <c r="N335" i="30"/>
  <c r="N334" i="30"/>
  <c r="N333" i="30"/>
  <c r="N332" i="30"/>
  <c r="N331" i="30"/>
  <c r="N330" i="30"/>
  <c r="N329" i="30"/>
  <c r="N328" i="30"/>
  <c r="N327" i="30"/>
  <c r="N326" i="30"/>
  <c r="N325" i="30"/>
  <c r="N324" i="30"/>
  <c r="N323" i="30"/>
  <c r="N322" i="30"/>
  <c r="N321" i="30"/>
  <c r="N320" i="30"/>
  <c r="N319" i="30"/>
  <c r="N318" i="30"/>
  <c r="N317" i="30"/>
  <c r="N316" i="30"/>
  <c r="N315" i="30"/>
  <c r="N314" i="30"/>
  <c r="N313" i="30"/>
  <c r="N312" i="30"/>
  <c r="N311" i="30"/>
  <c r="N310" i="30"/>
  <c r="N309" i="30"/>
  <c r="N308" i="30"/>
  <c r="N307" i="30"/>
  <c r="N306" i="30"/>
  <c r="N305" i="30"/>
  <c r="N304" i="30"/>
  <c r="N303" i="30"/>
  <c r="N302" i="30"/>
  <c r="N301" i="30"/>
  <c r="N300" i="30"/>
  <c r="N299" i="30"/>
  <c r="N298" i="30"/>
  <c r="N297" i="30"/>
  <c r="N296" i="30"/>
  <c r="N295" i="30"/>
  <c r="N294" i="30"/>
  <c r="N293" i="30"/>
  <c r="N292" i="30"/>
  <c r="N291" i="30"/>
  <c r="N290" i="30"/>
  <c r="N289" i="30"/>
  <c r="N288" i="30"/>
  <c r="N287" i="30"/>
  <c r="N286" i="30"/>
  <c r="N285" i="30"/>
  <c r="N284" i="30"/>
  <c r="N283" i="30"/>
  <c r="N282" i="30"/>
  <c r="N281" i="30"/>
  <c r="N280" i="30"/>
  <c r="N279" i="30"/>
  <c r="N278" i="30"/>
  <c r="N277" i="30"/>
  <c r="N276" i="30"/>
  <c r="N275" i="30"/>
  <c r="N274" i="30"/>
  <c r="N273" i="30"/>
  <c r="N272" i="30"/>
  <c r="N271" i="30"/>
  <c r="N270" i="30"/>
  <c r="N269" i="30"/>
  <c r="N268" i="30"/>
  <c r="N267" i="30"/>
  <c r="N266" i="30"/>
  <c r="N265" i="30"/>
  <c r="N264" i="30"/>
  <c r="N263" i="30"/>
  <c r="N262" i="30"/>
  <c r="N261" i="30"/>
  <c r="N260" i="30"/>
  <c r="N259" i="30"/>
  <c r="N258" i="30"/>
  <c r="N257" i="30"/>
  <c r="N256" i="30"/>
  <c r="N255" i="30"/>
  <c r="N254" i="30"/>
  <c r="N253" i="30"/>
  <c r="N252" i="30"/>
  <c r="N251" i="30"/>
  <c r="N250" i="30"/>
  <c r="N249" i="30"/>
  <c r="N248" i="30"/>
  <c r="N247" i="30"/>
  <c r="N246" i="30"/>
  <c r="N245" i="30"/>
  <c r="N244" i="30"/>
  <c r="N243" i="30"/>
  <c r="N242" i="30"/>
  <c r="N241" i="30"/>
  <c r="N240" i="30"/>
  <c r="N239" i="30"/>
  <c r="N238" i="30"/>
  <c r="N237" i="30"/>
  <c r="N236" i="30"/>
  <c r="N235" i="30"/>
  <c r="N234" i="30"/>
  <c r="N233" i="30"/>
  <c r="N232" i="30"/>
  <c r="N231" i="30"/>
  <c r="N230" i="30"/>
  <c r="N229" i="30"/>
  <c r="N228" i="30"/>
  <c r="N227" i="30"/>
  <c r="N226" i="30"/>
  <c r="N225" i="30"/>
  <c r="N224" i="30"/>
  <c r="N223" i="30"/>
  <c r="N222" i="30"/>
  <c r="N221" i="30"/>
  <c r="N220" i="30"/>
  <c r="N219" i="30"/>
  <c r="N218" i="30"/>
  <c r="N217" i="30"/>
  <c r="N216" i="30"/>
  <c r="N215" i="30"/>
  <c r="N214" i="30"/>
  <c r="N213" i="30"/>
  <c r="N212" i="30"/>
  <c r="N211" i="30"/>
  <c r="N210" i="30"/>
  <c r="N209" i="30"/>
  <c r="N208" i="30"/>
  <c r="N207" i="30"/>
  <c r="N206" i="30"/>
  <c r="N205" i="30"/>
  <c r="N204" i="30"/>
  <c r="N203" i="30"/>
  <c r="N202" i="30"/>
  <c r="N201" i="30"/>
  <c r="N200" i="30"/>
  <c r="N199" i="30"/>
  <c r="N198" i="30"/>
  <c r="N197" i="30"/>
  <c r="N196" i="30"/>
  <c r="N195" i="30"/>
  <c r="N194" i="30"/>
  <c r="N193" i="30"/>
  <c r="N192" i="30"/>
  <c r="N191" i="30"/>
  <c r="N190" i="30"/>
  <c r="N189" i="30"/>
  <c r="N188" i="30"/>
  <c r="N187" i="30"/>
  <c r="N186" i="30"/>
  <c r="N185" i="30"/>
  <c r="N184" i="30"/>
  <c r="N183" i="30"/>
  <c r="N182" i="30"/>
  <c r="N181" i="30"/>
  <c r="N180" i="30"/>
  <c r="N179" i="30"/>
  <c r="N178" i="30"/>
  <c r="N177" i="30"/>
  <c r="N176" i="30"/>
  <c r="N175" i="30"/>
  <c r="N174" i="30"/>
  <c r="N173" i="30"/>
  <c r="N172" i="30"/>
  <c r="N171" i="30"/>
  <c r="N170" i="30"/>
  <c r="N169" i="30"/>
  <c r="N168" i="30"/>
  <c r="N167" i="30"/>
  <c r="N166" i="30"/>
  <c r="N165" i="30"/>
  <c r="N164" i="30"/>
  <c r="N163" i="30"/>
  <c r="N162" i="30"/>
  <c r="N161" i="30"/>
  <c r="N160" i="30"/>
  <c r="N159" i="30"/>
  <c r="N158" i="30"/>
  <c r="N157" i="30"/>
  <c r="N156" i="30"/>
  <c r="N155" i="30"/>
  <c r="N154" i="30"/>
  <c r="N153" i="30"/>
  <c r="N152" i="30"/>
  <c r="N151" i="30"/>
  <c r="N150" i="30"/>
  <c r="N149" i="30"/>
  <c r="N148" i="30"/>
  <c r="N147" i="30"/>
  <c r="N146" i="30"/>
  <c r="N145" i="30"/>
  <c r="N144" i="30"/>
  <c r="N143" i="30"/>
  <c r="N142" i="30"/>
  <c r="N141" i="30"/>
  <c r="N140" i="30"/>
  <c r="N139" i="30"/>
  <c r="N138" i="30"/>
  <c r="N137" i="30"/>
  <c r="N136" i="30"/>
  <c r="N135" i="30"/>
  <c r="N134" i="30"/>
  <c r="N133" i="30"/>
  <c r="N132" i="30"/>
  <c r="N131" i="30"/>
  <c r="N130" i="30"/>
  <c r="N129" i="30"/>
  <c r="N128" i="30"/>
  <c r="N127" i="30"/>
  <c r="N126" i="30"/>
  <c r="N125" i="30"/>
  <c r="N124" i="30"/>
  <c r="N123" i="30"/>
  <c r="N122" i="30"/>
  <c r="N121" i="30"/>
  <c r="N120" i="30"/>
  <c r="N119" i="30"/>
  <c r="N118" i="30"/>
  <c r="N117" i="30"/>
  <c r="N116" i="30"/>
  <c r="N115" i="30"/>
  <c r="N114" i="30"/>
  <c r="N113" i="30"/>
  <c r="N112" i="30"/>
  <c r="N111" i="30"/>
  <c r="N110" i="30"/>
  <c r="N109" i="30"/>
  <c r="N108" i="30"/>
  <c r="N107" i="30"/>
  <c r="N106" i="30"/>
  <c r="N105" i="30"/>
  <c r="N104" i="30"/>
  <c r="N103" i="30"/>
  <c r="N102" i="30"/>
  <c r="N101" i="30"/>
  <c r="N100" i="30"/>
  <c r="N99" i="30"/>
  <c r="N98" i="30"/>
  <c r="N97" i="30"/>
  <c r="A97" i="30"/>
  <c r="N96" i="30"/>
  <c r="N95" i="30"/>
  <c r="N94" i="30"/>
  <c r="N93" i="30"/>
  <c r="N92" i="30"/>
  <c r="N91" i="30"/>
  <c r="N90" i="30"/>
  <c r="N89" i="30"/>
  <c r="N88" i="30"/>
  <c r="N87" i="30"/>
  <c r="C87" i="30"/>
  <c r="B87" i="30"/>
  <c r="D87" i="30" s="1"/>
  <c r="E87" i="30" s="1"/>
  <c r="F87" i="30" s="1"/>
  <c r="F83" i="30" s="1"/>
  <c r="N86" i="30"/>
  <c r="N85" i="30"/>
  <c r="N84" i="30"/>
  <c r="N83" i="30"/>
  <c r="I83" i="30"/>
  <c r="H83" i="30"/>
  <c r="C83" i="30"/>
  <c r="B83" i="30"/>
  <c r="N82" i="30"/>
  <c r="N81" i="30"/>
  <c r="N80" i="30"/>
  <c r="Q75" i="30"/>
  <c r="M75" i="30"/>
  <c r="N75" i="30" s="1"/>
  <c r="J78" i="30" s="1"/>
  <c r="C48" i="30"/>
  <c r="C47" i="30"/>
  <c r="C46" i="30"/>
  <c r="C45" i="30"/>
  <c r="B11" i="30"/>
  <c r="B10" i="30"/>
  <c r="B12" i="30" s="1"/>
  <c r="B5" i="30"/>
  <c r="C17" i="30" s="1"/>
  <c r="B4" i="30"/>
  <c r="B17" i="30" s="1"/>
  <c r="B2" i="30"/>
  <c r="N479" i="29"/>
  <c r="N478" i="29"/>
  <c r="N477" i="29"/>
  <c r="N476" i="29"/>
  <c r="N475" i="29"/>
  <c r="N474" i="29"/>
  <c r="N473" i="29"/>
  <c r="N472" i="29"/>
  <c r="N471" i="29"/>
  <c r="N470" i="29"/>
  <c r="N469" i="29"/>
  <c r="N468" i="29"/>
  <c r="N467" i="29"/>
  <c r="N466" i="29"/>
  <c r="N465" i="29"/>
  <c r="N464" i="29"/>
  <c r="N463" i="29"/>
  <c r="N462" i="29"/>
  <c r="N461" i="29"/>
  <c r="N460" i="29"/>
  <c r="N459" i="29"/>
  <c r="N458" i="29"/>
  <c r="N457" i="29"/>
  <c r="N456" i="29"/>
  <c r="N455" i="29"/>
  <c r="N454" i="29"/>
  <c r="N453" i="29"/>
  <c r="N452" i="29"/>
  <c r="N451" i="29"/>
  <c r="N450" i="29"/>
  <c r="N449" i="29"/>
  <c r="N448" i="29"/>
  <c r="N447" i="29"/>
  <c r="N446" i="29"/>
  <c r="N445" i="29"/>
  <c r="N444" i="29"/>
  <c r="N443" i="29"/>
  <c r="N442" i="29"/>
  <c r="N441" i="29"/>
  <c r="N440" i="29"/>
  <c r="N439" i="29"/>
  <c r="N438" i="29"/>
  <c r="N437" i="29"/>
  <c r="N436" i="29"/>
  <c r="N435" i="29"/>
  <c r="N434" i="29"/>
  <c r="N433" i="29"/>
  <c r="N432" i="29"/>
  <c r="N431" i="29"/>
  <c r="N430" i="29"/>
  <c r="N429" i="29"/>
  <c r="N428" i="29"/>
  <c r="N427" i="29"/>
  <c r="N426" i="29"/>
  <c r="N425" i="29"/>
  <c r="N424" i="29"/>
  <c r="N423" i="29"/>
  <c r="N422" i="29"/>
  <c r="N421" i="29"/>
  <c r="N420" i="29"/>
  <c r="N419" i="29"/>
  <c r="N418" i="29"/>
  <c r="N417" i="29"/>
  <c r="N416" i="29"/>
  <c r="N415" i="29"/>
  <c r="N414" i="29"/>
  <c r="N413" i="29"/>
  <c r="N412" i="29"/>
  <c r="N411" i="29"/>
  <c r="N410" i="29"/>
  <c r="N409" i="29"/>
  <c r="N408" i="29"/>
  <c r="N407" i="29"/>
  <c r="N406" i="29"/>
  <c r="N405" i="29"/>
  <c r="N404" i="29"/>
  <c r="N403" i="29"/>
  <c r="N402" i="29"/>
  <c r="N401" i="29"/>
  <c r="N400" i="29"/>
  <c r="N399" i="29"/>
  <c r="N398" i="29"/>
  <c r="N397" i="29"/>
  <c r="N396" i="29"/>
  <c r="N395" i="29"/>
  <c r="N394" i="29"/>
  <c r="N393" i="29"/>
  <c r="N392" i="29"/>
  <c r="N391" i="29"/>
  <c r="N390" i="29"/>
  <c r="N389" i="29"/>
  <c r="N388" i="29"/>
  <c r="N387" i="29"/>
  <c r="N386" i="29"/>
  <c r="N385" i="29"/>
  <c r="N384" i="29"/>
  <c r="N383" i="29"/>
  <c r="N382" i="29"/>
  <c r="N381" i="29"/>
  <c r="N380" i="29"/>
  <c r="N379" i="29"/>
  <c r="N378" i="29"/>
  <c r="N377" i="29"/>
  <c r="N376" i="29"/>
  <c r="N375" i="29"/>
  <c r="N374" i="29"/>
  <c r="N373" i="29"/>
  <c r="N372" i="29"/>
  <c r="N371" i="29"/>
  <c r="N370" i="29"/>
  <c r="N369" i="29"/>
  <c r="N368" i="29"/>
  <c r="N367" i="29"/>
  <c r="N366" i="29"/>
  <c r="N365" i="29"/>
  <c r="N364" i="29"/>
  <c r="N363" i="29"/>
  <c r="N362" i="29"/>
  <c r="N361" i="29"/>
  <c r="N360" i="29"/>
  <c r="N359" i="29"/>
  <c r="N358" i="29"/>
  <c r="N357" i="29"/>
  <c r="N356" i="29"/>
  <c r="N355" i="29"/>
  <c r="N354" i="29"/>
  <c r="N353" i="29"/>
  <c r="N352" i="29"/>
  <c r="N351" i="29"/>
  <c r="N350" i="29"/>
  <c r="N349" i="29"/>
  <c r="N348" i="29"/>
  <c r="N347" i="29"/>
  <c r="N346" i="29"/>
  <c r="N345" i="29"/>
  <c r="N344" i="29"/>
  <c r="N343" i="29"/>
  <c r="N342" i="29"/>
  <c r="N341" i="29"/>
  <c r="N340" i="29"/>
  <c r="N339" i="29"/>
  <c r="N338" i="29"/>
  <c r="N337" i="29"/>
  <c r="N336" i="29"/>
  <c r="N335" i="29"/>
  <c r="N334" i="29"/>
  <c r="N333" i="29"/>
  <c r="N332" i="29"/>
  <c r="N331" i="29"/>
  <c r="N330" i="29"/>
  <c r="N329" i="29"/>
  <c r="N328" i="29"/>
  <c r="N327" i="29"/>
  <c r="N326" i="29"/>
  <c r="N325" i="29"/>
  <c r="N324" i="29"/>
  <c r="N323" i="29"/>
  <c r="N322" i="29"/>
  <c r="N321" i="29"/>
  <c r="N320" i="29"/>
  <c r="N319" i="29"/>
  <c r="N318" i="29"/>
  <c r="N317" i="29"/>
  <c r="N316" i="29"/>
  <c r="N315" i="29"/>
  <c r="N314" i="29"/>
  <c r="N313" i="29"/>
  <c r="N312" i="29"/>
  <c r="N311" i="29"/>
  <c r="N310" i="29"/>
  <c r="N309" i="29"/>
  <c r="N308" i="29"/>
  <c r="N307" i="29"/>
  <c r="N306" i="29"/>
  <c r="N305" i="29"/>
  <c r="N304" i="29"/>
  <c r="N303" i="29"/>
  <c r="N302" i="29"/>
  <c r="N301" i="29"/>
  <c r="N300" i="29"/>
  <c r="N299" i="29"/>
  <c r="N298" i="29"/>
  <c r="N297" i="29"/>
  <c r="N296" i="29"/>
  <c r="N295" i="29"/>
  <c r="N294" i="29"/>
  <c r="N293" i="29"/>
  <c r="N292" i="29"/>
  <c r="N291" i="29"/>
  <c r="N290" i="29"/>
  <c r="N289" i="29"/>
  <c r="N288" i="29"/>
  <c r="N287" i="29"/>
  <c r="N286" i="29"/>
  <c r="N285" i="29"/>
  <c r="N284" i="29"/>
  <c r="N283" i="29"/>
  <c r="N282" i="29"/>
  <c r="N281" i="29"/>
  <c r="N280" i="29"/>
  <c r="N279" i="29"/>
  <c r="N278" i="29"/>
  <c r="N277" i="29"/>
  <c r="N276" i="29"/>
  <c r="N275" i="29"/>
  <c r="N274" i="29"/>
  <c r="N273" i="29"/>
  <c r="N272" i="29"/>
  <c r="N271" i="29"/>
  <c r="N270" i="29"/>
  <c r="N269" i="29"/>
  <c r="N268" i="29"/>
  <c r="N267" i="29"/>
  <c r="N266" i="29"/>
  <c r="N265" i="29"/>
  <c r="N264" i="29"/>
  <c r="N263" i="29"/>
  <c r="N262" i="29"/>
  <c r="N261" i="29"/>
  <c r="N260" i="29"/>
  <c r="N259" i="29"/>
  <c r="N258" i="29"/>
  <c r="N257" i="29"/>
  <c r="N256" i="29"/>
  <c r="N255" i="29"/>
  <c r="N254" i="29"/>
  <c r="N253" i="29"/>
  <c r="N252" i="29"/>
  <c r="N251" i="29"/>
  <c r="N250" i="29"/>
  <c r="N249" i="29"/>
  <c r="N248" i="29"/>
  <c r="N247" i="29"/>
  <c r="N246" i="29"/>
  <c r="N245" i="29"/>
  <c r="N244" i="29"/>
  <c r="N243" i="29"/>
  <c r="N242" i="29"/>
  <c r="N241" i="29"/>
  <c r="N240" i="29"/>
  <c r="N239" i="29"/>
  <c r="N238" i="29"/>
  <c r="N237" i="29"/>
  <c r="N236" i="29"/>
  <c r="N235" i="29"/>
  <c r="N234" i="29"/>
  <c r="N233" i="29"/>
  <c r="N232" i="29"/>
  <c r="N231" i="29"/>
  <c r="N230" i="29"/>
  <c r="N229" i="29"/>
  <c r="N228" i="29"/>
  <c r="N227" i="29"/>
  <c r="N226" i="29"/>
  <c r="N225" i="29"/>
  <c r="N224" i="29"/>
  <c r="N223" i="29"/>
  <c r="N222" i="29"/>
  <c r="N221" i="29"/>
  <c r="N220" i="29"/>
  <c r="N219" i="29"/>
  <c r="N218" i="29"/>
  <c r="N217" i="29"/>
  <c r="N216" i="29"/>
  <c r="N215" i="29"/>
  <c r="N214" i="29"/>
  <c r="N213" i="29"/>
  <c r="N212" i="29"/>
  <c r="N211" i="29"/>
  <c r="N210" i="29"/>
  <c r="N209" i="29"/>
  <c r="N208" i="29"/>
  <c r="N207" i="29"/>
  <c r="N206" i="29"/>
  <c r="N205" i="29"/>
  <c r="N204" i="29"/>
  <c r="N203" i="29"/>
  <c r="N202" i="29"/>
  <c r="N201" i="29"/>
  <c r="N200" i="29"/>
  <c r="N199" i="29"/>
  <c r="N198" i="29"/>
  <c r="N197" i="29"/>
  <c r="N196" i="29"/>
  <c r="N195" i="29"/>
  <c r="N194" i="29"/>
  <c r="N193" i="29"/>
  <c r="N192" i="29"/>
  <c r="N191" i="29"/>
  <c r="N190" i="29"/>
  <c r="N189" i="29"/>
  <c r="N188" i="29"/>
  <c r="N187" i="29"/>
  <c r="N186" i="29"/>
  <c r="N185" i="29"/>
  <c r="N184" i="29"/>
  <c r="N183" i="29"/>
  <c r="N182" i="29"/>
  <c r="N181" i="29"/>
  <c r="N180" i="29"/>
  <c r="N179" i="29"/>
  <c r="N178" i="29"/>
  <c r="N177" i="29"/>
  <c r="N176" i="29"/>
  <c r="N175" i="29"/>
  <c r="N174" i="29"/>
  <c r="N173" i="29"/>
  <c r="N172" i="29"/>
  <c r="N171" i="29"/>
  <c r="N170" i="29"/>
  <c r="N169" i="29"/>
  <c r="N168" i="29"/>
  <c r="N167" i="29"/>
  <c r="N166" i="29"/>
  <c r="N165" i="29"/>
  <c r="N164" i="29"/>
  <c r="N163" i="29"/>
  <c r="N162" i="29"/>
  <c r="N161" i="29"/>
  <c r="N160" i="29"/>
  <c r="N159" i="29"/>
  <c r="N158" i="29"/>
  <c r="N157" i="29"/>
  <c r="N156" i="29"/>
  <c r="N155" i="29"/>
  <c r="N154" i="29"/>
  <c r="N153" i="29"/>
  <c r="N152" i="29"/>
  <c r="N151" i="29"/>
  <c r="N150" i="29"/>
  <c r="N149" i="29"/>
  <c r="N148" i="29"/>
  <c r="N147" i="29"/>
  <c r="N146" i="29"/>
  <c r="N145" i="29"/>
  <c r="N144" i="29"/>
  <c r="N143" i="29"/>
  <c r="N142" i="29"/>
  <c r="N141" i="29"/>
  <c r="N140" i="29"/>
  <c r="N139" i="29"/>
  <c r="N138" i="29"/>
  <c r="N137" i="29"/>
  <c r="N136" i="29"/>
  <c r="N135" i="29"/>
  <c r="N134" i="29"/>
  <c r="N133" i="29"/>
  <c r="N132" i="29"/>
  <c r="N131" i="29"/>
  <c r="N130" i="29"/>
  <c r="N129" i="29"/>
  <c r="N128" i="29"/>
  <c r="N127" i="29"/>
  <c r="N126" i="29"/>
  <c r="N125" i="29"/>
  <c r="N124" i="29"/>
  <c r="N123" i="29"/>
  <c r="N122" i="29"/>
  <c r="N121" i="29"/>
  <c r="N120" i="29"/>
  <c r="N119" i="29"/>
  <c r="N118" i="29"/>
  <c r="N117" i="29"/>
  <c r="N116" i="29"/>
  <c r="N115" i="29"/>
  <c r="N114" i="29"/>
  <c r="N113" i="29"/>
  <c r="N112" i="29"/>
  <c r="N111" i="29"/>
  <c r="N110" i="29"/>
  <c r="N109" i="29"/>
  <c r="N108" i="29"/>
  <c r="N107" i="29"/>
  <c r="N106" i="29"/>
  <c r="N105" i="29"/>
  <c r="N104" i="29"/>
  <c r="N103" i="29"/>
  <c r="N102" i="29"/>
  <c r="N101" i="29"/>
  <c r="N100" i="29"/>
  <c r="N99" i="29"/>
  <c r="N98" i="29"/>
  <c r="N97" i="29"/>
  <c r="A97" i="29"/>
  <c r="N96" i="29"/>
  <c r="N95" i="29"/>
  <c r="N94" i="29"/>
  <c r="N93" i="29"/>
  <c r="N92" i="29"/>
  <c r="N91" i="29"/>
  <c r="N90" i="29"/>
  <c r="N89" i="29"/>
  <c r="N88" i="29"/>
  <c r="N87" i="29"/>
  <c r="C87" i="29"/>
  <c r="B87" i="29"/>
  <c r="N86" i="29"/>
  <c r="N85" i="29"/>
  <c r="N84" i="29"/>
  <c r="N83" i="29"/>
  <c r="I83" i="29"/>
  <c r="H83" i="29"/>
  <c r="C83" i="29"/>
  <c r="B83" i="29"/>
  <c r="N82" i="29"/>
  <c r="N81" i="29"/>
  <c r="N80" i="29"/>
  <c r="Q75" i="29"/>
  <c r="M75" i="29"/>
  <c r="N75" i="29" s="1"/>
  <c r="J78" i="29" s="1"/>
  <c r="C48" i="29"/>
  <c r="C47" i="29"/>
  <c r="C46" i="29"/>
  <c r="C45" i="29"/>
  <c r="B12" i="29"/>
  <c r="B11" i="29"/>
  <c r="B10" i="29"/>
  <c r="B5" i="29"/>
  <c r="B4" i="29"/>
  <c r="B15" i="29" s="1"/>
  <c r="B2" i="29"/>
  <c r="C15" i="48" l="1"/>
  <c r="C17" i="48"/>
  <c r="C16" i="31"/>
  <c r="C17" i="31"/>
  <c r="C17" i="41"/>
  <c r="C15" i="30"/>
  <c r="C16" i="42"/>
  <c r="C16" i="32"/>
  <c r="C17" i="32"/>
  <c r="G87" i="39"/>
  <c r="H87" i="39" s="1"/>
  <c r="G87" i="34"/>
  <c r="H87" i="34" s="1"/>
  <c r="J78" i="43"/>
  <c r="D87" i="45"/>
  <c r="E87" i="45" s="1"/>
  <c r="F87" i="45" s="1"/>
  <c r="F83" i="45" s="1"/>
  <c r="J78" i="32"/>
  <c r="G87" i="35"/>
  <c r="H87" i="35" s="1"/>
  <c r="J78" i="41"/>
  <c r="D87" i="43"/>
  <c r="E87" i="43" s="1"/>
  <c r="F87" i="43" s="1"/>
  <c r="F83" i="43" s="1"/>
  <c r="D87" i="48"/>
  <c r="E87" i="48" s="1"/>
  <c r="F87" i="48" s="1"/>
  <c r="F83" i="48" s="1"/>
  <c r="J78" i="45"/>
  <c r="B15" i="41"/>
  <c r="B16" i="45"/>
  <c r="B16" i="30"/>
  <c r="C15" i="40"/>
  <c r="C16" i="40"/>
  <c r="C16" i="30"/>
  <c r="C17" i="40"/>
  <c r="C15" i="47"/>
  <c r="C16" i="37"/>
  <c r="C16" i="47"/>
  <c r="C17" i="33"/>
  <c r="C17" i="47"/>
  <c r="D87" i="29"/>
  <c r="E87" i="29" s="1"/>
  <c r="F87" i="29" s="1"/>
  <c r="C16" i="33"/>
  <c r="C15" i="39"/>
  <c r="C16" i="39"/>
  <c r="C17" i="39"/>
  <c r="C18" i="46"/>
  <c r="C15" i="33"/>
  <c r="C16" i="43"/>
  <c r="B15" i="45"/>
  <c r="B15" i="35"/>
  <c r="B15" i="38"/>
  <c r="B16" i="35"/>
  <c r="B16" i="38"/>
  <c r="B17" i="35"/>
  <c r="B15" i="34"/>
  <c r="B16" i="37"/>
  <c r="I7" i="30"/>
  <c r="E17" i="30" s="1"/>
  <c r="E27" i="30" s="1"/>
  <c r="H7" i="45"/>
  <c r="I7" i="41"/>
  <c r="H7" i="36"/>
  <c r="E18" i="36" s="1"/>
  <c r="E28" i="36" s="1"/>
  <c r="B17" i="31"/>
  <c r="B17" i="47"/>
  <c r="B15" i="36"/>
  <c r="B15" i="46"/>
  <c r="B16" i="36"/>
  <c r="B15" i="42"/>
  <c r="B15" i="44"/>
  <c r="B16" i="46"/>
  <c r="G87" i="31"/>
  <c r="H87" i="31" s="1"/>
  <c r="B17" i="36"/>
  <c r="B16" i="42"/>
  <c r="B17" i="46"/>
  <c r="B15" i="31"/>
  <c r="B17" i="42"/>
  <c r="G87" i="44"/>
  <c r="H87" i="44" s="1"/>
  <c r="B16" i="47"/>
  <c r="H7" i="31"/>
  <c r="D18" i="31" s="1"/>
  <c r="H7" i="32"/>
  <c r="H7" i="48"/>
  <c r="H7" i="47"/>
  <c r="H7" i="37"/>
  <c r="E17" i="37" s="1"/>
  <c r="I7" i="33"/>
  <c r="H7" i="33"/>
  <c r="H7" i="39"/>
  <c r="H7" i="40"/>
  <c r="I7" i="42"/>
  <c r="I7" i="44"/>
  <c r="H7" i="44"/>
  <c r="F83" i="31"/>
  <c r="G87" i="33"/>
  <c r="H87" i="33" s="1"/>
  <c r="D87" i="37"/>
  <c r="E87" i="37" s="1"/>
  <c r="F87" i="37" s="1"/>
  <c r="F83" i="37" s="1"/>
  <c r="F83" i="41"/>
  <c r="G87" i="41"/>
  <c r="H87" i="41" s="1"/>
  <c r="D87" i="46"/>
  <c r="E87" i="46" s="1"/>
  <c r="F87" i="46" s="1"/>
  <c r="F83" i="46" s="1"/>
  <c r="D87" i="47"/>
  <c r="E87" i="47" s="1"/>
  <c r="F87" i="47" s="1"/>
  <c r="G87" i="48"/>
  <c r="H87" i="48" s="1"/>
  <c r="B17" i="48"/>
  <c r="B15" i="48"/>
  <c r="B16" i="48"/>
  <c r="C16" i="48"/>
  <c r="C18" i="48"/>
  <c r="G87" i="38"/>
  <c r="H87" i="38" s="1"/>
  <c r="C15" i="38"/>
  <c r="B17" i="38"/>
  <c r="H7" i="38"/>
  <c r="E18" i="38" s="1"/>
  <c r="C17" i="38"/>
  <c r="C16" i="38"/>
  <c r="B18" i="39"/>
  <c r="B15" i="39"/>
  <c r="F83" i="39"/>
  <c r="B17" i="39"/>
  <c r="D87" i="40"/>
  <c r="E87" i="40" s="1"/>
  <c r="F87" i="40" s="1"/>
  <c r="G87" i="40" s="1"/>
  <c r="H87" i="40" s="1"/>
  <c r="B16" i="40"/>
  <c r="B18" i="40"/>
  <c r="B15" i="40"/>
  <c r="C18" i="41"/>
  <c r="C15" i="41"/>
  <c r="B17" i="41"/>
  <c r="B16" i="41"/>
  <c r="B12" i="42"/>
  <c r="F83" i="42"/>
  <c r="G87" i="42"/>
  <c r="H87" i="42" s="1"/>
  <c r="C18" i="42"/>
  <c r="C15" i="42"/>
  <c r="B16" i="43"/>
  <c r="B18" i="43"/>
  <c r="B15" i="43"/>
  <c r="C18" i="43"/>
  <c r="C15" i="43"/>
  <c r="G87" i="43"/>
  <c r="H87" i="43" s="1"/>
  <c r="H7" i="43"/>
  <c r="D17" i="43" s="1"/>
  <c r="C16" i="44"/>
  <c r="C17" i="44"/>
  <c r="C15" i="44"/>
  <c r="B18" i="44"/>
  <c r="F83" i="44"/>
  <c r="B17" i="44"/>
  <c r="C17" i="45"/>
  <c r="C16" i="45"/>
  <c r="C18" i="45"/>
  <c r="C15" i="45"/>
  <c r="B12" i="45"/>
  <c r="G87" i="45"/>
  <c r="H87" i="45" s="1"/>
  <c r="B18" i="45"/>
  <c r="H7" i="46"/>
  <c r="C16" i="46"/>
  <c r="B12" i="46"/>
  <c r="C15" i="46"/>
  <c r="B18" i="47"/>
  <c r="D87" i="36"/>
  <c r="E87" i="36" s="1"/>
  <c r="F87" i="36" s="1"/>
  <c r="G87" i="36" s="1"/>
  <c r="H87" i="36" s="1"/>
  <c r="C15" i="36"/>
  <c r="C17" i="36"/>
  <c r="C16" i="36"/>
  <c r="B18" i="37"/>
  <c r="G87" i="37"/>
  <c r="H87" i="37" s="1"/>
  <c r="B15" i="37"/>
  <c r="C18" i="37"/>
  <c r="C15" i="37"/>
  <c r="F83" i="32"/>
  <c r="G87" i="32"/>
  <c r="H87" i="32" s="1"/>
  <c r="B16" i="32"/>
  <c r="B18" i="32"/>
  <c r="B15" i="32"/>
  <c r="C18" i="32"/>
  <c r="B16" i="33"/>
  <c r="B18" i="33"/>
  <c r="B15" i="33"/>
  <c r="C16" i="34"/>
  <c r="C17" i="34"/>
  <c r="C15" i="34"/>
  <c r="I7" i="34"/>
  <c r="H7" i="34"/>
  <c r="B17" i="34"/>
  <c r="B16" i="34"/>
  <c r="C15" i="35"/>
  <c r="H7" i="35"/>
  <c r="C17" i="35"/>
  <c r="C16" i="35"/>
  <c r="F83" i="35"/>
  <c r="B18" i="30"/>
  <c r="B15" i="30"/>
  <c r="C18" i="30"/>
  <c r="G87" i="30"/>
  <c r="H87" i="30" s="1"/>
  <c r="C15" i="31"/>
  <c r="B16" i="31"/>
  <c r="B16" i="29"/>
  <c r="B17" i="29"/>
  <c r="C16" i="29"/>
  <c r="C15" i="29"/>
  <c r="C17" i="29"/>
  <c r="B18" i="29"/>
  <c r="C18" i="29"/>
  <c r="H7" i="29"/>
  <c r="M75" i="28"/>
  <c r="N75" i="28" s="1"/>
  <c r="A97" i="28"/>
  <c r="H7" i="28"/>
  <c r="N2" i="3" s="1"/>
  <c r="B2" i="28"/>
  <c r="C87" i="28"/>
  <c r="C83" i="28"/>
  <c r="B5" i="28"/>
  <c r="C17" i="28" s="1"/>
  <c r="C5" i="2" s="1"/>
  <c r="B4" i="28"/>
  <c r="B83" i="28"/>
  <c r="N479" i="28"/>
  <c r="N478" i="28"/>
  <c r="N477" i="28"/>
  <c r="N476" i="28"/>
  <c r="N475" i="28"/>
  <c r="N474" i="28"/>
  <c r="N473" i="28"/>
  <c r="N472" i="28"/>
  <c r="N471" i="28"/>
  <c r="N470" i="28"/>
  <c r="N469" i="28"/>
  <c r="N468" i="28"/>
  <c r="N467" i="28"/>
  <c r="N466" i="28"/>
  <c r="N465" i="28"/>
  <c r="N464" i="28"/>
  <c r="N463" i="28"/>
  <c r="N462" i="28"/>
  <c r="N461" i="28"/>
  <c r="N460" i="28"/>
  <c r="N459" i="28"/>
  <c r="N458" i="28"/>
  <c r="N457" i="28"/>
  <c r="N456" i="28"/>
  <c r="N455" i="28"/>
  <c r="N454" i="28"/>
  <c r="N453" i="28"/>
  <c r="N452" i="28"/>
  <c r="N451" i="28"/>
  <c r="N450" i="28"/>
  <c r="N449" i="28"/>
  <c r="N448" i="28"/>
  <c r="N447" i="28"/>
  <c r="N446" i="28"/>
  <c r="N445" i="28"/>
  <c r="N444" i="28"/>
  <c r="N443" i="28"/>
  <c r="N442" i="28"/>
  <c r="N441" i="28"/>
  <c r="N440" i="28"/>
  <c r="N439" i="28"/>
  <c r="N438" i="28"/>
  <c r="N437" i="28"/>
  <c r="N436" i="28"/>
  <c r="N435" i="28"/>
  <c r="N434" i="28"/>
  <c r="N433" i="28"/>
  <c r="N432" i="28"/>
  <c r="N431" i="28"/>
  <c r="N430" i="28"/>
  <c r="N429" i="28"/>
  <c r="N428" i="28"/>
  <c r="N427" i="28"/>
  <c r="N426" i="28"/>
  <c r="N425" i="28"/>
  <c r="N424" i="28"/>
  <c r="N423" i="28"/>
  <c r="N422" i="28"/>
  <c r="N421" i="28"/>
  <c r="N420" i="28"/>
  <c r="N419" i="28"/>
  <c r="N418" i="28"/>
  <c r="N417" i="28"/>
  <c r="N416" i="28"/>
  <c r="N415" i="28"/>
  <c r="N414" i="28"/>
  <c r="N413" i="28"/>
  <c r="N412" i="28"/>
  <c r="N411" i="28"/>
  <c r="N410" i="28"/>
  <c r="N409" i="28"/>
  <c r="N408" i="28"/>
  <c r="N407" i="28"/>
  <c r="N406" i="28"/>
  <c r="N405" i="28"/>
  <c r="N404" i="28"/>
  <c r="N403" i="28"/>
  <c r="N402" i="28"/>
  <c r="N401" i="28"/>
  <c r="N400" i="28"/>
  <c r="N399" i="28"/>
  <c r="N398" i="28"/>
  <c r="N397" i="28"/>
  <c r="N396" i="28"/>
  <c r="N395" i="28"/>
  <c r="N394" i="28"/>
  <c r="N393" i="28"/>
  <c r="N392" i="28"/>
  <c r="N391" i="28"/>
  <c r="N390" i="28"/>
  <c r="N389" i="28"/>
  <c r="N388" i="28"/>
  <c r="N387" i="28"/>
  <c r="N386" i="28"/>
  <c r="N385" i="28"/>
  <c r="N384" i="28"/>
  <c r="N383" i="28"/>
  <c r="N382" i="28"/>
  <c r="N381" i="28"/>
  <c r="N380" i="28"/>
  <c r="N379" i="28"/>
  <c r="N378" i="28"/>
  <c r="N377" i="28"/>
  <c r="N376" i="28"/>
  <c r="N375" i="28"/>
  <c r="N374" i="28"/>
  <c r="N373" i="28"/>
  <c r="N372" i="28"/>
  <c r="N371" i="28"/>
  <c r="N370" i="28"/>
  <c r="N369" i="28"/>
  <c r="N368" i="28"/>
  <c r="N367" i="28"/>
  <c r="N366" i="28"/>
  <c r="N365" i="28"/>
  <c r="N364" i="28"/>
  <c r="N363" i="28"/>
  <c r="N362" i="28"/>
  <c r="N361" i="28"/>
  <c r="N360" i="28"/>
  <c r="N359" i="28"/>
  <c r="N358" i="28"/>
  <c r="N357" i="28"/>
  <c r="N356" i="28"/>
  <c r="N355" i="28"/>
  <c r="N354" i="28"/>
  <c r="N353" i="28"/>
  <c r="N352" i="28"/>
  <c r="N351" i="28"/>
  <c r="N350" i="28"/>
  <c r="N349" i="28"/>
  <c r="N348" i="28"/>
  <c r="N347" i="28"/>
  <c r="N346" i="28"/>
  <c r="N345" i="28"/>
  <c r="N344" i="28"/>
  <c r="N343" i="28"/>
  <c r="N342" i="28"/>
  <c r="N341" i="28"/>
  <c r="N340" i="28"/>
  <c r="N339" i="28"/>
  <c r="N338" i="28"/>
  <c r="N337" i="28"/>
  <c r="N336" i="28"/>
  <c r="N335" i="28"/>
  <c r="N334" i="28"/>
  <c r="N333" i="28"/>
  <c r="N332" i="28"/>
  <c r="N331" i="28"/>
  <c r="N330" i="28"/>
  <c r="N329" i="28"/>
  <c r="N328" i="28"/>
  <c r="N327" i="28"/>
  <c r="N326" i="28"/>
  <c r="N325" i="28"/>
  <c r="N324" i="28"/>
  <c r="N323" i="28"/>
  <c r="N322" i="28"/>
  <c r="N321" i="28"/>
  <c r="N320" i="28"/>
  <c r="N319" i="28"/>
  <c r="N318" i="28"/>
  <c r="N317" i="28"/>
  <c r="N316" i="28"/>
  <c r="N315" i="28"/>
  <c r="N314" i="28"/>
  <c r="N313" i="28"/>
  <c r="N312" i="28"/>
  <c r="N311" i="28"/>
  <c r="N310" i="28"/>
  <c r="N309" i="28"/>
  <c r="N308" i="28"/>
  <c r="N307" i="28"/>
  <c r="N306" i="28"/>
  <c r="N305" i="28"/>
  <c r="N304" i="28"/>
  <c r="N303" i="28"/>
  <c r="N302" i="28"/>
  <c r="N301" i="28"/>
  <c r="N300" i="28"/>
  <c r="N299" i="28"/>
  <c r="N298" i="28"/>
  <c r="N297" i="28"/>
  <c r="N296" i="28"/>
  <c r="N295" i="28"/>
  <c r="N294" i="28"/>
  <c r="N293" i="28"/>
  <c r="N292" i="28"/>
  <c r="N291" i="28"/>
  <c r="N290" i="28"/>
  <c r="N289" i="28"/>
  <c r="N288" i="28"/>
  <c r="N287" i="28"/>
  <c r="N286" i="28"/>
  <c r="N285" i="28"/>
  <c r="N284" i="28"/>
  <c r="N283" i="28"/>
  <c r="N282" i="28"/>
  <c r="N281" i="28"/>
  <c r="N280" i="28"/>
  <c r="N279" i="28"/>
  <c r="N278" i="28"/>
  <c r="N277" i="28"/>
  <c r="N276" i="28"/>
  <c r="N275" i="28"/>
  <c r="N274" i="28"/>
  <c r="N273" i="28"/>
  <c r="N272" i="28"/>
  <c r="N271" i="28"/>
  <c r="N270" i="28"/>
  <c r="N269" i="28"/>
  <c r="N268" i="28"/>
  <c r="N267" i="28"/>
  <c r="N266" i="28"/>
  <c r="N265" i="28"/>
  <c r="N264" i="28"/>
  <c r="N263" i="28"/>
  <c r="N262" i="28"/>
  <c r="N261" i="28"/>
  <c r="N260" i="28"/>
  <c r="N259" i="28"/>
  <c r="N258" i="28"/>
  <c r="N257" i="28"/>
  <c r="N256" i="28"/>
  <c r="N255" i="28"/>
  <c r="N254" i="28"/>
  <c r="N253" i="28"/>
  <c r="N252" i="28"/>
  <c r="N251" i="28"/>
  <c r="N250" i="28"/>
  <c r="N249" i="28"/>
  <c r="N248" i="28"/>
  <c r="N247" i="28"/>
  <c r="N246" i="28"/>
  <c r="N245" i="28"/>
  <c r="N244" i="28"/>
  <c r="N243" i="28"/>
  <c r="N242" i="28"/>
  <c r="N241" i="28"/>
  <c r="N240" i="28"/>
  <c r="N239" i="28"/>
  <c r="N238" i="28"/>
  <c r="N237" i="28"/>
  <c r="N236" i="28"/>
  <c r="N235" i="28"/>
  <c r="N234" i="28"/>
  <c r="N233" i="28"/>
  <c r="N232" i="28"/>
  <c r="N231" i="28"/>
  <c r="N230" i="28"/>
  <c r="N229" i="28"/>
  <c r="N228" i="28"/>
  <c r="N227" i="28"/>
  <c r="N226" i="28"/>
  <c r="N225" i="28"/>
  <c r="N224" i="28"/>
  <c r="N223" i="28"/>
  <c r="N222" i="28"/>
  <c r="N221" i="28"/>
  <c r="N220" i="28"/>
  <c r="N219" i="28"/>
  <c r="N218" i="28"/>
  <c r="N217" i="28"/>
  <c r="N216" i="28"/>
  <c r="N215" i="28"/>
  <c r="N214" i="28"/>
  <c r="N213" i="28"/>
  <c r="N212" i="28"/>
  <c r="N211" i="28"/>
  <c r="N210" i="28"/>
  <c r="N209" i="28"/>
  <c r="N208" i="28"/>
  <c r="N207" i="28"/>
  <c r="N206" i="28"/>
  <c r="N205" i="28"/>
  <c r="N204" i="28"/>
  <c r="N203" i="28"/>
  <c r="N202" i="28"/>
  <c r="N201" i="28"/>
  <c r="N200" i="28"/>
  <c r="N199" i="28"/>
  <c r="N198" i="28"/>
  <c r="N197" i="28"/>
  <c r="N196" i="28"/>
  <c r="N195" i="28"/>
  <c r="N194" i="28"/>
  <c r="N193" i="28"/>
  <c r="N192" i="28"/>
  <c r="N191" i="28"/>
  <c r="N190" i="28"/>
  <c r="N189" i="28"/>
  <c r="N188" i="28"/>
  <c r="N187" i="28"/>
  <c r="N186" i="28"/>
  <c r="N185" i="28"/>
  <c r="N184" i="28"/>
  <c r="N183" i="28"/>
  <c r="N182" i="28"/>
  <c r="N181" i="28"/>
  <c r="N180" i="28"/>
  <c r="N179" i="28"/>
  <c r="N178" i="28"/>
  <c r="N177" i="28"/>
  <c r="N176" i="28"/>
  <c r="N175" i="28"/>
  <c r="N174" i="28"/>
  <c r="N173" i="28"/>
  <c r="N172" i="28"/>
  <c r="N171" i="28"/>
  <c r="N170" i="28"/>
  <c r="N169" i="28"/>
  <c r="N168" i="28"/>
  <c r="N167" i="28"/>
  <c r="N166" i="28"/>
  <c r="N165" i="28"/>
  <c r="N164" i="28"/>
  <c r="N163" i="28"/>
  <c r="N162" i="28"/>
  <c r="N161" i="28"/>
  <c r="N160" i="28"/>
  <c r="N159" i="28"/>
  <c r="N158" i="28"/>
  <c r="N157" i="28"/>
  <c r="N156" i="28"/>
  <c r="N155" i="28"/>
  <c r="N154" i="28"/>
  <c r="N153" i="28"/>
  <c r="N152" i="28"/>
  <c r="N151" i="28"/>
  <c r="N150" i="28"/>
  <c r="N149" i="28"/>
  <c r="N148" i="28"/>
  <c r="N147" i="28"/>
  <c r="N146" i="28"/>
  <c r="N145" i="28"/>
  <c r="N144" i="28"/>
  <c r="N143" i="28"/>
  <c r="N142" i="28"/>
  <c r="N141" i="28"/>
  <c r="N140" i="28"/>
  <c r="N139" i="28"/>
  <c r="N138" i="28"/>
  <c r="N137" i="28"/>
  <c r="N136" i="28"/>
  <c r="N135" i="28"/>
  <c r="N134" i="28"/>
  <c r="N133" i="28"/>
  <c r="N132" i="28"/>
  <c r="N131" i="28"/>
  <c r="N130" i="28"/>
  <c r="N129" i="28"/>
  <c r="N128" i="28"/>
  <c r="N127" i="28"/>
  <c r="N126" i="28"/>
  <c r="N125" i="28"/>
  <c r="N124" i="28"/>
  <c r="N123" i="28"/>
  <c r="N122" i="28"/>
  <c r="N121" i="28"/>
  <c r="N120" i="28"/>
  <c r="N119" i="28"/>
  <c r="N118" i="28"/>
  <c r="N117" i="28"/>
  <c r="N116" i="28"/>
  <c r="N115" i="28"/>
  <c r="N114" i="28"/>
  <c r="N113" i="28"/>
  <c r="N112" i="28"/>
  <c r="N111" i="28"/>
  <c r="N110" i="28"/>
  <c r="N109" i="28"/>
  <c r="N108" i="28"/>
  <c r="N107" i="28"/>
  <c r="N106" i="28"/>
  <c r="N105" i="28"/>
  <c r="N104" i="28"/>
  <c r="N103" i="28"/>
  <c r="N102" i="28"/>
  <c r="N101" i="28"/>
  <c r="N100" i="28"/>
  <c r="N99" i="28"/>
  <c r="N98" i="28"/>
  <c r="N97" i="28"/>
  <c r="N96" i="28"/>
  <c r="N95" i="28"/>
  <c r="N94" i="28"/>
  <c r="N93" i="28"/>
  <c r="N92" i="28"/>
  <c r="N91" i="28"/>
  <c r="N90" i="28"/>
  <c r="N89" i="28"/>
  <c r="N88" i="28"/>
  <c r="N87" i="28"/>
  <c r="B87" i="28"/>
  <c r="N86" i="28"/>
  <c r="N85" i="28"/>
  <c r="N84" i="28"/>
  <c r="N83" i="28"/>
  <c r="I83" i="28"/>
  <c r="N82" i="28"/>
  <c r="N81" i="28"/>
  <c r="N80" i="28"/>
  <c r="Q75" i="28"/>
  <c r="C48" i="28"/>
  <c r="C47" i="28"/>
  <c r="C46" i="28"/>
  <c r="C45" i="28"/>
  <c r="B11" i="28"/>
  <c r="B10" i="28"/>
  <c r="B12" i="28" s="1"/>
  <c r="D16" i="39" l="1"/>
  <c r="E15" i="47"/>
  <c r="G28" i="47" s="1"/>
  <c r="D17" i="32"/>
  <c r="F26" i="32" s="1"/>
  <c r="D17" i="40"/>
  <c r="D27" i="40" s="1"/>
  <c r="J78" i="28"/>
  <c r="D16" i="45"/>
  <c r="F25" i="45" s="1"/>
  <c r="E18" i="41"/>
  <c r="G27" i="41" s="1"/>
  <c r="E15" i="45"/>
  <c r="E25" i="45" s="1"/>
  <c r="E16" i="45"/>
  <c r="E26" i="45" s="1"/>
  <c r="D18" i="36"/>
  <c r="D28" i="36" s="1"/>
  <c r="D15" i="29"/>
  <c r="D25" i="29" s="1"/>
  <c r="D29" i="29" s="1"/>
  <c r="E18" i="46"/>
  <c r="E28" i="46" s="1"/>
  <c r="F83" i="29"/>
  <c r="G87" i="29"/>
  <c r="H87" i="29" s="1"/>
  <c r="E17" i="45"/>
  <c r="G26" i="45" s="1"/>
  <c r="D15" i="35"/>
  <c r="D25" i="35" s="1"/>
  <c r="D29" i="35" s="1"/>
  <c r="E18" i="42"/>
  <c r="G27" i="42" s="1"/>
  <c r="D15" i="45"/>
  <c r="D25" i="45" s="1"/>
  <c r="D29" i="45" s="1"/>
  <c r="D17" i="45"/>
  <c r="D27" i="45" s="1"/>
  <c r="D15" i="41"/>
  <c r="F28" i="41" s="1"/>
  <c r="D15" i="36"/>
  <c r="F28" i="36" s="1"/>
  <c r="E15" i="41"/>
  <c r="E25" i="41" s="1"/>
  <c r="E16" i="39"/>
  <c r="G25" i="39" s="1"/>
  <c r="D16" i="30"/>
  <c r="D26" i="30" s="1"/>
  <c r="D17" i="30"/>
  <c r="D27" i="30" s="1"/>
  <c r="E16" i="30"/>
  <c r="G25" i="30" s="1"/>
  <c r="D16" i="36"/>
  <c r="F25" i="36" s="1"/>
  <c r="G27" i="36"/>
  <c r="D17" i="47"/>
  <c r="F26" i="47" s="1"/>
  <c r="D17" i="36"/>
  <c r="D27" i="36" s="1"/>
  <c r="E18" i="48"/>
  <c r="E28" i="48" s="1"/>
  <c r="E17" i="40"/>
  <c r="G26" i="40" s="1"/>
  <c r="D15" i="44"/>
  <c r="F28" i="44" s="1"/>
  <c r="E17" i="32"/>
  <c r="E27" i="32" s="1"/>
  <c r="D17" i="37"/>
  <c r="F26" i="37" s="1"/>
  <c r="E17" i="47"/>
  <c r="G26" i="47" s="1"/>
  <c r="E15" i="42"/>
  <c r="E25" i="42" s="1"/>
  <c r="E15" i="35"/>
  <c r="G28" i="35" s="1"/>
  <c r="G26" i="30"/>
  <c r="E16" i="47"/>
  <c r="E16" i="44"/>
  <c r="G25" i="44" s="1"/>
  <c r="D18" i="35"/>
  <c r="F27" i="35" s="1"/>
  <c r="D17" i="33"/>
  <c r="D27" i="33" s="1"/>
  <c r="D15" i="47"/>
  <c r="F28" i="47" s="1"/>
  <c r="E15" i="31"/>
  <c r="E25" i="31" s="1"/>
  <c r="E18" i="31"/>
  <c r="E28" i="31" s="1"/>
  <c r="E17" i="31"/>
  <c r="G26" i="31" s="1"/>
  <c r="E15" i="34"/>
  <c r="E25" i="34" s="1"/>
  <c r="D16" i="47"/>
  <c r="F25" i="47" s="1"/>
  <c r="D17" i="31"/>
  <c r="D27" i="31" s="1"/>
  <c r="D17" i="35"/>
  <c r="F26" i="35" s="1"/>
  <c r="D16" i="46"/>
  <c r="F25" i="46" s="1"/>
  <c r="G26" i="37"/>
  <c r="E27" i="37"/>
  <c r="D15" i="42"/>
  <c r="D25" i="42" s="1"/>
  <c r="D29" i="42" s="1"/>
  <c r="D17" i="42"/>
  <c r="F26" i="42" s="1"/>
  <c r="E16" i="38"/>
  <c r="E26" i="38" s="1"/>
  <c r="E15" i="44"/>
  <c r="G28" i="44" s="1"/>
  <c r="E16" i="35"/>
  <c r="E26" i="35" s="1"/>
  <c r="E16" i="46"/>
  <c r="E17" i="43"/>
  <c r="E27" i="43" s="1"/>
  <c r="E17" i="42"/>
  <c r="G26" i="42" s="1"/>
  <c r="E17" i="35"/>
  <c r="E27" i="35" s="1"/>
  <c r="D16" i="37"/>
  <c r="D26" i="37" s="1"/>
  <c r="D16" i="42"/>
  <c r="D18" i="42"/>
  <c r="D18" i="34"/>
  <c r="F27" i="34" s="1"/>
  <c r="E16" i="37"/>
  <c r="G25" i="37" s="1"/>
  <c r="E16" i="42"/>
  <c r="G25" i="42" s="1"/>
  <c r="E15" i="29"/>
  <c r="E25" i="29" s="1"/>
  <c r="E17" i="46"/>
  <c r="G26" i="46" s="1"/>
  <c r="E15" i="46"/>
  <c r="G28" i="46" s="1"/>
  <c r="D15" i="34"/>
  <c r="F28" i="34" s="1"/>
  <c r="D17" i="46"/>
  <c r="D27" i="46" s="1"/>
  <c r="D18" i="46"/>
  <c r="F27" i="46" s="1"/>
  <c r="E15" i="38"/>
  <c r="G28" i="38" s="1"/>
  <c r="F27" i="31"/>
  <c r="D28" i="31"/>
  <c r="E17" i="33"/>
  <c r="E18" i="34"/>
  <c r="G27" i="34" s="1"/>
  <c r="F83" i="36"/>
  <c r="G87" i="46"/>
  <c r="H87" i="46" s="1"/>
  <c r="G87" i="47"/>
  <c r="H87" i="47" s="1"/>
  <c r="F83" i="47"/>
  <c r="E15" i="48"/>
  <c r="D15" i="48"/>
  <c r="E17" i="48"/>
  <c r="D17" i="48"/>
  <c r="D18" i="48"/>
  <c r="E16" i="48"/>
  <c r="D16" i="48"/>
  <c r="E28" i="38"/>
  <c r="G27" i="38"/>
  <c r="F26" i="43"/>
  <c r="D27" i="43"/>
  <c r="D16" i="38"/>
  <c r="D18" i="47"/>
  <c r="E18" i="47"/>
  <c r="E16" i="40"/>
  <c r="D16" i="40"/>
  <c r="D15" i="46"/>
  <c r="E18" i="45"/>
  <c r="D18" i="45"/>
  <c r="D16" i="44"/>
  <c r="D16" i="41"/>
  <c r="E16" i="41"/>
  <c r="D15" i="40"/>
  <c r="E15" i="40"/>
  <c r="E18" i="40"/>
  <c r="D18" i="40"/>
  <c r="D18" i="41"/>
  <c r="F83" i="40"/>
  <c r="E18" i="39"/>
  <c r="D18" i="39"/>
  <c r="E18" i="43"/>
  <c r="D18" i="43"/>
  <c r="E17" i="41"/>
  <c r="D17" i="41"/>
  <c r="E17" i="38"/>
  <c r="D17" i="38"/>
  <c r="D18" i="38"/>
  <c r="E18" i="44"/>
  <c r="D18" i="44"/>
  <c r="E15" i="39"/>
  <c r="D15" i="39"/>
  <c r="D15" i="38"/>
  <c r="E17" i="39"/>
  <c r="D17" i="39"/>
  <c r="E15" i="43"/>
  <c r="D15" i="43"/>
  <c r="E16" i="43"/>
  <c r="D16" i="43"/>
  <c r="E17" i="44"/>
  <c r="D17" i="44"/>
  <c r="E15" i="37"/>
  <c r="D15" i="37"/>
  <c r="E17" i="36"/>
  <c r="E15" i="36"/>
  <c r="E16" i="36"/>
  <c r="E18" i="37"/>
  <c r="D18" i="37"/>
  <c r="E17" i="34"/>
  <c r="D17" i="34"/>
  <c r="D15" i="33"/>
  <c r="E15" i="33"/>
  <c r="E18" i="32"/>
  <c r="D18" i="32"/>
  <c r="E18" i="35"/>
  <c r="D15" i="32"/>
  <c r="E15" i="32"/>
  <c r="E18" i="33"/>
  <c r="D18" i="33"/>
  <c r="D16" i="34"/>
  <c r="E16" i="34"/>
  <c r="E16" i="33"/>
  <c r="D16" i="33"/>
  <c r="D16" i="35"/>
  <c r="E16" i="32"/>
  <c r="D16" i="32"/>
  <c r="D18" i="30"/>
  <c r="E18" i="30"/>
  <c r="D15" i="31"/>
  <c r="E16" i="31"/>
  <c r="D16" i="31"/>
  <c r="E15" i="30"/>
  <c r="D15" i="30"/>
  <c r="E16" i="29"/>
  <c r="D16" i="29"/>
  <c r="D18" i="29"/>
  <c r="E18" i="29"/>
  <c r="E17" i="29"/>
  <c r="D17" i="29"/>
  <c r="I7" i="28"/>
  <c r="O2" i="3" s="1"/>
  <c r="C16" i="28"/>
  <c r="C4" i="2" s="1"/>
  <c r="C15" i="28"/>
  <c r="C3" i="2" s="1"/>
  <c r="C18" i="28"/>
  <c r="C6" i="2" s="1"/>
  <c r="B18" i="28"/>
  <c r="B6" i="2" s="1"/>
  <c r="B17" i="28"/>
  <c r="B5" i="2" s="1"/>
  <c r="B15" i="28"/>
  <c r="B3" i="2" s="1"/>
  <c r="B7" i="2" s="1"/>
  <c r="B16" i="28"/>
  <c r="B4" i="2" s="1"/>
  <c r="H83" i="28"/>
  <c r="D87" i="28"/>
  <c r="F25" i="39" l="1"/>
  <c r="D26" i="39"/>
  <c r="D27" i="32"/>
  <c r="F26" i="40"/>
  <c r="E25" i="47"/>
  <c r="E29" i="47" s="1"/>
  <c r="D26" i="45"/>
  <c r="G28" i="45"/>
  <c r="F28" i="35"/>
  <c r="G25" i="45"/>
  <c r="E28" i="41"/>
  <c r="G27" i="46"/>
  <c r="F28" i="29"/>
  <c r="F27" i="36"/>
  <c r="F28" i="45"/>
  <c r="F25" i="30"/>
  <c r="D27" i="47"/>
  <c r="D25" i="36"/>
  <c r="D29" i="36" s="1"/>
  <c r="E27" i="45"/>
  <c r="D25" i="41"/>
  <c r="D29" i="41" s="1"/>
  <c r="E26" i="30"/>
  <c r="B21" i="45"/>
  <c r="F26" i="45"/>
  <c r="G20" i="45"/>
  <c r="E28" i="42"/>
  <c r="G28" i="41"/>
  <c r="F26" i="30"/>
  <c r="E26" i="39"/>
  <c r="D26" i="36"/>
  <c r="G27" i="48"/>
  <c r="G21" i="36"/>
  <c r="G20" i="36"/>
  <c r="F26" i="36"/>
  <c r="D28" i="35"/>
  <c r="G26" i="32"/>
  <c r="E27" i="40"/>
  <c r="D25" i="44"/>
  <c r="D29" i="44" s="1"/>
  <c r="E26" i="44"/>
  <c r="D26" i="46"/>
  <c r="E28" i="34"/>
  <c r="D27" i="37"/>
  <c r="E27" i="47"/>
  <c r="F26" i="33"/>
  <c r="E27" i="46"/>
  <c r="F26" i="31"/>
  <c r="D21" i="47"/>
  <c r="E27" i="31"/>
  <c r="E26" i="42"/>
  <c r="G26" i="43"/>
  <c r="E26" i="47"/>
  <c r="G25" i="47"/>
  <c r="B21" i="42"/>
  <c r="G27" i="31"/>
  <c r="E25" i="35"/>
  <c r="E29" i="35" s="1"/>
  <c r="D21" i="42"/>
  <c r="E27" i="42"/>
  <c r="E26" i="37"/>
  <c r="D27" i="42"/>
  <c r="G28" i="34"/>
  <c r="F28" i="42"/>
  <c r="D21" i="46"/>
  <c r="F25" i="37"/>
  <c r="G28" i="29"/>
  <c r="D28" i="34"/>
  <c r="G28" i="42"/>
  <c r="D26" i="47"/>
  <c r="G20" i="42"/>
  <c r="G26" i="35"/>
  <c r="D21" i="35"/>
  <c r="G25" i="46"/>
  <c r="E26" i="46"/>
  <c r="G21" i="42"/>
  <c r="D21" i="45"/>
  <c r="G28" i="31"/>
  <c r="G21" i="35"/>
  <c r="D25" i="47"/>
  <c r="D29" i="47" s="1"/>
  <c r="D21" i="34"/>
  <c r="D28" i="46"/>
  <c r="B21" i="46"/>
  <c r="E25" i="46"/>
  <c r="E29" i="46" s="1"/>
  <c r="D27" i="35"/>
  <c r="F25" i="42"/>
  <c r="F27" i="42"/>
  <c r="D26" i="42"/>
  <c r="D28" i="42"/>
  <c r="G25" i="38"/>
  <c r="G20" i="47"/>
  <c r="D25" i="34"/>
  <c r="D29" i="34" s="1"/>
  <c r="D21" i="41"/>
  <c r="G25" i="35"/>
  <c r="F26" i="46"/>
  <c r="B21" i="34"/>
  <c r="E25" i="44"/>
  <c r="E29" i="44" s="1"/>
  <c r="D21" i="44"/>
  <c r="G20" i="35"/>
  <c r="G20" i="29"/>
  <c r="G21" i="47"/>
  <c r="G20" i="34"/>
  <c r="B21" i="41"/>
  <c r="E25" i="38"/>
  <c r="E29" i="38" s="1"/>
  <c r="E27" i="33"/>
  <c r="G26" i="33"/>
  <c r="G21" i="41"/>
  <c r="G20" i="44"/>
  <c r="G20" i="41"/>
  <c r="F27" i="48"/>
  <c r="D28" i="48"/>
  <c r="D27" i="48"/>
  <c r="F26" i="48"/>
  <c r="E27" i="48"/>
  <c r="G26" i="48"/>
  <c r="D21" i="48"/>
  <c r="B21" i="48"/>
  <c r="E25" i="48"/>
  <c r="G28" i="48"/>
  <c r="D26" i="48"/>
  <c r="F25" i="48"/>
  <c r="F28" i="48"/>
  <c r="D25" i="48"/>
  <c r="D29" i="48" s="1"/>
  <c r="G21" i="48"/>
  <c r="G20" i="48"/>
  <c r="E26" i="48"/>
  <c r="G25" i="48"/>
  <c r="E28" i="44"/>
  <c r="G27" i="44"/>
  <c r="E27" i="38"/>
  <c r="G26" i="38"/>
  <c r="G26" i="41"/>
  <c r="E27" i="41"/>
  <c r="E29" i="42"/>
  <c r="E29" i="45"/>
  <c r="F26" i="39"/>
  <c r="D27" i="39"/>
  <c r="D21" i="39"/>
  <c r="B21" i="39"/>
  <c r="G28" i="39"/>
  <c r="E25" i="39"/>
  <c r="D28" i="43"/>
  <c r="F27" i="43"/>
  <c r="F27" i="40"/>
  <c r="D28" i="40"/>
  <c r="G27" i="45"/>
  <c r="E28" i="45"/>
  <c r="G20" i="40"/>
  <c r="F28" i="40"/>
  <c r="D25" i="40"/>
  <c r="D29" i="40" s="1"/>
  <c r="G21" i="40"/>
  <c r="G26" i="39"/>
  <c r="E27" i="39"/>
  <c r="G27" i="43"/>
  <c r="E28" i="43"/>
  <c r="G27" i="40"/>
  <c r="E28" i="40"/>
  <c r="G20" i="46"/>
  <c r="G21" i="46"/>
  <c r="D25" i="46"/>
  <c r="D29" i="46" s="1"/>
  <c r="F28" i="46"/>
  <c r="E28" i="47"/>
  <c r="G27" i="47"/>
  <c r="G21" i="43"/>
  <c r="G20" i="43"/>
  <c r="F28" i="43"/>
  <c r="D25" i="43"/>
  <c r="D29" i="43" s="1"/>
  <c r="F28" i="39"/>
  <c r="D25" i="39"/>
  <c r="D29" i="39" s="1"/>
  <c r="G21" i="39"/>
  <c r="G20" i="39"/>
  <c r="D26" i="43"/>
  <c r="F25" i="43"/>
  <c r="D28" i="44"/>
  <c r="F27" i="44"/>
  <c r="D28" i="39"/>
  <c r="F27" i="39"/>
  <c r="B21" i="40"/>
  <c r="G28" i="40"/>
  <c r="E25" i="40"/>
  <c r="D21" i="40"/>
  <c r="D28" i="47"/>
  <c r="F27" i="47"/>
  <c r="F25" i="38"/>
  <c r="D26" i="38"/>
  <c r="B21" i="38"/>
  <c r="E26" i="43"/>
  <c r="G25" i="43"/>
  <c r="E28" i="39"/>
  <c r="G27" i="39"/>
  <c r="E26" i="41"/>
  <c r="G25" i="41"/>
  <c r="F26" i="44"/>
  <c r="D27" i="44"/>
  <c r="D21" i="43"/>
  <c r="B21" i="43"/>
  <c r="G28" i="43"/>
  <c r="E25" i="43"/>
  <c r="E29" i="41"/>
  <c r="D28" i="38"/>
  <c r="F27" i="38"/>
  <c r="D26" i="41"/>
  <c r="F25" i="41"/>
  <c r="D21" i="38"/>
  <c r="B21" i="44"/>
  <c r="G26" i="44"/>
  <c r="E27" i="44"/>
  <c r="G20" i="38"/>
  <c r="F28" i="38"/>
  <c r="D25" i="38"/>
  <c r="D29" i="38" s="1"/>
  <c r="G21" i="38"/>
  <c r="D27" i="38"/>
  <c r="F26" i="38"/>
  <c r="D27" i="41"/>
  <c r="F26" i="41"/>
  <c r="D26" i="44"/>
  <c r="F25" i="44"/>
  <c r="D26" i="40"/>
  <c r="F25" i="40"/>
  <c r="G21" i="44"/>
  <c r="D28" i="41"/>
  <c r="F27" i="41"/>
  <c r="D28" i="45"/>
  <c r="F27" i="45"/>
  <c r="G21" i="45"/>
  <c r="G25" i="40"/>
  <c r="E26" i="40"/>
  <c r="B21" i="47"/>
  <c r="G20" i="37"/>
  <c r="F28" i="37"/>
  <c r="D25" i="37"/>
  <c r="D29" i="37" s="1"/>
  <c r="G21" i="37"/>
  <c r="F27" i="37"/>
  <c r="D28" i="37"/>
  <c r="D21" i="37"/>
  <c r="B21" i="37"/>
  <c r="G28" i="37"/>
  <c r="E25" i="37"/>
  <c r="G27" i="37"/>
  <c r="E28" i="37"/>
  <c r="E26" i="36"/>
  <c r="G25" i="36"/>
  <c r="G28" i="36"/>
  <c r="E25" i="36"/>
  <c r="D21" i="36"/>
  <c r="B21" i="36"/>
  <c r="E27" i="36"/>
  <c r="G26" i="36"/>
  <c r="D28" i="32"/>
  <c r="F27" i="32"/>
  <c r="E28" i="35"/>
  <c r="G27" i="35"/>
  <c r="B21" i="35"/>
  <c r="E29" i="34"/>
  <c r="G27" i="32"/>
  <c r="E28" i="32"/>
  <c r="B21" i="33"/>
  <c r="G28" i="33"/>
  <c r="E25" i="33"/>
  <c r="D21" i="33"/>
  <c r="B21" i="32"/>
  <c r="G28" i="32"/>
  <c r="E25" i="32"/>
  <c r="D21" i="32"/>
  <c r="G20" i="33"/>
  <c r="F28" i="33"/>
  <c r="D25" i="33"/>
  <c r="D29" i="33" s="1"/>
  <c r="G21" i="33"/>
  <c r="E26" i="34"/>
  <c r="G25" i="34"/>
  <c r="G25" i="32"/>
  <c r="E26" i="32"/>
  <c r="D26" i="33"/>
  <c r="F25" i="33"/>
  <c r="D26" i="34"/>
  <c r="F25" i="34"/>
  <c r="G27" i="33"/>
  <c r="E28" i="33"/>
  <c r="G21" i="32"/>
  <c r="G20" i="32"/>
  <c r="F28" i="32"/>
  <c r="D25" i="32"/>
  <c r="D29" i="32" s="1"/>
  <c r="D26" i="32"/>
  <c r="F25" i="32"/>
  <c r="F27" i="33"/>
  <c r="D28" i="33"/>
  <c r="F25" i="35"/>
  <c r="D26" i="35"/>
  <c r="G25" i="33"/>
  <c r="E26" i="33"/>
  <c r="G21" i="34"/>
  <c r="D27" i="34"/>
  <c r="F26" i="34"/>
  <c r="G26" i="34"/>
  <c r="E27" i="34"/>
  <c r="D21" i="30"/>
  <c r="B21" i="30"/>
  <c r="G28" i="30"/>
  <c r="E25" i="30"/>
  <c r="F27" i="30"/>
  <c r="D28" i="30"/>
  <c r="G25" i="31"/>
  <c r="E26" i="31"/>
  <c r="D21" i="31"/>
  <c r="B21" i="31"/>
  <c r="F25" i="31"/>
  <c r="D26" i="31"/>
  <c r="F28" i="31"/>
  <c r="G20" i="31"/>
  <c r="D25" i="31"/>
  <c r="D29" i="31" s="1"/>
  <c r="G21" i="31"/>
  <c r="F28" i="30"/>
  <c r="G20" i="30"/>
  <c r="D25" i="30"/>
  <c r="D29" i="30" s="1"/>
  <c r="G21" i="30"/>
  <c r="G27" i="30"/>
  <c r="E28" i="30"/>
  <c r="E29" i="31"/>
  <c r="G25" i="29"/>
  <c r="E26" i="29"/>
  <c r="E29" i="29"/>
  <c r="B21" i="29"/>
  <c r="G26" i="29"/>
  <c r="E27" i="29"/>
  <c r="D21" i="29"/>
  <c r="E28" i="29"/>
  <c r="G27" i="29"/>
  <c r="F26" i="29"/>
  <c r="D27" i="29"/>
  <c r="D28" i="29"/>
  <c r="F27" i="29"/>
  <c r="D26" i="29"/>
  <c r="F25" i="29"/>
  <c r="G21" i="29"/>
  <c r="E18" i="28"/>
  <c r="G27" i="28" s="1"/>
  <c r="D15" i="28"/>
  <c r="D25" i="28" s="1"/>
  <c r="D29" i="28" s="1"/>
  <c r="D16" i="28"/>
  <c r="F25" i="28" s="1"/>
  <c r="E15" i="28"/>
  <c r="E25" i="28" s="1"/>
  <c r="D17" i="28"/>
  <c r="D18" i="28"/>
  <c r="E17" i="28"/>
  <c r="E27" i="28" s="1"/>
  <c r="E16" i="28"/>
  <c r="E87" i="28"/>
  <c r="F87" i="28" s="1"/>
  <c r="G87" i="28" s="1"/>
  <c r="E28" i="28" l="1"/>
  <c r="F20" i="46"/>
  <c r="I20" i="46" s="1"/>
  <c r="D83" i="46" s="1"/>
  <c r="F20" i="41"/>
  <c r="I20" i="41" s="1"/>
  <c r="D83" i="41" s="1"/>
  <c r="F20" i="34"/>
  <c r="H20" i="34" s="1"/>
  <c r="F20" i="42"/>
  <c r="I20" i="42" s="1"/>
  <c r="D83" i="42" s="1"/>
  <c r="F20" i="45"/>
  <c r="I20" i="45" s="1"/>
  <c r="D83" i="45" s="1"/>
  <c r="F28" i="28"/>
  <c r="G28" i="28"/>
  <c r="E29" i="48"/>
  <c r="F20" i="48"/>
  <c r="E29" i="43"/>
  <c r="F20" i="47"/>
  <c r="F20" i="39"/>
  <c r="I20" i="39" s="1"/>
  <c r="D83" i="39" s="1"/>
  <c r="F20" i="44"/>
  <c r="F20" i="38"/>
  <c r="I20" i="38" s="1"/>
  <c r="D83" i="38" s="1"/>
  <c r="F20" i="40"/>
  <c r="I20" i="40" s="1"/>
  <c r="D83" i="40" s="1"/>
  <c r="F20" i="43"/>
  <c r="I20" i="43" s="1"/>
  <c r="D83" i="43" s="1"/>
  <c r="E29" i="40"/>
  <c r="E29" i="39"/>
  <c r="F20" i="36"/>
  <c r="I20" i="36" s="1"/>
  <c r="D83" i="36" s="1"/>
  <c r="F20" i="37"/>
  <c r="I20" i="37" s="1"/>
  <c r="D83" i="37" s="1"/>
  <c r="E29" i="36"/>
  <c r="E29" i="37"/>
  <c r="F20" i="32"/>
  <c r="I20" i="32" s="1"/>
  <c r="D83" i="32" s="1"/>
  <c r="E29" i="33"/>
  <c r="E29" i="32"/>
  <c r="F20" i="33"/>
  <c r="F20" i="35"/>
  <c r="E29" i="30"/>
  <c r="F20" i="31"/>
  <c r="I20" i="31" s="1"/>
  <c r="D83" i="31" s="1"/>
  <c r="F20" i="30"/>
  <c r="I20" i="30" s="1"/>
  <c r="D83" i="30" s="1"/>
  <c r="F20" i="29"/>
  <c r="I20" i="29" s="1"/>
  <c r="D83" i="29" s="1"/>
  <c r="D26" i="28"/>
  <c r="G21" i="28"/>
  <c r="G20" i="28"/>
  <c r="D28" i="28"/>
  <c r="F26" i="28"/>
  <c r="D27" i="28"/>
  <c r="F27" i="28"/>
  <c r="B21" i="28"/>
  <c r="E26" i="28"/>
  <c r="G25" i="28"/>
  <c r="G26" i="28"/>
  <c r="D21" i="28"/>
  <c r="F83" i="28"/>
  <c r="H87" i="28"/>
  <c r="E29" i="28"/>
  <c r="H20" i="41" l="1"/>
  <c r="H21" i="41"/>
  <c r="E83" i="46"/>
  <c r="H21" i="46"/>
  <c r="H20" i="46"/>
  <c r="E83" i="41"/>
  <c r="H20" i="45"/>
  <c r="E83" i="45"/>
  <c r="I20" i="34"/>
  <c r="D83" i="34" s="1"/>
  <c r="E83" i="34"/>
  <c r="H20" i="42"/>
  <c r="H21" i="34"/>
  <c r="E83" i="42"/>
  <c r="H21" i="42"/>
  <c r="H21" i="45"/>
  <c r="F20" i="28"/>
  <c r="I20" i="28" s="1"/>
  <c r="D83" i="28" s="1"/>
  <c r="E83" i="48"/>
  <c r="H20" i="48"/>
  <c r="H21" i="48"/>
  <c r="I20" i="48"/>
  <c r="D83" i="48" s="1"/>
  <c r="H20" i="43"/>
  <c r="E83" i="43"/>
  <c r="H21" i="43"/>
  <c r="E83" i="40"/>
  <c r="H20" i="40"/>
  <c r="H21" i="40"/>
  <c r="H21" i="44"/>
  <c r="H20" i="44"/>
  <c r="E83" i="44"/>
  <c r="I20" i="44"/>
  <c r="D83" i="44" s="1"/>
  <c r="E83" i="47"/>
  <c r="H20" i="47"/>
  <c r="H21" i="47"/>
  <c r="I20" i="47"/>
  <c r="D83" i="47" s="1"/>
  <c r="E83" i="38"/>
  <c r="H20" i="38"/>
  <c r="H21" i="38"/>
  <c r="H21" i="39"/>
  <c r="E83" i="39"/>
  <c r="H20" i="39"/>
  <c r="E83" i="37"/>
  <c r="H20" i="37"/>
  <c r="H21" i="37"/>
  <c r="E83" i="36"/>
  <c r="H20" i="36"/>
  <c r="H21" i="36"/>
  <c r="H20" i="33"/>
  <c r="E83" i="33"/>
  <c r="H21" i="33"/>
  <c r="E83" i="32"/>
  <c r="H20" i="32"/>
  <c r="H21" i="32"/>
  <c r="E83" i="35"/>
  <c r="H20" i="35"/>
  <c r="H21" i="35"/>
  <c r="I20" i="35"/>
  <c r="D83" i="35" s="1"/>
  <c r="I20" i="33"/>
  <c r="D83" i="33" s="1"/>
  <c r="H20" i="30"/>
  <c r="E83" i="30"/>
  <c r="H21" i="30"/>
  <c r="H20" i="31"/>
  <c r="H21" i="31"/>
  <c r="E83" i="31"/>
  <c r="H21" i="29"/>
  <c r="E83" i="29"/>
  <c r="H20" i="29"/>
  <c r="E83" i="28" l="1"/>
  <c r="H20" i="28"/>
  <c r="H21" i="28"/>
  <c r="R135" i="47"/>
  <c r="R89" i="47"/>
  <c r="R85" i="47"/>
  <c r="R80" i="47"/>
  <c r="R189" i="47"/>
  <c r="R143" i="47"/>
  <c r="R103" i="47"/>
  <c r="R454" i="47"/>
  <c r="R330" i="47"/>
  <c r="R183" i="47"/>
  <c r="R292" i="47"/>
  <c r="R92" i="47"/>
  <c r="R438" i="47"/>
  <c r="R467" i="47"/>
  <c r="R403" i="47"/>
  <c r="R432" i="47"/>
  <c r="R469" i="47"/>
  <c r="R405" i="47"/>
  <c r="R439" i="47"/>
  <c r="R473" i="47"/>
  <c r="R380" i="47"/>
  <c r="R385" i="47"/>
  <c r="R321" i="47"/>
  <c r="R458" i="47"/>
  <c r="R376" i="47"/>
  <c r="R370" i="47"/>
  <c r="R277" i="47"/>
  <c r="R366" i="47"/>
  <c r="R319" i="47"/>
  <c r="R274" i="47"/>
  <c r="R305" i="47"/>
  <c r="R339" i="47"/>
  <c r="R249" i="47"/>
  <c r="R327" i="47"/>
  <c r="R230" i="47"/>
  <c r="R371" i="47"/>
  <c r="R294" i="47"/>
  <c r="R235" i="47"/>
  <c r="R171" i="47"/>
  <c r="R256" i="47"/>
  <c r="R276" i="47"/>
  <c r="R275" i="47"/>
  <c r="R210" i="47"/>
  <c r="R146" i="47"/>
  <c r="R286" i="47"/>
  <c r="R161" i="47"/>
  <c r="R93" i="47"/>
  <c r="R216" i="47"/>
  <c r="R118" i="47"/>
  <c r="R239" i="47"/>
  <c r="R139" i="47"/>
  <c r="R287" i="47"/>
  <c r="R136" i="47"/>
  <c r="R209" i="47"/>
  <c r="R165" i="47"/>
  <c r="R109" i="47"/>
  <c r="R122" i="47"/>
  <c r="R204" i="47"/>
  <c r="R108" i="47"/>
  <c r="R119" i="47"/>
  <c r="R127" i="47"/>
  <c r="R288" i="47"/>
  <c r="R111" i="47"/>
  <c r="R476" i="47"/>
  <c r="R368" i="47"/>
  <c r="R269" i="47"/>
  <c r="R318" i="47"/>
  <c r="R433" i="47"/>
  <c r="R326" i="47"/>
  <c r="R315" i="47"/>
  <c r="R222" i="47"/>
  <c r="R280" i="47"/>
  <c r="R227" i="47"/>
  <c r="R248" i="47"/>
  <c r="R261" i="47"/>
  <c r="R266" i="47"/>
  <c r="R331" i="47"/>
  <c r="R220" i="47"/>
  <c r="R149" i="47"/>
  <c r="R215" i="47"/>
  <c r="R110" i="47"/>
  <c r="R225" i="47"/>
  <c r="R228" i="47"/>
  <c r="R128" i="47"/>
  <c r="R208" i="47"/>
  <c r="R158" i="47"/>
  <c r="R114" i="47"/>
  <c r="R188" i="47"/>
  <c r="R100" i="47"/>
  <c r="R150" i="47"/>
  <c r="R453" i="47"/>
  <c r="R423" i="47"/>
  <c r="R364" i="47"/>
  <c r="R450" i="47"/>
  <c r="R360" i="47"/>
  <c r="R465" i="47"/>
  <c r="R317" i="47"/>
  <c r="R289" i="47"/>
  <c r="R393" i="47"/>
  <c r="R214" i="47"/>
  <c r="R279" i="47"/>
  <c r="R155" i="47"/>
  <c r="R253" i="47"/>
  <c r="R194" i="47"/>
  <c r="R201" i="47"/>
  <c r="R302" i="47"/>
  <c r="R102" i="47"/>
  <c r="R123" i="47"/>
  <c r="R120" i="47"/>
  <c r="R151" i="47"/>
  <c r="R106" i="47"/>
  <c r="R96" i="47"/>
  <c r="R82" i="47"/>
  <c r="R384" i="47"/>
  <c r="R455" i="47"/>
  <c r="R337" i="47"/>
  <c r="R293" i="47"/>
  <c r="R347" i="47"/>
  <c r="R296" i="47"/>
  <c r="R307" i="47"/>
  <c r="R221" i="47"/>
  <c r="R231" i="47"/>
  <c r="R440" i="47"/>
  <c r="R404" i="47"/>
  <c r="R388" i="47"/>
  <c r="R282" i="47"/>
  <c r="R373" i="47"/>
  <c r="R218" i="47"/>
  <c r="R126" i="47"/>
  <c r="R229" i="47"/>
  <c r="R91" i="47"/>
  <c r="R430" i="47"/>
  <c r="R459" i="47"/>
  <c r="R395" i="47"/>
  <c r="R424" i="47"/>
  <c r="R461" i="47"/>
  <c r="R397" i="47"/>
  <c r="R431" i="47"/>
  <c r="R468" i="47"/>
  <c r="R372" i="47"/>
  <c r="R377" i="47"/>
  <c r="R457" i="47"/>
  <c r="R354" i="47"/>
  <c r="R365" i="47"/>
  <c r="R297" i="47"/>
  <c r="R434" i="47"/>
  <c r="R358" i="47"/>
  <c r="R163" i="47"/>
  <c r="R202" i="47"/>
  <c r="R466" i="47"/>
  <c r="R131" i="47"/>
  <c r="R101" i="47"/>
  <c r="R169" i="47"/>
  <c r="R422" i="47"/>
  <c r="R451" i="47"/>
  <c r="R387" i="47"/>
  <c r="R416" i="47"/>
  <c r="R389" i="47"/>
  <c r="R442" i="47"/>
  <c r="R369" i="47"/>
  <c r="R452" i="47"/>
  <c r="R338" i="47"/>
  <c r="R351" i="47"/>
  <c r="R396" i="47"/>
  <c r="R316" i="47"/>
  <c r="R299" i="47"/>
  <c r="R343" i="47"/>
  <c r="R219" i="47"/>
  <c r="R240" i="47"/>
  <c r="R258" i="47"/>
  <c r="R325" i="47"/>
  <c r="R137" i="47"/>
  <c r="R180" i="47"/>
  <c r="R197" i="47"/>
  <c r="R213" i="47"/>
  <c r="R207" i="47"/>
  <c r="R272" i="47"/>
  <c r="R168" i="47"/>
  <c r="R419" i="47"/>
  <c r="R332" i="47"/>
  <c r="R328" i="47"/>
  <c r="R265" i="47"/>
  <c r="R379" i="47"/>
  <c r="R308" i="47"/>
  <c r="R174" i="47"/>
  <c r="R95" i="47"/>
  <c r="R138" i="47"/>
  <c r="R446" i="47"/>
  <c r="R475" i="47"/>
  <c r="R413" i="47"/>
  <c r="R329" i="47"/>
  <c r="R285" i="47"/>
  <c r="R313" i="47"/>
  <c r="R295" i="47"/>
  <c r="R236" i="47"/>
  <c r="R153" i="47"/>
  <c r="R130" i="47"/>
  <c r="R205" i="47"/>
  <c r="R409" i="47"/>
  <c r="R134" i="47"/>
  <c r="R124" i="47"/>
  <c r="R412" i="47"/>
  <c r="R342" i="47"/>
  <c r="R264" i="47"/>
  <c r="R97" i="47"/>
  <c r="R152" i="47"/>
  <c r="R116" i="47"/>
  <c r="R478" i="47"/>
  <c r="R414" i="47"/>
  <c r="R443" i="47"/>
  <c r="R472" i="47"/>
  <c r="R408" i="47"/>
  <c r="R445" i="47"/>
  <c r="R479" i="47"/>
  <c r="R415" i="47"/>
  <c r="R441" i="47"/>
  <c r="R356" i="47"/>
  <c r="R361" i="47"/>
  <c r="R449" i="47"/>
  <c r="R426" i="47"/>
  <c r="R352" i="47"/>
  <c r="R322" i="47"/>
  <c r="R401" i="47"/>
  <c r="R350" i="47"/>
  <c r="R314" i="47"/>
  <c r="R378" i="47"/>
  <c r="R281" i="47"/>
  <c r="R300" i="47"/>
  <c r="R386" i="47"/>
  <c r="R283" i="47"/>
  <c r="R206" i="47"/>
  <c r="R312" i="47"/>
  <c r="R278" i="47"/>
  <c r="R211" i="47"/>
  <c r="R147" i="47"/>
  <c r="R232" i="47"/>
  <c r="R245" i="47"/>
  <c r="R250" i="47"/>
  <c r="R186" i="47"/>
  <c r="R323" i="47"/>
  <c r="R200" i="47"/>
  <c r="R129" i="47"/>
  <c r="R263" i="47"/>
  <c r="R160" i="47"/>
  <c r="R88" i="47"/>
  <c r="R185" i="47"/>
  <c r="R115" i="47"/>
  <c r="R212" i="47"/>
  <c r="R112" i="47"/>
  <c r="R193" i="47"/>
  <c r="R145" i="47"/>
  <c r="R176" i="47"/>
  <c r="R98" i="47"/>
  <c r="R156" i="47"/>
  <c r="R84" i="47"/>
  <c r="R182" i="47"/>
  <c r="R87" i="47"/>
  <c r="R435" i="47"/>
  <c r="R444" i="47"/>
  <c r="R344" i="47"/>
  <c r="R383" i="47"/>
  <c r="R349" i="47"/>
  <c r="R362" i="47"/>
  <c r="R273" i="47"/>
  <c r="R363" i="47"/>
  <c r="R198" i="47"/>
  <c r="R311" i="47"/>
  <c r="R203" i="47"/>
  <c r="R402" i="47"/>
  <c r="R237" i="47"/>
  <c r="R242" i="47"/>
  <c r="R260" i="47"/>
  <c r="R199" i="47"/>
  <c r="R255" i="47"/>
  <c r="R148" i="47"/>
  <c r="R86" i="47"/>
  <c r="R107" i="47"/>
  <c r="R196" i="47"/>
  <c r="R104" i="47"/>
  <c r="R141" i="47"/>
  <c r="R164" i="47"/>
  <c r="R94" i="47"/>
  <c r="R462" i="47"/>
  <c r="R392" i="47"/>
  <c r="R410" i="47"/>
  <c r="R345" i="47"/>
  <c r="R336" i="47"/>
  <c r="R382" i="47"/>
  <c r="R346" i="47"/>
  <c r="R357" i="47"/>
  <c r="R190" i="47"/>
  <c r="R195" i="47"/>
  <c r="R375" i="47"/>
  <c r="R170" i="47"/>
  <c r="R181" i="47"/>
  <c r="R113" i="47"/>
  <c r="R81" i="47"/>
  <c r="R99" i="47"/>
  <c r="R191" i="47"/>
  <c r="R144" i="47"/>
  <c r="R241" i="47"/>
  <c r="R421" i="47"/>
  <c r="R417" i="47"/>
  <c r="R334" i="47"/>
  <c r="R355" i="47"/>
  <c r="R187" i="47"/>
  <c r="R226" i="47"/>
  <c r="R105" i="47"/>
  <c r="R172" i="47"/>
  <c r="R90" i="47"/>
  <c r="R474" i="47"/>
  <c r="R333" i="47"/>
  <c r="R238" i="47"/>
  <c r="R291" i="47"/>
  <c r="R217" i="47"/>
  <c r="R177" i="47"/>
  <c r="R175" i="47"/>
  <c r="R470" i="47"/>
  <c r="R406" i="47"/>
  <c r="R464" i="47"/>
  <c r="R400" i="47"/>
  <c r="R437" i="47"/>
  <c r="R471" i="47"/>
  <c r="R407" i="47"/>
  <c r="R436" i="47"/>
  <c r="R348" i="47"/>
  <c r="R353" i="47"/>
  <c r="R425" i="47"/>
  <c r="R309" i="47"/>
  <c r="R306" i="47"/>
  <c r="R284" i="47"/>
  <c r="R262" i="47"/>
  <c r="R267" i="47"/>
  <c r="R224" i="47"/>
  <c r="R178" i="47"/>
  <c r="R121" i="47"/>
  <c r="R173" i="47"/>
  <c r="R192" i="47"/>
  <c r="R140" i="47"/>
  <c r="R157" i="47"/>
  <c r="R398" i="47"/>
  <c r="R427" i="47"/>
  <c r="R456" i="47"/>
  <c r="R429" i="47"/>
  <c r="R399" i="47"/>
  <c r="R340" i="47"/>
  <c r="R418" i="47"/>
  <c r="R301" i="47"/>
  <c r="R335" i="47"/>
  <c r="R298" i="47"/>
  <c r="R268" i="47"/>
  <c r="R254" i="47"/>
  <c r="R259" i="47"/>
  <c r="R374" i="47"/>
  <c r="R234" i="47"/>
  <c r="R252" i="47"/>
  <c r="R142" i="47"/>
  <c r="R166" i="47"/>
  <c r="R184" i="47"/>
  <c r="R133" i="47"/>
  <c r="R304" i="47"/>
  <c r="R390" i="47"/>
  <c r="R391" i="47"/>
  <c r="R394" i="47"/>
  <c r="R290" i="47"/>
  <c r="R246" i="47"/>
  <c r="R359" i="47"/>
  <c r="R244" i="47"/>
  <c r="R159" i="47"/>
  <c r="R270" i="47"/>
  <c r="R411" i="47"/>
  <c r="R447" i="47"/>
  <c r="R324" i="47"/>
  <c r="R367" i="47"/>
  <c r="R341" i="47"/>
  <c r="R243" i="47"/>
  <c r="R154" i="47"/>
  <c r="R247" i="47"/>
  <c r="R117" i="47"/>
  <c r="R463" i="47"/>
  <c r="R420" i="47"/>
  <c r="R428" i="47"/>
  <c r="R310" i="47"/>
  <c r="R460" i="47"/>
  <c r="R223" i="47"/>
  <c r="R303" i="47"/>
  <c r="R132" i="47"/>
  <c r="R448" i="47"/>
  <c r="R381" i="47"/>
  <c r="R251" i="47"/>
  <c r="R162" i="47"/>
  <c r="R271" i="47"/>
  <c r="R125" i="47"/>
  <c r="R477" i="47"/>
  <c r="R320" i="47"/>
  <c r="R257" i="47"/>
  <c r="R179" i="47"/>
  <c r="R167" i="47"/>
  <c r="R83" i="47"/>
  <c r="R233" i="47"/>
  <c r="G36" i="3" a="1"/>
  <c r="G36" i="3" s="1"/>
  <c r="H36" i="3" s="1"/>
  <c r="G37" i="3" a="1"/>
  <c r="G37" i="3" s="1"/>
  <c r="H37" i="3" s="1"/>
  <c r="G38" i="3" a="1"/>
  <c r="G38" i="3" s="1"/>
  <c r="H38" i="3" s="1"/>
  <c r="G39" i="3" a="1"/>
  <c r="G39" i="3" s="1"/>
  <c r="H39" i="3" s="1"/>
  <c r="G40" i="3" a="1"/>
  <c r="G40" i="3" s="1"/>
  <c r="H40" i="3" s="1"/>
  <c r="G41" i="3" a="1"/>
  <c r="G41" i="3" s="1"/>
  <c r="H41" i="3" s="1"/>
  <c r="G42" i="3" a="1"/>
  <c r="G42" i="3" s="1"/>
  <c r="H42" i="3" s="1"/>
  <c r="G43" i="3" a="1"/>
  <c r="G43" i="3" s="1"/>
  <c r="H43" i="3" s="1"/>
  <c r="G44" i="3" a="1"/>
  <c r="G44" i="3" s="1"/>
  <c r="H44" i="3" s="1"/>
  <c r="G45" i="3" a="1"/>
  <c r="G45" i="3" s="1"/>
  <c r="H45" i="3" s="1"/>
  <c r="G46" i="3" a="1"/>
  <c r="G46" i="3" s="1"/>
  <c r="H46" i="3" s="1"/>
  <c r="G47" i="3" a="1"/>
  <c r="G47" i="3" s="1"/>
  <c r="H47" i="3" s="1"/>
  <c r="G48" i="3" a="1"/>
  <c r="G48" i="3" s="1"/>
  <c r="H48" i="3" s="1"/>
  <c r="G49" i="3" a="1"/>
  <c r="G49" i="3" s="1"/>
  <c r="H49" i="3" s="1"/>
  <c r="G50" i="3" a="1"/>
  <c r="G50" i="3" s="1"/>
  <c r="H50" i="3" s="1"/>
  <c r="G51" i="3" a="1"/>
  <c r="G51" i="3" s="1"/>
  <c r="H51" i="3" s="1"/>
  <c r="G52" i="3" a="1"/>
  <c r="G52" i="3" s="1"/>
  <c r="H52" i="3" s="1"/>
  <c r="G53" i="3" a="1"/>
  <c r="G53" i="3" s="1"/>
  <c r="H53" i="3" s="1"/>
  <c r="G54" i="3" a="1"/>
  <c r="G54" i="3" s="1"/>
  <c r="H54" i="3" s="1"/>
  <c r="G55" i="3" a="1"/>
  <c r="G55" i="3" s="1"/>
  <c r="H55" i="3" s="1"/>
  <c r="G56" i="3" a="1"/>
  <c r="G56" i="3" s="1"/>
  <c r="H56" i="3" s="1"/>
  <c r="G57" i="3" a="1"/>
  <c r="G57" i="3" s="1"/>
  <c r="H57" i="3" s="1"/>
  <c r="G58" i="3" a="1"/>
  <c r="G58" i="3" s="1"/>
  <c r="H58" i="3" s="1"/>
  <c r="G59" i="3" a="1"/>
  <c r="G59" i="3" s="1"/>
  <c r="H59" i="3" s="1"/>
  <c r="G60" i="3" a="1"/>
  <c r="G60" i="3" s="1"/>
  <c r="H60" i="3" s="1"/>
  <c r="G61" i="3" a="1"/>
  <c r="G61" i="3" s="1"/>
  <c r="H61" i="3" s="1"/>
  <c r="G62" i="3" a="1"/>
  <c r="G62" i="3" s="1"/>
  <c r="H62" i="3" s="1"/>
  <c r="G63" i="3" a="1"/>
  <c r="G63" i="3" s="1"/>
  <c r="H63" i="3" s="1"/>
  <c r="G64" i="3" a="1"/>
  <c r="G64" i="3" s="1"/>
  <c r="H64" i="3" s="1"/>
  <c r="G65" i="3" a="1"/>
  <c r="G65" i="3" s="1"/>
  <c r="H65" i="3" s="1"/>
  <c r="G66" i="3" a="1"/>
  <c r="G66" i="3" s="1"/>
  <c r="H66" i="3" s="1"/>
  <c r="G67" i="3" a="1"/>
  <c r="G67" i="3" s="1"/>
  <c r="H67" i="3" s="1"/>
  <c r="G68" i="3" a="1"/>
  <c r="G68" i="3" s="1"/>
  <c r="H68" i="3" s="1"/>
  <c r="G69" i="3" a="1"/>
  <c r="G69" i="3" s="1"/>
  <c r="H69" i="3" s="1"/>
  <c r="G70" i="3" a="1"/>
  <c r="G70" i="3" s="1"/>
  <c r="H70" i="3" s="1"/>
  <c r="G71" i="3" a="1"/>
  <c r="G71" i="3" s="1"/>
  <c r="H71" i="3" s="1"/>
  <c r="G72" i="3" a="1"/>
  <c r="G72" i="3" s="1"/>
  <c r="H72" i="3" s="1"/>
  <c r="G73" i="3" a="1"/>
  <c r="G73" i="3" s="1"/>
  <c r="H73" i="3" s="1"/>
  <c r="G74" i="3" a="1"/>
  <c r="G74" i="3" s="1"/>
  <c r="H74" i="3" s="1"/>
  <c r="G75" i="3" a="1"/>
  <c r="G75" i="3" s="1"/>
  <c r="H75" i="3" s="1"/>
  <c r="G76" i="3" a="1"/>
  <c r="G76" i="3" s="1"/>
  <c r="H76" i="3" s="1"/>
  <c r="G77" i="3" a="1"/>
  <c r="G77" i="3" s="1"/>
  <c r="H77" i="3" s="1"/>
  <c r="G78" i="3" a="1"/>
  <c r="G78" i="3" s="1"/>
  <c r="H78" i="3" s="1"/>
  <c r="G79" i="3" a="1"/>
  <c r="G79" i="3" s="1"/>
  <c r="H79" i="3" s="1"/>
  <c r="G80" i="3" a="1"/>
  <c r="G80" i="3" s="1"/>
  <c r="H80" i="3" s="1"/>
  <c r="G81" i="3" a="1"/>
  <c r="G81" i="3" s="1"/>
  <c r="H81" i="3" s="1"/>
  <c r="G82" i="3" a="1"/>
  <c r="G82" i="3" s="1"/>
  <c r="H82" i="3" s="1"/>
  <c r="G83" i="3" a="1"/>
  <c r="G83" i="3" s="1"/>
  <c r="H83" i="3" s="1"/>
  <c r="G84" i="3" a="1"/>
  <c r="G84" i="3" s="1"/>
  <c r="H84" i="3" s="1"/>
  <c r="G85" i="3" a="1"/>
  <c r="G85" i="3" s="1"/>
  <c r="H85" i="3" s="1"/>
  <c r="G86" i="3" a="1"/>
  <c r="G86" i="3" s="1"/>
  <c r="H86" i="3" s="1"/>
  <c r="G87" i="3" a="1"/>
  <c r="G87" i="3" s="1"/>
  <c r="H87" i="3" s="1"/>
  <c r="G88" i="3" a="1"/>
  <c r="G88" i="3" s="1"/>
  <c r="H88" i="3" s="1"/>
  <c r="G89" i="3" a="1"/>
  <c r="G89" i="3" s="1"/>
  <c r="H89" i="3" s="1"/>
  <c r="G90" i="3" a="1"/>
  <c r="G90" i="3" s="1"/>
  <c r="H90" i="3" s="1"/>
  <c r="G91" i="3" a="1"/>
  <c r="G91" i="3" s="1"/>
  <c r="H91" i="3" s="1"/>
  <c r="G92" i="3" a="1"/>
  <c r="G92" i="3" s="1"/>
  <c r="H92" i="3" s="1"/>
  <c r="G93" i="3" a="1"/>
  <c r="G93" i="3" s="1"/>
  <c r="H93" i="3" s="1"/>
  <c r="G94" i="3" a="1"/>
  <c r="G94" i="3" s="1"/>
  <c r="H94" i="3" s="1"/>
  <c r="G95" i="3" a="1"/>
  <c r="G95" i="3" s="1"/>
  <c r="H95" i="3" s="1"/>
  <c r="G96" i="3" a="1"/>
  <c r="G96" i="3" s="1"/>
  <c r="H96" i="3" s="1"/>
  <c r="G97" i="3" a="1"/>
  <c r="G97" i="3" s="1"/>
  <c r="H97" i="3" s="1"/>
  <c r="G98" i="3" a="1"/>
  <c r="G98" i="3" s="1"/>
  <c r="H98" i="3" s="1"/>
  <c r="G99" i="3" a="1"/>
  <c r="G99" i="3" s="1"/>
  <c r="H99" i="3" s="1"/>
  <c r="G100" i="3" a="1"/>
  <c r="G100" i="3" s="1"/>
  <c r="H100" i="3" s="1"/>
  <c r="G101" i="3" a="1"/>
  <c r="G101" i="3" s="1"/>
  <c r="H101" i="3" s="1"/>
  <c r="G102" i="3" a="1"/>
  <c r="G102" i="3" s="1"/>
  <c r="H102" i="3" s="1"/>
  <c r="G103" i="3" a="1"/>
  <c r="G103" i="3" s="1"/>
  <c r="H103" i="3" s="1"/>
  <c r="G104" i="3" a="1"/>
  <c r="G104" i="3" s="1"/>
  <c r="H104" i="3" s="1"/>
  <c r="G105" i="3" a="1"/>
  <c r="G105" i="3" s="1"/>
  <c r="H105" i="3" s="1"/>
  <c r="G106" i="3" a="1"/>
  <c r="G106" i="3" s="1"/>
  <c r="H106" i="3" s="1"/>
  <c r="G107" i="3" a="1"/>
  <c r="G107" i="3" s="1"/>
  <c r="H107" i="3" s="1"/>
  <c r="G108" i="3" a="1"/>
  <c r="G108" i="3" s="1"/>
  <c r="H108" i="3" s="1"/>
  <c r="G109" i="3" a="1"/>
  <c r="G109" i="3" s="1"/>
  <c r="H109" i="3" s="1"/>
  <c r="G110" i="3" a="1"/>
  <c r="G110" i="3" s="1"/>
  <c r="H110" i="3" s="1"/>
  <c r="G111" i="3" a="1"/>
  <c r="G111" i="3" s="1"/>
  <c r="H111" i="3" s="1"/>
  <c r="G112" i="3" a="1"/>
  <c r="G112" i="3" s="1"/>
  <c r="H112" i="3" s="1"/>
  <c r="G113" i="3" a="1"/>
  <c r="G113" i="3" s="1"/>
  <c r="H113" i="3" s="1"/>
  <c r="G114" i="3" a="1"/>
  <c r="G114" i="3" s="1"/>
  <c r="H114" i="3" s="1"/>
  <c r="G115" i="3" a="1"/>
  <c r="G115" i="3" s="1"/>
  <c r="H115" i="3" s="1"/>
  <c r="G116" i="3" a="1"/>
  <c r="G116" i="3" s="1"/>
  <c r="H116" i="3" s="1"/>
  <c r="G117" i="3" a="1"/>
  <c r="G117" i="3" s="1"/>
  <c r="H117" i="3" s="1"/>
  <c r="G118" i="3" a="1"/>
  <c r="G118" i="3" s="1"/>
  <c r="H118" i="3" s="1"/>
  <c r="G119" i="3" a="1"/>
  <c r="G119" i="3" s="1"/>
  <c r="H119" i="3" s="1"/>
  <c r="G120" i="3" a="1"/>
  <c r="G120" i="3" s="1"/>
  <c r="H120" i="3" s="1"/>
  <c r="G121" i="3" a="1"/>
  <c r="G121" i="3" s="1"/>
  <c r="H121" i="3" s="1"/>
  <c r="G122" i="3" a="1"/>
  <c r="G122" i="3" s="1"/>
  <c r="H122" i="3" s="1"/>
  <c r="G123" i="3" a="1"/>
  <c r="G123" i="3" s="1"/>
  <c r="H123" i="3" s="1"/>
  <c r="G124" i="3" a="1"/>
  <c r="G124" i="3" s="1"/>
  <c r="H124" i="3" s="1"/>
  <c r="G125" i="3" a="1"/>
  <c r="G125" i="3" s="1"/>
  <c r="H125" i="3" s="1"/>
  <c r="G126" i="3" a="1"/>
  <c r="G126" i="3" s="1"/>
  <c r="H126" i="3" s="1"/>
  <c r="G127" i="3" a="1"/>
  <c r="G127" i="3" s="1"/>
  <c r="H127" i="3" s="1"/>
  <c r="G128" i="3" a="1"/>
  <c r="G128" i="3" s="1"/>
  <c r="H128" i="3" s="1"/>
  <c r="G129" i="3" a="1"/>
  <c r="G129" i="3" s="1"/>
  <c r="H129" i="3" s="1"/>
  <c r="G130" i="3" a="1"/>
  <c r="G130" i="3" s="1"/>
  <c r="H130" i="3" s="1"/>
  <c r="G131" i="3" a="1"/>
  <c r="G131" i="3" s="1"/>
  <c r="H131" i="3" s="1"/>
  <c r="G132" i="3" a="1"/>
  <c r="G132" i="3" s="1"/>
  <c r="H132" i="3" s="1"/>
  <c r="G133" i="3" a="1"/>
  <c r="G133" i="3" s="1"/>
  <c r="H133" i="3" s="1"/>
  <c r="G134" i="3" a="1"/>
  <c r="G134" i="3" s="1"/>
  <c r="H134" i="3" s="1"/>
  <c r="G135" i="3" a="1"/>
  <c r="G135" i="3" s="1"/>
  <c r="H135" i="3" s="1"/>
  <c r="G136" i="3" a="1"/>
  <c r="G136" i="3" s="1"/>
  <c r="H136" i="3" s="1"/>
  <c r="G137" i="3" a="1"/>
  <c r="G137" i="3" s="1"/>
  <c r="H137" i="3" s="1"/>
  <c r="G138" i="3" a="1"/>
  <c r="G138" i="3" s="1"/>
  <c r="H138" i="3" s="1"/>
  <c r="G139" i="3" a="1"/>
  <c r="G139" i="3" s="1"/>
  <c r="H139" i="3" s="1"/>
  <c r="G140" i="3" a="1"/>
  <c r="G140" i="3" s="1"/>
  <c r="H140" i="3" s="1"/>
  <c r="G141" i="3" a="1"/>
  <c r="G141" i="3" s="1"/>
  <c r="H141" i="3" s="1"/>
  <c r="G142" i="3" a="1"/>
  <c r="G142" i="3" s="1"/>
  <c r="H142" i="3" s="1"/>
  <c r="G143" i="3" a="1"/>
  <c r="G143" i="3" s="1"/>
  <c r="H143" i="3" s="1"/>
  <c r="G144" i="3" a="1"/>
  <c r="G144" i="3" s="1"/>
  <c r="H144" i="3" s="1"/>
  <c r="G145" i="3" a="1"/>
  <c r="G145" i="3" s="1"/>
  <c r="H145" i="3" s="1"/>
  <c r="G146" i="3" a="1"/>
  <c r="G146" i="3" s="1"/>
  <c r="H146" i="3" s="1"/>
  <c r="G147" i="3" a="1"/>
  <c r="G147" i="3" s="1"/>
  <c r="H147" i="3" s="1"/>
  <c r="G148" i="3" a="1"/>
  <c r="G148" i="3" s="1"/>
  <c r="H148" i="3" s="1"/>
  <c r="G149" i="3" a="1"/>
  <c r="G149" i="3" s="1"/>
  <c r="H149" i="3" s="1"/>
  <c r="G150" i="3" a="1"/>
  <c r="G150" i="3" s="1"/>
  <c r="H150" i="3" s="1"/>
  <c r="G151" i="3" a="1"/>
  <c r="G151" i="3" s="1"/>
  <c r="H151" i="3" s="1"/>
  <c r="G152" i="3" a="1"/>
  <c r="G152" i="3" s="1"/>
  <c r="H152" i="3" s="1"/>
  <c r="G153" i="3" a="1"/>
  <c r="G153" i="3" s="1"/>
  <c r="H153" i="3" s="1"/>
  <c r="G154" i="3" a="1"/>
  <c r="G154" i="3" s="1"/>
  <c r="H154" i="3" s="1"/>
  <c r="G155" i="3" a="1"/>
  <c r="G155" i="3" s="1"/>
  <c r="H155" i="3" s="1"/>
  <c r="G156" i="3" a="1"/>
  <c r="G156" i="3" s="1"/>
  <c r="H156" i="3" s="1"/>
  <c r="G157" i="3" a="1"/>
  <c r="G157" i="3" s="1"/>
  <c r="H157" i="3" s="1"/>
  <c r="G158" i="3" a="1"/>
  <c r="G158" i="3" s="1"/>
  <c r="H158" i="3" s="1"/>
  <c r="G159" i="3" a="1"/>
  <c r="G159" i="3" s="1"/>
  <c r="H159" i="3" s="1"/>
  <c r="G160" i="3" a="1"/>
  <c r="G160" i="3" s="1"/>
  <c r="H160" i="3" s="1"/>
  <c r="G161" i="3" a="1"/>
  <c r="G161" i="3" s="1"/>
  <c r="H161" i="3" s="1"/>
  <c r="G162" i="3" a="1"/>
  <c r="G162" i="3" s="1"/>
  <c r="H162" i="3" s="1"/>
  <c r="G163" i="3" a="1"/>
  <c r="G163" i="3" s="1"/>
  <c r="H163" i="3" s="1"/>
  <c r="G164" i="3" a="1"/>
  <c r="G164" i="3" s="1"/>
  <c r="H164" i="3" s="1"/>
  <c r="G165" i="3" a="1"/>
  <c r="G165" i="3" s="1"/>
  <c r="H165" i="3" s="1"/>
  <c r="G166" i="3" a="1"/>
  <c r="G166" i="3" s="1"/>
  <c r="H166" i="3" s="1"/>
  <c r="G167" i="3" a="1"/>
  <c r="G167" i="3" s="1"/>
  <c r="H167" i="3" s="1"/>
  <c r="G168" i="3" a="1"/>
  <c r="G168" i="3" s="1"/>
  <c r="H168" i="3" s="1"/>
  <c r="G169" i="3" a="1"/>
  <c r="G169" i="3" s="1"/>
  <c r="H169" i="3" s="1"/>
  <c r="G170" i="3" a="1"/>
  <c r="G170" i="3" s="1"/>
  <c r="H170" i="3" s="1"/>
  <c r="G171" i="3" a="1"/>
  <c r="G171" i="3" s="1"/>
  <c r="H171" i="3" s="1"/>
  <c r="G172" i="3" a="1"/>
  <c r="G172" i="3" s="1"/>
  <c r="H172" i="3" s="1"/>
  <c r="G173" i="3" a="1"/>
  <c r="G173" i="3" s="1"/>
  <c r="H173" i="3" s="1"/>
  <c r="G174" i="3" a="1"/>
  <c r="G174" i="3" s="1"/>
  <c r="H174" i="3" s="1"/>
  <c r="G175" i="3" a="1"/>
  <c r="G175" i="3" s="1"/>
  <c r="H175" i="3" s="1"/>
  <c r="G176" i="3" a="1"/>
  <c r="G176" i="3" s="1"/>
  <c r="H176" i="3" s="1"/>
  <c r="G177" i="3" a="1"/>
  <c r="G177" i="3" s="1"/>
  <c r="H177" i="3" s="1"/>
  <c r="G178" i="3" a="1"/>
  <c r="G178" i="3" s="1"/>
  <c r="H178" i="3" s="1"/>
  <c r="G179" i="3" a="1"/>
  <c r="G179" i="3" s="1"/>
  <c r="H179" i="3" s="1"/>
  <c r="G180" i="3" a="1"/>
  <c r="G180" i="3" s="1"/>
  <c r="H180" i="3" s="1"/>
  <c r="G181" i="3" a="1"/>
  <c r="G181" i="3" s="1"/>
  <c r="H181" i="3" s="1"/>
  <c r="G182" i="3" a="1"/>
  <c r="G182" i="3" s="1"/>
  <c r="H182" i="3" s="1"/>
  <c r="G183" i="3" a="1"/>
  <c r="G183" i="3" s="1"/>
  <c r="H183" i="3" s="1"/>
  <c r="G184" i="3" a="1"/>
  <c r="G184" i="3" s="1"/>
  <c r="H184" i="3" s="1"/>
  <c r="G185" i="3" a="1"/>
  <c r="G185" i="3" s="1"/>
  <c r="H185" i="3" s="1"/>
  <c r="G186" i="3" a="1"/>
  <c r="G186" i="3" s="1"/>
  <c r="H186" i="3" s="1"/>
  <c r="G187" i="3" a="1"/>
  <c r="G187" i="3" s="1"/>
  <c r="H187" i="3" s="1"/>
  <c r="G188" i="3" a="1"/>
  <c r="G188" i="3" s="1"/>
  <c r="H188" i="3" s="1"/>
  <c r="G189" i="3" a="1"/>
  <c r="G189" i="3" s="1"/>
  <c r="H189" i="3" s="1"/>
  <c r="G190" i="3" a="1"/>
  <c r="G190" i="3" s="1"/>
  <c r="H190" i="3" s="1"/>
  <c r="G191" i="3" a="1"/>
  <c r="G191" i="3" s="1"/>
  <c r="H191" i="3" s="1"/>
  <c r="G192" i="3" a="1"/>
  <c r="G192" i="3" s="1"/>
  <c r="H192" i="3" s="1"/>
  <c r="G193" i="3" a="1"/>
  <c r="G193" i="3" s="1"/>
  <c r="H193" i="3" s="1"/>
  <c r="G194" i="3" a="1"/>
  <c r="G194" i="3" s="1"/>
  <c r="H194" i="3" s="1"/>
  <c r="G195" i="3" a="1"/>
  <c r="G195" i="3" s="1"/>
  <c r="H195" i="3" s="1"/>
  <c r="G196" i="3" a="1"/>
  <c r="G196" i="3" s="1"/>
  <c r="H196" i="3" s="1"/>
  <c r="G197" i="3" a="1"/>
  <c r="G197" i="3" s="1"/>
  <c r="H197" i="3" s="1"/>
  <c r="G198" i="3" a="1"/>
  <c r="G198" i="3" s="1"/>
  <c r="H198" i="3" s="1"/>
  <c r="G199" i="3" a="1"/>
  <c r="G199" i="3" s="1"/>
  <c r="H199" i="3" s="1"/>
  <c r="G200" i="3" a="1"/>
  <c r="G200" i="3" s="1"/>
  <c r="H200" i="3" s="1"/>
  <c r="G201" i="3" a="1"/>
  <c r="G201" i="3" s="1"/>
  <c r="H201" i="3" s="1"/>
  <c r="G202" i="3" a="1"/>
  <c r="G202" i="3" s="1"/>
  <c r="H202" i="3" s="1"/>
  <c r="G203" i="3" a="1"/>
  <c r="G203" i="3" s="1"/>
  <c r="H203" i="3" s="1"/>
  <c r="G204" i="3" a="1"/>
  <c r="G204" i="3" s="1"/>
  <c r="H204" i="3" s="1"/>
  <c r="G205" i="3" a="1"/>
  <c r="G205" i="3" s="1"/>
  <c r="H205" i="3" s="1"/>
  <c r="G206" i="3" a="1"/>
  <c r="G206" i="3" s="1"/>
  <c r="H206" i="3" s="1"/>
  <c r="G207" i="3" a="1"/>
  <c r="G207" i="3" s="1"/>
  <c r="H207" i="3" s="1"/>
  <c r="G208" i="3" a="1"/>
  <c r="G208" i="3" s="1"/>
  <c r="H208" i="3" s="1"/>
  <c r="G209" i="3" a="1"/>
  <c r="G209" i="3" s="1"/>
  <c r="H209" i="3" s="1"/>
  <c r="G210" i="3" a="1"/>
  <c r="G210" i="3" s="1"/>
  <c r="H210" i="3" s="1"/>
  <c r="G211" i="3" a="1"/>
  <c r="G211" i="3" s="1"/>
  <c r="H211" i="3" s="1"/>
  <c r="G212" i="3" a="1"/>
  <c r="G212" i="3" s="1"/>
  <c r="H212" i="3" s="1"/>
  <c r="G213" i="3" a="1"/>
  <c r="G213" i="3" s="1"/>
  <c r="H213" i="3" s="1"/>
  <c r="G214" i="3" a="1"/>
  <c r="G214" i="3" s="1"/>
  <c r="H214" i="3" s="1"/>
  <c r="G215" i="3" a="1"/>
  <c r="G215" i="3" s="1"/>
  <c r="H215" i="3" s="1"/>
  <c r="G216" i="3" a="1"/>
  <c r="G216" i="3" s="1"/>
  <c r="H216" i="3" s="1"/>
  <c r="G217" i="3" a="1"/>
  <c r="G217" i="3" s="1"/>
  <c r="H217" i="3" s="1"/>
  <c r="G218" i="3" a="1"/>
  <c r="G218" i="3" s="1"/>
  <c r="H218" i="3" s="1"/>
  <c r="G219" i="3" a="1"/>
  <c r="G219" i="3" s="1"/>
  <c r="H219" i="3" s="1"/>
  <c r="G220" i="3" a="1"/>
  <c r="G220" i="3" s="1"/>
  <c r="H220" i="3" s="1"/>
  <c r="G221" i="3" a="1"/>
  <c r="G221" i="3" s="1"/>
  <c r="H221" i="3" s="1"/>
  <c r="G222" i="3" a="1"/>
  <c r="G222" i="3" s="1"/>
  <c r="H222" i="3" s="1"/>
  <c r="G223" i="3" a="1"/>
  <c r="G223" i="3" s="1"/>
  <c r="H223" i="3" s="1"/>
  <c r="G224" i="3" a="1"/>
  <c r="G224" i="3" s="1"/>
  <c r="H224" i="3" s="1"/>
  <c r="G225" i="3" a="1"/>
  <c r="G225" i="3" s="1"/>
  <c r="H225" i="3" s="1"/>
  <c r="G226" i="3" a="1"/>
  <c r="G226" i="3" s="1"/>
  <c r="H226" i="3" s="1"/>
  <c r="G227" i="3" a="1"/>
  <c r="G227" i="3" s="1"/>
  <c r="H227" i="3" s="1"/>
  <c r="G228" i="3" a="1"/>
  <c r="G228" i="3" s="1"/>
  <c r="H228" i="3" s="1"/>
  <c r="G229" i="3" a="1"/>
  <c r="G229" i="3" s="1"/>
  <c r="H229" i="3" s="1"/>
  <c r="G230" i="3" a="1"/>
  <c r="G230" i="3" s="1"/>
  <c r="H230" i="3" s="1"/>
  <c r="G231" i="3" a="1"/>
  <c r="G231" i="3" s="1"/>
  <c r="H231" i="3" s="1"/>
  <c r="G232" i="3" a="1"/>
  <c r="G232" i="3" s="1"/>
  <c r="H232" i="3" s="1"/>
  <c r="G233" i="3" a="1"/>
  <c r="G233" i="3" s="1"/>
  <c r="H233" i="3" s="1"/>
  <c r="G234" i="3" a="1"/>
  <c r="G234" i="3" s="1"/>
  <c r="H234" i="3" s="1"/>
  <c r="G235" i="3" a="1"/>
  <c r="G235" i="3" s="1"/>
  <c r="H235" i="3" s="1"/>
  <c r="G236" i="3" a="1"/>
  <c r="G236" i="3" s="1"/>
  <c r="H236" i="3" s="1"/>
  <c r="G237" i="3" a="1"/>
  <c r="G237" i="3" s="1"/>
  <c r="H237" i="3" s="1"/>
  <c r="G238" i="3" a="1"/>
  <c r="G238" i="3" s="1"/>
  <c r="H238" i="3" s="1"/>
  <c r="G239" i="3" a="1"/>
  <c r="G239" i="3" s="1"/>
  <c r="H239" i="3" s="1"/>
  <c r="G240" i="3" a="1"/>
  <c r="G240" i="3" s="1"/>
  <c r="H240" i="3" s="1"/>
  <c r="G241" i="3" a="1"/>
  <c r="G241" i="3" s="1"/>
  <c r="H241" i="3" s="1"/>
  <c r="G242" i="3" a="1"/>
  <c r="G242" i="3" s="1"/>
  <c r="H242" i="3" s="1"/>
  <c r="G243" i="3" a="1"/>
  <c r="G243" i="3" s="1"/>
  <c r="H243" i="3" s="1"/>
  <c r="G244" i="3" a="1"/>
  <c r="G244" i="3" s="1"/>
  <c r="H244" i="3" s="1"/>
  <c r="G245" i="3" a="1"/>
  <c r="G245" i="3" s="1"/>
  <c r="H245" i="3" s="1"/>
  <c r="G246" i="3" a="1"/>
  <c r="G246" i="3" s="1"/>
  <c r="H246" i="3" s="1"/>
  <c r="G247" i="3" a="1"/>
  <c r="G247" i="3" s="1"/>
  <c r="H247" i="3" s="1"/>
  <c r="G248" i="3" a="1"/>
  <c r="G248" i="3" s="1"/>
  <c r="H248" i="3" s="1"/>
  <c r="G249" i="3" a="1"/>
  <c r="G249" i="3" s="1"/>
  <c r="H249" i="3" s="1"/>
  <c r="G250" i="3" a="1"/>
  <c r="G250" i="3" s="1"/>
  <c r="H250" i="3" s="1"/>
  <c r="G251" i="3" a="1"/>
  <c r="G251" i="3" s="1"/>
  <c r="H251" i="3" s="1"/>
  <c r="G252" i="3" a="1"/>
  <c r="G252" i="3" s="1"/>
  <c r="H252" i="3" s="1"/>
  <c r="G253" i="3" a="1"/>
  <c r="G253" i="3" s="1"/>
  <c r="H253" i="3" s="1"/>
  <c r="G254" i="3" a="1"/>
  <c r="G254" i="3" s="1"/>
  <c r="H254" i="3" s="1"/>
  <c r="G255" i="3" a="1"/>
  <c r="G255" i="3" s="1"/>
  <c r="H255" i="3" s="1"/>
  <c r="G256" i="3" a="1"/>
  <c r="G256" i="3" s="1"/>
  <c r="H256" i="3" s="1"/>
  <c r="G257" i="3" a="1"/>
  <c r="G257" i="3" s="1"/>
  <c r="H257" i="3" s="1"/>
  <c r="G258" i="3" a="1"/>
  <c r="G258" i="3" s="1"/>
  <c r="H258" i="3" s="1"/>
  <c r="G259" i="3" a="1"/>
  <c r="G259" i="3" s="1"/>
  <c r="H259" i="3" s="1"/>
  <c r="G260" i="3" a="1"/>
  <c r="G260" i="3" s="1"/>
  <c r="H260" i="3" s="1"/>
  <c r="G261" i="3" a="1"/>
  <c r="G261" i="3" s="1"/>
  <c r="H261" i="3" s="1"/>
  <c r="G262" i="3" a="1"/>
  <c r="G262" i="3" s="1"/>
  <c r="H262" i="3" s="1"/>
  <c r="G263" i="3" a="1"/>
  <c r="G263" i="3" s="1"/>
  <c r="H263" i="3" s="1"/>
  <c r="G264" i="3" a="1"/>
  <c r="G264" i="3" s="1"/>
  <c r="H264" i="3" s="1"/>
  <c r="G265" i="3" a="1"/>
  <c r="G265" i="3" s="1"/>
  <c r="H265" i="3" s="1"/>
  <c r="G266" i="3" a="1"/>
  <c r="G266" i="3" s="1"/>
  <c r="H266" i="3" s="1"/>
  <c r="G267" i="3" a="1"/>
  <c r="G267" i="3" s="1"/>
  <c r="H267" i="3" s="1"/>
  <c r="G268" i="3" a="1"/>
  <c r="G268" i="3" s="1"/>
  <c r="H268" i="3" s="1"/>
  <c r="G269" i="3" a="1"/>
  <c r="G269" i="3" s="1"/>
  <c r="H269" i="3" s="1"/>
  <c r="G270" i="3" a="1"/>
  <c r="G270" i="3" s="1"/>
  <c r="H270" i="3" s="1"/>
  <c r="G271" i="3" a="1"/>
  <c r="G271" i="3" s="1"/>
  <c r="H271" i="3" s="1"/>
  <c r="G272" i="3" a="1"/>
  <c r="G272" i="3" s="1"/>
  <c r="H272" i="3" s="1"/>
  <c r="G273" i="3" a="1"/>
  <c r="G273" i="3" s="1"/>
  <c r="H273" i="3" s="1"/>
  <c r="G274" i="3" a="1"/>
  <c r="G274" i="3" s="1"/>
  <c r="H274" i="3" s="1"/>
  <c r="G275" i="3" a="1"/>
  <c r="G275" i="3" s="1"/>
  <c r="H275" i="3" s="1"/>
  <c r="G276" i="3" a="1"/>
  <c r="G276" i="3" s="1"/>
  <c r="H276" i="3" s="1"/>
  <c r="G277" i="3" a="1"/>
  <c r="G277" i="3" s="1"/>
  <c r="H277" i="3" s="1"/>
  <c r="G278" i="3" a="1"/>
  <c r="G278" i="3" s="1"/>
  <c r="H278" i="3" s="1"/>
  <c r="G279" i="3" a="1"/>
  <c r="G279" i="3" s="1"/>
  <c r="H279" i="3" s="1"/>
  <c r="G280" i="3" a="1"/>
  <c r="G280" i="3" s="1"/>
  <c r="H280" i="3" s="1"/>
  <c r="G281" i="3" a="1"/>
  <c r="G281" i="3" s="1"/>
  <c r="H281" i="3" s="1"/>
  <c r="G282" i="3" a="1"/>
  <c r="G282" i="3" s="1"/>
  <c r="H282" i="3" s="1"/>
  <c r="G283" i="3" a="1"/>
  <c r="G283" i="3" s="1"/>
  <c r="H283" i="3" s="1"/>
  <c r="G284" i="3" a="1"/>
  <c r="G284" i="3" s="1"/>
  <c r="H284" i="3" s="1"/>
  <c r="G285" i="3" a="1"/>
  <c r="G285" i="3" s="1"/>
  <c r="H285" i="3" s="1"/>
  <c r="G286" i="3" a="1"/>
  <c r="G286" i="3" s="1"/>
  <c r="H286" i="3" s="1"/>
  <c r="G287" i="3" a="1"/>
  <c r="G287" i="3" s="1"/>
  <c r="H287" i="3" s="1"/>
  <c r="G288" i="3" a="1"/>
  <c r="G288" i="3" s="1"/>
  <c r="H288" i="3" s="1"/>
  <c r="G289" i="3" a="1"/>
  <c r="G289" i="3" s="1"/>
  <c r="H289" i="3" s="1"/>
  <c r="G290" i="3" a="1"/>
  <c r="G290" i="3" s="1"/>
  <c r="H290" i="3" s="1"/>
  <c r="G291" i="3" a="1"/>
  <c r="G291" i="3" s="1"/>
  <c r="H291" i="3" s="1"/>
  <c r="G292" i="3" a="1"/>
  <c r="G292" i="3" s="1"/>
  <c r="H292" i="3" s="1"/>
  <c r="G293" i="3" a="1"/>
  <c r="G293" i="3" s="1"/>
  <c r="H293" i="3" s="1"/>
  <c r="G294" i="3" a="1"/>
  <c r="G294" i="3" s="1"/>
  <c r="H294" i="3" s="1"/>
  <c r="G295" i="3" a="1"/>
  <c r="G295" i="3" s="1"/>
  <c r="H295" i="3" s="1"/>
  <c r="G296" i="3" a="1"/>
  <c r="G296" i="3" s="1"/>
  <c r="H296" i="3" s="1"/>
  <c r="G297" i="3" a="1"/>
  <c r="G297" i="3" s="1"/>
  <c r="H297" i="3" s="1"/>
  <c r="G298" i="3" a="1"/>
  <c r="G298" i="3" s="1"/>
  <c r="H298" i="3" s="1"/>
  <c r="G299" i="3" a="1"/>
  <c r="G299" i="3" s="1"/>
  <c r="H299" i="3" s="1"/>
  <c r="G300" i="3" a="1"/>
  <c r="G300" i="3" s="1"/>
  <c r="H300" i="3" s="1"/>
  <c r="G301" i="3" a="1"/>
  <c r="G301" i="3" s="1"/>
  <c r="H301" i="3" s="1"/>
  <c r="G302" i="3" a="1"/>
  <c r="G302" i="3" s="1"/>
  <c r="H302" i="3" s="1"/>
  <c r="G303" i="3" a="1"/>
  <c r="G303" i="3" s="1"/>
  <c r="H303" i="3" s="1"/>
  <c r="G304" i="3" a="1"/>
  <c r="G304" i="3" s="1"/>
  <c r="H304" i="3" s="1"/>
  <c r="G305" i="3" a="1"/>
  <c r="G305" i="3" s="1"/>
  <c r="H305" i="3" s="1"/>
  <c r="G306" i="3" a="1"/>
  <c r="G306" i="3" s="1"/>
  <c r="H306" i="3" s="1"/>
  <c r="G307" i="3" a="1"/>
  <c r="G307" i="3" s="1"/>
  <c r="H307" i="3" s="1"/>
  <c r="G308" i="3" a="1"/>
  <c r="G308" i="3" s="1"/>
  <c r="H308" i="3" s="1"/>
  <c r="G309" i="3" a="1"/>
  <c r="G309" i="3" s="1"/>
  <c r="H309" i="3" s="1"/>
  <c r="G310" i="3" a="1"/>
  <c r="G310" i="3" s="1"/>
  <c r="H310" i="3" s="1"/>
  <c r="G311" i="3" a="1"/>
  <c r="G311" i="3" s="1"/>
  <c r="H311" i="3" s="1"/>
  <c r="G312" i="3" a="1"/>
  <c r="G312" i="3" s="1"/>
  <c r="H312" i="3" s="1"/>
  <c r="G313" i="3" a="1"/>
  <c r="G313" i="3" s="1"/>
  <c r="H313" i="3" s="1"/>
  <c r="G314" i="3" a="1"/>
  <c r="G314" i="3" s="1"/>
  <c r="H314" i="3" s="1"/>
  <c r="G315" i="3" a="1"/>
  <c r="G315" i="3" s="1"/>
  <c r="H315" i="3" s="1"/>
  <c r="G316" i="3" a="1"/>
  <c r="G316" i="3" s="1"/>
  <c r="H316" i="3" s="1"/>
  <c r="G317" i="3" a="1"/>
  <c r="G317" i="3" s="1"/>
  <c r="H317" i="3" s="1"/>
  <c r="G318" i="3" a="1"/>
  <c r="G318" i="3" s="1"/>
  <c r="H318" i="3" s="1"/>
  <c r="G319" i="3" a="1"/>
  <c r="G319" i="3" s="1"/>
  <c r="H319" i="3" s="1"/>
  <c r="G320" i="3" a="1"/>
  <c r="G320" i="3" s="1"/>
  <c r="H320" i="3" s="1"/>
  <c r="G321" i="3" a="1"/>
  <c r="G321" i="3" s="1"/>
  <c r="H321" i="3" s="1"/>
  <c r="G322" i="3" a="1"/>
  <c r="G322" i="3" s="1"/>
  <c r="H322" i="3" s="1"/>
  <c r="G323" i="3" a="1"/>
  <c r="G323" i="3" s="1"/>
  <c r="H323" i="3" s="1"/>
  <c r="G324" i="3" a="1"/>
  <c r="G324" i="3" s="1"/>
  <c r="H324" i="3" s="1"/>
  <c r="G325" i="3" a="1"/>
  <c r="G325" i="3" s="1"/>
  <c r="H325" i="3" s="1"/>
  <c r="G326" i="3" a="1"/>
  <c r="G326" i="3" s="1"/>
  <c r="H326" i="3" s="1"/>
  <c r="G327" i="3" a="1"/>
  <c r="G327" i="3" s="1"/>
  <c r="H327" i="3" s="1"/>
  <c r="G328" i="3" a="1"/>
  <c r="G328" i="3" s="1"/>
  <c r="H328" i="3" s="1"/>
  <c r="G329" i="3" a="1"/>
  <c r="G329" i="3" s="1"/>
  <c r="H329" i="3" s="1"/>
  <c r="G330" i="3" a="1"/>
  <c r="G330" i="3" s="1"/>
  <c r="H330" i="3" s="1"/>
  <c r="G331" i="3" a="1"/>
  <c r="G331" i="3" s="1"/>
  <c r="H331" i="3" s="1"/>
  <c r="G332" i="3" a="1"/>
  <c r="G332" i="3" s="1"/>
  <c r="H332" i="3" s="1"/>
  <c r="G333" i="3" a="1"/>
  <c r="G333" i="3" s="1"/>
  <c r="H333" i="3" s="1"/>
  <c r="G334" i="3" a="1"/>
  <c r="G334" i="3" s="1"/>
  <c r="H334" i="3" s="1"/>
  <c r="G335" i="3" a="1"/>
  <c r="G335" i="3" s="1"/>
  <c r="H335" i="3" s="1"/>
  <c r="G336" i="3" a="1"/>
  <c r="G336" i="3" s="1"/>
  <c r="H336" i="3" s="1"/>
  <c r="G337" i="3" a="1"/>
  <c r="G337" i="3" s="1"/>
  <c r="H337" i="3" s="1"/>
  <c r="G338" i="3" a="1"/>
  <c r="G338" i="3" s="1"/>
  <c r="H338" i="3" s="1"/>
  <c r="G339" i="3" a="1"/>
  <c r="G339" i="3" s="1"/>
  <c r="H339" i="3" s="1"/>
  <c r="G340" i="3" a="1"/>
  <c r="G340" i="3" s="1"/>
  <c r="H340" i="3" s="1"/>
  <c r="G341" i="3" a="1"/>
  <c r="G341" i="3" s="1"/>
  <c r="H341" i="3" s="1"/>
  <c r="G342" i="3" a="1"/>
  <c r="G342" i="3" s="1"/>
  <c r="H342" i="3" s="1"/>
  <c r="G343" i="3" a="1"/>
  <c r="G343" i="3" s="1"/>
  <c r="H343" i="3" s="1"/>
  <c r="G344" i="3" a="1"/>
  <c r="G344" i="3" s="1"/>
  <c r="H344" i="3" s="1"/>
  <c r="G345" i="3" a="1"/>
  <c r="G345" i="3" s="1"/>
  <c r="H345" i="3" s="1"/>
  <c r="G346" i="3" a="1"/>
  <c r="G346" i="3" s="1"/>
  <c r="H346" i="3" s="1"/>
  <c r="G347" i="3" a="1"/>
  <c r="G347" i="3" s="1"/>
  <c r="H347" i="3" s="1"/>
  <c r="G348" i="3" a="1"/>
  <c r="G348" i="3" s="1"/>
  <c r="H348" i="3" s="1"/>
  <c r="G349" i="3" a="1"/>
  <c r="G349" i="3" s="1"/>
  <c r="H349" i="3" s="1"/>
  <c r="G350" i="3" a="1"/>
  <c r="G350" i="3" s="1"/>
  <c r="H350" i="3" s="1"/>
  <c r="G351" i="3" a="1"/>
  <c r="G351" i="3" s="1"/>
  <c r="H351" i="3" s="1"/>
  <c r="G352" i="3" a="1"/>
  <c r="G352" i="3" s="1"/>
  <c r="H352" i="3" s="1"/>
  <c r="G353" i="3" a="1"/>
  <c r="G353" i="3" s="1"/>
  <c r="H353" i="3" s="1"/>
  <c r="G354" i="3" a="1"/>
  <c r="G354" i="3" s="1"/>
  <c r="H354" i="3" s="1"/>
  <c r="G355" i="3" a="1"/>
  <c r="G355" i="3" s="1"/>
  <c r="H355" i="3" s="1"/>
  <c r="G356" i="3" a="1"/>
  <c r="G356" i="3" s="1"/>
  <c r="H356" i="3" s="1"/>
  <c r="G357" i="3" a="1"/>
  <c r="G357" i="3" s="1"/>
  <c r="H357" i="3" s="1"/>
  <c r="G358" i="3" a="1"/>
  <c r="G358" i="3" s="1"/>
  <c r="H358" i="3" s="1"/>
  <c r="G359" i="3" a="1"/>
  <c r="G359" i="3" s="1"/>
  <c r="H359" i="3" s="1"/>
  <c r="G360" i="3" a="1"/>
  <c r="G360" i="3" s="1"/>
  <c r="H360" i="3" s="1"/>
  <c r="G361" i="3" a="1"/>
  <c r="G361" i="3" s="1"/>
  <c r="H361" i="3" s="1"/>
  <c r="G362" i="3" a="1"/>
  <c r="G362" i="3" s="1"/>
  <c r="H362" i="3" s="1"/>
  <c r="G363" i="3" a="1"/>
  <c r="G363" i="3" s="1"/>
  <c r="H363" i="3" s="1"/>
  <c r="G364" i="3" a="1"/>
  <c r="G364" i="3" s="1"/>
  <c r="H364" i="3" s="1"/>
  <c r="G365" i="3" a="1"/>
  <c r="G365" i="3" s="1"/>
  <c r="H365" i="3" s="1"/>
  <c r="G366" i="3" a="1"/>
  <c r="G366" i="3" s="1"/>
  <c r="H366" i="3" s="1"/>
  <c r="G367" i="3" a="1"/>
  <c r="G367" i="3" s="1"/>
  <c r="H367" i="3" s="1"/>
  <c r="G368" i="3" a="1"/>
  <c r="G368" i="3" s="1"/>
  <c r="H368" i="3" s="1"/>
  <c r="G369" i="3" a="1"/>
  <c r="G369" i="3" s="1"/>
  <c r="H369" i="3" s="1"/>
  <c r="G370" i="3" a="1"/>
  <c r="G370" i="3" s="1"/>
  <c r="H370" i="3" s="1"/>
  <c r="G371" i="3" a="1"/>
  <c r="G371" i="3" s="1"/>
  <c r="H371" i="3" s="1"/>
  <c r="G372" i="3" a="1"/>
  <c r="G372" i="3" s="1"/>
  <c r="H372" i="3" s="1"/>
  <c r="G373" i="3" a="1"/>
  <c r="G373" i="3" s="1"/>
  <c r="H373" i="3" s="1"/>
  <c r="G374" i="3" a="1"/>
  <c r="G374" i="3" s="1"/>
  <c r="H374" i="3" s="1"/>
  <c r="G375" i="3" a="1"/>
  <c r="G375" i="3" s="1"/>
  <c r="H375" i="3" s="1"/>
  <c r="G376" i="3" a="1"/>
  <c r="G376" i="3" s="1"/>
  <c r="H376" i="3" s="1"/>
  <c r="G377" i="3" a="1"/>
  <c r="G377" i="3" s="1"/>
  <c r="H377" i="3" s="1"/>
  <c r="G378" i="3" a="1"/>
  <c r="G378" i="3" s="1"/>
  <c r="H378" i="3" s="1"/>
  <c r="G379" i="3" a="1"/>
  <c r="G379" i="3" s="1"/>
  <c r="H379" i="3" s="1"/>
  <c r="G380" i="3" a="1"/>
  <c r="G380" i="3" s="1"/>
  <c r="H380" i="3" s="1"/>
  <c r="G381" i="3" a="1"/>
  <c r="G381" i="3" s="1"/>
  <c r="H381" i="3" s="1"/>
  <c r="G382" i="3" a="1"/>
  <c r="G382" i="3" s="1"/>
  <c r="H382" i="3" s="1"/>
  <c r="G383" i="3" a="1"/>
  <c r="G383" i="3" s="1"/>
  <c r="H383" i="3" s="1"/>
  <c r="G384" i="3" a="1"/>
  <c r="G384" i="3" s="1"/>
  <c r="H384" i="3" s="1"/>
  <c r="G385" i="3" a="1"/>
  <c r="G385" i="3" s="1"/>
  <c r="H385" i="3" s="1"/>
  <c r="G386" i="3" a="1"/>
  <c r="G386" i="3" s="1"/>
  <c r="H386" i="3" s="1"/>
  <c r="G387" i="3" a="1"/>
  <c r="G387" i="3" s="1"/>
  <c r="H387" i="3" s="1"/>
  <c r="G388" i="3" a="1"/>
  <c r="G388" i="3" s="1"/>
  <c r="H388" i="3" s="1"/>
  <c r="G389" i="3" a="1"/>
  <c r="G389" i="3" s="1"/>
  <c r="H389" i="3" s="1"/>
  <c r="G390" i="3" a="1"/>
  <c r="G390" i="3" s="1"/>
  <c r="H390" i="3" s="1"/>
  <c r="G391" i="3" a="1"/>
  <c r="G391" i="3" s="1"/>
  <c r="H391" i="3" s="1"/>
  <c r="G392" i="3" a="1"/>
  <c r="G392" i="3" s="1"/>
  <c r="H392" i="3" s="1"/>
  <c r="G393" i="3" a="1"/>
  <c r="G393" i="3" s="1"/>
  <c r="H393" i="3" s="1"/>
  <c r="G394" i="3" a="1"/>
  <c r="G394" i="3" s="1"/>
  <c r="H394" i="3" s="1"/>
  <c r="G395" i="3" a="1"/>
  <c r="G395" i="3" s="1"/>
  <c r="H395" i="3" s="1"/>
  <c r="G396" i="3" a="1"/>
  <c r="G396" i="3" s="1"/>
  <c r="H396" i="3" s="1"/>
  <c r="G397" i="3" a="1"/>
  <c r="G397" i="3" s="1"/>
  <c r="H397" i="3" s="1"/>
  <c r="G398" i="3" a="1"/>
  <c r="G398" i="3" s="1"/>
  <c r="H398" i="3" s="1"/>
  <c r="G399" i="3" a="1"/>
  <c r="G399" i="3" s="1"/>
  <c r="H399" i="3" s="1"/>
  <c r="G400" i="3" a="1"/>
  <c r="G400" i="3" s="1"/>
  <c r="H400" i="3" s="1"/>
  <c r="G401" i="3" a="1"/>
  <c r="G401" i="3" s="1"/>
  <c r="H401" i="3" s="1"/>
  <c r="G402" i="3" a="1"/>
  <c r="G402" i="3" s="1"/>
  <c r="H402" i="3" s="1"/>
  <c r="G27" i="3" a="1"/>
  <c r="G27" i="3" s="1"/>
  <c r="H27" i="3" s="1"/>
  <c r="G28" i="3" a="1"/>
  <c r="G28" i="3" s="1"/>
  <c r="H28" i="3" s="1"/>
  <c r="G29" i="3" a="1"/>
  <c r="G29" i="3" s="1"/>
  <c r="H29" i="3" s="1"/>
  <c r="G30" i="3" a="1"/>
  <c r="G30" i="3" s="1"/>
  <c r="H30" i="3" s="1"/>
  <c r="G31" i="3" a="1"/>
  <c r="G31" i="3" s="1"/>
  <c r="H31" i="3" s="1"/>
  <c r="G32" i="3" a="1"/>
  <c r="G32" i="3" s="1"/>
  <c r="H32" i="3" s="1"/>
  <c r="G33" i="3" a="1"/>
  <c r="G33" i="3" s="1"/>
  <c r="H33" i="3" s="1"/>
  <c r="G34" i="3" a="1"/>
  <c r="G34" i="3" s="1"/>
  <c r="H34" i="3" s="1"/>
  <c r="G35" i="3" a="1"/>
  <c r="G35" i="3" s="1"/>
  <c r="H35" i="3" s="1"/>
  <c r="G23" i="3" a="1"/>
  <c r="G23" i="3" s="1"/>
  <c r="H23" i="3" s="1"/>
  <c r="G24" i="3" a="1"/>
  <c r="G24" i="3" s="1"/>
  <c r="H24" i="3" s="1"/>
  <c r="G25" i="3" a="1"/>
  <c r="G25" i="3" s="1"/>
  <c r="H25" i="3" s="1"/>
  <c r="G26" i="3" a="1"/>
  <c r="G26" i="3" s="1"/>
  <c r="H26" i="3" s="1"/>
  <c r="G4" i="3" a="1"/>
  <c r="G4" i="3" s="1"/>
  <c r="H4" i="3" s="1"/>
  <c r="G5" i="3" a="1"/>
  <c r="G5" i="3" s="1"/>
  <c r="H5" i="3" s="1"/>
  <c r="G6" i="3" a="1"/>
  <c r="G6" i="3" s="1"/>
  <c r="H6" i="3" s="1"/>
  <c r="G7" i="3" a="1"/>
  <c r="G7" i="3" s="1"/>
  <c r="H7" i="3" s="1"/>
  <c r="G8" i="3" a="1"/>
  <c r="G8" i="3" s="1"/>
  <c r="H8" i="3" s="1"/>
  <c r="G9" i="3" a="1"/>
  <c r="G9" i="3" s="1"/>
  <c r="H9" i="3" s="1"/>
  <c r="G10" i="3" a="1"/>
  <c r="G10" i="3" s="1"/>
  <c r="H10" i="3" s="1"/>
  <c r="G11" i="3" a="1"/>
  <c r="G11" i="3" s="1"/>
  <c r="H11" i="3" s="1"/>
  <c r="G12" i="3" a="1"/>
  <c r="G12" i="3" s="1"/>
  <c r="H12" i="3" s="1"/>
  <c r="G13" i="3" a="1"/>
  <c r="G13" i="3" s="1"/>
  <c r="H13" i="3" s="1"/>
  <c r="G14" i="3" a="1"/>
  <c r="G14" i="3" s="1"/>
  <c r="H14" i="3" s="1"/>
  <c r="G15" i="3" a="1"/>
  <c r="G15" i="3" s="1"/>
  <c r="H15" i="3" s="1"/>
  <c r="G16" i="3" a="1"/>
  <c r="G16" i="3" s="1"/>
  <c r="H16" i="3" s="1"/>
  <c r="G17" i="3" a="1"/>
  <c r="G17" i="3" s="1"/>
  <c r="H17" i="3" s="1"/>
  <c r="G18" i="3" a="1"/>
  <c r="G18" i="3" s="1"/>
  <c r="H18" i="3" s="1"/>
  <c r="G19" i="3" a="1"/>
  <c r="G19" i="3" s="1"/>
  <c r="H19" i="3" s="1"/>
  <c r="G20" i="3" a="1"/>
  <c r="G20" i="3" s="1"/>
  <c r="H20" i="3" s="1"/>
  <c r="G21" i="3" a="1"/>
  <c r="G21" i="3" s="1"/>
  <c r="H21" i="3" s="1"/>
  <c r="G22" i="3" a="1"/>
  <c r="G22" i="3" s="1"/>
  <c r="H22" i="3" s="1"/>
  <c r="G3" i="3" a="1"/>
  <c r="G3" i="3" s="1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B3" i="3"/>
  <c r="A3" i="3"/>
  <c r="Q108" i="28" l="1"/>
  <c r="Q108" i="48"/>
  <c r="Q108" i="47"/>
  <c r="Q108" i="46"/>
  <c r="Q108" i="45"/>
  <c r="Q108" i="43"/>
  <c r="Q108" i="44"/>
  <c r="Q108" i="42"/>
  <c r="Q108" i="40"/>
  <c r="Q108" i="41"/>
  <c r="Q108" i="38"/>
  <c r="Q108" i="39"/>
  <c r="Q108" i="36"/>
  <c r="Q108" i="37"/>
  <c r="Q108" i="34"/>
  <c r="Q108" i="35"/>
  <c r="Q108" i="33"/>
  <c r="Q108" i="31"/>
  <c r="Q108" i="32"/>
  <c r="Q108" i="30"/>
  <c r="Q108" i="29"/>
  <c r="Q420" i="28"/>
  <c r="Q420" i="48"/>
  <c r="Q420" i="47"/>
  <c r="Q420" i="46"/>
  <c r="Q420" i="45"/>
  <c r="Q420" i="44"/>
  <c r="Q420" i="42"/>
  <c r="Q420" i="43"/>
  <c r="Q420" i="41"/>
  <c r="Q420" i="40"/>
  <c r="Q420" i="38"/>
  <c r="Q420" i="39"/>
  <c r="Q420" i="36"/>
  <c r="Q420" i="35"/>
  <c r="Q420" i="37"/>
  <c r="Q420" i="33"/>
  <c r="Q420" i="34"/>
  <c r="Q420" i="32"/>
  <c r="Q420" i="31"/>
  <c r="Q420" i="30"/>
  <c r="Q420" i="29"/>
  <c r="Q364" i="28"/>
  <c r="Q364" i="48"/>
  <c r="Q364" i="47"/>
  <c r="Q364" i="46"/>
  <c r="Q364" i="45"/>
  <c r="Q364" i="44"/>
  <c r="Q364" i="43"/>
  <c r="Q364" i="42"/>
  <c r="Q364" i="41"/>
  <c r="Q364" i="40"/>
  <c r="Q364" i="39"/>
  <c r="Q364" i="38"/>
  <c r="Q364" i="35"/>
  <c r="Q364" i="37"/>
  <c r="Q364" i="36"/>
  <c r="Q364" i="34"/>
  <c r="Q364" i="33"/>
  <c r="Q364" i="31"/>
  <c r="Q364" i="32"/>
  <c r="Q364" i="29"/>
  <c r="Q364" i="30"/>
  <c r="Q308" i="28"/>
  <c r="L308" i="28" s="1"/>
  <c r="Q308" i="48"/>
  <c r="L308" i="48" s="1"/>
  <c r="Q308" i="47"/>
  <c r="L308" i="47" s="1"/>
  <c r="Q308" i="46"/>
  <c r="L308" i="46" s="1"/>
  <c r="Q308" i="45"/>
  <c r="L308" i="45" s="1"/>
  <c r="Q308" i="44"/>
  <c r="L308" i="44" s="1"/>
  <c r="Q308" i="42"/>
  <c r="L308" i="42" s="1"/>
  <c r="Q308" i="43"/>
  <c r="L308" i="43" s="1"/>
  <c r="Q308" i="41"/>
  <c r="L308" i="41" s="1"/>
  <c r="Q308" i="40"/>
  <c r="L308" i="40" s="1"/>
  <c r="Q308" i="39"/>
  <c r="L308" i="39" s="1"/>
  <c r="Q308" i="38"/>
  <c r="L308" i="38" s="1"/>
  <c r="Q308" i="36"/>
  <c r="L308" i="36" s="1"/>
  <c r="Q308" i="35"/>
  <c r="L308" i="35" s="1"/>
  <c r="Q308" i="37"/>
  <c r="L308" i="37" s="1"/>
  <c r="Q308" i="34"/>
  <c r="L308" i="34" s="1"/>
  <c r="Q308" i="33"/>
  <c r="L308" i="33" s="1"/>
  <c r="Q308" i="32"/>
  <c r="L308" i="32" s="1"/>
  <c r="Q308" i="31"/>
  <c r="L308" i="31" s="1"/>
  <c r="Q308" i="30"/>
  <c r="L308" i="30" s="1"/>
  <c r="Q308" i="29"/>
  <c r="L308" i="29" s="1"/>
  <c r="Q236" i="28"/>
  <c r="L236" i="28" s="1"/>
  <c r="Q236" i="48"/>
  <c r="L236" i="48" s="1"/>
  <c r="Q236" i="47"/>
  <c r="L236" i="47" s="1"/>
  <c r="Q236" i="46"/>
  <c r="L236" i="46" s="1"/>
  <c r="Q236" i="45"/>
  <c r="L236" i="45" s="1"/>
  <c r="Q236" i="44"/>
  <c r="L236" i="44" s="1"/>
  <c r="Q236" i="43"/>
  <c r="L236" i="43" s="1"/>
  <c r="Q236" i="42"/>
  <c r="L236" i="42" s="1"/>
  <c r="Q236" i="41"/>
  <c r="L236" i="41" s="1"/>
  <c r="Q236" i="40"/>
  <c r="L236" i="40" s="1"/>
  <c r="Q236" i="39"/>
  <c r="L236" i="39" s="1"/>
  <c r="Q236" i="38"/>
  <c r="L236" i="38" s="1"/>
  <c r="Q236" i="36"/>
  <c r="L236" i="36" s="1"/>
  <c r="Q236" i="37"/>
  <c r="L236" i="37" s="1"/>
  <c r="Q236" i="34"/>
  <c r="L236" i="34" s="1"/>
  <c r="Q236" i="35"/>
  <c r="L236" i="35" s="1"/>
  <c r="Q236" i="33"/>
  <c r="L236" i="33" s="1"/>
  <c r="Q236" i="31"/>
  <c r="L236" i="31" s="1"/>
  <c r="Q236" i="32"/>
  <c r="L236" i="32" s="1"/>
  <c r="Q236" i="30"/>
  <c r="L236" i="30" s="1"/>
  <c r="Q236" i="29"/>
  <c r="L236" i="29" s="1"/>
  <c r="Q188" i="28"/>
  <c r="Q188" i="48"/>
  <c r="Q188" i="46"/>
  <c r="Q188" i="47"/>
  <c r="Q188" i="45"/>
  <c r="Q188" i="44"/>
  <c r="Q188" i="43"/>
  <c r="Q188" i="42"/>
  <c r="Q188" i="41"/>
  <c r="Q188" i="40"/>
  <c r="Q188" i="39"/>
  <c r="Q188" i="38"/>
  <c r="Q188" i="37"/>
  <c r="Q188" i="36"/>
  <c r="Q188" i="35"/>
  <c r="Q188" i="33"/>
  <c r="Q188" i="34"/>
  <c r="Q188" i="32"/>
  <c r="Q188" i="31"/>
  <c r="Q188" i="30"/>
  <c r="Q188" i="29"/>
  <c r="Q124" i="28"/>
  <c r="Q124" i="48"/>
  <c r="Q124" i="47"/>
  <c r="Q124" i="45"/>
  <c r="Q124" i="46"/>
  <c r="Q124" i="43"/>
  <c r="Q124" i="44"/>
  <c r="Q124" i="41"/>
  <c r="Q124" i="42"/>
  <c r="Q124" i="40"/>
  <c r="Q124" i="38"/>
  <c r="Q124" i="39"/>
  <c r="Q124" i="36"/>
  <c r="Q124" i="37"/>
  <c r="Q124" i="34"/>
  <c r="Q124" i="35"/>
  <c r="Q124" i="31"/>
  <c r="Q124" i="33"/>
  <c r="Q124" i="32"/>
  <c r="Q124" i="30"/>
  <c r="Q124" i="29"/>
  <c r="Q90" i="28"/>
  <c r="Q90" i="48"/>
  <c r="Q90" i="47"/>
  <c r="Q90" i="46"/>
  <c r="Q90" i="45"/>
  <c r="Q90" i="44"/>
  <c r="Q90" i="43"/>
  <c r="Q90" i="41"/>
  <c r="Q90" i="42"/>
  <c r="Q90" i="40"/>
  <c r="Q90" i="38"/>
  <c r="Q90" i="39"/>
  <c r="Q90" i="37"/>
  <c r="Q90" i="36"/>
  <c r="Q90" i="35"/>
  <c r="Q90" i="34"/>
  <c r="Q90" i="32"/>
  <c r="Q90" i="33"/>
  <c r="Q90" i="31"/>
  <c r="Q90" i="30"/>
  <c r="Q90" i="29"/>
  <c r="Q97" i="28"/>
  <c r="L97" i="28" s="1"/>
  <c r="Q97" i="48"/>
  <c r="L97" i="48" s="1"/>
  <c r="Q97" i="47"/>
  <c r="L97" i="47" s="1"/>
  <c r="Q97" i="46"/>
  <c r="L97" i="46" s="1"/>
  <c r="Q97" i="45"/>
  <c r="L97" i="45" s="1"/>
  <c r="Q97" i="44"/>
  <c r="L97" i="44" s="1"/>
  <c r="Q97" i="43"/>
  <c r="L97" i="43" s="1"/>
  <c r="Q97" i="41"/>
  <c r="L97" i="41" s="1"/>
  <c r="Q97" i="42"/>
  <c r="L97" i="42" s="1"/>
  <c r="Q97" i="38"/>
  <c r="L97" i="38" s="1"/>
  <c r="Q97" i="40"/>
  <c r="L97" i="40" s="1"/>
  <c r="Q97" i="39"/>
  <c r="L97" i="39" s="1"/>
  <c r="Q97" i="36"/>
  <c r="L97" i="36" s="1"/>
  <c r="Q97" i="37"/>
  <c r="L97" i="37" s="1"/>
  <c r="Q97" i="35"/>
  <c r="L97" i="35" s="1"/>
  <c r="Q97" i="34"/>
  <c r="L97" i="34" s="1"/>
  <c r="Q97" i="33"/>
  <c r="L97" i="33" s="1"/>
  <c r="Q97" i="32"/>
  <c r="L97" i="32" s="1"/>
  <c r="Q97" i="31"/>
  <c r="L97" i="31" s="1"/>
  <c r="Q97" i="29"/>
  <c r="L97" i="29" s="1"/>
  <c r="Q97" i="30"/>
  <c r="L97" i="30" s="1"/>
  <c r="Q89" i="28"/>
  <c r="Q89" i="48"/>
  <c r="Q89" i="47"/>
  <c r="Q89" i="46"/>
  <c r="Q89" i="45"/>
  <c r="Q89" i="44"/>
  <c r="Q89" i="43"/>
  <c r="Q89" i="41"/>
  <c r="Q89" i="42"/>
  <c r="Q89" i="39"/>
  <c r="Q89" i="40"/>
  <c r="Q89" i="38"/>
  <c r="Q89" i="37"/>
  <c r="Q89" i="36"/>
  <c r="Q89" i="34"/>
  <c r="Q89" i="35"/>
  <c r="Q89" i="32"/>
  <c r="Q89" i="33"/>
  <c r="Q89" i="31"/>
  <c r="Q89" i="29"/>
  <c r="Q89" i="30"/>
  <c r="Q81" i="28"/>
  <c r="Q81" i="48"/>
  <c r="Q81" i="47"/>
  <c r="Q81" i="46"/>
  <c r="Q81" i="45"/>
  <c r="Q81" i="44"/>
  <c r="Q81" i="43"/>
  <c r="Q81" i="41"/>
  <c r="Q81" i="42"/>
  <c r="Q81" i="40"/>
  <c r="Q81" i="38"/>
  <c r="Q81" i="39"/>
  <c r="Q81" i="37"/>
  <c r="Q81" i="36"/>
  <c r="Q81" i="35"/>
  <c r="Q81" i="34"/>
  <c r="Q81" i="32"/>
  <c r="Q81" i="33"/>
  <c r="Q81" i="31"/>
  <c r="Q81" i="29"/>
  <c r="Q81" i="30"/>
  <c r="Q109" i="28"/>
  <c r="Q109" i="48"/>
  <c r="Q109" i="46"/>
  <c r="Q109" i="47"/>
  <c r="Q109" i="45"/>
  <c r="Q109" i="44"/>
  <c r="Q109" i="43"/>
  <c r="Q109" i="40"/>
  <c r="Q109" i="41"/>
  <c r="Q109" i="42"/>
  <c r="Q109" i="39"/>
  <c r="Q109" i="38"/>
  <c r="Q109" i="37"/>
  <c r="Q109" i="36"/>
  <c r="Q109" i="34"/>
  <c r="Q109" i="35"/>
  <c r="Q109" i="31"/>
  <c r="Q109" i="33"/>
  <c r="Q109" i="32"/>
  <c r="Q109" i="29"/>
  <c r="Q109" i="30"/>
  <c r="Q477" i="28"/>
  <c r="L477" i="28" s="1"/>
  <c r="Q477" i="48"/>
  <c r="L477" i="48" s="1"/>
  <c r="Q477" i="47"/>
  <c r="L477" i="47" s="1"/>
  <c r="Q477" i="46"/>
  <c r="L477" i="46" s="1"/>
  <c r="Q477" i="45"/>
  <c r="L477" i="45" s="1"/>
  <c r="Q477" i="44"/>
  <c r="L477" i="44" s="1"/>
  <c r="Q477" i="43"/>
  <c r="L477" i="43" s="1"/>
  <c r="Q477" i="42"/>
  <c r="L477" i="42" s="1"/>
  <c r="Q477" i="41"/>
  <c r="L477" i="41" s="1"/>
  <c r="Q477" i="40"/>
  <c r="L477" i="40" s="1"/>
  <c r="Q477" i="38"/>
  <c r="L477" i="38" s="1"/>
  <c r="Q477" i="37"/>
  <c r="L477" i="37" s="1"/>
  <c r="Q477" i="39"/>
  <c r="L477" i="39" s="1"/>
  <c r="Q477" i="35"/>
  <c r="L477" i="35" s="1"/>
  <c r="Q477" i="36"/>
  <c r="L477" i="36" s="1"/>
  <c r="Q477" i="34"/>
  <c r="L477" i="34" s="1"/>
  <c r="Q477" i="33"/>
  <c r="L477" i="33" s="1"/>
  <c r="Q477" i="32"/>
  <c r="L477" i="32" s="1"/>
  <c r="Q477" i="30"/>
  <c r="L477" i="30" s="1"/>
  <c r="Q477" i="31"/>
  <c r="L477" i="31" s="1"/>
  <c r="Q477" i="29"/>
  <c r="L477" i="29" s="1"/>
  <c r="Q469" i="28"/>
  <c r="L469" i="28" s="1"/>
  <c r="Q469" i="48"/>
  <c r="L469" i="48" s="1"/>
  <c r="Q469" i="46"/>
  <c r="L469" i="46" s="1"/>
  <c r="Q469" i="47"/>
  <c r="L469" i="47" s="1"/>
  <c r="Q469" i="45"/>
  <c r="L469" i="45" s="1"/>
  <c r="Q469" i="44"/>
  <c r="L469" i="44" s="1"/>
  <c r="Q469" i="43"/>
  <c r="L469" i="43" s="1"/>
  <c r="Q469" i="42"/>
  <c r="L469" i="42" s="1"/>
  <c r="Q469" i="41"/>
  <c r="L469" i="41" s="1"/>
  <c r="Q469" i="40"/>
  <c r="L469" i="40" s="1"/>
  <c r="Q469" i="37"/>
  <c r="L469" i="37" s="1"/>
  <c r="Q469" i="39"/>
  <c r="L469" i="39" s="1"/>
  <c r="Q469" i="38"/>
  <c r="L469" i="38" s="1"/>
  <c r="Q469" i="36"/>
  <c r="L469" i="36" s="1"/>
  <c r="Q469" i="35"/>
  <c r="L469" i="35" s="1"/>
  <c r="Q469" i="33"/>
  <c r="L469" i="33" s="1"/>
  <c r="Q469" i="34"/>
  <c r="L469" i="34" s="1"/>
  <c r="Q469" i="30"/>
  <c r="L469" i="30" s="1"/>
  <c r="Q469" i="31"/>
  <c r="L469" i="31" s="1"/>
  <c r="Q469" i="32"/>
  <c r="L469" i="32" s="1"/>
  <c r="Q469" i="29"/>
  <c r="L469" i="29" s="1"/>
  <c r="Q461" i="28"/>
  <c r="Q461" i="48"/>
  <c r="Q461" i="47"/>
  <c r="Q461" i="46"/>
  <c r="Q461" i="45"/>
  <c r="Q461" i="43"/>
  <c r="Q461" i="44"/>
  <c r="Q461" i="42"/>
  <c r="Q461" i="41"/>
  <c r="Q461" i="40"/>
  <c r="Q461" i="39"/>
  <c r="Q461" i="38"/>
  <c r="Q461" i="37"/>
  <c r="Q461" i="35"/>
  <c r="Q461" i="36"/>
  <c r="Q461" i="34"/>
  <c r="Q461" i="33"/>
  <c r="Q461" i="32"/>
  <c r="Q461" i="30"/>
  <c r="Q461" i="31"/>
  <c r="Q461" i="29"/>
  <c r="Q453" i="28"/>
  <c r="L453" i="28" s="1"/>
  <c r="Q453" i="47"/>
  <c r="L453" i="47" s="1"/>
  <c r="Q453" i="48"/>
  <c r="L453" i="48" s="1"/>
  <c r="Q453" i="46"/>
  <c r="L453" i="46" s="1"/>
  <c r="Q453" i="45"/>
  <c r="L453" i="45" s="1"/>
  <c r="Q453" i="44"/>
  <c r="L453" i="44" s="1"/>
  <c r="Q453" i="43"/>
  <c r="L453" i="43" s="1"/>
  <c r="Q453" i="42"/>
  <c r="L453" i="42" s="1"/>
  <c r="Q453" i="41"/>
  <c r="L453" i="41" s="1"/>
  <c r="Q453" i="40"/>
  <c r="L453" i="40" s="1"/>
  <c r="Q453" i="37"/>
  <c r="L453" i="37" s="1"/>
  <c r="Q453" i="39"/>
  <c r="L453" i="39" s="1"/>
  <c r="Q453" i="38"/>
  <c r="L453" i="38" s="1"/>
  <c r="Q453" i="36"/>
  <c r="L453" i="36" s="1"/>
  <c r="Q453" i="35"/>
  <c r="L453" i="35" s="1"/>
  <c r="Q453" i="33"/>
  <c r="L453" i="33" s="1"/>
  <c r="Q453" i="34"/>
  <c r="L453" i="34" s="1"/>
  <c r="Q453" i="30"/>
  <c r="L453" i="30" s="1"/>
  <c r="Q453" i="31"/>
  <c r="L453" i="31" s="1"/>
  <c r="Q453" i="32"/>
  <c r="L453" i="32" s="1"/>
  <c r="Q453" i="29"/>
  <c r="L453" i="29" s="1"/>
  <c r="Q445" i="28"/>
  <c r="L445" i="28" s="1"/>
  <c r="Q445" i="48"/>
  <c r="L445" i="48" s="1"/>
  <c r="Q445" i="47"/>
  <c r="L445" i="47" s="1"/>
  <c r="Q445" i="46"/>
  <c r="L445" i="46" s="1"/>
  <c r="Q445" i="45"/>
  <c r="L445" i="45" s="1"/>
  <c r="Q445" i="44"/>
  <c r="L445" i="44" s="1"/>
  <c r="Q445" i="43"/>
  <c r="L445" i="43" s="1"/>
  <c r="Q445" i="42"/>
  <c r="L445" i="42" s="1"/>
  <c r="Q445" i="41"/>
  <c r="L445" i="41" s="1"/>
  <c r="Q445" i="40"/>
  <c r="L445" i="40" s="1"/>
  <c r="Q445" i="38"/>
  <c r="L445" i="38" s="1"/>
  <c r="Q445" i="37"/>
  <c r="L445" i="37" s="1"/>
  <c r="Q445" i="39"/>
  <c r="L445" i="39" s="1"/>
  <c r="Q445" i="35"/>
  <c r="L445" i="35" s="1"/>
  <c r="Q445" i="36"/>
  <c r="L445" i="36" s="1"/>
  <c r="Q445" i="34"/>
  <c r="L445" i="34" s="1"/>
  <c r="Q445" i="33"/>
  <c r="L445" i="33" s="1"/>
  <c r="Q445" i="32"/>
  <c r="L445" i="32" s="1"/>
  <c r="Q445" i="30"/>
  <c r="L445" i="30" s="1"/>
  <c r="Q445" i="31"/>
  <c r="L445" i="31" s="1"/>
  <c r="Q445" i="29"/>
  <c r="L445" i="29" s="1"/>
  <c r="Q437" i="28"/>
  <c r="L437" i="28" s="1"/>
  <c r="Q437" i="48"/>
  <c r="L437" i="48" s="1"/>
  <c r="Q437" i="47"/>
  <c r="L437" i="47" s="1"/>
  <c r="Q437" i="46"/>
  <c r="L437" i="46" s="1"/>
  <c r="Q437" i="45"/>
  <c r="L437" i="45" s="1"/>
  <c r="Q437" i="44"/>
  <c r="L437" i="44" s="1"/>
  <c r="Q437" i="43"/>
  <c r="L437" i="43" s="1"/>
  <c r="Q437" i="42"/>
  <c r="L437" i="42" s="1"/>
  <c r="Q437" i="41"/>
  <c r="L437" i="41" s="1"/>
  <c r="Q437" i="40"/>
  <c r="L437" i="40" s="1"/>
  <c r="Q437" i="39"/>
  <c r="L437" i="39" s="1"/>
  <c r="Q437" i="38"/>
  <c r="L437" i="38" s="1"/>
  <c r="Q437" i="37"/>
  <c r="L437" i="37" s="1"/>
  <c r="Q437" i="36"/>
  <c r="L437" i="36" s="1"/>
  <c r="Q437" i="35"/>
  <c r="L437" i="35" s="1"/>
  <c r="Q437" i="33"/>
  <c r="L437" i="33" s="1"/>
  <c r="Q437" i="34"/>
  <c r="L437" i="34" s="1"/>
  <c r="Q437" i="30"/>
  <c r="L437" i="30" s="1"/>
  <c r="Q437" i="31"/>
  <c r="L437" i="31" s="1"/>
  <c r="Q437" i="32"/>
  <c r="L437" i="32" s="1"/>
  <c r="Q437" i="29"/>
  <c r="L437" i="29" s="1"/>
  <c r="Q429" i="28"/>
  <c r="L429" i="28" s="1"/>
  <c r="Q429" i="48"/>
  <c r="L429" i="48" s="1"/>
  <c r="Q429" i="47"/>
  <c r="L429" i="47" s="1"/>
  <c r="Q429" i="46"/>
  <c r="L429" i="46" s="1"/>
  <c r="Q429" i="45"/>
  <c r="L429" i="45" s="1"/>
  <c r="Q429" i="44"/>
  <c r="L429" i="44" s="1"/>
  <c r="Q429" i="43"/>
  <c r="L429" i="43" s="1"/>
  <c r="Q429" i="42"/>
  <c r="L429" i="42" s="1"/>
  <c r="Q429" i="41"/>
  <c r="L429" i="41" s="1"/>
  <c r="Q429" i="40"/>
  <c r="L429" i="40" s="1"/>
  <c r="Q429" i="38"/>
  <c r="L429" i="38" s="1"/>
  <c r="Q429" i="37"/>
  <c r="L429" i="37" s="1"/>
  <c r="Q429" i="39"/>
  <c r="L429" i="39" s="1"/>
  <c r="Q429" i="35"/>
  <c r="L429" i="35" s="1"/>
  <c r="Q429" i="36"/>
  <c r="L429" i="36" s="1"/>
  <c r="Q429" i="34"/>
  <c r="L429" i="34" s="1"/>
  <c r="Q429" i="33"/>
  <c r="L429" i="33" s="1"/>
  <c r="Q429" i="31"/>
  <c r="L429" i="31" s="1"/>
  <c r="Q429" i="32"/>
  <c r="L429" i="32" s="1"/>
  <c r="Q429" i="30"/>
  <c r="L429" i="30" s="1"/>
  <c r="Q429" i="29"/>
  <c r="L429" i="29" s="1"/>
  <c r="Q421" i="28"/>
  <c r="Q421" i="48"/>
  <c r="Q421" i="47"/>
  <c r="Q421" i="46"/>
  <c r="Q421" i="45"/>
  <c r="Q421" i="44"/>
  <c r="Q421" i="43"/>
  <c r="Q421" i="42"/>
  <c r="Q421" i="41"/>
  <c r="Q421" i="40"/>
  <c r="Q421" i="39"/>
  <c r="Q421" i="38"/>
  <c r="Q421" i="36"/>
  <c r="Q421" i="35"/>
  <c r="Q421" i="37"/>
  <c r="Q421" i="33"/>
  <c r="Q421" i="34"/>
  <c r="Q421" i="31"/>
  <c r="Q421" i="32"/>
  <c r="Q421" i="29"/>
  <c r="Q421" i="30"/>
  <c r="Q413" i="28"/>
  <c r="L413" i="28" s="1"/>
  <c r="Q413" i="48"/>
  <c r="L413" i="48" s="1"/>
  <c r="Q413" i="46"/>
  <c r="L413" i="46" s="1"/>
  <c r="Q413" i="47"/>
  <c r="L413" i="47" s="1"/>
  <c r="Q413" i="45"/>
  <c r="L413" i="45" s="1"/>
  <c r="Q413" i="44"/>
  <c r="L413" i="44" s="1"/>
  <c r="Q413" i="43"/>
  <c r="L413" i="43" s="1"/>
  <c r="Q413" i="42"/>
  <c r="L413" i="42" s="1"/>
  <c r="Q413" i="41"/>
  <c r="L413" i="41" s="1"/>
  <c r="Q413" i="40"/>
  <c r="L413" i="40" s="1"/>
  <c r="Q413" i="38"/>
  <c r="L413" i="38" s="1"/>
  <c r="Q413" i="39"/>
  <c r="L413" i="39" s="1"/>
  <c r="Q413" i="37"/>
  <c r="L413" i="37" s="1"/>
  <c r="Q413" i="36"/>
  <c r="L413" i="36" s="1"/>
  <c r="Q413" i="35"/>
  <c r="L413" i="35" s="1"/>
  <c r="Q413" i="34"/>
  <c r="L413" i="34" s="1"/>
  <c r="Q413" i="33"/>
  <c r="L413" i="33" s="1"/>
  <c r="Q413" i="31"/>
  <c r="L413" i="31" s="1"/>
  <c r="Q413" i="32"/>
  <c r="L413" i="32" s="1"/>
  <c r="Q413" i="30"/>
  <c r="L413" i="30" s="1"/>
  <c r="Q413" i="29"/>
  <c r="L413" i="29" s="1"/>
  <c r="Q405" i="28"/>
  <c r="L405" i="28" s="1"/>
  <c r="Q405" i="48"/>
  <c r="L405" i="48" s="1"/>
  <c r="Q405" i="47"/>
  <c r="L405" i="47" s="1"/>
  <c r="Q405" i="46"/>
  <c r="L405" i="46" s="1"/>
  <c r="Q405" i="45"/>
  <c r="L405" i="45" s="1"/>
  <c r="Q405" i="44"/>
  <c r="L405" i="44" s="1"/>
  <c r="Q405" i="43"/>
  <c r="L405" i="43" s="1"/>
  <c r="Q405" i="42"/>
  <c r="L405" i="42" s="1"/>
  <c r="Q405" i="41"/>
  <c r="L405" i="41" s="1"/>
  <c r="Q405" i="40"/>
  <c r="L405" i="40" s="1"/>
  <c r="Q405" i="39"/>
  <c r="L405" i="39" s="1"/>
  <c r="Q405" i="38"/>
  <c r="L405" i="38" s="1"/>
  <c r="Q405" i="36"/>
  <c r="L405" i="36" s="1"/>
  <c r="Q405" i="35"/>
  <c r="L405" i="35" s="1"/>
  <c r="Q405" i="37"/>
  <c r="L405" i="37" s="1"/>
  <c r="Q405" i="33"/>
  <c r="L405" i="33" s="1"/>
  <c r="Q405" i="34"/>
  <c r="L405" i="34" s="1"/>
  <c r="Q405" i="31"/>
  <c r="L405" i="31" s="1"/>
  <c r="Q405" i="32"/>
  <c r="L405" i="32" s="1"/>
  <c r="Q405" i="30"/>
  <c r="L405" i="30" s="1"/>
  <c r="Q405" i="29"/>
  <c r="L405" i="29" s="1"/>
  <c r="Q397" i="28"/>
  <c r="L397" i="28" s="1"/>
  <c r="Q397" i="48"/>
  <c r="L397" i="48" s="1"/>
  <c r="Q397" i="46"/>
  <c r="L397" i="46" s="1"/>
  <c r="Q397" i="47"/>
  <c r="L397" i="47" s="1"/>
  <c r="Q397" i="45"/>
  <c r="L397" i="45" s="1"/>
  <c r="Q397" i="44"/>
  <c r="L397" i="44" s="1"/>
  <c r="Q397" i="43"/>
  <c r="L397" i="43" s="1"/>
  <c r="Q397" i="42"/>
  <c r="L397" i="42" s="1"/>
  <c r="Q397" i="41"/>
  <c r="L397" i="41" s="1"/>
  <c r="Q397" i="40"/>
  <c r="L397" i="40" s="1"/>
  <c r="Q397" i="39"/>
  <c r="L397" i="39" s="1"/>
  <c r="Q397" i="38"/>
  <c r="L397" i="38" s="1"/>
  <c r="Q397" i="37"/>
  <c r="L397" i="37" s="1"/>
  <c r="Q397" i="36"/>
  <c r="L397" i="36" s="1"/>
  <c r="Q397" i="35"/>
  <c r="L397" i="35" s="1"/>
  <c r="Q397" i="34"/>
  <c r="L397" i="34" s="1"/>
  <c r="Q397" i="33"/>
  <c r="L397" i="33" s="1"/>
  <c r="Q397" i="31"/>
  <c r="L397" i="31" s="1"/>
  <c r="Q397" i="32"/>
  <c r="L397" i="32" s="1"/>
  <c r="Q397" i="30"/>
  <c r="L397" i="30" s="1"/>
  <c r="Q397" i="29"/>
  <c r="L397" i="29" s="1"/>
  <c r="Q389" i="28"/>
  <c r="L389" i="28" s="1"/>
  <c r="Q389" i="48"/>
  <c r="L389" i="48" s="1"/>
  <c r="Q389" i="47"/>
  <c r="L389" i="47" s="1"/>
  <c r="Q389" i="45"/>
  <c r="L389" i="45" s="1"/>
  <c r="Q389" i="46"/>
  <c r="L389" i="46" s="1"/>
  <c r="Q389" i="44"/>
  <c r="L389" i="44" s="1"/>
  <c r="Q389" i="43"/>
  <c r="L389" i="43" s="1"/>
  <c r="Q389" i="42"/>
  <c r="L389" i="42" s="1"/>
  <c r="Q389" i="41"/>
  <c r="L389" i="41" s="1"/>
  <c r="Q389" i="40"/>
  <c r="L389" i="40" s="1"/>
  <c r="Q389" i="38"/>
  <c r="L389" i="38" s="1"/>
  <c r="Q389" i="39"/>
  <c r="L389" i="39" s="1"/>
  <c r="Q389" i="37"/>
  <c r="L389" i="37" s="1"/>
  <c r="Q389" i="36"/>
  <c r="L389" i="36" s="1"/>
  <c r="Q389" i="35"/>
  <c r="L389" i="35" s="1"/>
  <c r="Q389" i="33"/>
  <c r="L389" i="33" s="1"/>
  <c r="Q389" i="34"/>
  <c r="L389" i="34" s="1"/>
  <c r="Q389" i="31"/>
  <c r="L389" i="31" s="1"/>
  <c r="Q389" i="32"/>
  <c r="L389" i="32" s="1"/>
  <c r="Q389" i="30"/>
  <c r="L389" i="30" s="1"/>
  <c r="Q389" i="29"/>
  <c r="L389" i="29" s="1"/>
  <c r="Q381" i="28"/>
  <c r="Q381" i="48"/>
  <c r="Q381" i="47"/>
  <c r="Q381" i="46"/>
  <c r="Q381" i="45"/>
  <c r="Q381" i="44"/>
  <c r="Q381" i="43"/>
  <c r="Q381" i="42"/>
  <c r="Q381" i="41"/>
  <c r="Q381" i="40"/>
  <c r="Q381" i="39"/>
  <c r="Q381" i="38"/>
  <c r="Q381" i="36"/>
  <c r="Q381" i="35"/>
  <c r="Q381" i="37"/>
  <c r="Q381" i="34"/>
  <c r="Q381" i="33"/>
  <c r="Q381" i="32"/>
  <c r="Q381" i="31"/>
  <c r="Q381" i="30"/>
  <c r="Q381" i="29"/>
  <c r="Q373" i="28"/>
  <c r="L373" i="28" s="1"/>
  <c r="Q373" i="48"/>
  <c r="L373" i="48" s="1"/>
  <c r="Q373" i="47"/>
  <c r="L373" i="47" s="1"/>
  <c r="Q373" i="46"/>
  <c r="L373" i="46" s="1"/>
  <c r="Q373" i="45"/>
  <c r="L373" i="45" s="1"/>
  <c r="Q373" i="44"/>
  <c r="L373" i="44" s="1"/>
  <c r="Q373" i="43"/>
  <c r="L373" i="43" s="1"/>
  <c r="Q373" i="42"/>
  <c r="L373" i="42" s="1"/>
  <c r="Q373" i="41"/>
  <c r="L373" i="41" s="1"/>
  <c r="Q373" i="40"/>
  <c r="L373" i="40" s="1"/>
  <c r="Q373" i="39"/>
  <c r="L373" i="39" s="1"/>
  <c r="Q373" i="38"/>
  <c r="L373" i="38" s="1"/>
  <c r="Q373" i="37"/>
  <c r="L373" i="37" s="1"/>
  <c r="Q373" i="36"/>
  <c r="L373" i="36" s="1"/>
  <c r="Q373" i="35"/>
  <c r="L373" i="35" s="1"/>
  <c r="Q373" i="33"/>
  <c r="L373" i="33" s="1"/>
  <c r="Q373" i="34"/>
  <c r="L373" i="34" s="1"/>
  <c r="Q373" i="31"/>
  <c r="L373" i="31" s="1"/>
  <c r="Q373" i="32"/>
  <c r="L373" i="32" s="1"/>
  <c r="Q373" i="30"/>
  <c r="L373" i="30" s="1"/>
  <c r="Q373" i="29"/>
  <c r="L373" i="29" s="1"/>
  <c r="Q365" i="28"/>
  <c r="L365" i="28" s="1"/>
  <c r="Q365" i="48"/>
  <c r="L365" i="48" s="1"/>
  <c r="Q365" i="47"/>
  <c r="L365" i="47" s="1"/>
  <c r="Q365" i="46"/>
  <c r="L365" i="46" s="1"/>
  <c r="Q365" i="45"/>
  <c r="L365" i="45" s="1"/>
  <c r="Q365" i="44"/>
  <c r="L365" i="44" s="1"/>
  <c r="Q365" i="43"/>
  <c r="L365" i="43" s="1"/>
  <c r="Q365" i="42"/>
  <c r="L365" i="42" s="1"/>
  <c r="Q365" i="40"/>
  <c r="L365" i="40" s="1"/>
  <c r="Q365" i="41"/>
  <c r="L365" i="41" s="1"/>
  <c r="Q365" i="39"/>
  <c r="L365" i="39" s="1"/>
  <c r="Q365" i="38"/>
  <c r="L365" i="38" s="1"/>
  <c r="Q365" i="35"/>
  <c r="L365" i="35" s="1"/>
  <c r="Q365" i="36"/>
  <c r="L365" i="36" s="1"/>
  <c r="Q365" i="37"/>
  <c r="L365" i="37" s="1"/>
  <c r="Q365" i="34"/>
  <c r="L365" i="34" s="1"/>
  <c r="Q365" i="33"/>
  <c r="L365" i="33" s="1"/>
  <c r="Q365" i="32"/>
  <c r="L365" i="32" s="1"/>
  <c r="Q365" i="31"/>
  <c r="L365" i="31" s="1"/>
  <c r="Q365" i="30"/>
  <c r="L365" i="30" s="1"/>
  <c r="Q365" i="29"/>
  <c r="L365" i="29" s="1"/>
  <c r="Q357" i="28"/>
  <c r="L357" i="28" s="1"/>
  <c r="Q357" i="48"/>
  <c r="L357" i="48" s="1"/>
  <c r="Q357" i="47"/>
  <c r="L357" i="47" s="1"/>
  <c r="Q357" i="46"/>
  <c r="L357" i="46" s="1"/>
  <c r="Q357" i="45"/>
  <c r="L357" i="45" s="1"/>
  <c r="Q357" i="44"/>
  <c r="L357" i="44" s="1"/>
  <c r="Q357" i="43"/>
  <c r="L357" i="43" s="1"/>
  <c r="Q357" i="42"/>
  <c r="L357" i="42" s="1"/>
  <c r="Q357" i="41"/>
  <c r="L357" i="41" s="1"/>
  <c r="Q357" i="40"/>
  <c r="L357" i="40" s="1"/>
  <c r="Q357" i="38"/>
  <c r="L357" i="38" s="1"/>
  <c r="Q357" i="39"/>
  <c r="L357" i="39" s="1"/>
  <c r="Q357" i="36"/>
  <c r="L357" i="36" s="1"/>
  <c r="Q357" i="35"/>
  <c r="L357" i="35" s="1"/>
  <c r="Q357" i="37"/>
  <c r="L357" i="37" s="1"/>
  <c r="Q357" i="33"/>
  <c r="L357" i="33" s="1"/>
  <c r="Q357" i="34"/>
  <c r="L357" i="34" s="1"/>
  <c r="Q357" i="31"/>
  <c r="L357" i="31" s="1"/>
  <c r="Q357" i="32"/>
  <c r="L357" i="32" s="1"/>
  <c r="Q357" i="29"/>
  <c r="L357" i="29" s="1"/>
  <c r="Q357" i="30"/>
  <c r="L357" i="30" s="1"/>
  <c r="Q349" i="28"/>
  <c r="L349" i="28" s="1"/>
  <c r="Q349" i="48"/>
  <c r="L349" i="48" s="1"/>
  <c r="Q349" i="46"/>
  <c r="L349" i="46" s="1"/>
  <c r="Q349" i="47"/>
  <c r="L349" i="47" s="1"/>
  <c r="Q349" i="44"/>
  <c r="L349" i="44" s="1"/>
  <c r="Q349" i="45"/>
  <c r="L349" i="45" s="1"/>
  <c r="Q349" i="43"/>
  <c r="L349" i="43" s="1"/>
  <c r="Q349" i="42"/>
  <c r="L349" i="42" s="1"/>
  <c r="Q349" i="40"/>
  <c r="L349" i="40" s="1"/>
  <c r="Q349" i="41"/>
  <c r="L349" i="41" s="1"/>
  <c r="Q349" i="39"/>
  <c r="L349" i="39" s="1"/>
  <c r="Q349" i="38"/>
  <c r="L349" i="38" s="1"/>
  <c r="Q349" i="35"/>
  <c r="L349" i="35" s="1"/>
  <c r="Q349" i="37"/>
  <c r="L349" i="37" s="1"/>
  <c r="Q349" i="36"/>
  <c r="L349" i="36" s="1"/>
  <c r="Q349" i="33"/>
  <c r="L349" i="33" s="1"/>
  <c r="Q349" i="34"/>
  <c r="L349" i="34" s="1"/>
  <c r="Q349" i="32"/>
  <c r="L349" i="32" s="1"/>
  <c r="Q349" i="31"/>
  <c r="L349" i="31" s="1"/>
  <c r="Q349" i="30"/>
  <c r="L349" i="30" s="1"/>
  <c r="Q349" i="29"/>
  <c r="L349" i="29" s="1"/>
  <c r="Q341" i="28"/>
  <c r="Q341" i="48"/>
  <c r="Q341" i="47"/>
  <c r="Q341" i="46"/>
  <c r="Q341" i="45"/>
  <c r="Q341" i="44"/>
  <c r="Q341" i="43"/>
  <c r="Q341" i="42"/>
  <c r="Q341" i="41"/>
  <c r="Q341" i="40"/>
  <c r="Q341" i="39"/>
  <c r="Q341" i="38"/>
  <c r="Q341" i="36"/>
  <c r="Q341" i="37"/>
  <c r="Q341" i="35"/>
  <c r="Q341" i="33"/>
  <c r="Q341" i="34"/>
  <c r="Q341" i="31"/>
  <c r="Q341" i="32"/>
  <c r="Q341" i="29"/>
  <c r="Q341" i="30"/>
  <c r="Q333" i="28"/>
  <c r="L333" i="28" s="1"/>
  <c r="Q333" i="48"/>
  <c r="L333" i="48" s="1"/>
  <c r="Q333" i="47"/>
  <c r="L333" i="47" s="1"/>
  <c r="Q333" i="46"/>
  <c r="L333" i="46" s="1"/>
  <c r="Q333" i="45"/>
  <c r="L333" i="45" s="1"/>
  <c r="Q333" i="44"/>
  <c r="L333" i="44" s="1"/>
  <c r="Q333" i="43"/>
  <c r="L333" i="43" s="1"/>
  <c r="Q333" i="42"/>
  <c r="L333" i="42" s="1"/>
  <c r="Q333" i="40"/>
  <c r="L333" i="40" s="1"/>
  <c r="Q333" i="41"/>
  <c r="L333" i="41" s="1"/>
  <c r="Q333" i="38"/>
  <c r="L333" i="38" s="1"/>
  <c r="Q333" i="39"/>
  <c r="L333" i="39" s="1"/>
  <c r="Q333" i="35"/>
  <c r="L333" i="35" s="1"/>
  <c r="Q333" i="36"/>
  <c r="L333" i="36" s="1"/>
  <c r="Q333" i="37"/>
  <c r="L333" i="37" s="1"/>
  <c r="Q333" i="33"/>
  <c r="L333" i="33" s="1"/>
  <c r="Q333" i="34"/>
  <c r="L333" i="34" s="1"/>
  <c r="Q333" i="32"/>
  <c r="L333" i="32" s="1"/>
  <c r="Q333" i="31"/>
  <c r="L333" i="31" s="1"/>
  <c r="Q333" i="30"/>
  <c r="L333" i="30" s="1"/>
  <c r="Q333" i="29"/>
  <c r="L333" i="29" s="1"/>
  <c r="Q325" i="28"/>
  <c r="L325" i="28" s="1"/>
  <c r="Q325" i="48"/>
  <c r="L325" i="48" s="1"/>
  <c r="Q325" i="47"/>
  <c r="L325" i="47" s="1"/>
  <c r="Q325" i="46"/>
  <c r="L325" i="46" s="1"/>
  <c r="Q325" i="45"/>
  <c r="L325" i="45" s="1"/>
  <c r="Q325" i="44"/>
  <c r="L325" i="44" s="1"/>
  <c r="Q325" i="43"/>
  <c r="L325" i="43" s="1"/>
  <c r="Q325" i="42"/>
  <c r="L325" i="42" s="1"/>
  <c r="Q325" i="41"/>
  <c r="L325" i="41" s="1"/>
  <c r="Q325" i="40"/>
  <c r="L325" i="40" s="1"/>
  <c r="Q325" i="39"/>
  <c r="L325" i="39" s="1"/>
  <c r="Q325" i="38"/>
  <c r="L325" i="38" s="1"/>
  <c r="Q325" i="36"/>
  <c r="L325" i="36" s="1"/>
  <c r="Q325" i="37"/>
  <c r="L325" i="37" s="1"/>
  <c r="Q325" i="35"/>
  <c r="L325" i="35" s="1"/>
  <c r="Q325" i="34"/>
  <c r="L325" i="34" s="1"/>
  <c r="Q325" i="33"/>
  <c r="L325" i="33" s="1"/>
  <c r="Q325" i="32"/>
  <c r="L325" i="32" s="1"/>
  <c r="Q325" i="31"/>
  <c r="L325" i="31" s="1"/>
  <c r="Q325" i="29"/>
  <c r="L325" i="29" s="1"/>
  <c r="Q325" i="30"/>
  <c r="L325" i="30" s="1"/>
  <c r="Q317" i="28"/>
  <c r="L317" i="28" s="1"/>
  <c r="Q317" i="48"/>
  <c r="L317" i="48" s="1"/>
  <c r="Q317" i="47"/>
  <c r="L317" i="47" s="1"/>
  <c r="Q317" i="46"/>
  <c r="L317" i="46" s="1"/>
  <c r="Q317" i="45"/>
  <c r="L317" i="45" s="1"/>
  <c r="Q317" i="44"/>
  <c r="L317" i="44" s="1"/>
  <c r="Q317" i="43"/>
  <c r="L317" i="43" s="1"/>
  <c r="Q317" i="42"/>
  <c r="L317" i="42" s="1"/>
  <c r="Q317" i="41"/>
  <c r="L317" i="41" s="1"/>
  <c r="Q317" i="40"/>
  <c r="L317" i="40" s="1"/>
  <c r="Q317" i="39"/>
  <c r="L317" i="39" s="1"/>
  <c r="Q317" i="38"/>
  <c r="L317" i="38" s="1"/>
  <c r="Q317" i="37"/>
  <c r="L317" i="37" s="1"/>
  <c r="Q317" i="36"/>
  <c r="L317" i="36" s="1"/>
  <c r="Q317" i="35"/>
  <c r="L317" i="35" s="1"/>
  <c r="Q317" i="33"/>
  <c r="L317" i="33" s="1"/>
  <c r="Q317" i="34"/>
  <c r="L317" i="34" s="1"/>
  <c r="Q317" i="32"/>
  <c r="L317" i="32" s="1"/>
  <c r="Q317" i="31"/>
  <c r="L317" i="31" s="1"/>
  <c r="Q317" i="30"/>
  <c r="L317" i="30" s="1"/>
  <c r="Q317" i="29"/>
  <c r="L317" i="29" s="1"/>
  <c r="Q309" i="28"/>
  <c r="L309" i="28" s="1"/>
  <c r="Q309" i="48"/>
  <c r="L309" i="48" s="1"/>
  <c r="Q309" i="47"/>
  <c r="L309" i="47" s="1"/>
  <c r="Q309" i="46"/>
  <c r="L309" i="46" s="1"/>
  <c r="Q309" i="45"/>
  <c r="L309" i="45" s="1"/>
  <c r="Q309" i="44"/>
  <c r="L309" i="44" s="1"/>
  <c r="Q309" i="43"/>
  <c r="L309" i="43" s="1"/>
  <c r="Q309" i="42"/>
  <c r="L309" i="42" s="1"/>
  <c r="Q309" i="41"/>
  <c r="L309" i="41" s="1"/>
  <c r="Q309" i="40"/>
  <c r="L309" i="40" s="1"/>
  <c r="Q309" i="39"/>
  <c r="L309" i="39" s="1"/>
  <c r="Q309" i="38"/>
  <c r="L309" i="38" s="1"/>
  <c r="Q309" i="36"/>
  <c r="L309" i="36" s="1"/>
  <c r="Q309" i="35"/>
  <c r="L309" i="35" s="1"/>
  <c r="Q309" i="37"/>
  <c r="L309" i="37" s="1"/>
  <c r="Q309" i="34"/>
  <c r="L309" i="34" s="1"/>
  <c r="Q309" i="33"/>
  <c r="L309" i="33" s="1"/>
  <c r="Q309" i="32"/>
  <c r="L309" i="32" s="1"/>
  <c r="Q309" i="31"/>
  <c r="L309" i="31" s="1"/>
  <c r="Q309" i="29"/>
  <c r="L309" i="29" s="1"/>
  <c r="Q309" i="30"/>
  <c r="L309" i="30" s="1"/>
  <c r="Q301" i="28"/>
  <c r="Q301" i="48"/>
  <c r="Q301" i="47"/>
  <c r="Q301" i="46"/>
  <c r="Q301" i="45"/>
  <c r="Q301" i="44"/>
  <c r="Q301" i="43"/>
  <c r="Q301" i="42"/>
  <c r="Q301" i="41"/>
  <c r="Q301" i="40"/>
  <c r="Q301" i="39"/>
  <c r="Q301" i="38"/>
  <c r="Q301" i="37"/>
  <c r="Q301" i="36"/>
  <c r="Q301" i="35"/>
  <c r="Q301" i="33"/>
  <c r="Q301" i="34"/>
  <c r="Q301" i="32"/>
  <c r="Q301" i="31"/>
  <c r="Q301" i="30"/>
  <c r="Q301" i="29"/>
  <c r="Q293" i="28"/>
  <c r="L293" i="28" s="1"/>
  <c r="Q293" i="48"/>
  <c r="L293" i="48" s="1"/>
  <c r="Q293" i="46"/>
  <c r="L293" i="46" s="1"/>
  <c r="Q293" i="47"/>
  <c r="L293" i="47" s="1"/>
  <c r="Q293" i="45"/>
  <c r="L293" i="45" s="1"/>
  <c r="Q293" i="44"/>
  <c r="L293" i="44" s="1"/>
  <c r="Q293" i="43"/>
  <c r="L293" i="43" s="1"/>
  <c r="Q293" i="42"/>
  <c r="L293" i="42" s="1"/>
  <c r="Q293" i="41"/>
  <c r="L293" i="41" s="1"/>
  <c r="Q293" i="40"/>
  <c r="L293" i="40" s="1"/>
  <c r="Q293" i="39"/>
  <c r="L293" i="39" s="1"/>
  <c r="Q293" i="38"/>
  <c r="L293" i="38" s="1"/>
  <c r="Q293" i="36"/>
  <c r="L293" i="36" s="1"/>
  <c r="Q293" i="35"/>
  <c r="L293" i="35" s="1"/>
  <c r="Q293" i="37"/>
  <c r="L293" i="37" s="1"/>
  <c r="Q293" i="34"/>
  <c r="L293" i="34" s="1"/>
  <c r="Q293" i="33"/>
  <c r="L293" i="33" s="1"/>
  <c r="Q293" i="32"/>
  <c r="L293" i="32" s="1"/>
  <c r="Q293" i="31"/>
  <c r="L293" i="31" s="1"/>
  <c r="Q293" i="29"/>
  <c r="L293" i="29" s="1"/>
  <c r="Q293" i="30"/>
  <c r="L293" i="30" s="1"/>
  <c r="Q285" i="28"/>
  <c r="L285" i="28" s="1"/>
  <c r="Q285" i="48"/>
  <c r="L285" i="48" s="1"/>
  <c r="Q285" i="47"/>
  <c r="L285" i="47" s="1"/>
  <c r="Q285" i="46"/>
  <c r="L285" i="46" s="1"/>
  <c r="Q285" i="45"/>
  <c r="L285" i="45" s="1"/>
  <c r="Q285" i="44"/>
  <c r="L285" i="44" s="1"/>
  <c r="Q285" i="43"/>
  <c r="L285" i="43" s="1"/>
  <c r="Q285" i="42"/>
  <c r="L285" i="42" s="1"/>
  <c r="Q285" i="40"/>
  <c r="L285" i="40" s="1"/>
  <c r="Q285" i="41"/>
  <c r="L285" i="41" s="1"/>
  <c r="Q285" i="39"/>
  <c r="L285" i="39" s="1"/>
  <c r="Q285" i="38"/>
  <c r="L285" i="38" s="1"/>
  <c r="Q285" i="37"/>
  <c r="L285" i="37" s="1"/>
  <c r="Q285" i="36"/>
  <c r="L285" i="36" s="1"/>
  <c r="Q285" i="35"/>
  <c r="L285" i="35" s="1"/>
  <c r="Q285" i="33"/>
  <c r="L285" i="33" s="1"/>
  <c r="Q285" i="34"/>
  <c r="L285" i="34" s="1"/>
  <c r="Q285" i="32"/>
  <c r="L285" i="32" s="1"/>
  <c r="Q285" i="31"/>
  <c r="L285" i="31" s="1"/>
  <c r="Q285" i="30"/>
  <c r="L285" i="30" s="1"/>
  <c r="Q285" i="29"/>
  <c r="L285" i="29" s="1"/>
  <c r="Q277" i="28"/>
  <c r="L277" i="28" s="1"/>
  <c r="Q277" i="48"/>
  <c r="L277" i="48" s="1"/>
  <c r="Q277" i="47"/>
  <c r="L277" i="47" s="1"/>
  <c r="Q277" i="46"/>
  <c r="L277" i="46" s="1"/>
  <c r="Q277" i="45"/>
  <c r="L277" i="45" s="1"/>
  <c r="Q277" i="44"/>
  <c r="L277" i="44" s="1"/>
  <c r="Q277" i="42"/>
  <c r="L277" i="42" s="1"/>
  <c r="Q277" i="43"/>
  <c r="L277" i="43" s="1"/>
  <c r="Q277" i="40"/>
  <c r="L277" i="40" s="1"/>
  <c r="Q277" i="41"/>
  <c r="L277" i="41" s="1"/>
  <c r="Q277" i="38"/>
  <c r="L277" i="38" s="1"/>
  <c r="Q277" i="39"/>
  <c r="L277" i="39" s="1"/>
  <c r="Q277" i="37"/>
  <c r="L277" i="37" s="1"/>
  <c r="Q277" i="36"/>
  <c r="L277" i="36" s="1"/>
  <c r="Q277" i="34"/>
  <c r="L277" i="34" s="1"/>
  <c r="Q277" i="35"/>
  <c r="L277" i="35" s="1"/>
  <c r="Q277" i="33"/>
  <c r="L277" i="33" s="1"/>
  <c r="Q277" i="32"/>
  <c r="L277" i="32" s="1"/>
  <c r="Q277" i="31"/>
  <c r="L277" i="31" s="1"/>
  <c r="Q277" i="29"/>
  <c r="L277" i="29" s="1"/>
  <c r="Q277" i="30"/>
  <c r="L277" i="30" s="1"/>
  <c r="Q269" i="28"/>
  <c r="Q269" i="48"/>
  <c r="Q269" i="47"/>
  <c r="Q269" i="46"/>
  <c r="Q269" i="45"/>
  <c r="Q269" i="44"/>
  <c r="Q269" i="42"/>
  <c r="Q269" i="43"/>
  <c r="Q269" i="40"/>
  <c r="Q269" i="41"/>
  <c r="Q269" i="39"/>
  <c r="Q269" i="38"/>
  <c r="Q269" i="37"/>
  <c r="Q269" i="36"/>
  <c r="Q269" i="35"/>
  <c r="Q269" i="33"/>
  <c r="Q269" i="34"/>
  <c r="Q269" i="32"/>
  <c r="Q269" i="31"/>
  <c r="Q269" i="30"/>
  <c r="Q269" i="29"/>
  <c r="Q261" i="28"/>
  <c r="Q261" i="48"/>
  <c r="Q261" i="46"/>
  <c r="Q261" i="47"/>
  <c r="Q261" i="45"/>
  <c r="Q261" i="44"/>
  <c r="Q261" i="42"/>
  <c r="Q261" i="43"/>
  <c r="Q261" i="40"/>
  <c r="Q261" i="41"/>
  <c r="Q261" i="39"/>
  <c r="Q261" i="38"/>
  <c r="Q261" i="37"/>
  <c r="Q261" i="36"/>
  <c r="Q261" i="35"/>
  <c r="Q261" i="33"/>
  <c r="Q261" i="34"/>
  <c r="Q261" i="32"/>
  <c r="Q261" i="31"/>
  <c r="Q261" i="30"/>
  <c r="Q261" i="29"/>
  <c r="Q253" i="28"/>
  <c r="Q253" i="48"/>
  <c r="Q253" i="47"/>
  <c r="Q253" i="46"/>
  <c r="Q253" i="45"/>
  <c r="Q253" i="44"/>
  <c r="Q253" i="43"/>
  <c r="Q253" i="42"/>
  <c r="Q253" i="40"/>
  <c r="Q253" i="41"/>
  <c r="Q253" i="39"/>
  <c r="Q253" i="38"/>
  <c r="Q253" i="37"/>
  <c r="Q253" i="36"/>
  <c r="Q253" i="34"/>
  <c r="Q253" i="35"/>
  <c r="Q253" i="33"/>
  <c r="Q253" i="32"/>
  <c r="Q253" i="31"/>
  <c r="Q253" i="30"/>
  <c r="Q253" i="29"/>
  <c r="Q245" i="28"/>
  <c r="Q245" i="48"/>
  <c r="Q245" i="46"/>
  <c r="Q245" i="47"/>
  <c r="Q245" i="45"/>
  <c r="Q245" i="44"/>
  <c r="Q245" i="43"/>
  <c r="Q245" i="42"/>
  <c r="Q245" i="41"/>
  <c r="Q245" i="40"/>
  <c r="Q245" i="38"/>
  <c r="Q245" i="39"/>
  <c r="Q245" i="36"/>
  <c r="Q245" i="37"/>
  <c r="Q245" i="33"/>
  <c r="Q245" i="35"/>
  <c r="Q245" i="34"/>
  <c r="Q245" i="31"/>
  <c r="Q245" i="32"/>
  <c r="Q245" i="30"/>
  <c r="Q245" i="29"/>
  <c r="Q237" i="28"/>
  <c r="L237" i="28" s="1"/>
  <c r="Q237" i="48"/>
  <c r="L237" i="48" s="1"/>
  <c r="Q237" i="46"/>
  <c r="L237" i="46" s="1"/>
  <c r="Q237" i="45"/>
  <c r="L237" i="45" s="1"/>
  <c r="Q237" i="47"/>
  <c r="L237" i="47" s="1"/>
  <c r="Q237" i="44"/>
  <c r="L237" i="44" s="1"/>
  <c r="Q237" i="43"/>
  <c r="L237" i="43" s="1"/>
  <c r="Q237" i="42"/>
  <c r="L237" i="42" s="1"/>
  <c r="Q237" i="41"/>
  <c r="L237" i="41" s="1"/>
  <c r="Q237" i="40"/>
  <c r="L237" i="40" s="1"/>
  <c r="Q237" i="39"/>
  <c r="L237" i="39" s="1"/>
  <c r="Q237" i="38"/>
  <c r="L237" i="38" s="1"/>
  <c r="Q237" i="37"/>
  <c r="L237" i="37" s="1"/>
  <c r="Q237" i="36"/>
  <c r="L237" i="36" s="1"/>
  <c r="Q237" i="35"/>
  <c r="L237" i="35" s="1"/>
  <c r="Q237" i="34"/>
  <c r="L237" i="34" s="1"/>
  <c r="Q237" i="33"/>
  <c r="L237" i="33" s="1"/>
  <c r="Q237" i="32"/>
  <c r="L237" i="32" s="1"/>
  <c r="Q237" i="31"/>
  <c r="L237" i="31" s="1"/>
  <c r="Q237" i="30"/>
  <c r="L237" i="30" s="1"/>
  <c r="Q237" i="29"/>
  <c r="L237" i="29" s="1"/>
  <c r="Q229" i="28"/>
  <c r="Q229" i="48"/>
  <c r="Q229" i="47"/>
  <c r="Q229" i="46"/>
  <c r="Q229" i="44"/>
  <c r="Q229" i="45"/>
  <c r="Q229" i="43"/>
  <c r="Q229" i="42"/>
  <c r="Q229" i="41"/>
  <c r="Q229" i="40"/>
  <c r="Q229" i="39"/>
  <c r="Q229" i="38"/>
  <c r="Q229" i="36"/>
  <c r="Q229" i="37"/>
  <c r="Q229" i="33"/>
  <c r="Q229" i="35"/>
  <c r="Q229" i="34"/>
  <c r="Q229" i="31"/>
  <c r="Q229" i="32"/>
  <c r="Q229" i="29"/>
  <c r="Q229" i="30"/>
  <c r="Q221" i="28"/>
  <c r="Q221" i="48"/>
  <c r="Q221" i="47"/>
  <c r="Q221" i="46"/>
  <c r="Q221" i="44"/>
  <c r="Q221" i="43"/>
  <c r="Q221" i="45"/>
  <c r="Q221" i="41"/>
  <c r="Q221" i="40"/>
  <c r="Q221" i="42"/>
  <c r="Q221" i="39"/>
  <c r="Q221" i="38"/>
  <c r="Q221" i="36"/>
  <c r="Q221" i="37"/>
  <c r="Q221" i="34"/>
  <c r="Q221" i="35"/>
  <c r="Q221" i="33"/>
  <c r="Q221" i="32"/>
  <c r="Q221" i="31"/>
  <c r="Q221" i="29"/>
  <c r="Q221" i="30"/>
  <c r="Q213" i="28"/>
  <c r="Q213" i="48"/>
  <c r="Q213" i="47"/>
  <c r="Q213" i="46"/>
  <c r="Q213" i="45"/>
  <c r="Q213" i="44"/>
  <c r="Q213" i="42"/>
  <c r="Q213" i="43"/>
  <c r="Q213" i="41"/>
  <c r="Q213" i="40"/>
  <c r="Q213" i="39"/>
  <c r="Q213" i="38"/>
  <c r="Q213" i="36"/>
  <c r="Q213" i="37"/>
  <c r="Q213" i="34"/>
  <c r="Q213" i="33"/>
  <c r="Q213" i="35"/>
  <c r="Q213" i="31"/>
  <c r="Q213" i="32"/>
  <c r="Q213" i="30"/>
  <c r="Q213" i="29"/>
  <c r="Q205" i="28"/>
  <c r="Q205" i="48"/>
  <c r="Q205" i="47"/>
  <c r="Q205" i="46"/>
  <c r="Q205" i="45"/>
  <c r="Q205" i="44"/>
  <c r="Q205" i="43"/>
  <c r="Q205" i="40"/>
  <c r="Q205" i="41"/>
  <c r="Q205" i="42"/>
  <c r="Q205" i="38"/>
  <c r="Q205" i="39"/>
  <c r="Q205" i="36"/>
  <c r="Q205" i="37"/>
  <c r="Q205" i="34"/>
  <c r="Q205" i="33"/>
  <c r="Q205" i="35"/>
  <c r="Q205" i="32"/>
  <c r="Q205" i="31"/>
  <c r="Q205" i="30"/>
  <c r="Q205" i="29"/>
  <c r="Q197" i="28"/>
  <c r="L197" i="28" s="1"/>
  <c r="Q197" i="48"/>
  <c r="L197" i="48" s="1"/>
  <c r="Q197" i="47"/>
  <c r="L197" i="47" s="1"/>
  <c r="Q197" i="46"/>
  <c r="L197" i="46" s="1"/>
  <c r="Q197" i="45"/>
  <c r="L197" i="45" s="1"/>
  <c r="Q197" i="44"/>
  <c r="L197" i="44" s="1"/>
  <c r="Q197" i="43"/>
  <c r="L197" i="43" s="1"/>
  <c r="Q197" i="42"/>
  <c r="L197" i="42" s="1"/>
  <c r="Q197" i="40"/>
  <c r="L197" i="40" s="1"/>
  <c r="Q197" i="41"/>
  <c r="L197" i="41" s="1"/>
  <c r="Q197" i="39"/>
  <c r="L197" i="39" s="1"/>
  <c r="Q197" i="38"/>
  <c r="L197" i="38" s="1"/>
  <c r="Q197" i="37"/>
  <c r="L197" i="37" s="1"/>
  <c r="Q197" i="36"/>
  <c r="L197" i="36" s="1"/>
  <c r="Q197" i="34"/>
  <c r="L197" i="34" s="1"/>
  <c r="Q197" i="33"/>
  <c r="L197" i="33" s="1"/>
  <c r="Q197" i="35"/>
  <c r="L197" i="35" s="1"/>
  <c r="Q197" i="31"/>
  <c r="L197" i="31" s="1"/>
  <c r="Q197" i="32"/>
  <c r="L197" i="32" s="1"/>
  <c r="Q197" i="30"/>
  <c r="L197" i="30" s="1"/>
  <c r="Q197" i="29"/>
  <c r="L197" i="29" s="1"/>
  <c r="Q189" i="28"/>
  <c r="Q189" i="47"/>
  <c r="Q189" i="48"/>
  <c r="Q189" i="46"/>
  <c r="Q189" i="45"/>
  <c r="Q189" i="44"/>
  <c r="Q189" i="43"/>
  <c r="Q189" i="42"/>
  <c r="Q189" i="41"/>
  <c r="Q189" i="40"/>
  <c r="Q189" i="39"/>
  <c r="Q189" i="38"/>
  <c r="Q189" i="37"/>
  <c r="Q189" i="36"/>
  <c r="Q189" i="35"/>
  <c r="Q189" i="33"/>
  <c r="Q189" i="34"/>
  <c r="Q189" i="31"/>
  <c r="Q189" i="32"/>
  <c r="Q189" i="30"/>
  <c r="Q189" i="29"/>
  <c r="Q181" i="28"/>
  <c r="Q181" i="48"/>
  <c r="Q181" i="47"/>
  <c r="Q181" i="46"/>
  <c r="Q181" i="45"/>
  <c r="Q181" i="44"/>
  <c r="Q181" i="43"/>
  <c r="Q181" i="41"/>
  <c r="Q181" i="40"/>
  <c r="Q181" i="42"/>
  <c r="Q181" i="39"/>
  <c r="Q181" i="38"/>
  <c r="Q181" i="37"/>
  <c r="Q181" i="36"/>
  <c r="Q181" i="34"/>
  <c r="Q181" i="35"/>
  <c r="Q181" i="33"/>
  <c r="Q181" i="31"/>
  <c r="Q181" i="32"/>
  <c r="Q181" i="30"/>
  <c r="Q181" i="29"/>
  <c r="Q173" i="28"/>
  <c r="Q173" i="47"/>
  <c r="Q173" i="48"/>
  <c r="Q173" i="45"/>
  <c r="Q173" i="46"/>
  <c r="Q173" i="44"/>
  <c r="Q173" i="43"/>
  <c r="Q173" i="41"/>
  <c r="Q173" i="40"/>
  <c r="Q173" i="42"/>
  <c r="Q173" i="39"/>
  <c r="Q173" i="38"/>
  <c r="Q173" i="37"/>
  <c r="Q173" i="36"/>
  <c r="Q173" i="35"/>
  <c r="Q173" i="34"/>
  <c r="Q173" i="33"/>
  <c r="Q173" i="31"/>
  <c r="Q173" i="32"/>
  <c r="Q173" i="30"/>
  <c r="Q173" i="29"/>
  <c r="Q165" i="28"/>
  <c r="Q165" i="48"/>
  <c r="Q165" i="47"/>
  <c r="Q165" i="46"/>
  <c r="Q165" i="44"/>
  <c r="Q165" i="45"/>
  <c r="Q165" i="43"/>
  <c r="Q165" i="42"/>
  <c r="Q165" i="40"/>
  <c r="Q165" i="41"/>
  <c r="Q165" i="38"/>
  <c r="Q165" i="39"/>
  <c r="Q165" i="37"/>
  <c r="Q165" i="36"/>
  <c r="Q165" i="34"/>
  <c r="Q165" i="33"/>
  <c r="Q165" i="35"/>
  <c r="Q165" i="32"/>
  <c r="Q165" i="31"/>
  <c r="Q165" i="30"/>
  <c r="Q165" i="29"/>
  <c r="Q157" i="28"/>
  <c r="L157" i="28" s="1"/>
  <c r="Q157" i="48"/>
  <c r="L157" i="48" s="1"/>
  <c r="Q157" i="47"/>
  <c r="L157" i="47" s="1"/>
  <c r="Q157" i="46"/>
  <c r="L157" i="46" s="1"/>
  <c r="Q157" i="45"/>
  <c r="L157" i="45" s="1"/>
  <c r="Q157" i="44"/>
  <c r="L157" i="44" s="1"/>
  <c r="Q157" i="43"/>
  <c r="L157" i="43" s="1"/>
  <c r="Q157" i="42"/>
  <c r="L157" i="42" s="1"/>
  <c r="Q157" i="40"/>
  <c r="L157" i="40" s="1"/>
  <c r="Q157" i="41"/>
  <c r="L157" i="41" s="1"/>
  <c r="Q157" i="39"/>
  <c r="L157" i="39" s="1"/>
  <c r="Q157" i="38"/>
  <c r="L157" i="38" s="1"/>
  <c r="Q157" i="36"/>
  <c r="L157" i="36" s="1"/>
  <c r="Q157" i="37"/>
  <c r="L157" i="37" s="1"/>
  <c r="Q157" i="34"/>
  <c r="L157" i="34" s="1"/>
  <c r="Q157" i="35"/>
  <c r="L157" i="35" s="1"/>
  <c r="Q157" i="31"/>
  <c r="L157" i="31" s="1"/>
  <c r="Q157" i="33"/>
  <c r="L157" i="33" s="1"/>
  <c r="Q157" i="32"/>
  <c r="L157" i="32" s="1"/>
  <c r="Q157" i="30"/>
  <c r="L157" i="30" s="1"/>
  <c r="Q157" i="29"/>
  <c r="L157" i="29" s="1"/>
  <c r="Q149" i="28"/>
  <c r="Q149" i="48"/>
  <c r="Q149" i="47"/>
  <c r="Q149" i="46"/>
  <c r="Q149" i="44"/>
  <c r="Q149" i="45"/>
  <c r="Q149" i="42"/>
  <c r="Q149" i="43"/>
  <c r="Q149" i="41"/>
  <c r="Q149" i="40"/>
  <c r="Q149" i="39"/>
  <c r="Q149" i="38"/>
  <c r="Q149" i="37"/>
  <c r="Q149" i="36"/>
  <c r="Q149" i="35"/>
  <c r="Q149" i="34"/>
  <c r="Q149" i="33"/>
  <c r="Q149" i="32"/>
  <c r="Q149" i="31"/>
  <c r="Q149" i="29"/>
  <c r="Q149" i="30"/>
  <c r="Q141" i="28"/>
  <c r="Q141" i="48"/>
  <c r="Q141" i="46"/>
  <c r="Q141" i="47"/>
  <c r="Q141" i="45"/>
  <c r="Q141" i="44"/>
  <c r="Q141" i="43"/>
  <c r="Q141" i="42"/>
  <c r="Q141" i="40"/>
  <c r="Q141" i="41"/>
  <c r="Q141" i="38"/>
  <c r="Q141" i="39"/>
  <c r="Q141" i="36"/>
  <c r="Q141" i="37"/>
  <c r="Q141" i="34"/>
  <c r="Q141" i="35"/>
  <c r="Q141" i="31"/>
  <c r="Q141" i="33"/>
  <c r="Q141" i="32"/>
  <c r="Q141" i="30"/>
  <c r="Q141" i="29"/>
  <c r="Q133" i="28"/>
  <c r="Q133" i="48"/>
  <c r="Q133" i="47"/>
  <c r="Q133" i="46"/>
  <c r="Q133" i="45"/>
  <c r="Q133" i="44"/>
  <c r="Q133" i="43"/>
  <c r="Q133" i="41"/>
  <c r="Q133" i="42"/>
  <c r="Q133" i="40"/>
  <c r="Q133" i="39"/>
  <c r="Q133" i="38"/>
  <c r="Q133" i="37"/>
  <c r="Q133" i="36"/>
  <c r="Q133" i="35"/>
  <c r="Q133" i="34"/>
  <c r="Q133" i="33"/>
  <c r="Q133" i="32"/>
  <c r="Q133" i="31"/>
  <c r="Q133" i="29"/>
  <c r="Q133" i="30"/>
  <c r="Q125" i="28"/>
  <c r="Q125" i="48"/>
  <c r="Q125" i="47"/>
  <c r="Q125" i="46"/>
  <c r="Q125" i="45"/>
  <c r="Q125" i="44"/>
  <c r="Q125" i="43"/>
  <c r="Q125" i="40"/>
  <c r="Q125" i="41"/>
  <c r="Q125" i="42"/>
  <c r="Q125" i="38"/>
  <c r="Q125" i="39"/>
  <c r="Q125" i="36"/>
  <c r="Q125" i="37"/>
  <c r="Q125" i="34"/>
  <c r="Q125" i="35"/>
  <c r="Q125" i="31"/>
  <c r="Q125" i="33"/>
  <c r="Q125" i="32"/>
  <c r="Q125" i="30"/>
  <c r="Q125" i="29"/>
  <c r="Q117" i="28"/>
  <c r="L117" i="28" s="1"/>
  <c r="Q117" i="48"/>
  <c r="L117" i="48" s="1"/>
  <c r="Q117" i="47"/>
  <c r="L117" i="47" s="1"/>
  <c r="Q117" i="46"/>
  <c r="L117" i="46" s="1"/>
  <c r="Q117" i="45"/>
  <c r="L117" i="45" s="1"/>
  <c r="Q117" i="44"/>
  <c r="L117" i="44" s="1"/>
  <c r="Q117" i="43"/>
  <c r="L117" i="43" s="1"/>
  <c r="Q117" i="42"/>
  <c r="L117" i="42" s="1"/>
  <c r="Q117" i="41"/>
  <c r="L117" i="41" s="1"/>
  <c r="Q117" i="40"/>
  <c r="L117" i="40" s="1"/>
  <c r="Q117" i="39"/>
  <c r="L117" i="39" s="1"/>
  <c r="Q117" i="38"/>
  <c r="L117" i="38" s="1"/>
  <c r="Q117" i="37"/>
  <c r="L117" i="37" s="1"/>
  <c r="Q117" i="36"/>
  <c r="L117" i="36" s="1"/>
  <c r="Q117" i="34"/>
  <c r="L117" i="34" s="1"/>
  <c r="Q117" i="35"/>
  <c r="L117" i="35" s="1"/>
  <c r="Q117" i="31"/>
  <c r="L117" i="31" s="1"/>
  <c r="Q117" i="32"/>
  <c r="L117" i="32" s="1"/>
  <c r="Q117" i="33"/>
  <c r="L117" i="33" s="1"/>
  <c r="Q117" i="29"/>
  <c r="L117" i="29" s="1"/>
  <c r="Q117" i="30"/>
  <c r="L117" i="30" s="1"/>
  <c r="Q88" i="28"/>
  <c r="Q88" i="48"/>
  <c r="Q88" i="46"/>
  <c r="Q88" i="47"/>
  <c r="Q88" i="45"/>
  <c r="Q88" i="44"/>
  <c r="Q88" i="43"/>
  <c r="Q88" i="41"/>
  <c r="Q88" i="42"/>
  <c r="Q88" i="40"/>
  <c r="Q88" i="38"/>
  <c r="Q88" i="39"/>
  <c r="Q88" i="37"/>
  <c r="Q88" i="36"/>
  <c r="Q88" i="34"/>
  <c r="Q88" i="35"/>
  <c r="Q88" i="31"/>
  <c r="Q88" i="32"/>
  <c r="Q88" i="33"/>
  <c r="Q88" i="30"/>
  <c r="Q88" i="29"/>
  <c r="Q444" i="28"/>
  <c r="Q444" i="48"/>
  <c r="Q444" i="47"/>
  <c r="Q444" i="46"/>
  <c r="Q444" i="45"/>
  <c r="Q444" i="44"/>
  <c r="Q444" i="43"/>
  <c r="Q444" i="42"/>
  <c r="Q444" i="40"/>
  <c r="Q444" i="41"/>
  <c r="Q444" i="39"/>
  <c r="Q444" i="37"/>
  <c r="Q444" i="38"/>
  <c r="Q444" i="36"/>
  <c r="Q444" i="35"/>
  <c r="Q444" i="34"/>
  <c r="Q444" i="33"/>
  <c r="Q444" i="30"/>
  <c r="Q444" i="31"/>
  <c r="Q444" i="32"/>
  <c r="Q444" i="29"/>
  <c r="Q388" i="28"/>
  <c r="L388" i="28" s="1"/>
  <c r="Q388" i="48"/>
  <c r="L388" i="48" s="1"/>
  <c r="Q388" i="47"/>
  <c r="L388" i="47" s="1"/>
  <c r="Q388" i="46"/>
  <c r="L388" i="46" s="1"/>
  <c r="Q388" i="45"/>
  <c r="L388" i="45" s="1"/>
  <c r="Q388" i="44"/>
  <c r="L388" i="44" s="1"/>
  <c r="Q388" i="42"/>
  <c r="L388" i="42" s="1"/>
  <c r="Q388" i="43"/>
  <c r="L388" i="43" s="1"/>
  <c r="Q388" i="41"/>
  <c r="L388" i="41" s="1"/>
  <c r="Q388" i="40"/>
  <c r="L388" i="40" s="1"/>
  <c r="Q388" i="39"/>
  <c r="L388" i="39" s="1"/>
  <c r="Q388" i="38"/>
  <c r="L388" i="38" s="1"/>
  <c r="Q388" i="36"/>
  <c r="L388" i="36" s="1"/>
  <c r="Q388" i="35"/>
  <c r="L388" i="35" s="1"/>
  <c r="Q388" i="37"/>
  <c r="L388" i="37" s="1"/>
  <c r="Q388" i="33"/>
  <c r="L388" i="33" s="1"/>
  <c r="Q388" i="34"/>
  <c r="L388" i="34" s="1"/>
  <c r="Q388" i="32"/>
  <c r="L388" i="32" s="1"/>
  <c r="Q388" i="31"/>
  <c r="L388" i="31" s="1"/>
  <c r="Q388" i="30"/>
  <c r="L388" i="30" s="1"/>
  <c r="Q388" i="29"/>
  <c r="L388" i="29" s="1"/>
  <c r="Q332" i="28"/>
  <c r="L332" i="28" s="1"/>
  <c r="Q332" i="48"/>
  <c r="L332" i="48" s="1"/>
  <c r="Q332" i="47"/>
  <c r="L332" i="47" s="1"/>
  <c r="Q332" i="46"/>
  <c r="L332" i="46" s="1"/>
  <c r="Q332" i="45"/>
  <c r="L332" i="45" s="1"/>
  <c r="Q332" i="44"/>
  <c r="L332" i="44" s="1"/>
  <c r="Q332" i="43"/>
  <c r="L332" i="43" s="1"/>
  <c r="Q332" i="42"/>
  <c r="L332" i="42" s="1"/>
  <c r="Q332" i="41"/>
  <c r="L332" i="41" s="1"/>
  <c r="Q332" i="40"/>
  <c r="L332" i="40" s="1"/>
  <c r="Q332" i="39"/>
  <c r="L332" i="39" s="1"/>
  <c r="Q332" i="38"/>
  <c r="L332" i="38" s="1"/>
  <c r="Q332" i="36"/>
  <c r="L332" i="36" s="1"/>
  <c r="Q332" i="37"/>
  <c r="L332" i="37" s="1"/>
  <c r="Q332" i="35"/>
  <c r="L332" i="35" s="1"/>
  <c r="Q332" i="34"/>
  <c r="L332" i="34" s="1"/>
  <c r="Q332" i="33"/>
  <c r="L332" i="33" s="1"/>
  <c r="Q332" i="31"/>
  <c r="L332" i="31" s="1"/>
  <c r="Q332" i="32"/>
  <c r="L332" i="32" s="1"/>
  <c r="Q332" i="30"/>
  <c r="L332" i="30" s="1"/>
  <c r="Q332" i="29"/>
  <c r="L332" i="29" s="1"/>
  <c r="Q276" i="28"/>
  <c r="L276" i="28" s="1"/>
  <c r="Q276" i="48"/>
  <c r="L276" i="48" s="1"/>
  <c r="Q276" i="47"/>
  <c r="L276" i="47" s="1"/>
  <c r="Q276" i="46"/>
  <c r="L276" i="46" s="1"/>
  <c r="Q276" i="45"/>
  <c r="L276" i="45" s="1"/>
  <c r="Q276" i="44"/>
  <c r="L276" i="44" s="1"/>
  <c r="Q276" i="42"/>
  <c r="L276" i="42" s="1"/>
  <c r="Q276" i="43"/>
  <c r="L276" i="43" s="1"/>
  <c r="Q276" i="40"/>
  <c r="L276" i="40" s="1"/>
  <c r="Q276" i="41"/>
  <c r="L276" i="41" s="1"/>
  <c r="Q276" i="39"/>
  <c r="L276" i="39" s="1"/>
  <c r="Q276" i="38"/>
  <c r="L276" i="38" s="1"/>
  <c r="Q276" i="37"/>
  <c r="L276" i="37" s="1"/>
  <c r="Q276" i="36"/>
  <c r="L276" i="36" s="1"/>
  <c r="Q276" i="35"/>
  <c r="L276" i="35" s="1"/>
  <c r="Q276" i="33"/>
  <c r="L276" i="33" s="1"/>
  <c r="Q276" i="34"/>
  <c r="L276" i="34" s="1"/>
  <c r="Q276" i="32"/>
  <c r="L276" i="32" s="1"/>
  <c r="Q276" i="31"/>
  <c r="L276" i="31" s="1"/>
  <c r="Q276" i="30"/>
  <c r="L276" i="30" s="1"/>
  <c r="Q276" i="29"/>
  <c r="L276" i="29" s="1"/>
  <c r="Q228" i="28"/>
  <c r="Q228" i="48"/>
  <c r="Q228" i="46"/>
  <c r="Q228" i="47"/>
  <c r="Q228" i="45"/>
  <c r="Q228" i="44"/>
  <c r="Q228" i="43"/>
  <c r="Q228" i="42"/>
  <c r="Q228" i="41"/>
  <c r="Q228" i="40"/>
  <c r="Q228" i="39"/>
  <c r="Q228" i="38"/>
  <c r="Q228" i="36"/>
  <c r="Q228" i="37"/>
  <c r="Q228" i="33"/>
  <c r="Q228" i="35"/>
  <c r="Q228" i="34"/>
  <c r="Q228" i="31"/>
  <c r="Q228" i="32"/>
  <c r="Q228" i="29"/>
  <c r="Q228" i="30"/>
  <c r="Q156" i="28"/>
  <c r="L156" i="28" s="1"/>
  <c r="Q156" i="48"/>
  <c r="L156" i="48" s="1"/>
  <c r="Q156" i="47"/>
  <c r="L156" i="47" s="1"/>
  <c r="Q156" i="46"/>
  <c r="L156" i="46" s="1"/>
  <c r="Q156" i="45"/>
  <c r="L156" i="45" s="1"/>
  <c r="Q156" i="44"/>
  <c r="L156" i="44" s="1"/>
  <c r="Q156" i="43"/>
  <c r="L156" i="43" s="1"/>
  <c r="Q156" i="42"/>
  <c r="L156" i="42" s="1"/>
  <c r="Q156" i="41"/>
  <c r="L156" i="41" s="1"/>
  <c r="Q156" i="40"/>
  <c r="L156" i="40" s="1"/>
  <c r="Q156" i="39"/>
  <c r="L156" i="39" s="1"/>
  <c r="Q156" i="38"/>
  <c r="L156" i="38" s="1"/>
  <c r="Q156" i="37"/>
  <c r="L156" i="37" s="1"/>
  <c r="Q156" i="36"/>
  <c r="L156" i="36" s="1"/>
  <c r="Q156" i="35"/>
  <c r="L156" i="35" s="1"/>
  <c r="Q156" i="34"/>
  <c r="L156" i="34" s="1"/>
  <c r="Q156" i="32"/>
  <c r="L156" i="32" s="1"/>
  <c r="Q156" i="31"/>
  <c r="L156" i="31" s="1"/>
  <c r="Q156" i="33"/>
  <c r="L156" i="33" s="1"/>
  <c r="Q156" i="30"/>
  <c r="L156" i="30" s="1"/>
  <c r="Q156" i="29"/>
  <c r="L156" i="29" s="1"/>
  <c r="Q102" i="28"/>
  <c r="Q102" i="48"/>
  <c r="Q102" i="47"/>
  <c r="Q102" i="46"/>
  <c r="Q102" i="45"/>
  <c r="Q102" i="44"/>
  <c r="Q102" i="43"/>
  <c r="Q102" i="40"/>
  <c r="Q102" i="42"/>
  <c r="Q102" i="41"/>
  <c r="Q102" i="38"/>
  <c r="Q102" i="39"/>
  <c r="Q102" i="36"/>
  <c r="Q102" i="37"/>
  <c r="Q102" i="35"/>
  <c r="Q102" i="34"/>
  <c r="Q102" i="32"/>
  <c r="Q102" i="31"/>
  <c r="Q102" i="33"/>
  <c r="Q102" i="30"/>
  <c r="Q102" i="29"/>
  <c r="Q107" i="28"/>
  <c r="Q107" i="47"/>
  <c r="Q107" i="48"/>
  <c r="Q107" i="46"/>
  <c r="Q107" i="45"/>
  <c r="Q107" i="44"/>
  <c r="Q107" i="43"/>
  <c r="Q107" i="41"/>
  <c r="Q107" i="42"/>
  <c r="Q107" i="40"/>
  <c r="Q107" i="39"/>
  <c r="Q107" i="38"/>
  <c r="Q107" i="36"/>
  <c r="Q107" i="37"/>
  <c r="Q107" i="35"/>
  <c r="Q107" i="34"/>
  <c r="Q107" i="33"/>
  <c r="Q107" i="32"/>
  <c r="Q107" i="31"/>
  <c r="Q107" i="29"/>
  <c r="Q107" i="30"/>
  <c r="Q475" i="28"/>
  <c r="L475" i="28" s="1"/>
  <c r="Q475" i="48"/>
  <c r="L475" i="48" s="1"/>
  <c r="Q475" i="47"/>
  <c r="L475" i="47" s="1"/>
  <c r="Q475" i="46"/>
  <c r="L475" i="46" s="1"/>
  <c r="Q475" i="45"/>
  <c r="L475" i="45" s="1"/>
  <c r="Q475" i="44"/>
  <c r="L475" i="44" s="1"/>
  <c r="Q475" i="43"/>
  <c r="L475" i="43" s="1"/>
  <c r="Q475" i="42"/>
  <c r="L475" i="42" s="1"/>
  <c r="Q475" i="41"/>
  <c r="L475" i="41" s="1"/>
  <c r="Q475" i="40"/>
  <c r="L475" i="40" s="1"/>
  <c r="Q475" i="38"/>
  <c r="L475" i="38" s="1"/>
  <c r="Q475" i="37"/>
  <c r="L475" i="37" s="1"/>
  <c r="Q475" i="39"/>
  <c r="L475" i="39" s="1"/>
  <c r="Q475" i="36"/>
  <c r="L475" i="36" s="1"/>
  <c r="Q475" i="35"/>
  <c r="L475" i="35" s="1"/>
  <c r="Q475" i="33"/>
  <c r="L475" i="33" s="1"/>
  <c r="Q475" i="34"/>
  <c r="L475" i="34" s="1"/>
  <c r="Q475" i="32"/>
  <c r="L475" i="32" s="1"/>
  <c r="Q475" i="30"/>
  <c r="L475" i="30" s="1"/>
  <c r="Q475" i="31"/>
  <c r="L475" i="31" s="1"/>
  <c r="Q475" i="29"/>
  <c r="L475" i="29" s="1"/>
  <c r="Q467" i="28"/>
  <c r="Q467" i="48"/>
  <c r="Q467" i="47"/>
  <c r="Q467" i="46"/>
  <c r="Q467" i="45"/>
  <c r="Q467" i="44"/>
  <c r="Q467" i="43"/>
  <c r="Q467" i="42"/>
  <c r="Q467" i="40"/>
  <c r="Q467" i="41"/>
  <c r="Q467" i="39"/>
  <c r="Q467" i="38"/>
  <c r="Q467" i="37"/>
  <c r="Q467" i="35"/>
  <c r="Q467" i="36"/>
  <c r="Q467" i="34"/>
  <c r="Q467" i="33"/>
  <c r="Q467" i="31"/>
  <c r="Q467" i="32"/>
  <c r="Q467" i="30"/>
  <c r="Q467" i="29"/>
  <c r="Q459" i="28"/>
  <c r="L459" i="28" s="1"/>
  <c r="Q459" i="47"/>
  <c r="L459" i="47" s="1"/>
  <c r="Q459" i="48"/>
  <c r="L459" i="48" s="1"/>
  <c r="Q459" i="46"/>
  <c r="L459" i="46" s="1"/>
  <c r="Q459" i="45"/>
  <c r="L459" i="45" s="1"/>
  <c r="Q459" i="44"/>
  <c r="L459" i="44" s="1"/>
  <c r="Q459" i="43"/>
  <c r="L459" i="43" s="1"/>
  <c r="Q459" i="42"/>
  <c r="L459" i="42" s="1"/>
  <c r="Q459" i="41"/>
  <c r="L459" i="41" s="1"/>
  <c r="Q459" i="40"/>
  <c r="L459" i="40" s="1"/>
  <c r="Q459" i="38"/>
  <c r="L459" i="38" s="1"/>
  <c r="Q459" i="37"/>
  <c r="L459" i="37" s="1"/>
  <c r="Q459" i="39"/>
  <c r="L459" i="39" s="1"/>
  <c r="Q459" i="36"/>
  <c r="L459" i="36" s="1"/>
  <c r="Q459" i="35"/>
  <c r="L459" i="35" s="1"/>
  <c r="Q459" i="33"/>
  <c r="L459" i="33" s="1"/>
  <c r="Q459" i="34"/>
  <c r="L459" i="34" s="1"/>
  <c r="Q459" i="32"/>
  <c r="L459" i="32" s="1"/>
  <c r="Q459" i="30"/>
  <c r="L459" i="30" s="1"/>
  <c r="Q459" i="31"/>
  <c r="L459" i="31" s="1"/>
  <c r="Q459" i="29"/>
  <c r="L459" i="29" s="1"/>
  <c r="Q451" i="28"/>
  <c r="L451" i="28" s="1"/>
  <c r="Q451" i="48"/>
  <c r="L451" i="48" s="1"/>
  <c r="Q451" i="47"/>
  <c r="L451" i="47" s="1"/>
  <c r="Q451" i="46"/>
  <c r="L451" i="46" s="1"/>
  <c r="Q451" i="44"/>
  <c r="L451" i="44" s="1"/>
  <c r="Q451" i="45"/>
  <c r="L451" i="45" s="1"/>
  <c r="Q451" i="43"/>
  <c r="L451" i="43" s="1"/>
  <c r="Q451" i="42"/>
  <c r="L451" i="42" s="1"/>
  <c r="Q451" i="41"/>
  <c r="L451" i="41" s="1"/>
  <c r="Q451" i="40"/>
  <c r="L451" i="40" s="1"/>
  <c r="Q451" i="39"/>
  <c r="L451" i="39" s="1"/>
  <c r="Q451" i="38"/>
  <c r="L451" i="38" s="1"/>
  <c r="Q451" i="37"/>
  <c r="L451" i="37" s="1"/>
  <c r="Q451" i="35"/>
  <c r="L451" i="35" s="1"/>
  <c r="Q451" i="36"/>
  <c r="L451" i="36" s="1"/>
  <c r="Q451" i="34"/>
  <c r="L451" i="34" s="1"/>
  <c r="Q451" i="33"/>
  <c r="L451" i="33" s="1"/>
  <c r="Q451" i="31"/>
  <c r="L451" i="31" s="1"/>
  <c r="Q451" i="32"/>
  <c r="L451" i="32" s="1"/>
  <c r="Q451" i="30"/>
  <c r="L451" i="30" s="1"/>
  <c r="Q451" i="29"/>
  <c r="L451" i="29" s="1"/>
  <c r="Q443" i="28"/>
  <c r="Q443" i="48"/>
  <c r="Q443" i="47"/>
  <c r="Q443" i="45"/>
  <c r="Q443" i="46"/>
  <c r="Q443" i="44"/>
  <c r="Q443" i="43"/>
  <c r="Q443" i="42"/>
  <c r="Q443" i="41"/>
  <c r="Q443" i="40"/>
  <c r="Q443" i="38"/>
  <c r="Q443" i="39"/>
  <c r="Q443" i="37"/>
  <c r="Q443" i="35"/>
  <c r="Q443" i="36"/>
  <c r="Q443" i="33"/>
  <c r="Q443" i="34"/>
  <c r="Q443" i="32"/>
  <c r="Q443" i="30"/>
  <c r="Q443" i="31"/>
  <c r="Q443" i="29"/>
  <c r="Q435" i="28"/>
  <c r="L435" i="28" s="1"/>
  <c r="Q435" i="48"/>
  <c r="L435" i="48" s="1"/>
  <c r="Q435" i="46"/>
  <c r="L435" i="46" s="1"/>
  <c r="Q435" i="47"/>
  <c r="L435" i="47" s="1"/>
  <c r="Q435" i="44"/>
  <c r="L435" i="44" s="1"/>
  <c r="Q435" i="45"/>
  <c r="L435" i="45" s="1"/>
  <c r="Q435" i="43"/>
  <c r="L435" i="43" s="1"/>
  <c r="Q435" i="42"/>
  <c r="L435" i="42" s="1"/>
  <c r="Q435" i="40"/>
  <c r="L435" i="40" s="1"/>
  <c r="Q435" i="41"/>
  <c r="L435" i="41" s="1"/>
  <c r="Q435" i="39"/>
  <c r="L435" i="39" s="1"/>
  <c r="Q435" i="37"/>
  <c r="L435" i="37" s="1"/>
  <c r="Q435" i="38"/>
  <c r="L435" i="38" s="1"/>
  <c r="Q435" i="35"/>
  <c r="L435" i="35" s="1"/>
  <c r="Q435" i="36"/>
  <c r="L435" i="36" s="1"/>
  <c r="Q435" i="34"/>
  <c r="L435" i="34" s="1"/>
  <c r="Q435" i="33"/>
  <c r="L435" i="33" s="1"/>
  <c r="Q435" i="31"/>
  <c r="L435" i="31" s="1"/>
  <c r="Q435" i="32"/>
  <c r="L435" i="32" s="1"/>
  <c r="Q435" i="30"/>
  <c r="L435" i="30" s="1"/>
  <c r="Q435" i="29"/>
  <c r="L435" i="29" s="1"/>
  <c r="Q427" i="28"/>
  <c r="Q427" i="48"/>
  <c r="Q427" i="47"/>
  <c r="Q427" i="45"/>
  <c r="Q427" i="46"/>
  <c r="Q427" i="44"/>
  <c r="Q427" i="43"/>
  <c r="Q427" i="42"/>
  <c r="Q427" i="41"/>
  <c r="Q427" i="40"/>
  <c r="Q427" i="39"/>
  <c r="Q427" i="37"/>
  <c r="Q427" i="38"/>
  <c r="Q427" i="36"/>
  <c r="Q427" i="35"/>
  <c r="Q427" i="33"/>
  <c r="Q427" i="34"/>
  <c r="Q427" i="32"/>
  <c r="Q427" i="31"/>
  <c r="Q427" i="30"/>
  <c r="Q427" i="29"/>
  <c r="Q419" i="28"/>
  <c r="L419" i="28" s="1"/>
  <c r="Q419" i="48"/>
  <c r="L419" i="48" s="1"/>
  <c r="Q419" i="47"/>
  <c r="L419" i="47" s="1"/>
  <c r="Q419" i="46"/>
  <c r="L419" i="46" s="1"/>
  <c r="Q419" i="45"/>
  <c r="L419" i="45" s="1"/>
  <c r="Q419" i="44"/>
  <c r="L419" i="44" s="1"/>
  <c r="Q419" i="43"/>
  <c r="L419" i="43" s="1"/>
  <c r="Q419" i="42"/>
  <c r="L419" i="42" s="1"/>
  <c r="Q419" i="41"/>
  <c r="L419" i="41" s="1"/>
  <c r="Q419" i="40"/>
  <c r="L419" i="40" s="1"/>
  <c r="Q419" i="38"/>
  <c r="L419" i="38" s="1"/>
  <c r="Q419" i="39"/>
  <c r="L419" i="39" s="1"/>
  <c r="Q419" i="37"/>
  <c r="L419" i="37" s="1"/>
  <c r="Q419" i="35"/>
  <c r="L419" i="35" s="1"/>
  <c r="Q419" i="36"/>
  <c r="L419" i="36" s="1"/>
  <c r="Q419" i="34"/>
  <c r="L419" i="34" s="1"/>
  <c r="Q419" i="33"/>
  <c r="L419" i="33" s="1"/>
  <c r="Q419" i="31"/>
  <c r="L419" i="31" s="1"/>
  <c r="Q419" i="32"/>
  <c r="L419" i="32" s="1"/>
  <c r="Q419" i="30"/>
  <c r="L419" i="30" s="1"/>
  <c r="Q419" i="29"/>
  <c r="L419" i="29" s="1"/>
  <c r="Q411" i="28"/>
  <c r="L411" i="28" s="1"/>
  <c r="Q411" i="48"/>
  <c r="L411" i="48" s="1"/>
  <c r="Q411" i="47"/>
  <c r="L411" i="47" s="1"/>
  <c r="Q411" i="46"/>
  <c r="L411" i="46" s="1"/>
  <c r="Q411" i="45"/>
  <c r="L411" i="45" s="1"/>
  <c r="Q411" i="44"/>
  <c r="L411" i="44" s="1"/>
  <c r="Q411" i="43"/>
  <c r="L411" i="43" s="1"/>
  <c r="Q411" i="42"/>
  <c r="L411" i="42" s="1"/>
  <c r="Q411" i="41"/>
  <c r="L411" i="41" s="1"/>
  <c r="Q411" i="40"/>
  <c r="L411" i="40" s="1"/>
  <c r="Q411" i="39"/>
  <c r="L411" i="39" s="1"/>
  <c r="Q411" i="38"/>
  <c r="L411" i="38" s="1"/>
  <c r="Q411" i="36"/>
  <c r="L411" i="36" s="1"/>
  <c r="Q411" i="35"/>
  <c r="L411" i="35" s="1"/>
  <c r="Q411" i="37"/>
  <c r="L411" i="37" s="1"/>
  <c r="Q411" i="33"/>
  <c r="L411" i="33" s="1"/>
  <c r="Q411" i="34"/>
  <c r="L411" i="34" s="1"/>
  <c r="Q411" i="32"/>
  <c r="L411" i="32" s="1"/>
  <c r="Q411" i="31"/>
  <c r="L411" i="31" s="1"/>
  <c r="Q411" i="29"/>
  <c r="L411" i="29" s="1"/>
  <c r="Q411" i="30"/>
  <c r="L411" i="30" s="1"/>
  <c r="Q403" i="28"/>
  <c r="Q403" i="48"/>
  <c r="Q403" i="47"/>
  <c r="Q403" i="46"/>
  <c r="Q403" i="45"/>
  <c r="Q403" i="44"/>
  <c r="Q403" i="43"/>
  <c r="Q403" i="42"/>
  <c r="Q403" i="41"/>
  <c r="Q403" i="40"/>
  <c r="Q403" i="38"/>
  <c r="Q403" i="39"/>
  <c r="Q403" i="37"/>
  <c r="Q403" i="36"/>
  <c r="Q403" i="35"/>
  <c r="Q403" i="34"/>
  <c r="Q403" i="33"/>
  <c r="Q403" i="31"/>
  <c r="Q403" i="32"/>
  <c r="Q403" i="30"/>
  <c r="Q403" i="29"/>
  <c r="Q395" i="28"/>
  <c r="L395" i="28" s="1"/>
  <c r="Q395" i="48"/>
  <c r="L395" i="48" s="1"/>
  <c r="Q395" i="47"/>
  <c r="L395" i="47" s="1"/>
  <c r="Q395" i="46"/>
  <c r="L395" i="46" s="1"/>
  <c r="Q395" i="45"/>
  <c r="L395" i="45" s="1"/>
  <c r="Q395" i="44"/>
  <c r="L395" i="44" s="1"/>
  <c r="Q395" i="43"/>
  <c r="L395" i="43" s="1"/>
  <c r="Q395" i="42"/>
  <c r="L395" i="42" s="1"/>
  <c r="Q395" i="41"/>
  <c r="L395" i="41" s="1"/>
  <c r="Q395" i="40"/>
  <c r="L395" i="40" s="1"/>
  <c r="Q395" i="39"/>
  <c r="L395" i="39" s="1"/>
  <c r="Q395" i="38"/>
  <c r="L395" i="38" s="1"/>
  <c r="Q395" i="36"/>
  <c r="L395" i="36" s="1"/>
  <c r="Q395" i="35"/>
  <c r="L395" i="35" s="1"/>
  <c r="Q395" i="37"/>
  <c r="L395" i="37" s="1"/>
  <c r="Q395" i="33"/>
  <c r="L395" i="33" s="1"/>
  <c r="Q395" i="34"/>
  <c r="L395" i="34" s="1"/>
  <c r="Q395" i="32"/>
  <c r="L395" i="32" s="1"/>
  <c r="Q395" i="31"/>
  <c r="L395" i="31" s="1"/>
  <c r="Q395" i="29"/>
  <c r="L395" i="29" s="1"/>
  <c r="Q395" i="30"/>
  <c r="L395" i="30" s="1"/>
  <c r="Q387" i="28"/>
  <c r="Q387" i="48"/>
  <c r="Q387" i="46"/>
  <c r="Q387" i="47"/>
  <c r="Q387" i="45"/>
  <c r="Q387" i="44"/>
  <c r="Q387" i="43"/>
  <c r="Q387" i="42"/>
  <c r="Q387" i="41"/>
  <c r="Q387" i="40"/>
  <c r="Q387" i="39"/>
  <c r="Q387" i="38"/>
  <c r="Q387" i="36"/>
  <c r="Q387" i="35"/>
  <c r="Q387" i="37"/>
  <c r="Q387" i="34"/>
  <c r="Q387" i="33"/>
  <c r="Q387" i="31"/>
  <c r="Q387" i="32"/>
  <c r="Q387" i="30"/>
  <c r="Q387" i="29"/>
  <c r="Q379" i="28"/>
  <c r="L379" i="28" s="1"/>
  <c r="Q379" i="48"/>
  <c r="L379" i="48" s="1"/>
  <c r="Q379" i="47"/>
  <c r="L379" i="47" s="1"/>
  <c r="Q379" i="46"/>
  <c r="L379" i="46" s="1"/>
  <c r="Q379" i="45"/>
  <c r="L379" i="45" s="1"/>
  <c r="Q379" i="44"/>
  <c r="L379" i="44" s="1"/>
  <c r="Q379" i="43"/>
  <c r="L379" i="43" s="1"/>
  <c r="Q379" i="42"/>
  <c r="L379" i="42" s="1"/>
  <c r="Q379" i="41"/>
  <c r="L379" i="41" s="1"/>
  <c r="Q379" i="40"/>
  <c r="L379" i="40" s="1"/>
  <c r="Q379" i="39"/>
  <c r="L379" i="39" s="1"/>
  <c r="Q379" i="38"/>
  <c r="L379" i="38" s="1"/>
  <c r="Q379" i="36"/>
  <c r="L379" i="36" s="1"/>
  <c r="Q379" i="37"/>
  <c r="L379" i="37" s="1"/>
  <c r="Q379" i="35"/>
  <c r="L379" i="35" s="1"/>
  <c r="Q379" i="33"/>
  <c r="L379" i="33" s="1"/>
  <c r="Q379" i="34"/>
  <c r="L379" i="34" s="1"/>
  <c r="Q379" i="31"/>
  <c r="L379" i="31" s="1"/>
  <c r="Q379" i="32"/>
  <c r="L379" i="32" s="1"/>
  <c r="Q379" i="30"/>
  <c r="L379" i="30" s="1"/>
  <c r="Q379" i="29"/>
  <c r="L379" i="29" s="1"/>
  <c r="Q371" i="28"/>
  <c r="L371" i="28" s="1"/>
  <c r="Q371" i="48"/>
  <c r="L371" i="48" s="1"/>
  <c r="Q371" i="46"/>
  <c r="L371" i="46" s="1"/>
  <c r="Q371" i="47"/>
  <c r="L371" i="47" s="1"/>
  <c r="Q371" i="44"/>
  <c r="L371" i="44" s="1"/>
  <c r="Q371" i="45"/>
  <c r="L371" i="45" s="1"/>
  <c r="Q371" i="43"/>
  <c r="L371" i="43" s="1"/>
  <c r="Q371" i="42"/>
  <c r="L371" i="42" s="1"/>
  <c r="Q371" i="41"/>
  <c r="L371" i="41" s="1"/>
  <c r="Q371" i="40"/>
  <c r="L371" i="40" s="1"/>
  <c r="Q371" i="39"/>
  <c r="L371" i="39" s="1"/>
  <c r="Q371" i="38"/>
  <c r="L371" i="38" s="1"/>
  <c r="Q371" i="35"/>
  <c r="L371" i="35" s="1"/>
  <c r="Q371" i="36"/>
  <c r="L371" i="36" s="1"/>
  <c r="Q371" i="37"/>
  <c r="L371" i="37" s="1"/>
  <c r="Q371" i="34"/>
  <c r="L371" i="34" s="1"/>
  <c r="Q371" i="33"/>
  <c r="L371" i="33" s="1"/>
  <c r="Q371" i="31"/>
  <c r="L371" i="31" s="1"/>
  <c r="Q371" i="32"/>
  <c r="L371" i="32" s="1"/>
  <c r="Q371" i="30"/>
  <c r="L371" i="30" s="1"/>
  <c r="Q371" i="29"/>
  <c r="L371" i="29" s="1"/>
  <c r="Q363" i="28"/>
  <c r="Q363" i="48"/>
  <c r="Q363" i="47"/>
  <c r="Q363" i="46"/>
  <c r="Q363" i="45"/>
  <c r="Q363" i="44"/>
  <c r="Q363" i="43"/>
  <c r="Q363" i="42"/>
  <c r="Q363" i="41"/>
  <c r="Q363" i="40"/>
  <c r="Q363" i="38"/>
  <c r="Q363" i="39"/>
  <c r="Q363" i="36"/>
  <c r="Q363" i="37"/>
  <c r="Q363" i="35"/>
  <c r="Q363" i="33"/>
  <c r="Q363" i="34"/>
  <c r="Q363" i="32"/>
  <c r="Q363" i="31"/>
  <c r="Q363" i="29"/>
  <c r="Q363" i="30"/>
  <c r="Q355" i="28"/>
  <c r="L355" i="28" s="1"/>
  <c r="Q355" i="48"/>
  <c r="L355" i="48" s="1"/>
  <c r="Q355" i="46"/>
  <c r="L355" i="46" s="1"/>
  <c r="Q355" i="47"/>
  <c r="L355" i="47" s="1"/>
  <c r="Q355" i="44"/>
  <c r="L355" i="44" s="1"/>
  <c r="Q355" i="45"/>
  <c r="L355" i="45" s="1"/>
  <c r="Q355" i="43"/>
  <c r="L355" i="43" s="1"/>
  <c r="Q355" i="42"/>
  <c r="L355" i="42" s="1"/>
  <c r="Q355" i="40"/>
  <c r="L355" i="40" s="1"/>
  <c r="Q355" i="41"/>
  <c r="L355" i="41" s="1"/>
  <c r="Q355" i="39"/>
  <c r="L355" i="39" s="1"/>
  <c r="Q355" i="38"/>
  <c r="L355" i="38" s="1"/>
  <c r="Q355" i="35"/>
  <c r="L355" i="35" s="1"/>
  <c r="Q355" i="37"/>
  <c r="L355" i="37" s="1"/>
  <c r="Q355" i="36"/>
  <c r="L355" i="36" s="1"/>
  <c r="Q355" i="34"/>
  <c r="L355" i="34" s="1"/>
  <c r="Q355" i="33"/>
  <c r="L355" i="33" s="1"/>
  <c r="Q355" i="32"/>
  <c r="L355" i="32" s="1"/>
  <c r="Q355" i="31"/>
  <c r="L355" i="31" s="1"/>
  <c r="Q355" i="29"/>
  <c r="L355" i="29" s="1"/>
  <c r="Q355" i="30"/>
  <c r="L355" i="30" s="1"/>
  <c r="Q347" i="28"/>
  <c r="Q347" i="48"/>
  <c r="Q347" i="47"/>
  <c r="Q347" i="45"/>
  <c r="Q347" i="46"/>
  <c r="Q347" i="44"/>
  <c r="Q347" i="43"/>
  <c r="Q347" i="42"/>
  <c r="Q347" i="41"/>
  <c r="Q347" i="40"/>
  <c r="Q347" i="38"/>
  <c r="Q347" i="39"/>
  <c r="Q347" i="36"/>
  <c r="Q347" i="35"/>
  <c r="Q347" i="37"/>
  <c r="Q347" i="33"/>
  <c r="Q347" i="34"/>
  <c r="Q347" i="31"/>
  <c r="Q347" i="32"/>
  <c r="Q347" i="30"/>
  <c r="Q347" i="29"/>
  <c r="Q339" i="28"/>
  <c r="L339" i="28" s="1"/>
  <c r="Q339" i="48"/>
  <c r="L339" i="48" s="1"/>
  <c r="Q339" i="47"/>
  <c r="L339" i="47" s="1"/>
  <c r="Q339" i="46"/>
  <c r="L339" i="46" s="1"/>
  <c r="Q339" i="44"/>
  <c r="L339" i="44" s="1"/>
  <c r="Q339" i="45"/>
  <c r="L339" i="45" s="1"/>
  <c r="Q339" i="43"/>
  <c r="L339" i="43" s="1"/>
  <c r="Q339" i="42"/>
  <c r="L339" i="42" s="1"/>
  <c r="Q339" i="40"/>
  <c r="L339" i="40" s="1"/>
  <c r="Q339" i="41"/>
  <c r="L339" i="41" s="1"/>
  <c r="Q339" i="39"/>
  <c r="L339" i="39" s="1"/>
  <c r="Q339" i="38"/>
  <c r="L339" i="38" s="1"/>
  <c r="Q339" i="37"/>
  <c r="L339" i="37" s="1"/>
  <c r="Q339" i="35"/>
  <c r="L339" i="35" s="1"/>
  <c r="Q339" i="36"/>
  <c r="L339" i="36" s="1"/>
  <c r="Q339" i="33"/>
  <c r="L339" i="33" s="1"/>
  <c r="Q339" i="34"/>
  <c r="L339" i="34" s="1"/>
  <c r="Q339" i="32"/>
  <c r="L339" i="32" s="1"/>
  <c r="Q339" i="31"/>
  <c r="L339" i="31" s="1"/>
  <c r="Q339" i="30"/>
  <c r="L339" i="30" s="1"/>
  <c r="Q339" i="29"/>
  <c r="L339" i="29" s="1"/>
  <c r="Q331" i="28"/>
  <c r="L331" i="28" s="1"/>
  <c r="Q331" i="48"/>
  <c r="L331" i="48" s="1"/>
  <c r="Q331" i="47"/>
  <c r="L331" i="47" s="1"/>
  <c r="Q331" i="45"/>
  <c r="L331" i="45" s="1"/>
  <c r="Q331" i="46"/>
  <c r="L331" i="46" s="1"/>
  <c r="Q331" i="44"/>
  <c r="L331" i="44" s="1"/>
  <c r="Q331" i="43"/>
  <c r="L331" i="43" s="1"/>
  <c r="Q331" i="42"/>
  <c r="L331" i="42" s="1"/>
  <c r="Q331" i="41"/>
  <c r="L331" i="41" s="1"/>
  <c r="Q331" i="40"/>
  <c r="L331" i="40" s="1"/>
  <c r="Q331" i="39"/>
  <c r="L331" i="39" s="1"/>
  <c r="Q331" i="38"/>
  <c r="L331" i="38" s="1"/>
  <c r="Q331" i="36"/>
  <c r="L331" i="36" s="1"/>
  <c r="Q331" i="37"/>
  <c r="L331" i="37" s="1"/>
  <c r="Q331" i="35"/>
  <c r="L331" i="35" s="1"/>
  <c r="Q331" i="33"/>
  <c r="L331" i="33" s="1"/>
  <c r="Q331" i="34"/>
  <c r="L331" i="34" s="1"/>
  <c r="Q331" i="31"/>
  <c r="L331" i="31" s="1"/>
  <c r="Q331" i="32"/>
  <c r="L331" i="32" s="1"/>
  <c r="Q331" i="30"/>
  <c r="L331" i="30" s="1"/>
  <c r="Q331" i="29"/>
  <c r="L331" i="29" s="1"/>
  <c r="Q323" i="28"/>
  <c r="Q323" i="48"/>
  <c r="Q323" i="47"/>
  <c r="Q323" i="46"/>
  <c r="Q323" i="45"/>
  <c r="Q323" i="44"/>
  <c r="Q323" i="43"/>
  <c r="Q323" i="42"/>
  <c r="Q323" i="41"/>
  <c r="Q323" i="40"/>
  <c r="Q323" i="38"/>
  <c r="Q323" i="39"/>
  <c r="Q323" i="37"/>
  <c r="Q323" i="35"/>
  <c r="Q323" i="36"/>
  <c r="Q323" i="33"/>
  <c r="Q323" i="34"/>
  <c r="Q323" i="32"/>
  <c r="Q323" i="31"/>
  <c r="Q323" i="30"/>
  <c r="Q323" i="29"/>
  <c r="Q315" i="28"/>
  <c r="L315" i="28" s="1"/>
  <c r="Q315" i="48"/>
  <c r="L315" i="48" s="1"/>
  <c r="Q315" i="47"/>
  <c r="L315" i="47" s="1"/>
  <c r="Q315" i="45"/>
  <c r="L315" i="45" s="1"/>
  <c r="Q315" i="46"/>
  <c r="L315" i="46" s="1"/>
  <c r="Q315" i="44"/>
  <c r="L315" i="44" s="1"/>
  <c r="Q315" i="43"/>
  <c r="L315" i="43" s="1"/>
  <c r="Q315" i="42"/>
  <c r="L315" i="42" s="1"/>
  <c r="Q315" i="41"/>
  <c r="L315" i="41" s="1"/>
  <c r="Q315" i="40"/>
  <c r="L315" i="40" s="1"/>
  <c r="Q315" i="39"/>
  <c r="L315" i="39" s="1"/>
  <c r="Q315" i="38"/>
  <c r="L315" i="38" s="1"/>
  <c r="Q315" i="36"/>
  <c r="L315" i="36" s="1"/>
  <c r="Q315" i="35"/>
  <c r="L315" i="35" s="1"/>
  <c r="Q315" i="37"/>
  <c r="L315" i="37" s="1"/>
  <c r="Q315" i="34"/>
  <c r="L315" i="34" s="1"/>
  <c r="Q315" i="33"/>
  <c r="L315" i="33" s="1"/>
  <c r="Q315" i="32"/>
  <c r="L315" i="32" s="1"/>
  <c r="Q315" i="31"/>
  <c r="L315" i="31" s="1"/>
  <c r="Q315" i="30"/>
  <c r="L315" i="30" s="1"/>
  <c r="Q315" i="29"/>
  <c r="L315" i="29" s="1"/>
  <c r="Q307" i="28"/>
  <c r="Q307" i="48"/>
  <c r="Q307" i="47"/>
  <c r="Q307" i="46"/>
  <c r="Q307" i="45"/>
  <c r="Q307" i="44"/>
  <c r="Q307" i="43"/>
  <c r="Q307" i="42"/>
  <c r="Q307" i="41"/>
  <c r="Q307" i="40"/>
  <c r="Q307" i="38"/>
  <c r="Q307" i="39"/>
  <c r="Q307" i="35"/>
  <c r="Q307" i="37"/>
  <c r="Q307" i="36"/>
  <c r="Q307" i="33"/>
  <c r="Q307" i="34"/>
  <c r="Q307" i="32"/>
  <c r="Q307" i="31"/>
  <c r="Q307" i="30"/>
  <c r="Q307" i="29"/>
  <c r="Q299" i="28"/>
  <c r="L299" i="28" s="1"/>
  <c r="Q299" i="48"/>
  <c r="L299" i="48" s="1"/>
  <c r="Q299" i="47"/>
  <c r="L299" i="47" s="1"/>
  <c r="Q299" i="46"/>
  <c r="L299" i="46" s="1"/>
  <c r="Q299" i="45"/>
  <c r="L299" i="45" s="1"/>
  <c r="Q299" i="44"/>
  <c r="L299" i="44" s="1"/>
  <c r="Q299" i="43"/>
  <c r="L299" i="43" s="1"/>
  <c r="Q299" i="42"/>
  <c r="L299" i="42" s="1"/>
  <c r="Q299" i="41"/>
  <c r="L299" i="41" s="1"/>
  <c r="Q299" i="40"/>
  <c r="L299" i="40" s="1"/>
  <c r="Q299" i="39"/>
  <c r="L299" i="39" s="1"/>
  <c r="Q299" i="38"/>
  <c r="L299" i="38" s="1"/>
  <c r="Q299" i="36"/>
  <c r="L299" i="36" s="1"/>
  <c r="Q299" i="37"/>
  <c r="L299" i="37" s="1"/>
  <c r="Q299" i="35"/>
  <c r="L299" i="35" s="1"/>
  <c r="Q299" i="34"/>
  <c r="L299" i="34" s="1"/>
  <c r="Q299" i="33"/>
  <c r="L299" i="33" s="1"/>
  <c r="Q299" i="32"/>
  <c r="L299" i="32" s="1"/>
  <c r="Q299" i="31"/>
  <c r="L299" i="31" s="1"/>
  <c r="Q299" i="30"/>
  <c r="L299" i="30" s="1"/>
  <c r="Q299" i="29"/>
  <c r="L299" i="29" s="1"/>
  <c r="Q291" i="28"/>
  <c r="L291" i="28" s="1"/>
  <c r="Q291" i="48"/>
  <c r="L291" i="48" s="1"/>
  <c r="Q291" i="47"/>
  <c r="L291" i="47" s="1"/>
  <c r="Q291" i="46"/>
  <c r="L291" i="46" s="1"/>
  <c r="Q291" i="45"/>
  <c r="L291" i="45" s="1"/>
  <c r="Q291" i="44"/>
  <c r="L291" i="44" s="1"/>
  <c r="Q291" i="43"/>
  <c r="L291" i="43" s="1"/>
  <c r="Q291" i="42"/>
  <c r="L291" i="42" s="1"/>
  <c r="Q291" i="41"/>
  <c r="L291" i="41" s="1"/>
  <c r="Q291" i="40"/>
  <c r="L291" i="40" s="1"/>
  <c r="Q291" i="39"/>
  <c r="L291" i="39" s="1"/>
  <c r="Q291" i="38"/>
  <c r="L291" i="38" s="1"/>
  <c r="Q291" i="37"/>
  <c r="L291" i="37" s="1"/>
  <c r="Q291" i="35"/>
  <c r="L291" i="35" s="1"/>
  <c r="Q291" i="36"/>
  <c r="L291" i="36" s="1"/>
  <c r="Q291" i="33"/>
  <c r="L291" i="33" s="1"/>
  <c r="Q291" i="34"/>
  <c r="L291" i="34" s="1"/>
  <c r="Q291" i="31"/>
  <c r="L291" i="31" s="1"/>
  <c r="Q291" i="32"/>
  <c r="L291" i="32" s="1"/>
  <c r="Q291" i="30"/>
  <c r="L291" i="30" s="1"/>
  <c r="Q291" i="29"/>
  <c r="L291" i="29" s="1"/>
  <c r="Q283" i="28"/>
  <c r="Q283" i="48"/>
  <c r="Q283" i="47"/>
  <c r="Q283" i="46"/>
  <c r="Q283" i="45"/>
  <c r="Q283" i="44"/>
  <c r="Q283" i="43"/>
  <c r="Q283" i="42"/>
  <c r="Q283" i="40"/>
  <c r="Q283" i="41"/>
  <c r="Q283" i="39"/>
  <c r="Q283" i="38"/>
  <c r="Q283" i="37"/>
  <c r="Q283" i="36"/>
  <c r="Q283" i="35"/>
  <c r="Q283" i="33"/>
  <c r="Q283" i="34"/>
  <c r="Q283" i="32"/>
  <c r="Q283" i="31"/>
  <c r="Q283" i="30"/>
  <c r="Q283" i="29"/>
  <c r="Q275" i="28"/>
  <c r="L275" i="28" s="1"/>
  <c r="Q275" i="48"/>
  <c r="L275" i="48" s="1"/>
  <c r="Q275" i="47"/>
  <c r="L275" i="47" s="1"/>
  <c r="Q275" i="46"/>
  <c r="L275" i="46" s="1"/>
  <c r="Q275" i="45"/>
  <c r="L275" i="45" s="1"/>
  <c r="Q275" i="44"/>
  <c r="L275" i="44" s="1"/>
  <c r="Q275" i="43"/>
  <c r="L275" i="43" s="1"/>
  <c r="Q275" i="42"/>
  <c r="L275" i="42" s="1"/>
  <c r="Q275" i="41"/>
  <c r="L275" i="41" s="1"/>
  <c r="Q275" i="40"/>
  <c r="L275" i="40" s="1"/>
  <c r="Q275" i="39"/>
  <c r="L275" i="39" s="1"/>
  <c r="Q275" i="38"/>
  <c r="L275" i="38" s="1"/>
  <c r="Q275" i="37"/>
  <c r="L275" i="37" s="1"/>
  <c r="Q275" i="36"/>
  <c r="L275" i="36" s="1"/>
  <c r="Q275" i="35"/>
  <c r="L275" i="35" s="1"/>
  <c r="Q275" i="33"/>
  <c r="L275" i="33" s="1"/>
  <c r="Q275" i="34"/>
  <c r="L275" i="34" s="1"/>
  <c r="Q275" i="32"/>
  <c r="L275" i="32" s="1"/>
  <c r="Q275" i="31"/>
  <c r="L275" i="31" s="1"/>
  <c r="Q275" i="30"/>
  <c r="L275" i="30" s="1"/>
  <c r="Q275" i="29"/>
  <c r="L275" i="29" s="1"/>
  <c r="Q267" i="28"/>
  <c r="Q267" i="48"/>
  <c r="Q267" i="47"/>
  <c r="Q267" i="46"/>
  <c r="Q267" i="45"/>
  <c r="Q267" i="44"/>
  <c r="Q267" i="43"/>
  <c r="Q267" i="42"/>
  <c r="Q267" i="40"/>
  <c r="Q267" i="41"/>
  <c r="Q267" i="38"/>
  <c r="Q267" i="39"/>
  <c r="Q267" i="37"/>
  <c r="Q267" i="36"/>
  <c r="Q267" i="34"/>
  <c r="Q267" i="35"/>
  <c r="Q267" i="33"/>
  <c r="Q267" i="32"/>
  <c r="Q267" i="31"/>
  <c r="Q267" i="30"/>
  <c r="Q267" i="29"/>
  <c r="Q259" i="28"/>
  <c r="L259" i="28" s="1"/>
  <c r="Q259" i="48"/>
  <c r="L259" i="48" s="1"/>
  <c r="Q259" i="47"/>
  <c r="L259" i="47" s="1"/>
  <c r="Q259" i="46"/>
  <c r="L259" i="46" s="1"/>
  <c r="Q259" i="45"/>
  <c r="L259" i="45" s="1"/>
  <c r="Q259" i="44"/>
  <c r="L259" i="44" s="1"/>
  <c r="Q259" i="43"/>
  <c r="L259" i="43" s="1"/>
  <c r="Q259" i="42"/>
  <c r="L259" i="42" s="1"/>
  <c r="Q259" i="40"/>
  <c r="L259" i="40" s="1"/>
  <c r="Q259" i="41"/>
  <c r="L259" i="41" s="1"/>
  <c r="Q259" i="38"/>
  <c r="L259" i="38" s="1"/>
  <c r="Q259" i="39"/>
  <c r="L259" i="39" s="1"/>
  <c r="Q259" i="37"/>
  <c r="L259" i="37" s="1"/>
  <c r="Q259" i="36"/>
  <c r="L259" i="36" s="1"/>
  <c r="Q259" i="34"/>
  <c r="L259" i="34" s="1"/>
  <c r="Q259" i="35"/>
  <c r="L259" i="35" s="1"/>
  <c r="Q259" i="33"/>
  <c r="L259" i="33" s="1"/>
  <c r="Q259" i="32"/>
  <c r="L259" i="32" s="1"/>
  <c r="Q259" i="31"/>
  <c r="L259" i="31" s="1"/>
  <c r="Q259" i="30"/>
  <c r="L259" i="30" s="1"/>
  <c r="Q259" i="29"/>
  <c r="L259" i="29" s="1"/>
  <c r="Q251" i="28"/>
  <c r="Q251" i="48"/>
  <c r="Q251" i="47"/>
  <c r="Q251" i="46"/>
  <c r="Q251" i="45"/>
  <c r="Q251" i="44"/>
  <c r="Q251" i="42"/>
  <c r="Q251" i="43"/>
  <c r="Q251" i="40"/>
  <c r="Q251" i="41"/>
  <c r="Q251" i="38"/>
  <c r="Q251" i="39"/>
  <c r="Q251" i="36"/>
  <c r="Q251" i="37"/>
  <c r="Q251" i="33"/>
  <c r="Q251" i="34"/>
  <c r="Q251" i="35"/>
  <c r="Q251" i="32"/>
  <c r="Q251" i="31"/>
  <c r="Q251" i="30"/>
  <c r="Q251" i="29"/>
  <c r="Q243" i="28"/>
  <c r="Q243" i="48"/>
  <c r="Q243" i="47"/>
  <c r="Q243" i="46"/>
  <c r="Q243" i="45"/>
  <c r="Q243" i="44"/>
  <c r="Q243" i="43"/>
  <c r="Q243" i="42"/>
  <c r="Q243" i="41"/>
  <c r="Q243" i="40"/>
  <c r="Q243" i="39"/>
  <c r="Q243" i="38"/>
  <c r="Q243" i="37"/>
  <c r="Q243" i="36"/>
  <c r="Q243" i="34"/>
  <c r="Q243" i="35"/>
  <c r="Q243" i="33"/>
  <c r="Q243" i="32"/>
  <c r="Q243" i="31"/>
  <c r="Q243" i="30"/>
  <c r="Q243" i="29"/>
  <c r="Q235" i="28"/>
  <c r="L235" i="28" s="1"/>
  <c r="Q235" i="48"/>
  <c r="L235" i="48" s="1"/>
  <c r="Q235" i="46"/>
  <c r="L235" i="46" s="1"/>
  <c r="Q235" i="47"/>
  <c r="L235" i="47" s="1"/>
  <c r="Q235" i="45"/>
  <c r="L235" i="45" s="1"/>
  <c r="Q235" i="44"/>
  <c r="L235" i="44" s="1"/>
  <c r="Q235" i="42"/>
  <c r="L235" i="42" s="1"/>
  <c r="Q235" i="43"/>
  <c r="L235" i="43" s="1"/>
  <c r="Q235" i="41"/>
  <c r="L235" i="41" s="1"/>
  <c r="Q235" i="40"/>
  <c r="L235" i="40" s="1"/>
  <c r="Q235" i="38"/>
  <c r="L235" i="38" s="1"/>
  <c r="Q235" i="39"/>
  <c r="L235" i="39" s="1"/>
  <c r="Q235" i="36"/>
  <c r="L235" i="36" s="1"/>
  <c r="Q235" i="37"/>
  <c r="L235" i="37" s="1"/>
  <c r="Q235" i="33"/>
  <c r="L235" i="33" s="1"/>
  <c r="Q235" i="34"/>
  <c r="L235" i="34" s="1"/>
  <c r="Q235" i="35"/>
  <c r="L235" i="35" s="1"/>
  <c r="Q235" i="31"/>
  <c r="L235" i="31" s="1"/>
  <c r="Q235" i="32"/>
  <c r="L235" i="32" s="1"/>
  <c r="Q235" i="29"/>
  <c r="L235" i="29" s="1"/>
  <c r="Q235" i="30"/>
  <c r="L235" i="30" s="1"/>
  <c r="Q227" i="28"/>
  <c r="Q227" i="48"/>
  <c r="Q227" i="46"/>
  <c r="Q227" i="47"/>
  <c r="Q227" i="45"/>
  <c r="Q227" i="44"/>
  <c r="Q227" i="43"/>
  <c r="Q227" i="42"/>
  <c r="Q227" i="41"/>
  <c r="Q227" i="40"/>
  <c r="Q227" i="39"/>
  <c r="Q227" i="38"/>
  <c r="Q227" i="37"/>
  <c r="Q227" i="36"/>
  <c r="Q227" i="34"/>
  <c r="Q227" i="35"/>
  <c r="Q227" i="33"/>
  <c r="Q227" i="32"/>
  <c r="Q227" i="31"/>
  <c r="Q227" i="29"/>
  <c r="Q227" i="30"/>
  <c r="Q219" i="28"/>
  <c r="L219" i="28" s="1"/>
  <c r="Q219" i="48"/>
  <c r="L219" i="48" s="1"/>
  <c r="Q219" i="47"/>
  <c r="L219" i="47" s="1"/>
  <c r="Q219" i="46"/>
  <c r="L219" i="46" s="1"/>
  <c r="Q219" i="45"/>
  <c r="L219" i="45" s="1"/>
  <c r="Q219" i="44"/>
  <c r="L219" i="44" s="1"/>
  <c r="Q219" i="43"/>
  <c r="L219" i="43" s="1"/>
  <c r="Q219" i="42"/>
  <c r="L219" i="42" s="1"/>
  <c r="Q219" i="41"/>
  <c r="L219" i="41" s="1"/>
  <c r="Q219" i="40"/>
  <c r="L219" i="40" s="1"/>
  <c r="Q219" i="39"/>
  <c r="L219" i="39" s="1"/>
  <c r="Q219" i="38"/>
  <c r="L219" i="38" s="1"/>
  <c r="Q219" i="36"/>
  <c r="L219" i="36" s="1"/>
  <c r="Q219" i="37"/>
  <c r="L219" i="37" s="1"/>
  <c r="Q219" i="34"/>
  <c r="L219" i="34" s="1"/>
  <c r="Q219" i="35"/>
  <c r="L219" i="35" s="1"/>
  <c r="Q219" i="33"/>
  <c r="L219" i="33" s="1"/>
  <c r="Q219" i="31"/>
  <c r="L219" i="31" s="1"/>
  <c r="Q219" i="32"/>
  <c r="L219" i="32" s="1"/>
  <c r="Q219" i="30"/>
  <c r="L219" i="30" s="1"/>
  <c r="Q219" i="29"/>
  <c r="L219" i="29" s="1"/>
  <c r="Q211" i="28"/>
  <c r="Q211" i="48"/>
  <c r="Q211" i="47"/>
  <c r="Q211" i="46"/>
  <c r="Q211" i="45"/>
  <c r="Q211" i="44"/>
  <c r="Q211" i="43"/>
  <c r="Q211" i="41"/>
  <c r="Q211" i="40"/>
  <c r="Q211" i="42"/>
  <c r="Q211" i="38"/>
  <c r="Q211" i="39"/>
  <c r="Q211" i="36"/>
  <c r="Q211" i="37"/>
  <c r="Q211" i="34"/>
  <c r="Q211" i="33"/>
  <c r="Q211" i="35"/>
  <c r="Q211" i="32"/>
  <c r="Q211" i="31"/>
  <c r="Q211" i="29"/>
  <c r="Q211" i="30"/>
  <c r="Q203" i="28"/>
  <c r="Q203" i="48"/>
  <c r="Q203" i="47"/>
  <c r="Q203" i="46"/>
  <c r="Q203" i="45"/>
  <c r="Q203" i="44"/>
  <c r="Q203" i="43"/>
  <c r="Q203" i="42"/>
  <c r="Q203" i="41"/>
  <c r="Q203" i="40"/>
  <c r="Q203" i="39"/>
  <c r="Q203" i="38"/>
  <c r="Q203" i="36"/>
  <c r="Q203" i="37"/>
  <c r="Q203" i="34"/>
  <c r="Q203" i="33"/>
  <c r="Q203" i="35"/>
  <c r="Q203" i="31"/>
  <c r="Q203" i="32"/>
  <c r="Q203" i="30"/>
  <c r="Q203" i="29"/>
  <c r="Q195" i="28"/>
  <c r="L195" i="28" s="1"/>
  <c r="Q195" i="48"/>
  <c r="L195" i="48" s="1"/>
  <c r="Q195" i="46"/>
  <c r="L195" i="46" s="1"/>
  <c r="Q195" i="47"/>
  <c r="L195" i="47" s="1"/>
  <c r="Q195" i="45"/>
  <c r="L195" i="45" s="1"/>
  <c r="Q195" i="44"/>
  <c r="L195" i="44" s="1"/>
  <c r="Q195" i="43"/>
  <c r="L195" i="43" s="1"/>
  <c r="Q195" i="41"/>
  <c r="L195" i="41" s="1"/>
  <c r="Q195" i="40"/>
  <c r="L195" i="40" s="1"/>
  <c r="Q195" i="42"/>
  <c r="L195" i="42" s="1"/>
  <c r="Q195" i="38"/>
  <c r="L195" i="38" s="1"/>
  <c r="Q195" i="39"/>
  <c r="L195" i="39" s="1"/>
  <c r="Q195" i="36"/>
  <c r="L195" i="36" s="1"/>
  <c r="Q195" i="37"/>
  <c r="L195" i="37" s="1"/>
  <c r="Q195" i="35"/>
  <c r="L195" i="35" s="1"/>
  <c r="Q195" i="33"/>
  <c r="L195" i="33" s="1"/>
  <c r="Q195" i="34"/>
  <c r="L195" i="34" s="1"/>
  <c r="Q195" i="32"/>
  <c r="L195" i="32" s="1"/>
  <c r="Q195" i="31"/>
  <c r="L195" i="31" s="1"/>
  <c r="Q195" i="30"/>
  <c r="L195" i="30" s="1"/>
  <c r="Q195" i="29"/>
  <c r="L195" i="29" s="1"/>
  <c r="Q187" i="28"/>
  <c r="Q187" i="48"/>
  <c r="Q187" i="47"/>
  <c r="Q187" i="46"/>
  <c r="Q187" i="45"/>
  <c r="Q187" i="44"/>
  <c r="Q187" i="43"/>
  <c r="Q187" i="42"/>
  <c r="Q187" i="41"/>
  <c r="Q187" i="40"/>
  <c r="Q187" i="39"/>
  <c r="Q187" i="38"/>
  <c r="Q187" i="36"/>
  <c r="Q187" i="37"/>
  <c r="Q187" i="34"/>
  <c r="Q187" i="35"/>
  <c r="Q187" i="33"/>
  <c r="Q187" i="31"/>
  <c r="Q187" i="32"/>
  <c r="Q187" i="30"/>
  <c r="Q187" i="29"/>
  <c r="Q179" i="28"/>
  <c r="L179" i="28" s="1"/>
  <c r="Q179" i="48"/>
  <c r="L179" i="48" s="1"/>
  <c r="Q179" i="47"/>
  <c r="L179" i="47" s="1"/>
  <c r="Q179" i="46"/>
  <c r="L179" i="46" s="1"/>
  <c r="Q179" i="45"/>
  <c r="L179" i="45" s="1"/>
  <c r="Q179" i="44"/>
  <c r="L179" i="44" s="1"/>
  <c r="Q179" i="43"/>
  <c r="L179" i="43" s="1"/>
  <c r="Q179" i="42"/>
  <c r="L179" i="42" s="1"/>
  <c r="Q179" i="41"/>
  <c r="L179" i="41" s="1"/>
  <c r="Q179" i="40"/>
  <c r="L179" i="40" s="1"/>
  <c r="Q179" i="39"/>
  <c r="L179" i="39" s="1"/>
  <c r="Q179" i="38"/>
  <c r="L179" i="38" s="1"/>
  <c r="Q179" i="37"/>
  <c r="L179" i="37" s="1"/>
  <c r="Q179" i="36"/>
  <c r="L179" i="36" s="1"/>
  <c r="Q179" i="35"/>
  <c r="L179" i="35" s="1"/>
  <c r="Q179" i="33"/>
  <c r="L179" i="33" s="1"/>
  <c r="Q179" i="34"/>
  <c r="L179" i="34" s="1"/>
  <c r="Q179" i="32"/>
  <c r="L179" i="32" s="1"/>
  <c r="Q179" i="31"/>
  <c r="L179" i="31" s="1"/>
  <c r="Q179" i="30"/>
  <c r="L179" i="30" s="1"/>
  <c r="Q179" i="29"/>
  <c r="L179" i="29" s="1"/>
  <c r="Q171" i="28"/>
  <c r="Q171" i="48"/>
  <c r="Q171" i="47"/>
  <c r="Q171" i="46"/>
  <c r="Q171" i="45"/>
  <c r="Q171" i="44"/>
  <c r="Q171" i="43"/>
  <c r="Q171" i="41"/>
  <c r="Q171" i="40"/>
  <c r="Q171" i="42"/>
  <c r="Q171" i="39"/>
  <c r="Q171" i="38"/>
  <c r="Q171" i="37"/>
  <c r="Q171" i="36"/>
  <c r="Q171" i="34"/>
  <c r="Q171" i="35"/>
  <c r="Q171" i="33"/>
  <c r="Q171" i="31"/>
  <c r="Q171" i="32"/>
  <c r="Q171" i="30"/>
  <c r="Q171" i="29"/>
  <c r="Q163" i="28"/>
  <c r="Q163" i="48"/>
  <c r="Q163" i="47"/>
  <c r="Q163" i="46"/>
  <c r="Q163" i="45"/>
  <c r="Q163" i="44"/>
  <c r="Q163" i="43"/>
  <c r="Q163" i="42"/>
  <c r="Q163" i="41"/>
  <c r="Q163" i="40"/>
  <c r="Q163" i="39"/>
  <c r="Q163" i="38"/>
  <c r="Q163" i="37"/>
  <c r="Q163" i="36"/>
  <c r="Q163" i="35"/>
  <c r="Q163" i="34"/>
  <c r="Q163" i="31"/>
  <c r="Q163" i="33"/>
  <c r="Q163" i="32"/>
  <c r="Q163" i="30"/>
  <c r="Q163" i="29"/>
  <c r="Q155" i="28"/>
  <c r="L155" i="28" s="1"/>
  <c r="Q155" i="48"/>
  <c r="L155" i="48" s="1"/>
  <c r="Q155" i="47"/>
  <c r="L155" i="47" s="1"/>
  <c r="Q155" i="46"/>
  <c r="L155" i="46" s="1"/>
  <c r="Q155" i="45"/>
  <c r="L155" i="45" s="1"/>
  <c r="Q155" i="44"/>
  <c r="L155" i="44" s="1"/>
  <c r="Q155" i="43"/>
  <c r="L155" i="43" s="1"/>
  <c r="Q155" i="40"/>
  <c r="L155" i="40" s="1"/>
  <c r="Q155" i="42"/>
  <c r="L155" i="42" s="1"/>
  <c r="Q155" i="41"/>
  <c r="L155" i="41" s="1"/>
  <c r="Q155" i="38"/>
  <c r="L155" i="38" s="1"/>
  <c r="Q155" i="39"/>
  <c r="L155" i="39" s="1"/>
  <c r="Q155" i="37"/>
  <c r="L155" i="37" s="1"/>
  <c r="Q155" i="36"/>
  <c r="L155" i="36" s="1"/>
  <c r="Q155" i="34"/>
  <c r="L155" i="34" s="1"/>
  <c r="Q155" i="35"/>
  <c r="L155" i="35" s="1"/>
  <c r="Q155" i="31"/>
  <c r="L155" i="31" s="1"/>
  <c r="Q155" i="33"/>
  <c r="L155" i="33" s="1"/>
  <c r="Q155" i="32"/>
  <c r="L155" i="32" s="1"/>
  <c r="Q155" i="30"/>
  <c r="L155" i="30" s="1"/>
  <c r="Q155" i="29"/>
  <c r="L155" i="29" s="1"/>
  <c r="Q147" i="28"/>
  <c r="Q147" i="48"/>
  <c r="Q147" i="47"/>
  <c r="Q147" i="46"/>
  <c r="Q147" i="45"/>
  <c r="Q147" i="43"/>
  <c r="Q147" i="44"/>
  <c r="Q147" i="42"/>
  <c r="Q147" i="40"/>
  <c r="Q147" i="41"/>
  <c r="Q147" i="39"/>
  <c r="Q147" i="38"/>
  <c r="Q147" i="36"/>
  <c r="Q147" i="37"/>
  <c r="Q147" i="34"/>
  <c r="Q147" i="35"/>
  <c r="Q147" i="31"/>
  <c r="Q147" i="33"/>
  <c r="Q147" i="32"/>
  <c r="Q147" i="30"/>
  <c r="Q147" i="29"/>
  <c r="Q139" i="28"/>
  <c r="L139" i="28" s="1"/>
  <c r="Q139" i="48"/>
  <c r="L139" i="48" s="1"/>
  <c r="Q139" i="47"/>
  <c r="L139" i="47" s="1"/>
  <c r="Q139" i="46"/>
  <c r="L139" i="46" s="1"/>
  <c r="Q139" i="44"/>
  <c r="L139" i="44" s="1"/>
  <c r="Q139" i="45"/>
  <c r="L139" i="45" s="1"/>
  <c r="Q139" i="43"/>
  <c r="L139" i="43" s="1"/>
  <c r="Q139" i="40"/>
  <c r="L139" i="40" s="1"/>
  <c r="Q139" i="41"/>
  <c r="L139" i="41" s="1"/>
  <c r="Q139" i="42"/>
  <c r="L139" i="42" s="1"/>
  <c r="Q139" i="38"/>
  <c r="L139" i="38" s="1"/>
  <c r="Q139" i="39"/>
  <c r="L139" i="39" s="1"/>
  <c r="Q139" i="37"/>
  <c r="L139" i="37" s="1"/>
  <c r="Q139" i="36"/>
  <c r="L139" i="36" s="1"/>
  <c r="Q139" i="35"/>
  <c r="L139" i="35" s="1"/>
  <c r="Q139" i="34"/>
  <c r="L139" i="34" s="1"/>
  <c r="Q139" i="33"/>
  <c r="L139" i="33" s="1"/>
  <c r="Q139" i="32"/>
  <c r="L139" i="32" s="1"/>
  <c r="Q139" i="31"/>
  <c r="L139" i="31" s="1"/>
  <c r="Q139" i="29"/>
  <c r="L139" i="29" s="1"/>
  <c r="Q139" i="30"/>
  <c r="L139" i="30" s="1"/>
  <c r="Q131" i="28"/>
  <c r="Q131" i="48"/>
  <c r="Q131" i="47"/>
  <c r="Q131" i="46"/>
  <c r="Q131" i="45"/>
  <c r="Q131" i="44"/>
  <c r="Q131" i="43"/>
  <c r="Q131" i="42"/>
  <c r="Q131" i="40"/>
  <c r="Q131" i="41"/>
  <c r="Q131" i="38"/>
  <c r="Q131" i="39"/>
  <c r="Q131" i="36"/>
  <c r="Q131" i="37"/>
  <c r="Q131" i="34"/>
  <c r="Q131" i="35"/>
  <c r="Q131" i="31"/>
  <c r="Q131" i="33"/>
  <c r="Q131" i="32"/>
  <c r="Q131" i="30"/>
  <c r="Q131" i="29"/>
  <c r="Q123" i="28"/>
  <c r="Q123" i="48"/>
  <c r="Q123" i="47"/>
  <c r="Q123" i="46"/>
  <c r="Q123" i="44"/>
  <c r="Q123" i="45"/>
  <c r="Q123" i="43"/>
  <c r="Q123" i="41"/>
  <c r="Q123" i="42"/>
  <c r="Q123" i="40"/>
  <c r="Q123" i="39"/>
  <c r="Q123" i="38"/>
  <c r="Q123" i="37"/>
  <c r="Q123" i="36"/>
  <c r="Q123" i="35"/>
  <c r="Q123" i="34"/>
  <c r="Q123" i="32"/>
  <c r="Q123" i="31"/>
  <c r="Q123" i="33"/>
  <c r="Q123" i="29"/>
  <c r="Q123" i="30"/>
  <c r="Q115" i="28"/>
  <c r="L115" i="28" s="1"/>
  <c r="Q115" i="48"/>
  <c r="L115" i="48" s="1"/>
  <c r="Q115" i="47"/>
  <c r="L115" i="47" s="1"/>
  <c r="Q115" i="46"/>
  <c r="L115" i="46" s="1"/>
  <c r="Q115" i="45"/>
  <c r="L115" i="45" s="1"/>
  <c r="Q115" i="44"/>
  <c r="L115" i="44" s="1"/>
  <c r="Q115" i="43"/>
  <c r="L115" i="43" s="1"/>
  <c r="Q115" i="40"/>
  <c r="L115" i="40" s="1"/>
  <c r="Q115" i="41"/>
  <c r="L115" i="41" s="1"/>
  <c r="Q115" i="42"/>
  <c r="L115" i="42" s="1"/>
  <c r="Q115" i="38"/>
  <c r="L115" i="38" s="1"/>
  <c r="Q115" i="39"/>
  <c r="L115" i="39" s="1"/>
  <c r="Q115" i="36"/>
  <c r="L115" i="36" s="1"/>
  <c r="Q115" i="37"/>
  <c r="L115" i="37" s="1"/>
  <c r="Q115" i="34"/>
  <c r="L115" i="34" s="1"/>
  <c r="Q115" i="35"/>
  <c r="L115" i="35" s="1"/>
  <c r="Q115" i="32"/>
  <c r="L115" i="32" s="1"/>
  <c r="Q115" i="31"/>
  <c r="L115" i="31" s="1"/>
  <c r="Q115" i="33"/>
  <c r="L115" i="33" s="1"/>
  <c r="Q115" i="30"/>
  <c r="L115" i="30" s="1"/>
  <c r="Q115" i="29"/>
  <c r="L115" i="29" s="1"/>
  <c r="Q460" i="28"/>
  <c r="Q460" i="48"/>
  <c r="Q460" i="47"/>
  <c r="Q460" i="46"/>
  <c r="Q460" i="45"/>
  <c r="Q460" i="44"/>
  <c r="Q460" i="43"/>
  <c r="Q460" i="42"/>
  <c r="Q460" i="40"/>
  <c r="Q460" i="41"/>
  <c r="Q460" i="39"/>
  <c r="Q460" i="38"/>
  <c r="Q460" i="37"/>
  <c r="Q460" i="36"/>
  <c r="Q460" i="35"/>
  <c r="Q460" i="34"/>
  <c r="Q460" i="33"/>
  <c r="Q460" i="30"/>
  <c r="Q460" i="31"/>
  <c r="Q460" i="32"/>
  <c r="Q460" i="29"/>
  <c r="Q428" i="28"/>
  <c r="L428" i="28" s="1"/>
  <c r="Q428" i="48"/>
  <c r="L428" i="48" s="1"/>
  <c r="Q428" i="47"/>
  <c r="L428" i="47" s="1"/>
  <c r="Q428" i="46"/>
  <c r="L428" i="46" s="1"/>
  <c r="Q428" i="45"/>
  <c r="L428" i="45" s="1"/>
  <c r="Q428" i="44"/>
  <c r="L428" i="44" s="1"/>
  <c r="Q428" i="43"/>
  <c r="L428" i="43" s="1"/>
  <c r="Q428" i="42"/>
  <c r="L428" i="42" s="1"/>
  <c r="Q428" i="41"/>
  <c r="L428" i="41" s="1"/>
  <c r="Q428" i="40"/>
  <c r="L428" i="40" s="1"/>
  <c r="Q428" i="39"/>
  <c r="L428" i="39" s="1"/>
  <c r="Q428" i="38"/>
  <c r="L428" i="38" s="1"/>
  <c r="Q428" i="37"/>
  <c r="L428" i="37" s="1"/>
  <c r="Q428" i="36"/>
  <c r="L428" i="36" s="1"/>
  <c r="Q428" i="35"/>
  <c r="L428" i="35" s="1"/>
  <c r="Q428" i="34"/>
  <c r="L428" i="34" s="1"/>
  <c r="Q428" i="33"/>
  <c r="L428" i="33" s="1"/>
  <c r="Q428" i="31"/>
  <c r="L428" i="31" s="1"/>
  <c r="Q428" i="32"/>
  <c r="L428" i="32" s="1"/>
  <c r="Q428" i="30"/>
  <c r="L428" i="30" s="1"/>
  <c r="Q428" i="29"/>
  <c r="L428" i="29" s="1"/>
  <c r="Q372" i="28"/>
  <c r="L372" i="28" s="1"/>
  <c r="Q372" i="48"/>
  <c r="L372" i="48" s="1"/>
  <c r="Q372" i="47"/>
  <c r="L372" i="47" s="1"/>
  <c r="Q372" i="46"/>
  <c r="L372" i="46" s="1"/>
  <c r="Q372" i="45"/>
  <c r="L372" i="45" s="1"/>
  <c r="Q372" i="44"/>
  <c r="L372" i="44" s="1"/>
  <c r="Q372" i="42"/>
  <c r="L372" i="42" s="1"/>
  <c r="Q372" i="43"/>
  <c r="L372" i="43" s="1"/>
  <c r="Q372" i="40"/>
  <c r="L372" i="40" s="1"/>
  <c r="Q372" i="41"/>
  <c r="L372" i="41" s="1"/>
  <c r="Q372" i="39"/>
  <c r="L372" i="39" s="1"/>
  <c r="Q372" i="38"/>
  <c r="L372" i="38" s="1"/>
  <c r="Q372" i="35"/>
  <c r="L372" i="35" s="1"/>
  <c r="Q372" i="36"/>
  <c r="L372" i="36" s="1"/>
  <c r="Q372" i="37"/>
  <c r="L372" i="37" s="1"/>
  <c r="Q372" i="33"/>
  <c r="L372" i="33" s="1"/>
  <c r="Q372" i="34"/>
  <c r="L372" i="34" s="1"/>
  <c r="Q372" i="32"/>
  <c r="L372" i="32" s="1"/>
  <c r="Q372" i="31"/>
  <c r="L372" i="31" s="1"/>
  <c r="Q372" i="30"/>
  <c r="L372" i="30" s="1"/>
  <c r="Q372" i="29"/>
  <c r="L372" i="29" s="1"/>
  <c r="Q316" i="28"/>
  <c r="L316" i="28" s="1"/>
  <c r="Q316" i="48"/>
  <c r="L316" i="48" s="1"/>
  <c r="Q316" i="47"/>
  <c r="L316" i="47" s="1"/>
  <c r="Q316" i="46"/>
  <c r="L316" i="46" s="1"/>
  <c r="Q316" i="45"/>
  <c r="L316" i="45" s="1"/>
  <c r="Q316" i="44"/>
  <c r="L316" i="44" s="1"/>
  <c r="Q316" i="43"/>
  <c r="L316" i="43" s="1"/>
  <c r="Q316" i="42"/>
  <c r="L316" i="42" s="1"/>
  <c r="Q316" i="41"/>
  <c r="L316" i="41" s="1"/>
  <c r="Q316" i="40"/>
  <c r="L316" i="40" s="1"/>
  <c r="Q316" i="39"/>
  <c r="L316" i="39" s="1"/>
  <c r="Q316" i="38"/>
  <c r="L316" i="38" s="1"/>
  <c r="Q316" i="36"/>
  <c r="L316" i="36" s="1"/>
  <c r="Q316" i="35"/>
  <c r="L316" i="35" s="1"/>
  <c r="Q316" i="37"/>
  <c r="L316" i="37" s="1"/>
  <c r="Q316" i="34"/>
  <c r="L316" i="34" s="1"/>
  <c r="Q316" i="33"/>
  <c r="L316" i="33" s="1"/>
  <c r="Q316" i="32"/>
  <c r="L316" i="32" s="1"/>
  <c r="Q316" i="31"/>
  <c r="L316" i="31" s="1"/>
  <c r="Q316" i="29"/>
  <c r="L316" i="29" s="1"/>
  <c r="Q316" i="30"/>
  <c r="L316" i="30" s="1"/>
  <c r="Q260" i="28"/>
  <c r="Q260" i="48"/>
  <c r="Q260" i="47"/>
  <c r="Q260" i="46"/>
  <c r="Q260" i="45"/>
  <c r="Q260" i="44"/>
  <c r="Q260" i="43"/>
  <c r="Q260" i="42"/>
  <c r="Q260" i="40"/>
  <c r="Q260" i="41"/>
  <c r="Q260" i="39"/>
  <c r="Q260" i="38"/>
  <c r="Q260" i="37"/>
  <c r="Q260" i="36"/>
  <c r="Q260" i="35"/>
  <c r="Q260" i="33"/>
  <c r="Q260" i="34"/>
  <c r="Q260" i="32"/>
  <c r="Q260" i="31"/>
  <c r="Q260" i="30"/>
  <c r="Q260" i="29"/>
  <c r="Q212" i="28"/>
  <c r="Q212" i="48"/>
  <c r="Q212" i="46"/>
  <c r="Q212" i="47"/>
  <c r="Q212" i="45"/>
  <c r="Q212" i="44"/>
  <c r="Q212" i="42"/>
  <c r="Q212" i="43"/>
  <c r="Q212" i="41"/>
  <c r="Q212" i="40"/>
  <c r="Q212" i="39"/>
  <c r="Q212" i="38"/>
  <c r="Q212" i="36"/>
  <c r="Q212" i="37"/>
  <c r="Q212" i="35"/>
  <c r="Q212" i="34"/>
  <c r="Q212" i="33"/>
  <c r="Q212" i="31"/>
  <c r="Q212" i="32"/>
  <c r="Q212" i="29"/>
  <c r="Q212" i="30"/>
  <c r="Q148" i="28"/>
  <c r="Q148" i="48"/>
  <c r="Q148" i="47"/>
  <c r="Q148" i="46"/>
  <c r="Q148" i="45"/>
  <c r="Q148" i="44"/>
  <c r="Q148" i="43"/>
  <c r="Q148" i="40"/>
  <c r="Q148" i="41"/>
  <c r="Q148" i="42"/>
  <c r="Q148" i="38"/>
  <c r="Q148" i="39"/>
  <c r="Q148" i="37"/>
  <c r="Q148" i="36"/>
  <c r="Q148" i="34"/>
  <c r="Q148" i="35"/>
  <c r="Q148" i="31"/>
  <c r="Q148" i="33"/>
  <c r="Q148" i="32"/>
  <c r="Q148" i="30"/>
  <c r="Q148" i="29"/>
  <c r="Q94" i="28"/>
  <c r="L94" i="28" s="1"/>
  <c r="Q94" i="48"/>
  <c r="L94" i="48" s="1"/>
  <c r="Q94" i="47"/>
  <c r="L94" i="47" s="1"/>
  <c r="Q94" i="46"/>
  <c r="L94" i="46" s="1"/>
  <c r="Q94" i="45"/>
  <c r="L94" i="45" s="1"/>
  <c r="Q94" i="44"/>
  <c r="L94" i="44" s="1"/>
  <c r="Q94" i="43"/>
  <c r="L94" i="43" s="1"/>
  <c r="Q94" i="41"/>
  <c r="L94" i="41" s="1"/>
  <c r="Q94" i="42"/>
  <c r="L94" i="42" s="1"/>
  <c r="Q94" i="40"/>
  <c r="L94" i="40" s="1"/>
  <c r="Q94" i="38"/>
  <c r="L94" i="38" s="1"/>
  <c r="Q94" i="39"/>
  <c r="L94" i="39" s="1"/>
  <c r="Q94" i="37"/>
  <c r="L94" i="37" s="1"/>
  <c r="Q94" i="36"/>
  <c r="L94" i="36" s="1"/>
  <c r="Q94" i="35"/>
  <c r="L94" i="35" s="1"/>
  <c r="Q94" i="34"/>
  <c r="L94" i="34" s="1"/>
  <c r="Q94" i="33"/>
  <c r="L94" i="33" s="1"/>
  <c r="Q94" i="32"/>
  <c r="L94" i="32" s="1"/>
  <c r="Q94" i="31"/>
  <c r="L94" i="31" s="1"/>
  <c r="Q94" i="30"/>
  <c r="L94" i="30" s="1"/>
  <c r="Q94" i="29"/>
  <c r="L94" i="29" s="1"/>
  <c r="Q86" i="28"/>
  <c r="Q86" i="48"/>
  <c r="Q86" i="47"/>
  <c r="Q86" i="46"/>
  <c r="Q86" i="45"/>
  <c r="Q86" i="44"/>
  <c r="Q86" i="43"/>
  <c r="Q86" i="41"/>
  <c r="Q86" i="42"/>
  <c r="Q86" i="38"/>
  <c r="Q86" i="39"/>
  <c r="Q86" i="40"/>
  <c r="Q86" i="37"/>
  <c r="Q86" i="36"/>
  <c r="Q86" i="34"/>
  <c r="Q86" i="35"/>
  <c r="Q86" i="31"/>
  <c r="Q86" i="32"/>
  <c r="Q86" i="33"/>
  <c r="Q86" i="30"/>
  <c r="Q86" i="29"/>
  <c r="Q101" i="28"/>
  <c r="Q101" i="48"/>
  <c r="Q101" i="47"/>
  <c r="Q101" i="46"/>
  <c r="Q101" i="45"/>
  <c r="Q101" i="44"/>
  <c r="Q101" i="43"/>
  <c r="Q101" i="41"/>
  <c r="Q101" i="42"/>
  <c r="Q101" i="40"/>
  <c r="Q101" i="38"/>
  <c r="Q101" i="39"/>
  <c r="Q101" i="36"/>
  <c r="Q101" i="37"/>
  <c r="Q101" i="35"/>
  <c r="Q101" i="34"/>
  <c r="Q101" i="31"/>
  <c r="Q101" i="32"/>
  <c r="Q101" i="33"/>
  <c r="Q101" i="30"/>
  <c r="Q101" i="29"/>
  <c r="Q106" i="28"/>
  <c r="Q106" i="48"/>
  <c r="Q106" i="47"/>
  <c r="Q106" i="44"/>
  <c r="Q106" i="45"/>
  <c r="Q106" i="46"/>
  <c r="Q106" i="43"/>
  <c r="Q106" i="41"/>
  <c r="Q106" i="42"/>
  <c r="Q106" i="40"/>
  <c r="Q106" i="39"/>
  <c r="Q106" i="38"/>
  <c r="Q106" i="37"/>
  <c r="Q106" i="36"/>
  <c r="Q106" i="35"/>
  <c r="Q106" i="34"/>
  <c r="Q106" i="33"/>
  <c r="Q106" i="31"/>
  <c r="Q106" i="32"/>
  <c r="Q106" i="29"/>
  <c r="Q106" i="30"/>
  <c r="Q474" i="28"/>
  <c r="L474" i="28" s="1"/>
  <c r="Q474" i="48"/>
  <c r="L474" i="48" s="1"/>
  <c r="Q474" i="47"/>
  <c r="L474" i="47" s="1"/>
  <c r="Q474" i="46"/>
  <c r="L474" i="46" s="1"/>
  <c r="Q474" i="45"/>
  <c r="L474" i="45" s="1"/>
  <c r="Q474" i="44"/>
  <c r="L474" i="44" s="1"/>
  <c r="Q474" i="42"/>
  <c r="L474" i="42" s="1"/>
  <c r="Q474" i="43"/>
  <c r="L474" i="43" s="1"/>
  <c r="Q474" i="40"/>
  <c r="L474" i="40" s="1"/>
  <c r="Q474" i="41"/>
  <c r="L474" i="41" s="1"/>
  <c r="Q474" i="38"/>
  <c r="L474" i="38" s="1"/>
  <c r="Q474" i="37"/>
  <c r="L474" i="37" s="1"/>
  <c r="Q474" i="39"/>
  <c r="L474" i="39" s="1"/>
  <c r="Q474" i="35"/>
  <c r="L474" i="35" s="1"/>
  <c r="Q474" i="36"/>
  <c r="L474" i="36" s="1"/>
  <c r="Q474" i="34"/>
  <c r="L474" i="34" s="1"/>
  <c r="Q474" i="33"/>
  <c r="L474" i="33" s="1"/>
  <c r="Q474" i="32"/>
  <c r="L474" i="32" s="1"/>
  <c r="Q474" i="30"/>
  <c r="L474" i="30" s="1"/>
  <c r="Q474" i="31"/>
  <c r="L474" i="31" s="1"/>
  <c r="Q474" i="29"/>
  <c r="L474" i="29" s="1"/>
  <c r="Q466" i="28"/>
  <c r="Q466" i="48"/>
  <c r="Q466" i="47"/>
  <c r="Q466" i="46"/>
  <c r="Q466" i="45"/>
  <c r="Q466" i="44"/>
  <c r="Q466" i="43"/>
  <c r="Q466" i="42"/>
  <c r="Q466" i="40"/>
  <c r="Q466" i="41"/>
  <c r="Q466" i="39"/>
  <c r="Q466" i="38"/>
  <c r="Q466" i="37"/>
  <c r="Q466" i="36"/>
  <c r="Q466" i="35"/>
  <c r="Q466" i="33"/>
  <c r="Q466" i="34"/>
  <c r="Q466" i="30"/>
  <c r="Q466" i="31"/>
  <c r="Q466" i="32"/>
  <c r="Q466" i="29"/>
  <c r="Q458" i="28"/>
  <c r="L458" i="28" s="1"/>
  <c r="Q458" i="48"/>
  <c r="L458" i="48" s="1"/>
  <c r="Q458" i="47"/>
  <c r="L458" i="47" s="1"/>
  <c r="Q458" i="46"/>
  <c r="L458" i="46" s="1"/>
  <c r="Q458" i="45"/>
  <c r="L458" i="45" s="1"/>
  <c r="Q458" i="44"/>
  <c r="L458" i="44" s="1"/>
  <c r="Q458" i="42"/>
  <c r="L458" i="42" s="1"/>
  <c r="Q458" i="43"/>
  <c r="L458" i="43" s="1"/>
  <c r="Q458" i="40"/>
  <c r="L458" i="40" s="1"/>
  <c r="Q458" i="41"/>
  <c r="L458" i="41" s="1"/>
  <c r="Q458" i="38"/>
  <c r="L458" i="38" s="1"/>
  <c r="Q458" i="37"/>
  <c r="L458" i="37" s="1"/>
  <c r="Q458" i="39"/>
  <c r="L458" i="39" s="1"/>
  <c r="Q458" i="35"/>
  <c r="L458" i="35" s="1"/>
  <c r="Q458" i="36"/>
  <c r="L458" i="36" s="1"/>
  <c r="Q458" i="34"/>
  <c r="L458" i="34" s="1"/>
  <c r="Q458" i="33"/>
  <c r="L458" i="33" s="1"/>
  <c r="Q458" i="32"/>
  <c r="L458" i="32" s="1"/>
  <c r="Q458" i="30"/>
  <c r="L458" i="30" s="1"/>
  <c r="Q458" i="31"/>
  <c r="L458" i="31" s="1"/>
  <c r="Q458" i="29"/>
  <c r="L458" i="29" s="1"/>
  <c r="Q450" i="28"/>
  <c r="L450" i="28" s="1"/>
  <c r="Q450" i="48"/>
  <c r="L450" i="48" s="1"/>
  <c r="Q450" i="47"/>
  <c r="L450" i="47" s="1"/>
  <c r="Q450" i="46"/>
  <c r="L450" i="46" s="1"/>
  <c r="Q450" i="45"/>
  <c r="L450" i="45" s="1"/>
  <c r="Q450" i="44"/>
  <c r="L450" i="44" s="1"/>
  <c r="Q450" i="43"/>
  <c r="L450" i="43" s="1"/>
  <c r="Q450" i="42"/>
  <c r="L450" i="42" s="1"/>
  <c r="Q450" i="40"/>
  <c r="L450" i="40" s="1"/>
  <c r="Q450" i="41"/>
  <c r="L450" i="41" s="1"/>
  <c r="Q450" i="39"/>
  <c r="L450" i="39" s="1"/>
  <c r="Q450" i="38"/>
  <c r="L450" i="38" s="1"/>
  <c r="Q450" i="37"/>
  <c r="L450" i="37" s="1"/>
  <c r="Q450" i="36"/>
  <c r="L450" i="36" s="1"/>
  <c r="Q450" i="35"/>
  <c r="L450" i="35" s="1"/>
  <c r="Q450" i="34"/>
  <c r="L450" i="34" s="1"/>
  <c r="Q450" i="33"/>
  <c r="L450" i="33" s="1"/>
  <c r="Q450" i="30"/>
  <c r="L450" i="30" s="1"/>
  <c r="Q450" i="31"/>
  <c r="L450" i="31" s="1"/>
  <c r="Q450" i="32"/>
  <c r="L450" i="32" s="1"/>
  <c r="Q450" i="29"/>
  <c r="L450" i="29" s="1"/>
  <c r="Q442" i="28"/>
  <c r="Q442" i="48"/>
  <c r="Q442" i="47"/>
  <c r="Q442" i="46"/>
  <c r="Q442" i="45"/>
  <c r="Q442" i="44"/>
  <c r="Q442" i="42"/>
  <c r="Q442" i="43"/>
  <c r="Q442" i="40"/>
  <c r="Q442" i="41"/>
  <c r="Q442" i="38"/>
  <c r="Q442" i="37"/>
  <c r="Q442" i="39"/>
  <c r="Q442" i="35"/>
  <c r="Q442" i="36"/>
  <c r="Q442" i="33"/>
  <c r="Q442" i="34"/>
  <c r="Q442" i="32"/>
  <c r="Q442" i="30"/>
  <c r="Q442" i="31"/>
  <c r="Q442" i="29"/>
  <c r="Q434" i="28"/>
  <c r="L434" i="28" s="1"/>
  <c r="Q434" i="48"/>
  <c r="L434" i="48" s="1"/>
  <c r="Q434" i="47"/>
  <c r="L434" i="47" s="1"/>
  <c r="Q434" i="46"/>
  <c r="L434" i="46" s="1"/>
  <c r="Q434" i="44"/>
  <c r="L434" i="44" s="1"/>
  <c r="Q434" i="45"/>
  <c r="L434" i="45" s="1"/>
  <c r="Q434" i="43"/>
  <c r="L434" i="43" s="1"/>
  <c r="Q434" i="42"/>
  <c r="L434" i="42" s="1"/>
  <c r="Q434" i="40"/>
  <c r="L434" i="40" s="1"/>
  <c r="Q434" i="41"/>
  <c r="L434" i="41" s="1"/>
  <c r="Q434" i="39"/>
  <c r="L434" i="39" s="1"/>
  <c r="Q434" i="38"/>
  <c r="L434" i="38" s="1"/>
  <c r="Q434" i="37"/>
  <c r="L434" i="37" s="1"/>
  <c r="Q434" i="36"/>
  <c r="L434" i="36" s="1"/>
  <c r="Q434" i="35"/>
  <c r="L434" i="35" s="1"/>
  <c r="Q434" i="34"/>
  <c r="L434" i="34" s="1"/>
  <c r="Q434" i="33"/>
  <c r="L434" i="33" s="1"/>
  <c r="Q434" i="31"/>
  <c r="L434" i="31" s="1"/>
  <c r="Q434" i="32"/>
  <c r="L434" i="32" s="1"/>
  <c r="Q434" i="29"/>
  <c r="L434" i="29" s="1"/>
  <c r="Q434" i="30"/>
  <c r="L434" i="30" s="1"/>
  <c r="Q426" i="28"/>
  <c r="L426" i="28" s="1"/>
  <c r="Q426" i="48"/>
  <c r="L426" i="48" s="1"/>
  <c r="Q426" i="47"/>
  <c r="L426" i="47" s="1"/>
  <c r="Q426" i="46"/>
  <c r="L426" i="46" s="1"/>
  <c r="Q426" i="45"/>
  <c r="L426" i="45" s="1"/>
  <c r="Q426" i="44"/>
  <c r="L426" i="44" s="1"/>
  <c r="Q426" i="42"/>
  <c r="L426" i="42" s="1"/>
  <c r="Q426" i="43"/>
  <c r="L426" i="43" s="1"/>
  <c r="Q426" i="40"/>
  <c r="L426" i="40" s="1"/>
  <c r="Q426" i="41"/>
  <c r="L426" i="41" s="1"/>
  <c r="Q426" i="38"/>
  <c r="L426" i="38" s="1"/>
  <c r="Q426" i="37"/>
  <c r="L426" i="37" s="1"/>
  <c r="Q426" i="39"/>
  <c r="L426" i="39" s="1"/>
  <c r="Q426" i="35"/>
  <c r="L426" i="35" s="1"/>
  <c r="Q426" i="36"/>
  <c r="L426" i="36" s="1"/>
  <c r="Q426" i="33"/>
  <c r="L426" i="33" s="1"/>
  <c r="Q426" i="34"/>
  <c r="L426" i="34" s="1"/>
  <c r="Q426" i="31"/>
  <c r="L426" i="31" s="1"/>
  <c r="Q426" i="32"/>
  <c r="L426" i="32" s="1"/>
  <c r="Q426" i="30"/>
  <c r="L426" i="30" s="1"/>
  <c r="Q426" i="29"/>
  <c r="L426" i="29" s="1"/>
  <c r="Q418" i="28"/>
  <c r="L418" i="28" s="1"/>
  <c r="Q418" i="48"/>
  <c r="L418" i="48" s="1"/>
  <c r="Q418" i="47"/>
  <c r="L418" i="47" s="1"/>
  <c r="Q418" i="46"/>
  <c r="L418" i="46" s="1"/>
  <c r="Q418" i="45"/>
  <c r="L418" i="45" s="1"/>
  <c r="Q418" i="44"/>
  <c r="L418" i="44" s="1"/>
  <c r="Q418" i="43"/>
  <c r="L418" i="43" s="1"/>
  <c r="Q418" i="42"/>
  <c r="L418" i="42" s="1"/>
  <c r="Q418" i="40"/>
  <c r="L418" i="40" s="1"/>
  <c r="Q418" i="41"/>
  <c r="L418" i="41" s="1"/>
  <c r="Q418" i="39"/>
  <c r="L418" i="39" s="1"/>
  <c r="Q418" i="38"/>
  <c r="L418" i="38" s="1"/>
  <c r="Q418" i="36"/>
  <c r="L418" i="36" s="1"/>
  <c r="Q418" i="37"/>
  <c r="L418" i="37" s="1"/>
  <c r="Q418" i="35"/>
  <c r="L418" i="35" s="1"/>
  <c r="Q418" i="34"/>
  <c r="L418" i="34" s="1"/>
  <c r="Q418" i="33"/>
  <c r="L418" i="33" s="1"/>
  <c r="Q418" i="31"/>
  <c r="L418" i="31" s="1"/>
  <c r="Q418" i="32"/>
  <c r="L418" i="32" s="1"/>
  <c r="Q418" i="29"/>
  <c r="L418" i="29" s="1"/>
  <c r="Q418" i="30"/>
  <c r="L418" i="30" s="1"/>
  <c r="Q410" i="28"/>
  <c r="L410" i="28" s="1"/>
  <c r="Q410" i="48"/>
  <c r="L410" i="48" s="1"/>
  <c r="Q410" i="47"/>
  <c r="L410" i="47" s="1"/>
  <c r="Q410" i="46"/>
  <c r="L410" i="46" s="1"/>
  <c r="Q410" i="45"/>
  <c r="L410" i="45" s="1"/>
  <c r="Q410" i="44"/>
  <c r="L410" i="44" s="1"/>
  <c r="Q410" i="42"/>
  <c r="L410" i="42" s="1"/>
  <c r="Q410" i="43"/>
  <c r="L410" i="43" s="1"/>
  <c r="Q410" i="40"/>
  <c r="L410" i="40" s="1"/>
  <c r="Q410" i="41"/>
  <c r="L410" i="41" s="1"/>
  <c r="Q410" i="38"/>
  <c r="L410" i="38" s="1"/>
  <c r="Q410" i="39"/>
  <c r="L410" i="39" s="1"/>
  <c r="Q410" i="37"/>
  <c r="L410" i="37" s="1"/>
  <c r="Q410" i="36"/>
  <c r="L410" i="36" s="1"/>
  <c r="Q410" i="35"/>
  <c r="L410" i="35" s="1"/>
  <c r="Q410" i="33"/>
  <c r="L410" i="33" s="1"/>
  <c r="Q410" i="34"/>
  <c r="L410" i="34" s="1"/>
  <c r="Q410" i="31"/>
  <c r="L410" i="31" s="1"/>
  <c r="Q410" i="32"/>
  <c r="L410" i="32" s="1"/>
  <c r="Q410" i="30"/>
  <c r="L410" i="30" s="1"/>
  <c r="Q410" i="29"/>
  <c r="L410" i="29" s="1"/>
  <c r="Q402" i="28"/>
  <c r="Q402" i="48"/>
  <c r="Q402" i="47"/>
  <c r="Q402" i="45"/>
  <c r="Q402" i="44"/>
  <c r="Q402" i="46"/>
  <c r="Q402" i="43"/>
  <c r="Q402" i="42"/>
  <c r="Q402" i="41"/>
  <c r="Q402" i="40"/>
  <c r="Q402" i="38"/>
  <c r="Q402" i="39"/>
  <c r="Q402" i="36"/>
  <c r="Q402" i="35"/>
  <c r="Q402" i="37"/>
  <c r="Q402" i="34"/>
  <c r="Q402" i="33"/>
  <c r="Q402" i="31"/>
  <c r="Q402" i="32"/>
  <c r="Q402" i="29"/>
  <c r="Q402" i="30"/>
  <c r="Q394" i="28"/>
  <c r="L394" i="28" s="1"/>
  <c r="Q394" i="48"/>
  <c r="L394" i="48" s="1"/>
  <c r="Q394" i="47"/>
  <c r="L394" i="47" s="1"/>
  <c r="Q394" i="46"/>
  <c r="L394" i="46" s="1"/>
  <c r="Q394" i="45"/>
  <c r="L394" i="45" s="1"/>
  <c r="Q394" i="44"/>
  <c r="L394" i="44" s="1"/>
  <c r="Q394" i="42"/>
  <c r="L394" i="42" s="1"/>
  <c r="Q394" i="43"/>
  <c r="L394" i="43" s="1"/>
  <c r="Q394" i="40"/>
  <c r="L394" i="40" s="1"/>
  <c r="Q394" i="41"/>
  <c r="L394" i="41" s="1"/>
  <c r="Q394" i="39"/>
  <c r="L394" i="39" s="1"/>
  <c r="Q394" i="38"/>
  <c r="L394" i="38" s="1"/>
  <c r="Q394" i="36"/>
  <c r="L394" i="36" s="1"/>
  <c r="Q394" i="35"/>
  <c r="L394" i="35" s="1"/>
  <c r="Q394" i="37"/>
  <c r="L394" i="37" s="1"/>
  <c r="Q394" i="33"/>
  <c r="L394" i="33" s="1"/>
  <c r="Q394" i="34"/>
  <c r="L394" i="34" s="1"/>
  <c r="Q394" i="31"/>
  <c r="L394" i="31" s="1"/>
  <c r="Q394" i="32"/>
  <c r="L394" i="32" s="1"/>
  <c r="Q394" i="30"/>
  <c r="L394" i="30" s="1"/>
  <c r="Q394" i="29"/>
  <c r="L394" i="29" s="1"/>
  <c r="Q386" i="28"/>
  <c r="L386" i="28" s="1"/>
  <c r="Q386" i="48"/>
  <c r="L386" i="48" s="1"/>
  <c r="Q386" i="47"/>
  <c r="L386" i="47" s="1"/>
  <c r="Q386" i="46"/>
  <c r="L386" i="46" s="1"/>
  <c r="Q386" i="45"/>
  <c r="L386" i="45" s="1"/>
  <c r="Q386" i="44"/>
  <c r="L386" i="44" s="1"/>
  <c r="Q386" i="43"/>
  <c r="L386" i="43" s="1"/>
  <c r="Q386" i="42"/>
  <c r="L386" i="42" s="1"/>
  <c r="Q386" i="41"/>
  <c r="L386" i="41" s="1"/>
  <c r="Q386" i="40"/>
  <c r="L386" i="40" s="1"/>
  <c r="Q386" i="38"/>
  <c r="L386" i="38" s="1"/>
  <c r="Q386" i="39"/>
  <c r="L386" i="39" s="1"/>
  <c r="Q386" i="35"/>
  <c r="L386" i="35" s="1"/>
  <c r="Q386" i="37"/>
  <c r="L386" i="37" s="1"/>
  <c r="Q386" i="36"/>
  <c r="L386" i="36" s="1"/>
  <c r="Q386" i="34"/>
  <c r="L386" i="34" s="1"/>
  <c r="Q386" i="33"/>
  <c r="L386" i="33" s="1"/>
  <c r="Q386" i="31"/>
  <c r="L386" i="31" s="1"/>
  <c r="Q386" i="32"/>
  <c r="L386" i="32" s="1"/>
  <c r="Q386" i="30"/>
  <c r="L386" i="30" s="1"/>
  <c r="Q386" i="29"/>
  <c r="L386" i="29" s="1"/>
  <c r="Q378" i="28"/>
  <c r="L378" i="28" s="1"/>
  <c r="Q378" i="48"/>
  <c r="L378" i="48" s="1"/>
  <c r="Q378" i="46"/>
  <c r="L378" i="46" s="1"/>
  <c r="Q378" i="47"/>
  <c r="L378" i="47" s="1"/>
  <c r="Q378" i="45"/>
  <c r="L378" i="45" s="1"/>
  <c r="Q378" i="43"/>
  <c r="L378" i="43" s="1"/>
  <c r="Q378" i="44"/>
  <c r="L378" i="44" s="1"/>
  <c r="Q378" i="42"/>
  <c r="L378" i="42" s="1"/>
  <c r="Q378" i="40"/>
  <c r="L378" i="40" s="1"/>
  <c r="Q378" i="41"/>
  <c r="L378" i="41" s="1"/>
  <c r="Q378" i="39"/>
  <c r="L378" i="39" s="1"/>
  <c r="Q378" i="38"/>
  <c r="L378" i="38" s="1"/>
  <c r="Q378" i="35"/>
  <c r="L378" i="35" s="1"/>
  <c r="Q378" i="36"/>
  <c r="L378" i="36" s="1"/>
  <c r="Q378" i="37"/>
  <c r="L378" i="37" s="1"/>
  <c r="Q378" i="33"/>
  <c r="L378" i="33" s="1"/>
  <c r="Q378" i="34"/>
  <c r="L378" i="34" s="1"/>
  <c r="Q378" i="32"/>
  <c r="L378" i="32" s="1"/>
  <c r="Q378" i="31"/>
  <c r="L378" i="31" s="1"/>
  <c r="Q378" i="30"/>
  <c r="L378" i="30" s="1"/>
  <c r="Q378" i="29"/>
  <c r="L378" i="29" s="1"/>
  <c r="Q370" i="28"/>
  <c r="L370" i="28" s="1"/>
  <c r="Q370" i="48"/>
  <c r="L370" i="48" s="1"/>
  <c r="Q370" i="47"/>
  <c r="L370" i="47" s="1"/>
  <c r="Q370" i="46"/>
  <c r="L370" i="46" s="1"/>
  <c r="Q370" i="45"/>
  <c r="L370" i="45" s="1"/>
  <c r="Q370" i="44"/>
  <c r="L370" i="44" s="1"/>
  <c r="Q370" i="43"/>
  <c r="L370" i="43" s="1"/>
  <c r="Q370" i="42"/>
  <c r="L370" i="42" s="1"/>
  <c r="Q370" i="41"/>
  <c r="L370" i="41" s="1"/>
  <c r="Q370" i="40"/>
  <c r="L370" i="40" s="1"/>
  <c r="Q370" i="38"/>
  <c r="L370" i="38" s="1"/>
  <c r="Q370" i="39"/>
  <c r="L370" i="39" s="1"/>
  <c r="Q370" i="37"/>
  <c r="L370" i="37" s="1"/>
  <c r="Q370" i="35"/>
  <c r="L370" i="35" s="1"/>
  <c r="Q370" i="36"/>
  <c r="L370" i="36" s="1"/>
  <c r="Q370" i="34"/>
  <c r="L370" i="34" s="1"/>
  <c r="Q370" i="33"/>
  <c r="L370" i="33" s="1"/>
  <c r="Q370" i="31"/>
  <c r="L370" i="31" s="1"/>
  <c r="Q370" i="32"/>
  <c r="L370" i="32" s="1"/>
  <c r="Q370" i="29"/>
  <c r="L370" i="29" s="1"/>
  <c r="Q370" i="30"/>
  <c r="L370" i="30" s="1"/>
  <c r="Q362" i="28"/>
  <c r="Q362" i="48"/>
  <c r="Q362" i="47"/>
  <c r="Q362" i="46"/>
  <c r="Q362" i="45"/>
  <c r="Q362" i="44"/>
  <c r="Q362" i="43"/>
  <c r="Q362" i="42"/>
  <c r="Q362" i="40"/>
  <c r="Q362" i="41"/>
  <c r="Q362" i="39"/>
  <c r="Q362" i="38"/>
  <c r="Q362" i="35"/>
  <c r="Q362" i="37"/>
  <c r="Q362" i="36"/>
  <c r="Q362" i="33"/>
  <c r="Q362" i="34"/>
  <c r="Q362" i="32"/>
  <c r="Q362" i="31"/>
  <c r="Q362" i="30"/>
  <c r="Q362" i="29"/>
  <c r="Q354" i="28"/>
  <c r="L354" i="28" s="1"/>
  <c r="Q354" i="48"/>
  <c r="L354" i="48" s="1"/>
  <c r="Q354" i="47"/>
  <c r="L354" i="47" s="1"/>
  <c r="Q354" i="46"/>
  <c r="L354" i="46" s="1"/>
  <c r="Q354" i="45"/>
  <c r="L354" i="45" s="1"/>
  <c r="Q354" i="44"/>
  <c r="L354" i="44" s="1"/>
  <c r="Q354" i="43"/>
  <c r="L354" i="43" s="1"/>
  <c r="Q354" i="42"/>
  <c r="L354" i="42" s="1"/>
  <c r="Q354" i="41"/>
  <c r="L354" i="41" s="1"/>
  <c r="Q354" i="40"/>
  <c r="L354" i="40" s="1"/>
  <c r="Q354" i="39"/>
  <c r="L354" i="39" s="1"/>
  <c r="Q354" i="38"/>
  <c r="L354" i="38" s="1"/>
  <c r="Q354" i="36"/>
  <c r="L354" i="36" s="1"/>
  <c r="Q354" i="35"/>
  <c r="L354" i="35" s="1"/>
  <c r="Q354" i="37"/>
  <c r="L354" i="37" s="1"/>
  <c r="Q354" i="34"/>
  <c r="L354" i="34" s="1"/>
  <c r="Q354" i="33"/>
  <c r="L354" i="33" s="1"/>
  <c r="Q354" i="31"/>
  <c r="L354" i="31" s="1"/>
  <c r="Q354" i="32"/>
  <c r="L354" i="32" s="1"/>
  <c r="Q354" i="29"/>
  <c r="L354" i="29" s="1"/>
  <c r="Q354" i="30"/>
  <c r="L354" i="30" s="1"/>
  <c r="Q346" i="28"/>
  <c r="L346" i="28" s="1"/>
  <c r="Q346" i="48"/>
  <c r="L346" i="48" s="1"/>
  <c r="Q346" i="47"/>
  <c r="L346" i="47" s="1"/>
  <c r="Q346" i="46"/>
  <c r="L346" i="46" s="1"/>
  <c r="Q346" i="45"/>
  <c r="L346" i="45" s="1"/>
  <c r="Q346" i="44"/>
  <c r="L346" i="44" s="1"/>
  <c r="Q346" i="43"/>
  <c r="L346" i="43" s="1"/>
  <c r="Q346" i="42"/>
  <c r="L346" i="42" s="1"/>
  <c r="Q346" i="40"/>
  <c r="L346" i="40" s="1"/>
  <c r="Q346" i="41"/>
  <c r="L346" i="41" s="1"/>
  <c r="Q346" i="38"/>
  <c r="L346" i="38" s="1"/>
  <c r="Q346" i="39"/>
  <c r="L346" i="39" s="1"/>
  <c r="Q346" i="37"/>
  <c r="L346" i="37" s="1"/>
  <c r="Q346" i="35"/>
  <c r="L346" i="35" s="1"/>
  <c r="Q346" i="36"/>
  <c r="L346" i="36" s="1"/>
  <c r="Q346" i="33"/>
  <c r="L346" i="33" s="1"/>
  <c r="Q346" i="34"/>
  <c r="L346" i="34" s="1"/>
  <c r="Q346" i="32"/>
  <c r="L346" i="32" s="1"/>
  <c r="Q346" i="31"/>
  <c r="L346" i="31" s="1"/>
  <c r="Q346" i="30"/>
  <c r="L346" i="30" s="1"/>
  <c r="Q346" i="29"/>
  <c r="L346" i="29" s="1"/>
  <c r="Q338" i="28"/>
  <c r="L338" i="28" s="1"/>
  <c r="Q338" i="48"/>
  <c r="L338" i="48" s="1"/>
  <c r="Q338" i="47"/>
  <c r="L338" i="47" s="1"/>
  <c r="Q338" i="46"/>
  <c r="L338" i="46" s="1"/>
  <c r="Q338" i="45"/>
  <c r="L338" i="45" s="1"/>
  <c r="Q338" i="44"/>
  <c r="L338" i="44" s="1"/>
  <c r="Q338" i="43"/>
  <c r="L338" i="43" s="1"/>
  <c r="Q338" i="42"/>
  <c r="L338" i="42" s="1"/>
  <c r="Q338" i="41"/>
  <c r="L338" i="41" s="1"/>
  <c r="Q338" i="40"/>
  <c r="L338" i="40" s="1"/>
  <c r="Q338" i="39"/>
  <c r="L338" i="39" s="1"/>
  <c r="Q338" i="38"/>
  <c r="L338" i="38" s="1"/>
  <c r="Q338" i="36"/>
  <c r="L338" i="36" s="1"/>
  <c r="Q338" i="37"/>
  <c r="L338" i="37" s="1"/>
  <c r="Q338" i="35"/>
  <c r="L338" i="35" s="1"/>
  <c r="Q338" i="34"/>
  <c r="L338" i="34" s="1"/>
  <c r="Q338" i="33"/>
  <c r="L338" i="33" s="1"/>
  <c r="Q338" i="31"/>
  <c r="L338" i="31" s="1"/>
  <c r="Q338" i="32"/>
  <c r="L338" i="32" s="1"/>
  <c r="Q338" i="29"/>
  <c r="L338" i="29" s="1"/>
  <c r="Q338" i="30"/>
  <c r="L338" i="30" s="1"/>
  <c r="Q330" i="28"/>
  <c r="L330" i="28" s="1"/>
  <c r="Q330" i="47"/>
  <c r="L330" i="47" s="1"/>
  <c r="Q330" i="48"/>
  <c r="L330" i="48" s="1"/>
  <c r="Q330" i="46"/>
  <c r="L330" i="46" s="1"/>
  <c r="Q330" i="45"/>
  <c r="L330" i="45" s="1"/>
  <c r="Q330" i="44"/>
  <c r="L330" i="44" s="1"/>
  <c r="Q330" i="43"/>
  <c r="L330" i="43" s="1"/>
  <c r="Q330" i="42"/>
  <c r="L330" i="42" s="1"/>
  <c r="Q330" i="40"/>
  <c r="L330" i="40" s="1"/>
  <c r="Q330" i="41"/>
  <c r="L330" i="41" s="1"/>
  <c r="Q330" i="38"/>
  <c r="L330" i="38" s="1"/>
  <c r="Q330" i="39"/>
  <c r="L330" i="39" s="1"/>
  <c r="Q330" i="37"/>
  <c r="L330" i="37" s="1"/>
  <c r="Q330" i="35"/>
  <c r="L330" i="35" s="1"/>
  <c r="Q330" i="36"/>
  <c r="L330" i="36" s="1"/>
  <c r="Q330" i="33"/>
  <c r="L330" i="33" s="1"/>
  <c r="Q330" i="34"/>
  <c r="L330" i="34" s="1"/>
  <c r="Q330" i="31"/>
  <c r="L330" i="31" s="1"/>
  <c r="Q330" i="32"/>
  <c r="L330" i="32" s="1"/>
  <c r="Q330" i="30"/>
  <c r="L330" i="30" s="1"/>
  <c r="Q330" i="29"/>
  <c r="L330" i="29" s="1"/>
  <c r="Q322" i="28"/>
  <c r="Q322" i="48"/>
  <c r="Q322" i="47"/>
  <c r="Q322" i="46"/>
  <c r="Q322" i="45"/>
  <c r="Q322" i="44"/>
  <c r="Q322" i="43"/>
  <c r="Q322" i="42"/>
  <c r="Q322" i="41"/>
  <c r="Q322" i="40"/>
  <c r="Q322" i="39"/>
  <c r="Q322" i="38"/>
  <c r="Q322" i="36"/>
  <c r="Q322" i="37"/>
  <c r="Q322" i="35"/>
  <c r="Q322" i="34"/>
  <c r="Q322" i="33"/>
  <c r="Q322" i="32"/>
  <c r="Q322" i="31"/>
  <c r="Q322" i="29"/>
  <c r="Q322" i="30"/>
  <c r="Q314" i="28"/>
  <c r="L314" i="28" s="1"/>
  <c r="Q314" i="48"/>
  <c r="L314" i="48" s="1"/>
  <c r="Q314" i="47"/>
  <c r="L314" i="47" s="1"/>
  <c r="Q314" i="46"/>
  <c r="L314" i="46" s="1"/>
  <c r="Q314" i="45"/>
  <c r="L314" i="45" s="1"/>
  <c r="Q314" i="44"/>
  <c r="L314" i="44" s="1"/>
  <c r="Q314" i="43"/>
  <c r="L314" i="43" s="1"/>
  <c r="Q314" i="42"/>
  <c r="L314" i="42" s="1"/>
  <c r="Q314" i="41"/>
  <c r="L314" i="41" s="1"/>
  <c r="Q314" i="40"/>
  <c r="L314" i="40" s="1"/>
  <c r="Q314" i="39"/>
  <c r="L314" i="39" s="1"/>
  <c r="Q314" i="38"/>
  <c r="L314" i="38" s="1"/>
  <c r="Q314" i="37"/>
  <c r="L314" i="37" s="1"/>
  <c r="Q314" i="36"/>
  <c r="L314" i="36" s="1"/>
  <c r="Q314" i="35"/>
  <c r="L314" i="35" s="1"/>
  <c r="Q314" i="33"/>
  <c r="L314" i="33" s="1"/>
  <c r="Q314" i="34"/>
  <c r="L314" i="34" s="1"/>
  <c r="Q314" i="32"/>
  <c r="L314" i="32" s="1"/>
  <c r="Q314" i="31"/>
  <c r="L314" i="31" s="1"/>
  <c r="Q314" i="30"/>
  <c r="L314" i="30" s="1"/>
  <c r="Q314" i="29"/>
  <c r="L314" i="29" s="1"/>
  <c r="Q306" i="28"/>
  <c r="L306" i="28" s="1"/>
  <c r="Q306" i="48"/>
  <c r="L306" i="48" s="1"/>
  <c r="Q306" i="47"/>
  <c r="L306" i="47" s="1"/>
  <c r="Q306" i="46"/>
  <c r="L306" i="46" s="1"/>
  <c r="Q306" i="45"/>
  <c r="L306" i="45" s="1"/>
  <c r="Q306" i="44"/>
  <c r="L306" i="44" s="1"/>
  <c r="Q306" i="43"/>
  <c r="L306" i="43" s="1"/>
  <c r="Q306" i="42"/>
  <c r="L306" i="42" s="1"/>
  <c r="Q306" i="41"/>
  <c r="L306" i="41" s="1"/>
  <c r="Q306" i="40"/>
  <c r="L306" i="40" s="1"/>
  <c r="Q306" i="39"/>
  <c r="L306" i="39" s="1"/>
  <c r="Q306" i="38"/>
  <c r="L306" i="38" s="1"/>
  <c r="Q306" i="36"/>
  <c r="L306" i="36" s="1"/>
  <c r="Q306" i="37"/>
  <c r="L306" i="37" s="1"/>
  <c r="Q306" i="35"/>
  <c r="L306" i="35" s="1"/>
  <c r="Q306" i="34"/>
  <c r="L306" i="34" s="1"/>
  <c r="Q306" i="33"/>
  <c r="L306" i="33" s="1"/>
  <c r="Q306" i="32"/>
  <c r="L306" i="32" s="1"/>
  <c r="Q306" i="31"/>
  <c r="L306" i="31" s="1"/>
  <c r="Q306" i="30"/>
  <c r="L306" i="30" s="1"/>
  <c r="Q306" i="29"/>
  <c r="L306" i="29" s="1"/>
  <c r="Q298" i="28"/>
  <c r="L298" i="28" s="1"/>
  <c r="Q298" i="48"/>
  <c r="L298" i="48" s="1"/>
  <c r="Q298" i="47"/>
  <c r="L298" i="47" s="1"/>
  <c r="Q298" i="46"/>
  <c r="L298" i="46" s="1"/>
  <c r="Q298" i="45"/>
  <c r="L298" i="45" s="1"/>
  <c r="Q298" i="44"/>
  <c r="L298" i="44" s="1"/>
  <c r="Q298" i="43"/>
  <c r="L298" i="43" s="1"/>
  <c r="Q298" i="42"/>
  <c r="L298" i="42" s="1"/>
  <c r="Q298" i="41"/>
  <c r="L298" i="41" s="1"/>
  <c r="Q298" i="40"/>
  <c r="L298" i="40" s="1"/>
  <c r="Q298" i="39"/>
  <c r="L298" i="39" s="1"/>
  <c r="Q298" i="38"/>
  <c r="L298" i="38" s="1"/>
  <c r="Q298" i="35"/>
  <c r="L298" i="35" s="1"/>
  <c r="Q298" i="36"/>
  <c r="L298" i="36" s="1"/>
  <c r="Q298" i="37"/>
  <c r="L298" i="37" s="1"/>
  <c r="Q298" i="33"/>
  <c r="L298" i="33" s="1"/>
  <c r="Q298" i="34"/>
  <c r="L298" i="34" s="1"/>
  <c r="Q298" i="32"/>
  <c r="L298" i="32" s="1"/>
  <c r="Q298" i="31"/>
  <c r="L298" i="31" s="1"/>
  <c r="Q298" i="30"/>
  <c r="L298" i="30" s="1"/>
  <c r="Q298" i="29"/>
  <c r="L298" i="29" s="1"/>
  <c r="Q290" i="28"/>
  <c r="L290" i="28" s="1"/>
  <c r="Q290" i="48"/>
  <c r="L290" i="48" s="1"/>
  <c r="Q290" i="46"/>
  <c r="L290" i="46" s="1"/>
  <c r="Q290" i="47"/>
  <c r="L290" i="47" s="1"/>
  <c r="Q290" i="45"/>
  <c r="L290" i="45" s="1"/>
  <c r="Q290" i="44"/>
  <c r="L290" i="44" s="1"/>
  <c r="Q290" i="43"/>
  <c r="L290" i="43" s="1"/>
  <c r="Q290" i="42"/>
  <c r="L290" i="42" s="1"/>
  <c r="Q290" i="41"/>
  <c r="L290" i="41" s="1"/>
  <c r="Q290" i="40"/>
  <c r="L290" i="40" s="1"/>
  <c r="Q290" i="39"/>
  <c r="L290" i="39" s="1"/>
  <c r="Q290" i="38"/>
  <c r="L290" i="38" s="1"/>
  <c r="Q290" i="36"/>
  <c r="L290" i="36" s="1"/>
  <c r="Q290" i="37"/>
  <c r="L290" i="37" s="1"/>
  <c r="Q290" i="35"/>
  <c r="L290" i="35" s="1"/>
  <c r="Q290" i="34"/>
  <c r="L290" i="34" s="1"/>
  <c r="Q290" i="33"/>
  <c r="L290" i="33" s="1"/>
  <c r="Q290" i="31"/>
  <c r="L290" i="31" s="1"/>
  <c r="Q290" i="32"/>
  <c r="L290" i="32" s="1"/>
  <c r="Q290" i="29"/>
  <c r="L290" i="29" s="1"/>
  <c r="Q290" i="30"/>
  <c r="L290" i="30" s="1"/>
  <c r="Q282" i="28"/>
  <c r="Q282" i="48"/>
  <c r="Q282" i="47"/>
  <c r="Q282" i="46"/>
  <c r="Q282" i="45"/>
  <c r="Q282" i="44"/>
  <c r="Q282" i="43"/>
  <c r="Q282" i="42"/>
  <c r="Q282" i="40"/>
  <c r="Q282" i="41"/>
  <c r="Q282" i="39"/>
  <c r="Q282" i="38"/>
  <c r="Q282" i="37"/>
  <c r="Q282" i="36"/>
  <c r="Q282" i="35"/>
  <c r="Q282" i="33"/>
  <c r="Q282" i="34"/>
  <c r="Q282" i="32"/>
  <c r="Q282" i="31"/>
  <c r="Q282" i="30"/>
  <c r="Q282" i="29"/>
  <c r="Q274" i="28"/>
  <c r="L274" i="28" s="1"/>
  <c r="Q274" i="48"/>
  <c r="L274" i="48" s="1"/>
  <c r="Q274" i="47"/>
  <c r="L274" i="47" s="1"/>
  <c r="Q274" i="46"/>
  <c r="L274" i="46" s="1"/>
  <c r="Q274" i="44"/>
  <c r="L274" i="44" s="1"/>
  <c r="Q274" i="45"/>
  <c r="L274" i="45" s="1"/>
  <c r="Q274" i="43"/>
  <c r="L274" i="43" s="1"/>
  <c r="Q274" i="42"/>
  <c r="L274" i="42" s="1"/>
  <c r="Q274" i="40"/>
  <c r="L274" i="40" s="1"/>
  <c r="Q274" i="41"/>
  <c r="L274" i="41" s="1"/>
  <c r="Q274" i="38"/>
  <c r="L274" i="38" s="1"/>
  <c r="Q274" i="39"/>
  <c r="L274" i="39" s="1"/>
  <c r="Q274" i="36"/>
  <c r="L274" i="36" s="1"/>
  <c r="Q274" i="37"/>
  <c r="L274" i="37" s="1"/>
  <c r="Q274" i="34"/>
  <c r="L274" i="34" s="1"/>
  <c r="Q274" i="35"/>
  <c r="L274" i="35" s="1"/>
  <c r="Q274" i="33"/>
  <c r="L274" i="33" s="1"/>
  <c r="Q274" i="31"/>
  <c r="L274" i="31" s="1"/>
  <c r="Q274" i="32"/>
  <c r="L274" i="32" s="1"/>
  <c r="Q274" i="29"/>
  <c r="L274" i="29" s="1"/>
  <c r="Q274" i="30"/>
  <c r="L274" i="30" s="1"/>
  <c r="Q266" i="28"/>
  <c r="Q266" i="48"/>
  <c r="Q266" i="47"/>
  <c r="Q266" i="46"/>
  <c r="Q266" i="45"/>
  <c r="Q266" i="44"/>
  <c r="Q266" i="43"/>
  <c r="Q266" i="42"/>
  <c r="Q266" i="40"/>
  <c r="Q266" i="41"/>
  <c r="Q266" i="38"/>
  <c r="Q266" i="39"/>
  <c r="Q266" i="36"/>
  <c r="Q266" i="37"/>
  <c r="Q266" i="34"/>
  <c r="Q266" i="35"/>
  <c r="Q266" i="33"/>
  <c r="Q266" i="31"/>
  <c r="Q266" i="32"/>
  <c r="Q266" i="30"/>
  <c r="Q266" i="29"/>
  <c r="Q258" i="28"/>
  <c r="L258" i="28" s="1"/>
  <c r="Q258" i="48"/>
  <c r="L258" i="48" s="1"/>
  <c r="Q258" i="47"/>
  <c r="L258" i="47" s="1"/>
  <c r="Q258" i="46"/>
  <c r="L258" i="46" s="1"/>
  <c r="Q258" i="45"/>
  <c r="L258" i="45" s="1"/>
  <c r="Q258" i="44"/>
  <c r="L258" i="44" s="1"/>
  <c r="Q258" i="43"/>
  <c r="L258" i="43" s="1"/>
  <c r="Q258" i="42"/>
  <c r="L258" i="42" s="1"/>
  <c r="Q258" i="40"/>
  <c r="L258" i="40" s="1"/>
  <c r="Q258" i="41"/>
  <c r="L258" i="41" s="1"/>
  <c r="Q258" i="38"/>
  <c r="L258" i="38" s="1"/>
  <c r="Q258" i="39"/>
  <c r="L258" i="39" s="1"/>
  <c r="Q258" i="36"/>
  <c r="L258" i="36" s="1"/>
  <c r="Q258" i="37"/>
  <c r="L258" i="37" s="1"/>
  <c r="Q258" i="33"/>
  <c r="L258" i="33" s="1"/>
  <c r="Q258" i="34"/>
  <c r="L258" i="34" s="1"/>
  <c r="Q258" i="35"/>
  <c r="L258" i="35" s="1"/>
  <c r="Q258" i="31"/>
  <c r="L258" i="31" s="1"/>
  <c r="Q258" i="32"/>
  <c r="L258" i="32" s="1"/>
  <c r="Q258" i="30"/>
  <c r="L258" i="30" s="1"/>
  <c r="Q258" i="29"/>
  <c r="L258" i="29" s="1"/>
  <c r="Q250" i="28"/>
  <c r="Q250" i="48"/>
  <c r="Q250" i="47"/>
  <c r="Q250" i="46"/>
  <c r="Q250" i="45"/>
  <c r="Q250" i="44"/>
  <c r="Q250" i="43"/>
  <c r="Q250" i="42"/>
  <c r="Q250" i="40"/>
  <c r="Q250" i="41"/>
  <c r="Q250" i="39"/>
  <c r="Q250" i="38"/>
  <c r="Q250" i="37"/>
  <c r="Q250" i="36"/>
  <c r="Q250" i="34"/>
  <c r="Q250" i="35"/>
  <c r="Q250" i="33"/>
  <c r="Q250" i="32"/>
  <c r="Q250" i="31"/>
  <c r="Q250" i="30"/>
  <c r="Q250" i="29"/>
  <c r="Q242" i="28"/>
  <c r="Q242" i="48"/>
  <c r="Q242" i="47"/>
  <c r="Q242" i="46"/>
  <c r="Q242" i="45"/>
  <c r="Q242" i="44"/>
  <c r="Q242" i="43"/>
  <c r="Q242" i="42"/>
  <c r="Q242" i="41"/>
  <c r="Q242" i="40"/>
  <c r="Q242" i="38"/>
  <c r="Q242" i="39"/>
  <c r="Q242" i="36"/>
  <c r="Q242" i="37"/>
  <c r="Q242" i="33"/>
  <c r="Q242" i="34"/>
  <c r="Q242" i="35"/>
  <c r="Q242" i="31"/>
  <c r="Q242" i="32"/>
  <c r="Q242" i="30"/>
  <c r="Q242" i="29"/>
  <c r="Q234" i="28"/>
  <c r="L234" i="28" s="1"/>
  <c r="Q234" i="48"/>
  <c r="L234" i="48" s="1"/>
  <c r="Q234" i="46"/>
  <c r="L234" i="46" s="1"/>
  <c r="Q234" i="47"/>
  <c r="L234" i="47" s="1"/>
  <c r="Q234" i="45"/>
  <c r="L234" i="45" s="1"/>
  <c r="Q234" i="44"/>
  <c r="L234" i="44" s="1"/>
  <c r="Q234" i="43"/>
  <c r="L234" i="43" s="1"/>
  <c r="Q234" i="40"/>
  <c r="L234" i="40" s="1"/>
  <c r="Q234" i="41"/>
  <c r="L234" i="41" s="1"/>
  <c r="Q234" i="42"/>
  <c r="L234" i="42" s="1"/>
  <c r="Q234" i="39"/>
  <c r="L234" i="39" s="1"/>
  <c r="Q234" i="38"/>
  <c r="L234" i="38" s="1"/>
  <c r="Q234" i="36"/>
  <c r="L234" i="36" s="1"/>
  <c r="Q234" i="37"/>
  <c r="L234" i="37" s="1"/>
  <c r="Q234" i="34"/>
  <c r="L234" i="34" s="1"/>
  <c r="Q234" i="35"/>
  <c r="L234" i="35" s="1"/>
  <c r="Q234" i="33"/>
  <c r="L234" i="33" s="1"/>
  <c r="Q234" i="32"/>
  <c r="L234" i="32" s="1"/>
  <c r="Q234" i="31"/>
  <c r="L234" i="31" s="1"/>
  <c r="Q234" i="29"/>
  <c r="L234" i="29" s="1"/>
  <c r="Q234" i="30"/>
  <c r="L234" i="30" s="1"/>
  <c r="Q226" i="28"/>
  <c r="Q226" i="48"/>
  <c r="Q226" i="47"/>
  <c r="Q226" i="46"/>
  <c r="Q226" i="45"/>
  <c r="Q226" i="44"/>
  <c r="Q226" i="43"/>
  <c r="Q226" i="42"/>
  <c r="Q226" i="41"/>
  <c r="Q226" i="40"/>
  <c r="Q226" i="39"/>
  <c r="Q226" i="38"/>
  <c r="Q226" i="37"/>
  <c r="Q226" i="36"/>
  <c r="Q226" i="35"/>
  <c r="Q226" i="34"/>
  <c r="Q226" i="33"/>
  <c r="Q226" i="31"/>
  <c r="Q226" i="32"/>
  <c r="Q226" i="30"/>
  <c r="Q226" i="29"/>
  <c r="Q218" i="28"/>
  <c r="L218" i="28" s="1"/>
  <c r="Q218" i="48"/>
  <c r="L218" i="48" s="1"/>
  <c r="Q218" i="47"/>
  <c r="L218" i="47" s="1"/>
  <c r="Q218" i="46"/>
  <c r="L218" i="46" s="1"/>
  <c r="Q218" i="45"/>
  <c r="L218" i="45" s="1"/>
  <c r="Q218" i="44"/>
  <c r="L218" i="44" s="1"/>
  <c r="Q218" i="43"/>
  <c r="L218" i="43" s="1"/>
  <c r="Q218" i="40"/>
  <c r="L218" i="40" s="1"/>
  <c r="Q218" i="41"/>
  <c r="L218" i="41" s="1"/>
  <c r="Q218" i="42"/>
  <c r="L218" i="42" s="1"/>
  <c r="Q218" i="38"/>
  <c r="L218" i="38" s="1"/>
  <c r="Q218" i="39"/>
  <c r="L218" i="39" s="1"/>
  <c r="Q218" i="36"/>
  <c r="L218" i="36" s="1"/>
  <c r="Q218" i="37"/>
  <c r="L218" i="37" s="1"/>
  <c r="Q218" i="35"/>
  <c r="L218" i="35" s="1"/>
  <c r="Q218" i="33"/>
  <c r="L218" i="33" s="1"/>
  <c r="Q218" i="34"/>
  <c r="L218" i="34" s="1"/>
  <c r="Q218" i="31"/>
  <c r="L218" i="31" s="1"/>
  <c r="Q218" i="32"/>
  <c r="L218" i="32" s="1"/>
  <c r="Q218" i="29"/>
  <c r="L218" i="29" s="1"/>
  <c r="Q218" i="30"/>
  <c r="L218" i="30" s="1"/>
  <c r="Q210" i="28"/>
  <c r="Q210" i="48"/>
  <c r="Q210" i="47"/>
  <c r="Q210" i="46"/>
  <c r="Q210" i="45"/>
  <c r="Q210" i="44"/>
  <c r="Q210" i="43"/>
  <c r="Q210" i="42"/>
  <c r="Q210" i="41"/>
  <c r="Q210" i="40"/>
  <c r="Q210" i="39"/>
  <c r="Q210" i="38"/>
  <c r="Q210" i="37"/>
  <c r="Q210" i="36"/>
  <c r="Q210" i="34"/>
  <c r="Q210" i="33"/>
  <c r="Q210" i="35"/>
  <c r="Q210" i="31"/>
  <c r="Q210" i="32"/>
  <c r="Q210" i="30"/>
  <c r="Q210" i="29"/>
  <c r="Q202" i="28"/>
  <c r="Q202" i="48"/>
  <c r="Q202" i="47"/>
  <c r="Q202" i="46"/>
  <c r="Q202" i="45"/>
  <c r="Q202" i="44"/>
  <c r="Q202" i="43"/>
  <c r="Q202" i="41"/>
  <c r="Q202" i="40"/>
  <c r="Q202" i="42"/>
  <c r="Q202" i="38"/>
  <c r="Q202" i="39"/>
  <c r="Q202" i="36"/>
  <c r="Q202" i="37"/>
  <c r="Q202" i="35"/>
  <c r="Q202" i="34"/>
  <c r="Q202" i="33"/>
  <c r="Q202" i="31"/>
  <c r="Q202" i="32"/>
  <c r="Q202" i="30"/>
  <c r="Q202" i="29"/>
  <c r="Q194" i="28"/>
  <c r="L194" i="28" s="1"/>
  <c r="Q194" i="48"/>
  <c r="L194" i="48" s="1"/>
  <c r="Q194" i="46"/>
  <c r="L194" i="46" s="1"/>
  <c r="Q194" i="47"/>
  <c r="L194" i="47" s="1"/>
  <c r="Q194" i="45"/>
  <c r="L194" i="45" s="1"/>
  <c r="Q194" i="44"/>
  <c r="L194" i="44" s="1"/>
  <c r="Q194" i="42"/>
  <c r="L194" i="42" s="1"/>
  <c r="Q194" i="43"/>
  <c r="L194" i="43" s="1"/>
  <c r="Q194" i="41"/>
  <c r="L194" i="41" s="1"/>
  <c r="Q194" i="40"/>
  <c r="L194" i="40" s="1"/>
  <c r="Q194" i="39"/>
  <c r="L194" i="39" s="1"/>
  <c r="Q194" i="38"/>
  <c r="L194" i="38" s="1"/>
  <c r="Q194" i="37"/>
  <c r="L194" i="37" s="1"/>
  <c r="Q194" i="36"/>
  <c r="L194" i="36" s="1"/>
  <c r="Q194" i="34"/>
  <c r="L194" i="34" s="1"/>
  <c r="Q194" i="35"/>
  <c r="L194" i="35" s="1"/>
  <c r="Q194" i="33"/>
  <c r="L194" i="33" s="1"/>
  <c r="Q194" i="31"/>
  <c r="L194" i="31" s="1"/>
  <c r="Q194" i="32"/>
  <c r="L194" i="32" s="1"/>
  <c r="Q194" i="30"/>
  <c r="L194" i="30" s="1"/>
  <c r="Q194" i="29"/>
  <c r="L194" i="29" s="1"/>
  <c r="Q186" i="28"/>
  <c r="Q186" i="48"/>
  <c r="Q186" i="47"/>
  <c r="Q186" i="46"/>
  <c r="Q186" i="45"/>
  <c r="Q186" i="44"/>
  <c r="Q186" i="43"/>
  <c r="Q186" i="42"/>
  <c r="Q186" i="41"/>
  <c r="Q186" i="40"/>
  <c r="Q186" i="39"/>
  <c r="Q186" i="38"/>
  <c r="Q186" i="36"/>
  <c r="Q186" i="37"/>
  <c r="Q186" i="34"/>
  <c r="Q186" i="35"/>
  <c r="Q186" i="33"/>
  <c r="Q186" i="31"/>
  <c r="Q186" i="32"/>
  <c r="Q186" i="30"/>
  <c r="Q186" i="29"/>
  <c r="Q178" i="28"/>
  <c r="L178" i="28" s="1"/>
  <c r="Q178" i="48"/>
  <c r="L178" i="48" s="1"/>
  <c r="Q178" i="47"/>
  <c r="L178" i="47" s="1"/>
  <c r="Q178" i="46"/>
  <c r="L178" i="46" s="1"/>
  <c r="Q178" i="45"/>
  <c r="L178" i="45" s="1"/>
  <c r="Q178" i="44"/>
  <c r="L178" i="44" s="1"/>
  <c r="Q178" i="43"/>
  <c r="L178" i="43" s="1"/>
  <c r="Q178" i="41"/>
  <c r="L178" i="41" s="1"/>
  <c r="Q178" i="40"/>
  <c r="L178" i="40" s="1"/>
  <c r="Q178" i="42"/>
  <c r="L178" i="42" s="1"/>
  <c r="Q178" i="38"/>
  <c r="L178" i="38" s="1"/>
  <c r="Q178" i="39"/>
  <c r="L178" i="39" s="1"/>
  <c r="Q178" i="37"/>
  <c r="L178" i="37" s="1"/>
  <c r="Q178" i="36"/>
  <c r="L178" i="36" s="1"/>
  <c r="Q178" i="35"/>
  <c r="L178" i="35" s="1"/>
  <c r="Q178" i="33"/>
  <c r="L178" i="33" s="1"/>
  <c r="Q178" i="34"/>
  <c r="L178" i="34" s="1"/>
  <c r="Q178" i="31"/>
  <c r="L178" i="31" s="1"/>
  <c r="Q178" i="32"/>
  <c r="L178" i="32" s="1"/>
  <c r="Q178" i="30"/>
  <c r="L178" i="30" s="1"/>
  <c r="Q178" i="29"/>
  <c r="L178" i="29" s="1"/>
  <c r="Q170" i="28"/>
  <c r="Q170" i="48"/>
  <c r="Q170" i="47"/>
  <c r="Q170" i="46"/>
  <c r="Q170" i="45"/>
  <c r="Q170" i="44"/>
  <c r="Q170" i="43"/>
  <c r="Q170" i="42"/>
  <c r="Q170" i="41"/>
  <c r="Q170" i="40"/>
  <c r="Q170" i="39"/>
  <c r="Q170" i="38"/>
  <c r="Q170" i="36"/>
  <c r="Q170" i="37"/>
  <c r="Q170" i="34"/>
  <c r="Q170" i="35"/>
  <c r="Q170" i="33"/>
  <c r="Q170" i="31"/>
  <c r="Q170" i="32"/>
  <c r="Q170" i="30"/>
  <c r="Q170" i="29"/>
  <c r="Q162" i="28"/>
  <c r="Q162" i="48"/>
  <c r="Q162" i="47"/>
  <c r="Q162" i="45"/>
  <c r="Q162" i="46"/>
  <c r="Q162" i="44"/>
  <c r="Q162" i="43"/>
  <c r="Q162" i="40"/>
  <c r="Q162" i="41"/>
  <c r="Q162" i="42"/>
  <c r="Q162" i="38"/>
  <c r="Q162" i="39"/>
  <c r="Q162" i="37"/>
  <c r="Q162" i="36"/>
  <c r="Q162" i="35"/>
  <c r="Q162" i="34"/>
  <c r="Q162" i="33"/>
  <c r="Q162" i="32"/>
  <c r="Q162" i="31"/>
  <c r="Q162" i="30"/>
  <c r="Q162" i="29"/>
  <c r="Q154" i="28"/>
  <c r="L154" i="28" s="1"/>
  <c r="Q154" i="48"/>
  <c r="L154" i="48" s="1"/>
  <c r="Q154" i="47"/>
  <c r="L154" i="47" s="1"/>
  <c r="Q154" i="46"/>
  <c r="L154" i="46" s="1"/>
  <c r="Q154" i="45"/>
  <c r="L154" i="45" s="1"/>
  <c r="Q154" i="44"/>
  <c r="L154" i="44" s="1"/>
  <c r="Q154" i="43"/>
  <c r="L154" i="43" s="1"/>
  <c r="Q154" i="42"/>
  <c r="L154" i="42" s="1"/>
  <c r="Q154" i="40"/>
  <c r="L154" i="40" s="1"/>
  <c r="Q154" i="41"/>
  <c r="L154" i="41" s="1"/>
  <c r="Q154" i="39"/>
  <c r="L154" i="39" s="1"/>
  <c r="Q154" i="38"/>
  <c r="L154" i="38" s="1"/>
  <c r="Q154" i="36"/>
  <c r="L154" i="36" s="1"/>
  <c r="Q154" i="37"/>
  <c r="L154" i="37" s="1"/>
  <c r="Q154" i="34"/>
  <c r="L154" i="34" s="1"/>
  <c r="Q154" i="35"/>
  <c r="L154" i="35" s="1"/>
  <c r="Q154" i="31"/>
  <c r="L154" i="31" s="1"/>
  <c r="Q154" i="33"/>
  <c r="L154" i="33" s="1"/>
  <c r="Q154" i="32"/>
  <c r="L154" i="32" s="1"/>
  <c r="Q154" i="30"/>
  <c r="L154" i="30" s="1"/>
  <c r="Q154" i="29"/>
  <c r="L154" i="29" s="1"/>
  <c r="Q146" i="28"/>
  <c r="Q146" i="48"/>
  <c r="Q146" i="47"/>
  <c r="Q146" i="46"/>
  <c r="Q146" i="45"/>
  <c r="Q146" i="44"/>
  <c r="Q146" i="42"/>
  <c r="Q146" i="43"/>
  <c r="Q146" i="41"/>
  <c r="Q146" i="40"/>
  <c r="Q146" i="39"/>
  <c r="Q146" i="38"/>
  <c r="Q146" i="37"/>
  <c r="Q146" i="36"/>
  <c r="Q146" i="35"/>
  <c r="Q146" i="34"/>
  <c r="Q146" i="33"/>
  <c r="Q146" i="32"/>
  <c r="Q146" i="31"/>
  <c r="Q146" i="29"/>
  <c r="Q146" i="30"/>
  <c r="Q138" i="28"/>
  <c r="L138" i="28" s="1"/>
  <c r="Q138" i="48"/>
  <c r="L138" i="48" s="1"/>
  <c r="Q138" i="47"/>
  <c r="L138" i="47" s="1"/>
  <c r="Q138" i="46"/>
  <c r="L138" i="46" s="1"/>
  <c r="Q138" i="45"/>
  <c r="L138" i="45" s="1"/>
  <c r="Q138" i="44"/>
  <c r="L138" i="44" s="1"/>
  <c r="Q138" i="43"/>
  <c r="L138" i="43" s="1"/>
  <c r="Q138" i="42"/>
  <c r="L138" i="42" s="1"/>
  <c r="Q138" i="40"/>
  <c r="L138" i="40" s="1"/>
  <c r="Q138" i="41"/>
  <c r="L138" i="41" s="1"/>
  <c r="Q138" i="38"/>
  <c r="L138" i="38" s="1"/>
  <c r="Q138" i="39"/>
  <c r="L138" i="39" s="1"/>
  <c r="Q138" i="37"/>
  <c r="L138" i="37" s="1"/>
  <c r="Q138" i="36"/>
  <c r="L138" i="36" s="1"/>
  <c r="Q138" i="34"/>
  <c r="L138" i="34" s="1"/>
  <c r="Q138" i="35"/>
  <c r="L138" i="35" s="1"/>
  <c r="Q138" i="31"/>
  <c r="L138" i="31" s="1"/>
  <c r="Q138" i="33"/>
  <c r="L138" i="33" s="1"/>
  <c r="Q138" i="32"/>
  <c r="L138" i="32" s="1"/>
  <c r="Q138" i="30"/>
  <c r="L138" i="30" s="1"/>
  <c r="Q138" i="29"/>
  <c r="L138" i="29" s="1"/>
  <c r="Q130" i="28"/>
  <c r="Q130" i="48"/>
  <c r="Q130" i="47"/>
  <c r="Q130" i="46"/>
  <c r="Q130" i="45"/>
  <c r="Q130" i="44"/>
  <c r="Q130" i="43"/>
  <c r="Q130" i="41"/>
  <c r="Q130" i="42"/>
  <c r="Q130" i="40"/>
  <c r="Q130" i="39"/>
  <c r="Q130" i="38"/>
  <c r="Q130" i="36"/>
  <c r="Q130" i="37"/>
  <c r="Q130" i="34"/>
  <c r="Q130" i="35"/>
  <c r="Q130" i="32"/>
  <c r="Q130" i="31"/>
  <c r="Q130" i="33"/>
  <c r="Q130" i="29"/>
  <c r="Q130" i="30"/>
  <c r="Q122" i="28"/>
  <c r="Q122" i="48"/>
  <c r="Q122" i="46"/>
  <c r="Q122" i="47"/>
  <c r="Q122" i="45"/>
  <c r="Q122" i="44"/>
  <c r="Q122" i="43"/>
  <c r="Q122" i="40"/>
  <c r="Q122" i="41"/>
  <c r="Q122" i="42"/>
  <c r="Q122" i="38"/>
  <c r="Q122" i="39"/>
  <c r="Q122" i="37"/>
  <c r="Q122" i="36"/>
  <c r="Q122" i="34"/>
  <c r="Q122" i="35"/>
  <c r="Q122" i="31"/>
  <c r="Q122" i="33"/>
  <c r="Q122" i="32"/>
  <c r="Q122" i="30"/>
  <c r="Q122" i="29"/>
  <c r="Q114" i="28"/>
  <c r="L114" i="28" s="1"/>
  <c r="Q114" i="48"/>
  <c r="L114" i="48" s="1"/>
  <c r="Q114" i="47"/>
  <c r="L114" i="47" s="1"/>
  <c r="Q114" i="46"/>
  <c r="L114" i="46" s="1"/>
  <c r="Q114" i="45"/>
  <c r="L114" i="45" s="1"/>
  <c r="Q114" i="44"/>
  <c r="L114" i="44" s="1"/>
  <c r="Q114" i="43"/>
  <c r="L114" i="43" s="1"/>
  <c r="Q114" i="42"/>
  <c r="L114" i="42" s="1"/>
  <c r="Q114" i="40"/>
  <c r="L114" i="40" s="1"/>
  <c r="Q114" i="41"/>
  <c r="L114" i="41" s="1"/>
  <c r="Q114" i="38"/>
  <c r="L114" i="38" s="1"/>
  <c r="Q114" i="39"/>
  <c r="L114" i="39" s="1"/>
  <c r="Q114" i="36"/>
  <c r="L114" i="36" s="1"/>
  <c r="Q114" i="37"/>
  <c r="L114" i="37" s="1"/>
  <c r="Q114" i="34"/>
  <c r="L114" i="34" s="1"/>
  <c r="Q114" i="35"/>
  <c r="L114" i="35" s="1"/>
  <c r="Q114" i="31"/>
  <c r="L114" i="31" s="1"/>
  <c r="Q114" i="32"/>
  <c r="L114" i="32" s="1"/>
  <c r="Q114" i="33"/>
  <c r="L114" i="33" s="1"/>
  <c r="Q114" i="29"/>
  <c r="L114" i="29" s="1"/>
  <c r="Q114" i="30"/>
  <c r="L114" i="30" s="1"/>
  <c r="Q103" i="28"/>
  <c r="Q103" i="48"/>
  <c r="Q103" i="47"/>
  <c r="Q103" i="46"/>
  <c r="Q103" i="45"/>
  <c r="Q103" i="44"/>
  <c r="Q103" i="43"/>
  <c r="Q103" i="41"/>
  <c r="Q103" i="42"/>
  <c r="Q103" i="40"/>
  <c r="Q103" i="39"/>
  <c r="Q103" i="38"/>
  <c r="Q103" i="37"/>
  <c r="Q103" i="36"/>
  <c r="Q103" i="35"/>
  <c r="Q103" i="34"/>
  <c r="Q103" i="31"/>
  <c r="Q103" i="33"/>
  <c r="Q103" i="32"/>
  <c r="Q103" i="30"/>
  <c r="Q103" i="29"/>
  <c r="Q436" i="28"/>
  <c r="L436" i="28" s="1"/>
  <c r="Q436" i="48"/>
  <c r="L436" i="48" s="1"/>
  <c r="Q436" i="47"/>
  <c r="L436" i="47" s="1"/>
  <c r="Q436" i="46"/>
  <c r="L436" i="46" s="1"/>
  <c r="Q436" i="45"/>
  <c r="L436" i="45" s="1"/>
  <c r="Q436" i="44"/>
  <c r="L436" i="44" s="1"/>
  <c r="Q436" i="42"/>
  <c r="L436" i="42" s="1"/>
  <c r="Q436" i="43"/>
  <c r="L436" i="43" s="1"/>
  <c r="Q436" i="40"/>
  <c r="L436" i="40" s="1"/>
  <c r="Q436" i="41"/>
  <c r="L436" i="41" s="1"/>
  <c r="Q436" i="38"/>
  <c r="L436" i="38" s="1"/>
  <c r="Q436" i="37"/>
  <c r="L436" i="37" s="1"/>
  <c r="Q436" i="39"/>
  <c r="L436" i="39" s="1"/>
  <c r="Q436" i="35"/>
  <c r="L436" i="35" s="1"/>
  <c r="Q436" i="36"/>
  <c r="L436" i="36" s="1"/>
  <c r="Q436" i="33"/>
  <c r="L436" i="33" s="1"/>
  <c r="Q436" i="34"/>
  <c r="L436" i="34" s="1"/>
  <c r="Q436" i="32"/>
  <c r="L436" i="32" s="1"/>
  <c r="Q436" i="31"/>
  <c r="L436" i="31" s="1"/>
  <c r="Q436" i="30"/>
  <c r="L436" i="30" s="1"/>
  <c r="Q436" i="29"/>
  <c r="L436" i="29" s="1"/>
  <c r="Q380" i="28"/>
  <c r="Q380" i="48"/>
  <c r="Q380" i="47"/>
  <c r="Q380" i="46"/>
  <c r="Q380" i="45"/>
  <c r="Q380" i="44"/>
  <c r="Q380" i="43"/>
  <c r="Q380" i="42"/>
  <c r="Q380" i="41"/>
  <c r="Q380" i="40"/>
  <c r="Q380" i="38"/>
  <c r="Q380" i="39"/>
  <c r="Q380" i="37"/>
  <c r="Q380" i="35"/>
  <c r="Q380" i="36"/>
  <c r="Q380" i="34"/>
  <c r="Q380" i="33"/>
  <c r="Q380" i="31"/>
  <c r="Q380" i="32"/>
  <c r="Q380" i="29"/>
  <c r="Q380" i="30"/>
  <c r="Q324" i="28"/>
  <c r="Q324" i="48"/>
  <c r="Q324" i="47"/>
  <c r="Q324" i="46"/>
  <c r="Q324" i="45"/>
  <c r="Q324" i="44"/>
  <c r="Q324" i="42"/>
  <c r="Q324" i="43"/>
  <c r="Q324" i="41"/>
  <c r="Q324" i="40"/>
  <c r="Q324" i="39"/>
  <c r="Q324" i="38"/>
  <c r="Q324" i="36"/>
  <c r="Q324" i="37"/>
  <c r="Q324" i="35"/>
  <c r="Q324" i="33"/>
  <c r="Q324" i="34"/>
  <c r="Q324" i="32"/>
  <c r="Q324" i="31"/>
  <c r="Q324" i="30"/>
  <c r="Q324" i="29"/>
  <c r="Q284" i="28"/>
  <c r="Q284" i="48"/>
  <c r="Q284" i="47"/>
  <c r="Q284" i="46"/>
  <c r="Q284" i="45"/>
  <c r="Q284" i="44"/>
  <c r="Q284" i="43"/>
  <c r="Q284" i="42"/>
  <c r="Q284" i="41"/>
  <c r="Q284" i="40"/>
  <c r="Q284" i="38"/>
  <c r="Q284" i="39"/>
  <c r="Q284" i="37"/>
  <c r="Q284" i="36"/>
  <c r="Q284" i="34"/>
  <c r="Q284" i="35"/>
  <c r="Q284" i="33"/>
  <c r="Q284" i="32"/>
  <c r="Q284" i="31"/>
  <c r="Q284" i="30"/>
  <c r="Q284" i="29"/>
  <c r="Q244" i="28"/>
  <c r="Q244" i="48"/>
  <c r="Q244" i="46"/>
  <c r="Q244" i="47"/>
  <c r="Q244" i="45"/>
  <c r="Q244" i="44"/>
  <c r="Q244" i="43"/>
  <c r="Q244" i="42"/>
  <c r="Q244" i="41"/>
  <c r="Q244" i="40"/>
  <c r="Q244" i="39"/>
  <c r="Q244" i="38"/>
  <c r="Q244" i="37"/>
  <c r="Q244" i="36"/>
  <c r="Q244" i="35"/>
  <c r="Q244" i="34"/>
  <c r="Q244" i="33"/>
  <c r="Q244" i="32"/>
  <c r="Q244" i="31"/>
  <c r="Q244" i="30"/>
  <c r="Q244" i="29"/>
  <c r="Q204" i="28"/>
  <c r="Q204" i="48"/>
  <c r="Q204" i="47"/>
  <c r="Q204" i="46"/>
  <c r="Q204" i="45"/>
  <c r="Q204" i="44"/>
  <c r="Q204" i="43"/>
  <c r="Q204" i="41"/>
  <c r="Q204" i="40"/>
  <c r="Q204" i="42"/>
  <c r="Q204" i="39"/>
  <c r="Q204" i="38"/>
  <c r="Q204" i="37"/>
  <c r="Q204" i="36"/>
  <c r="Q204" i="34"/>
  <c r="Q204" i="33"/>
  <c r="Q204" i="35"/>
  <c r="Q204" i="31"/>
  <c r="Q204" i="32"/>
  <c r="Q204" i="30"/>
  <c r="Q204" i="29"/>
  <c r="Q164" i="28"/>
  <c r="Q164" i="48"/>
  <c r="Q164" i="47"/>
  <c r="Q164" i="46"/>
  <c r="Q164" i="45"/>
  <c r="Q164" i="44"/>
  <c r="Q164" i="42"/>
  <c r="Q164" i="43"/>
  <c r="Q164" i="40"/>
  <c r="Q164" i="41"/>
  <c r="Q164" i="39"/>
  <c r="Q164" i="38"/>
  <c r="Q164" i="37"/>
  <c r="Q164" i="36"/>
  <c r="Q164" i="34"/>
  <c r="Q164" i="33"/>
  <c r="Q164" i="35"/>
  <c r="Q164" i="31"/>
  <c r="Q164" i="32"/>
  <c r="Q164" i="29"/>
  <c r="Q164" i="30"/>
  <c r="Q87" i="28"/>
  <c r="Q87" i="48"/>
  <c r="Q87" i="47"/>
  <c r="Q87" i="45"/>
  <c r="Q87" i="46"/>
  <c r="Q87" i="44"/>
  <c r="Q87" i="43"/>
  <c r="Q87" i="41"/>
  <c r="Q87" i="42"/>
  <c r="Q87" i="40"/>
  <c r="Q87" i="38"/>
  <c r="Q87" i="39"/>
  <c r="Q87" i="36"/>
  <c r="Q87" i="37"/>
  <c r="Q87" i="34"/>
  <c r="Q87" i="35"/>
  <c r="Q87" i="31"/>
  <c r="Q87" i="32"/>
  <c r="Q87" i="33"/>
  <c r="Q87" i="29"/>
  <c r="Q87" i="30"/>
  <c r="Q93" i="28"/>
  <c r="Q93" i="48"/>
  <c r="Q93" i="47"/>
  <c r="Q93" i="46"/>
  <c r="Q93" i="45"/>
  <c r="Q93" i="44"/>
  <c r="Q93" i="43"/>
  <c r="Q93" i="41"/>
  <c r="Q93" i="42"/>
  <c r="Q93" i="39"/>
  <c r="Q93" i="40"/>
  <c r="Q93" i="38"/>
  <c r="Q93" i="37"/>
  <c r="Q93" i="36"/>
  <c r="Q93" i="34"/>
  <c r="Q93" i="35"/>
  <c r="Q93" i="32"/>
  <c r="Q93" i="33"/>
  <c r="Q93" i="31"/>
  <c r="Q93" i="29"/>
  <c r="Q93" i="30"/>
  <c r="Q85" i="28"/>
  <c r="Q85" i="48"/>
  <c r="Q85" i="47"/>
  <c r="Q85" i="46"/>
  <c r="Q85" i="45"/>
  <c r="Q85" i="44"/>
  <c r="Q85" i="43"/>
  <c r="Q85" i="42"/>
  <c r="Q85" i="41"/>
  <c r="Q85" i="40"/>
  <c r="Q85" i="38"/>
  <c r="Q85" i="39"/>
  <c r="Q85" i="37"/>
  <c r="Q85" i="36"/>
  <c r="Q85" i="34"/>
  <c r="Q85" i="35"/>
  <c r="Q85" i="31"/>
  <c r="Q85" i="32"/>
  <c r="Q85" i="33"/>
  <c r="Q85" i="30"/>
  <c r="Q85" i="29"/>
  <c r="Q100" i="28"/>
  <c r="Q100" i="48"/>
  <c r="Q100" i="47"/>
  <c r="Q100" i="46"/>
  <c r="Q100" i="45"/>
  <c r="Q100" i="44"/>
  <c r="Q100" i="43"/>
  <c r="Q100" i="41"/>
  <c r="Q100" i="42"/>
  <c r="Q100" i="40"/>
  <c r="Q100" i="39"/>
  <c r="Q100" i="38"/>
  <c r="Q100" i="37"/>
  <c r="Q100" i="36"/>
  <c r="Q100" i="34"/>
  <c r="Q100" i="35"/>
  <c r="Q100" i="31"/>
  <c r="Q100" i="32"/>
  <c r="Q100" i="33"/>
  <c r="Q100" i="29"/>
  <c r="Q100" i="30"/>
  <c r="Q105" i="28"/>
  <c r="Q105" i="48"/>
  <c r="Q105" i="47"/>
  <c r="Q105" i="46"/>
  <c r="Q105" i="45"/>
  <c r="Q105" i="44"/>
  <c r="Q105" i="43"/>
  <c r="Q105" i="40"/>
  <c r="Q105" i="41"/>
  <c r="Q105" i="42"/>
  <c r="Q105" i="38"/>
  <c r="Q105" i="39"/>
  <c r="Q105" i="37"/>
  <c r="Q105" i="36"/>
  <c r="Q105" i="35"/>
  <c r="Q105" i="34"/>
  <c r="Q105" i="33"/>
  <c r="Q105" i="32"/>
  <c r="Q105" i="31"/>
  <c r="Q105" i="30"/>
  <c r="Q105" i="29"/>
  <c r="Q473" i="28"/>
  <c r="L473" i="28" s="1"/>
  <c r="Q473" i="47"/>
  <c r="L473" i="47" s="1"/>
  <c r="Q473" i="48"/>
  <c r="L473" i="48" s="1"/>
  <c r="Q473" i="46"/>
  <c r="L473" i="46" s="1"/>
  <c r="Q473" i="45"/>
  <c r="L473" i="45" s="1"/>
  <c r="Q473" i="44"/>
  <c r="L473" i="44" s="1"/>
  <c r="Q473" i="43"/>
  <c r="L473" i="43" s="1"/>
  <c r="Q473" i="42"/>
  <c r="L473" i="42" s="1"/>
  <c r="Q473" i="40"/>
  <c r="L473" i="40" s="1"/>
  <c r="Q473" i="41"/>
  <c r="L473" i="41" s="1"/>
  <c r="Q473" i="39"/>
  <c r="L473" i="39" s="1"/>
  <c r="Q473" i="38"/>
  <c r="L473" i="38" s="1"/>
  <c r="Q473" i="37"/>
  <c r="L473" i="37" s="1"/>
  <c r="Q473" i="36"/>
  <c r="L473" i="36" s="1"/>
  <c r="Q473" i="35"/>
  <c r="L473" i="35" s="1"/>
  <c r="Q473" i="34"/>
  <c r="L473" i="34" s="1"/>
  <c r="Q473" i="33"/>
  <c r="L473" i="33" s="1"/>
  <c r="Q473" i="31"/>
  <c r="L473" i="31" s="1"/>
  <c r="Q473" i="32"/>
  <c r="L473" i="32" s="1"/>
  <c r="Q473" i="30"/>
  <c r="L473" i="30" s="1"/>
  <c r="Q473" i="29"/>
  <c r="L473" i="29" s="1"/>
  <c r="Q465" i="28"/>
  <c r="Q465" i="48"/>
  <c r="Q465" i="47"/>
  <c r="Q465" i="46"/>
  <c r="Q465" i="45"/>
  <c r="Q465" i="44"/>
  <c r="Q465" i="43"/>
  <c r="Q465" i="42"/>
  <c r="Q465" i="40"/>
  <c r="Q465" i="41"/>
  <c r="Q465" i="38"/>
  <c r="Q465" i="37"/>
  <c r="Q465" i="39"/>
  <c r="Q465" i="35"/>
  <c r="Q465" i="36"/>
  <c r="Q465" i="33"/>
  <c r="Q465" i="34"/>
  <c r="Q465" i="32"/>
  <c r="Q465" i="30"/>
  <c r="Q465" i="31"/>
  <c r="Q465" i="29"/>
  <c r="Q457" i="28"/>
  <c r="L457" i="28" s="1"/>
  <c r="Q457" i="48"/>
  <c r="L457" i="48" s="1"/>
  <c r="Q457" i="47"/>
  <c r="L457" i="47" s="1"/>
  <c r="Q457" i="46"/>
  <c r="L457" i="46" s="1"/>
  <c r="Q457" i="45"/>
  <c r="L457" i="45" s="1"/>
  <c r="Q457" i="44"/>
  <c r="L457" i="44" s="1"/>
  <c r="Q457" i="43"/>
  <c r="L457" i="43" s="1"/>
  <c r="Q457" i="42"/>
  <c r="L457" i="42" s="1"/>
  <c r="Q457" i="40"/>
  <c r="L457" i="40" s="1"/>
  <c r="Q457" i="41"/>
  <c r="L457" i="41" s="1"/>
  <c r="Q457" i="39"/>
  <c r="L457" i="39" s="1"/>
  <c r="Q457" i="38"/>
  <c r="L457" i="38" s="1"/>
  <c r="Q457" i="37"/>
  <c r="L457" i="37" s="1"/>
  <c r="Q457" i="36"/>
  <c r="L457" i="36" s="1"/>
  <c r="Q457" i="35"/>
  <c r="L457" i="35" s="1"/>
  <c r="Q457" i="34"/>
  <c r="L457" i="34" s="1"/>
  <c r="Q457" i="33"/>
  <c r="L457" i="33" s="1"/>
  <c r="Q457" i="31"/>
  <c r="L457" i="31" s="1"/>
  <c r="Q457" i="32"/>
  <c r="L457" i="32" s="1"/>
  <c r="Q457" i="30"/>
  <c r="L457" i="30" s="1"/>
  <c r="Q457" i="29"/>
  <c r="L457" i="29" s="1"/>
  <c r="Q449" i="28"/>
  <c r="L449" i="28" s="1"/>
  <c r="Q449" i="48"/>
  <c r="L449" i="48" s="1"/>
  <c r="Q449" i="47"/>
  <c r="L449" i="47" s="1"/>
  <c r="Q449" i="45"/>
  <c r="L449" i="45" s="1"/>
  <c r="Q449" i="46"/>
  <c r="L449" i="46" s="1"/>
  <c r="Q449" i="44"/>
  <c r="L449" i="44" s="1"/>
  <c r="Q449" i="43"/>
  <c r="L449" i="43" s="1"/>
  <c r="Q449" i="42"/>
  <c r="L449" i="42" s="1"/>
  <c r="Q449" i="40"/>
  <c r="L449" i="40" s="1"/>
  <c r="Q449" i="41"/>
  <c r="L449" i="41" s="1"/>
  <c r="Q449" i="38"/>
  <c r="L449" i="38" s="1"/>
  <c r="Q449" i="37"/>
  <c r="L449" i="37" s="1"/>
  <c r="Q449" i="39"/>
  <c r="L449" i="39" s="1"/>
  <c r="Q449" i="36"/>
  <c r="L449" i="36" s="1"/>
  <c r="Q449" i="35"/>
  <c r="L449" i="35" s="1"/>
  <c r="Q449" i="33"/>
  <c r="L449" i="33" s="1"/>
  <c r="Q449" i="34"/>
  <c r="L449" i="34" s="1"/>
  <c r="Q449" i="32"/>
  <c r="L449" i="32" s="1"/>
  <c r="Q449" i="30"/>
  <c r="L449" i="30" s="1"/>
  <c r="Q449" i="31"/>
  <c r="L449" i="31" s="1"/>
  <c r="Q449" i="29"/>
  <c r="L449" i="29" s="1"/>
  <c r="Q441" i="28"/>
  <c r="Q441" i="48"/>
  <c r="Q441" i="47"/>
  <c r="Q441" i="46"/>
  <c r="Q441" i="45"/>
  <c r="Q441" i="44"/>
  <c r="Q441" i="43"/>
  <c r="Q441" i="42"/>
  <c r="Q441" i="40"/>
  <c r="Q441" i="41"/>
  <c r="Q441" i="39"/>
  <c r="Q441" i="38"/>
  <c r="Q441" i="37"/>
  <c r="Q441" i="36"/>
  <c r="Q441" i="35"/>
  <c r="Q441" i="34"/>
  <c r="Q441" i="33"/>
  <c r="Q441" i="31"/>
  <c r="Q441" i="32"/>
  <c r="Q441" i="30"/>
  <c r="Q441" i="29"/>
  <c r="Q433" i="28"/>
  <c r="L433" i="28" s="1"/>
  <c r="Q433" i="48"/>
  <c r="L433" i="48" s="1"/>
  <c r="Q433" i="47"/>
  <c r="L433" i="47" s="1"/>
  <c r="Q433" i="46"/>
  <c r="L433" i="46" s="1"/>
  <c r="Q433" i="45"/>
  <c r="L433" i="45" s="1"/>
  <c r="Q433" i="44"/>
  <c r="L433" i="44" s="1"/>
  <c r="Q433" i="43"/>
  <c r="L433" i="43" s="1"/>
  <c r="Q433" i="42"/>
  <c r="L433" i="42" s="1"/>
  <c r="Q433" i="40"/>
  <c r="L433" i="40" s="1"/>
  <c r="Q433" i="41"/>
  <c r="L433" i="41" s="1"/>
  <c r="Q433" i="37"/>
  <c r="L433" i="37" s="1"/>
  <c r="Q433" i="39"/>
  <c r="L433" i="39" s="1"/>
  <c r="Q433" i="38"/>
  <c r="L433" i="38" s="1"/>
  <c r="Q433" i="35"/>
  <c r="L433" i="35" s="1"/>
  <c r="Q433" i="36"/>
  <c r="L433" i="36" s="1"/>
  <c r="Q433" i="33"/>
  <c r="L433" i="33" s="1"/>
  <c r="Q433" i="34"/>
  <c r="L433" i="34" s="1"/>
  <c r="Q433" i="32"/>
  <c r="L433" i="32" s="1"/>
  <c r="Q433" i="31"/>
  <c r="L433" i="31" s="1"/>
  <c r="Q433" i="30"/>
  <c r="L433" i="30" s="1"/>
  <c r="Q433" i="29"/>
  <c r="L433" i="29" s="1"/>
  <c r="Q425" i="28"/>
  <c r="L425" i="28" s="1"/>
  <c r="Q425" i="48"/>
  <c r="L425" i="48" s="1"/>
  <c r="Q425" i="47"/>
  <c r="L425" i="47" s="1"/>
  <c r="Q425" i="46"/>
  <c r="L425" i="46" s="1"/>
  <c r="Q425" i="45"/>
  <c r="L425" i="45" s="1"/>
  <c r="Q425" i="44"/>
  <c r="L425" i="44" s="1"/>
  <c r="Q425" i="43"/>
  <c r="L425" i="43" s="1"/>
  <c r="Q425" i="42"/>
  <c r="L425" i="42" s="1"/>
  <c r="Q425" i="40"/>
  <c r="L425" i="40" s="1"/>
  <c r="Q425" i="41"/>
  <c r="L425" i="41" s="1"/>
  <c r="Q425" i="38"/>
  <c r="L425" i="38" s="1"/>
  <c r="Q425" i="37"/>
  <c r="L425" i="37" s="1"/>
  <c r="Q425" i="39"/>
  <c r="L425" i="39" s="1"/>
  <c r="Q425" i="36"/>
  <c r="L425" i="36" s="1"/>
  <c r="Q425" i="35"/>
  <c r="L425" i="35" s="1"/>
  <c r="Q425" i="34"/>
  <c r="L425" i="34" s="1"/>
  <c r="Q425" i="33"/>
  <c r="L425" i="33" s="1"/>
  <c r="Q425" i="31"/>
  <c r="L425" i="31" s="1"/>
  <c r="Q425" i="32"/>
  <c r="L425" i="32" s="1"/>
  <c r="Q425" i="30"/>
  <c r="L425" i="30" s="1"/>
  <c r="Q425" i="29"/>
  <c r="L425" i="29" s="1"/>
  <c r="Q417" i="28"/>
  <c r="L417" i="28" s="1"/>
  <c r="Q417" i="48"/>
  <c r="L417" i="48" s="1"/>
  <c r="Q417" i="47"/>
  <c r="L417" i="47" s="1"/>
  <c r="Q417" i="46"/>
  <c r="L417" i="46" s="1"/>
  <c r="Q417" i="45"/>
  <c r="L417" i="45" s="1"/>
  <c r="Q417" i="44"/>
  <c r="L417" i="44" s="1"/>
  <c r="Q417" i="43"/>
  <c r="L417" i="43" s="1"/>
  <c r="Q417" i="42"/>
  <c r="L417" i="42" s="1"/>
  <c r="Q417" i="41"/>
  <c r="L417" i="41" s="1"/>
  <c r="Q417" i="40"/>
  <c r="L417" i="40" s="1"/>
  <c r="Q417" i="39"/>
  <c r="L417" i="39" s="1"/>
  <c r="Q417" i="38"/>
  <c r="L417" i="38" s="1"/>
  <c r="Q417" i="36"/>
  <c r="L417" i="36" s="1"/>
  <c r="Q417" i="37"/>
  <c r="L417" i="37" s="1"/>
  <c r="Q417" i="35"/>
  <c r="L417" i="35" s="1"/>
  <c r="Q417" i="33"/>
  <c r="L417" i="33" s="1"/>
  <c r="Q417" i="34"/>
  <c r="L417" i="34" s="1"/>
  <c r="Q417" i="32"/>
  <c r="L417" i="32" s="1"/>
  <c r="Q417" i="31"/>
  <c r="L417" i="31" s="1"/>
  <c r="Q417" i="30"/>
  <c r="L417" i="30" s="1"/>
  <c r="Q417" i="29"/>
  <c r="L417" i="29" s="1"/>
  <c r="Q409" i="28"/>
  <c r="L409" i="28" s="1"/>
  <c r="Q409" i="48"/>
  <c r="L409" i="48" s="1"/>
  <c r="Q409" i="47"/>
  <c r="L409" i="47" s="1"/>
  <c r="Q409" i="46"/>
  <c r="L409" i="46" s="1"/>
  <c r="Q409" i="45"/>
  <c r="L409" i="45" s="1"/>
  <c r="Q409" i="44"/>
  <c r="L409" i="44" s="1"/>
  <c r="Q409" i="43"/>
  <c r="L409" i="43" s="1"/>
  <c r="Q409" i="42"/>
  <c r="L409" i="42" s="1"/>
  <c r="Q409" i="40"/>
  <c r="L409" i="40" s="1"/>
  <c r="Q409" i="41"/>
  <c r="L409" i="41" s="1"/>
  <c r="Q409" i="38"/>
  <c r="L409" i="38" s="1"/>
  <c r="Q409" i="39"/>
  <c r="L409" i="39" s="1"/>
  <c r="Q409" i="36"/>
  <c r="L409" i="36" s="1"/>
  <c r="Q409" i="35"/>
  <c r="L409" i="35" s="1"/>
  <c r="Q409" i="37"/>
  <c r="L409" i="37" s="1"/>
  <c r="Q409" i="34"/>
  <c r="L409" i="34" s="1"/>
  <c r="Q409" i="33"/>
  <c r="L409" i="33" s="1"/>
  <c r="Q409" i="31"/>
  <c r="L409" i="31" s="1"/>
  <c r="Q409" i="32"/>
  <c r="L409" i="32" s="1"/>
  <c r="Q409" i="30"/>
  <c r="L409" i="30" s="1"/>
  <c r="Q409" i="29"/>
  <c r="L409" i="29" s="1"/>
  <c r="Q401" i="28"/>
  <c r="Q401" i="48"/>
  <c r="Q401" i="47"/>
  <c r="Q401" i="46"/>
  <c r="Q401" i="45"/>
  <c r="Q401" i="44"/>
  <c r="Q401" i="43"/>
  <c r="Q401" i="42"/>
  <c r="Q401" i="40"/>
  <c r="Q401" i="41"/>
  <c r="Q401" i="39"/>
  <c r="Q401" i="38"/>
  <c r="Q401" i="36"/>
  <c r="Q401" i="35"/>
  <c r="Q401" i="37"/>
  <c r="Q401" i="33"/>
  <c r="Q401" i="34"/>
  <c r="Q401" i="32"/>
  <c r="Q401" i="31"/>
  <c r="Q401" i="30"/>
  <c r="Q401" i="29"/>
  <c r="Q393" i="28"/>
  <c r="L393" i="28" s="1"/>
  <c r="Q393" i="48"/>
  <c r="L393" i="48" s="1"/>
  <c r="Q393" i="47"/>
  <c r="L393" i="47" s="1"/>
  <c r="Q393" i="46"/>
  <c r="L393" i="46" s="1"/>
  <c r="Q393" i="45"/>
  <c r="L393" i="45" s="1"/>
  <c r="Q393" i="44"/>
  <c r="L393" i="44" s="1"/>
  <c r="Q393" i="43"/>
  <c r="L393" i="43" s="1"/>
  <c r="Q393" i="42"/>
  <c r="L393" i="42" s="1"/>
  <c r="Q393" i="41"/>
  <c r="L393" i="41" s="1"/>
  <c r="Q393" i="40"/>
  <c r="L393" i="40" s="1"/>
  <c r="Q393" i="38"/>
  <c r="L393" i="38" s="1"/>
  <c r="Q393" i="39"/>
  <c r="L393" i="39" s="1"/>
  <c r="Q393" i="37"/>
  <c r="L393" i="37" s="1"/>
  <c r="Q393" i="36"/>
  <c r="L393" i="36" s="1"/>
  <c r="Q393" i="35"/>
  <c r="L393" i="35" s="1"/>
  <c r="Q393" i="34"/>
  <c r="L393" i="34" s="1"/>
  <c r="Q393" i="33"/>
  <c r="L393" i="33" s="1"/>
  <c r="Q393" i="31"/>
  <c r="L393" i="31" s="1"/>
  <c r="Q393" i="32"/>
  <c r="L393" i="32" s="1"/>
  <c r="Q393" i="30"/>
  <c r="L393" i="30" s="1"/>
  <c r="Q393" i="29"/>
  <c r="L393" i="29" s="1"/>
  <c r="Q385" i="28"/>
  <c r="L385" i="28" s="1"/>
  <c r="Q385" i="48"/>
  <c r="L385" i="48" s="1"/>
  <c r="Q385" i="46"/>
  <c r="L385" i="46" s="1"/>
  <c r="Q385" i="47"/>
  <c r="L385" i="47" s="1"/>
  <c r="Q385" i="45"/>
  <c r="L385" i="45" s="1"/>
  <c r="Q385" i="44"/>
  <c r="L385" i="44" s="1"/>
  <c r="Q385" i="42"/>
  <c r="L385" i="42" s="1"/>
  <c r="Q385" i="43"/>
  <c r="L385" i="43" s="1"/>
  <c r="Q385" i="40"/>
  <c r="L385" i="40" s="1"/>
  <c r="Q385" i="41"/>
  <c r="L385" i="41" s="1"/>
  <c r="Q385" i="39"/>
  <c r="L385" i="39" s="1"/>
  <c r="Q385" i="38"/>
  <c r="L385" i="38" s="1"/>
  <c r="Q385" i="36"/>
  <c r="L385" i="36" s="1"/>
  <c r="Q385" i="35"/>
  <c r="L385" i="35" s="1"/>
  <c r="Q385" i="37"/>
  <c r="L385" i="37" s="1"/>
  <c r="Q385" i="33"/>
  <c r="L385" i="33" s="1"/>
  <c r="Q385" i="34"/>
  <c r="L385" i="34" s="1"/>
  <c r="Q385" i="32"/>
  <c r="L385" i="32" s="1"/>
  <c r="Q385" i="31"/>
  <c r="L385" i="31" s="1"/>
  <c r="Q385" i="30"/>
  <c r="L385" i="30" s="1"/>
  <c r="Q385" i="29"/>
  <c r="L385" i="29" s="1"/>
  <c r="Q377" i="28"/>
  <c r="L377" i="28" s="1"/>
  <c r="Q377" i="48"/>
  <c r="L377" i="48" s="1"/>
  <c r="Q377" i="47"/>
  <c r="L377" i="47" s="1"/>
  <c r="Q377" i="46"/>
  <c r="L377" i="46" s="1"/>
  <c r="Q377" i="45"/>
  <c r="L377" i="45" s="1"/>
  <c r="Q377" i="44"/>
  <c r="L377" i="44" s="1"/>
  <c r="Q377" i="43"/>
  <c r="L377" i="43" s="1"/>
  <c r="Q377" i="42"/>
  <c r="L377" i="42" s="1"/>
  <c r="Q377" i="41"/>
  <c r="L377" i="41" s="1"/>
  <c r="Q377" i="40"/>
  <c r="L377" i="40" s="1"/>
  <c r="Q377" i="38"/>
  <c r="L377" i="38" s="1"/>
  <c r="Q377" i="39"/>
  <c r="L377" i="39" s="1"/>
  <c r="Q377" i="37"/>
  <c r="L377" i="37" s="1"/>
  <c r="Q377" i="35"/>
  <c r="L377" i="35" s="1"/>
  <c r="Q377" i="36"/>
  <c r="L377" i="36" s="1"/>
  <c r="Q377" i="34"/>
  <c r="L377" i="34" s="1"/>
  <c r="Q377" i="33"/>
  <c r="L377" i="33" s="1"/>
  <c r="Q377" i="31"/>
  <c r="L377" i="31" s="1"/>
  <c r="Q377" i="32"/>
  <c r="L377" i="32" s="1"/>
  <c r="Q377" i="29"/>
  <c r="L377" i="29" s="1"/>
  <c r="Q377" i="30"/>
  <c r="L377" i="30" s="1"/>
  <c r="Q369" i="28"/>
  <c r="L369" i="28" s="1"/>
  <c r="Q369" i="48"/>
  <c r="L369" i="48" s="1"/>
  <c r="Q369" i="47"/>
  <c r="L369" i="47" s="1"/>
  <c r="Q369" i="45"/>
  <c r="L369" i="45" s="1"/>
  <c r="Q369" i="46"/>
  <c r="L369" i="46" s="1"/>
  <c r="Q369" i="44"/>
  <c r="L369" i="44" s="1"/>
  <c r="Q369" i="42"/>
  <c r="L369" i="42" s="1"/>
  <c r="Q369" i="43"/>
  <c r="L369" i="43" s="1"/>
  <c r="Q369" i="40"/>
  <c r="L369" i="40" s="1"/>
  <c r="Q369" i="41"/>
  <c r="L369" i="41" s="1"/>
  <c r="Q369" i="39"/>
  <c r="L369" i="39" s="1"/>
  <c r="Q369" i="38"/>
  <c r="L369" i="38" s="1"/>
  <c r="Q369" i="35"/>
  <c r="L369" i="35" s="1"/>
  <c r="Q369" i="36"/>
  <c r="L369" i="36" s="1"/>
  <c r="Q369" i="37"/>
  <c r="L369" i="37" s="1"/>
  <c r="Q369" i="33"/>
  <c r="L369" i="33" s="1"/>
  <c r="Q369" i="34"/>
  <c r="L369" i="34" s="1"/>
  <c r="Q369" i="32"/>
  <c r="L369" i="32" s="1"/>
  <c r="Q369" i="31"/>
  <c r="L369" i="31" s="1"/>
  <c r="Q369" i="30"/>
  <c r="L369" i="30" s="1"/>
  <c r="Q369" i="29"/>
  <c r="L369" i="29" s="1"/>
  <c r="Q361" i="28"/>
  <c r="Q361" i="48"/>
  <c r="Q361" i="47"/>
  <c r="Q361" i="46"/>
  <c r="Q361" i="45"/>
  <c r="Q361" i="44"/>
  <c r="Q361" i="43"/>
  <c r="Q361" i="42"/>
  <c r="Q361" i="41"/>
  <c r="Q361" i="40"/>
  <c r="Q361" i="39"/>
  <c r="Q361" i="38"/>
  <c r="Q361" i="35"/>
  <c r="Q361" i="37"/>
  <c r="Q361" i="36"/>
  <c r="Q361" i="34"/>
  <c r="Q361" i="33"/>
  <c r="Q361" i="31"/>
  <c r="Q361" i="32"/>
  <c r="Q361" i="29"/>
  <c r="Q361" i="30"/>
  <c r="Q353" i="28"/>
  <c r="L353" i="28" s="1"/>
  <c r="Q353" i="48"/>
  <c r="L353" i="48" s="1"/>
  <c r="Q353" i="47"/>
  <c r="L353" i="47" s="1"/>
  <c r="Q353" i="46"/>
  <c r="L353" i="46" s="1"/>
  <c r="Q353" i="45"/>
  <c r="L353" i="45" s="1"/>
  <c r="Q353" i="44"/>
  <c r="L353" i="44" s="1"/>
  <c r="Q353" i="42"/>
  <c r="L353" i="42" s="1"/>
  <c r="Q353" i="43"/>
  <c r="L353" i="43" s="1"/>
  <c r="Q353" i="40"/>
  <c r="L353" i="40" s="1"/>
  <c r="Q353" i="41"/>
  <c r="L353" i="41" s="1"/>
  <c r="Q353" i="38"/>
  <c r="L353" i="38" s="1"/>
  <c r="Q353" i="39"/>
  <c r="L353" i="39" s="1"/>
  <c r="Q353" i="37"/>
  <c r="L353" i="37" s="1"/>
  <c r="Q353" i="35"/>
  <c r="L353" i="35" s="1"/>
  <c r="Q353" i="36"/>
  <c r="L353" i="36" s="1"/>
  <c r="Q353" i="33"/>
  <c r="L353" i="33" s="1"/>
  <c r="Q353" i="34"/>
  <c r="L353" i="34" s="1"/>
  <c r="Q353" i="32"/>
  <c r="L353" i="32" s="1"/>
  <c r="Q353" i="31"/>
  <c r="L353" i="31" s="1"/>
  <c r="Q353" i="30"/>
  <c r="L353" i="30" s="1"/>
  <c r="Q353" i="29"/>
  <c r="L353" i="29" s="1"/>
  <c r="Q345" i="28"/>
  <c r="L345" i="28" s="1"/>
  <c r="Q345" i="48"/>
  <c r="L345" i="48" s="1"/>
  <c r="Q345" i="47"/>
  <c r="L345" i="47" s="1"/>
  <c r="Q345" i="46"/>
  <c r="L345" i="46" s="1"/>
  <c r="Q345" i="45"/>
  <c r="L345" i="45" s="1"/>
  <c r="Q345" i="44"/>
  <c r="L345" i="44" s="1"/>
  <c r="Q345" i="43"/>
  <c r="L345" i="43" s="1"/>
  <c r="Q345" i="42"/>
  <c r="L345" i="42" s="1"/>
  <c r="Q345" i="41"/>
  <c r="L345" i="41" s="1"/>
  <c r="Q345" i="40"/>
  <c r="L345" i="40" s="1"/>
  <c r="Q345" i="39"/>
  <c r="L345" i="39" s="1"/>
  <c r="Q345" i="38"/>
  <c r="L345" i="38" s="1"/>
  <c r="Q345" i="37"/>
  <c r="L345" i="37" s="1"/>
  <c r="Q345" i="35"/>
  <c r="L345" i="35" s="1"/>
  <c r="Q345" i="36"/>
  <c r="L345" i="36" s="1"/>
  <c r="Q345" i="34"/>
  <c r="L345" i="34" s="1"/>
  <c r="Q345" i="33"/>
  <c r="L345" i="33" s="1"/>
  <c r="Q345" i="31"/>
  <c r="L345" i="31" s="1"/>
  <c r="Q345" i="32"/>
  <c r="L345" i="32" s="1"/>
  <c r="Q345" i="30"/>
  <c r="L345" i="30" s="1"/>
  <c r="Q345" i="29"/>
  <c r="L345" i="29" s="1"/>
  <c r="Q337" i="28"/>
  <c r="L337" i="28" s="1"/>
  <c r="Q337" i="48"/>
  <c r="L337" i="48" s="1"/>
  <c r="Q337" i="47"/>
  <c r="L337" i="47" s="1"/>
  <c r="Q337" i="46"/>
  <c r="L337" i="46" s="1"/>
  <c r="Q337" i="45"/>
  <c r="L337" i="45" s="1"/>
  <c r="Q337" i="44"/>
  <c r="L337" i="44" s="1"/>
  <c r="Q337" i="42"/>
  <c r="L337" i="42" s="1"/>
  <c r="Q337" i="43"/>
  <c r="L337" i="43" s="1"/>
  <c r="Q337" i="41"/>
  <c r="L337" i="41" s="1"/>
  <c r="Q337" i="40"/>
  <c r="L337" i="40" s="1"/>
  <c r="Q337" i="38"/>
  <c r="L337" i="38" s="1"/>
  <c r="Q337" i="39"/>
  <c r="L337" i="39" s="1"/>
  <c r="Q337" i="35"/>
  <c r="L337" i="35" s="1"/>
  <c r="Q337" i="36"/>
  <c r="L337" i="36" s="1"/>
  <c r="Q337" i="37"/>
  <c r="L337" i="37" s="1"/>
  <c r="Q337" i="33"/>
  <c r="L337" i="33" s="1"/>
  <c r="Q337" i="34"/>
  <c r="L337" i="34" s="1"/>
  <c r="Q337" i="31"/>
  <c r="L337" i="31" s="1"/>
  <c r="Q337" i="32"/>
  <c r="L337" i="32" s="1"/>
  <c r="Q337" i="30"/>
  <c r="L337" i="30" s="1"/>
  <c r="Q337" i="29"/>
  <c r="L337" i="29" s="1"/>
  <c r="Q329" i="28"/>
  <c r="L329" i="28" s="1"/>
  <c r="Q329" i="48"/>
  <c r="L329" i="48" s="1"/>
  <c r="Q329" i="47"/>
  <c r="L329" i="47" s="1"/>
  <c r="Q329" i="46"/>
  <c r="L329" i="46" s="1"/>
  <c r="Q329" i="45"/>
  <c r="L329" i="45" s="1"/>
  <c r="Q329" i="44"/>
  <c r="L329" i="44" s="1"/>
  <c r="Q329" i="43"/>
  <c r="L329" i="43" s="1"/>
  <c r="Q329" i="42"/>
  <c r="L329" i="42" s="1"/>
  <c r="Q329" i="40"/>
  <c r="L329" i="40" s="1"/>
  <c r="Q329" i="41"/>
  <c r="L329" i="41" s="1"/>
  <c r="Q329" i="38"/>
  <c r="L329" i="38" s="1"/>
  <c r="Q329" i="39"/>
  <c r="L329" i="39" s="1"/>
  <c r="Q329" i="36"/>
  <c r="L329" i="36" s="1"/>
  <c r="Q329" i="37"/>
  <c r="L329" i="37" s="1"/>
  <c r="Q329" i="35"/>
  <c r="L329" i="35" s="1"/>
  <c r="Q329" i="34"/>
  <c r="L329" i="34" s="1"/>
  <c r="Q329" i="33"/>
  <c r="L329" i="33" s="1"/>
  <c r="Q329" i="32"/>
  <c r="L329" i="32" s="1"/>
  <c r="Q329" i="31"/>
  <c r="L329" i="31" s="1"/>
  <c r="Q329" i="30"/>
  <c r="L329" i="30" s="1"/>
  <c r="Q329" i="29"/>
  <c r="L329" i="29" s="1"/>
  <c r="Q321" i="28"/>
  <c r="Q321" i="48"/>
  <c r="Q321" i="47"/>
  <c r="Q321" i="46"/>
  <c r="Q321" i="45"/>
  <c r="Q321" i="44"/>
  <c r="Q321" i="42"/>
  <c r="Q321" i="43"/>
  <c r="Q321" i="41"/>
  <c r="Q321" i="40"/>
  <c r="Q321" i="39"/>
  <c r="Q321" i="38"/>
  <c r="Q321" i="36"/>
  <c r="Q321" i="37"/>
  <c r="Q321" i="35"/>
  <c r="Q321" i="33"/>
  <c r="Q321" i="34"/>
  <c r="Q321" i="32"/>
  <c r="Q321" i="31"/>
  <c r="Q321" i="30"/>
  <c r="Q321" i="29"/>
  <c r="Q313" i="28"/>
  <c r="L313" i="28" s="1"/>
  <c r="Q313" i="48"/>
  <c r="L313" i="48" s="1"/>
  <c r="Q313" i="47"/>
  <c r="L313" i="47" s="1"/>
  <c r="Q313" i="45"/>
  <c r="L313" i="45" s="1"/>
  <c r="Q313" i="46"/>
  <c r="L313" i="46" s="1"/>
  <c r="Q313" i="44"/>
  <c r="L313" i="44" s="1"/>
  <c r="Q313" i="43"/>
  <c r="L313" i="43" s="1"/>
  <c r="Q313" i="42"/>
  <c r="L313" i="42" s="1"/>
  <c r="Q313" i="41"/>
  <c r="L313" i="41" s="1"/>
  <c r="Q313" i="40"/>
  <c r="L313" i="40" s="1"/>
  <c r="Q313" i="38"/>
  <c r="L313" i="38" s="1"/>
  <c r="Q313" i="39"/>
  <c r="L313" i="39" s="1"/>
  <c r="Q313" i="37"/>
  <c r="L313" i="37" s="1"/>
  <c r="Q313" i="35"/>
  <c r="L313" i="35" s="1"/>
  <c r="Q313" i="36"/>
  <c r="L313" i="36" s="1"/>
  <c r="Q313" i="34"/>
  <c r="L313" i="34" s="1"/>
  <c r="Q313" i="33"/>
  <c r="L313" i="33" s="1"/>
  <c r="Q313" i="31"/>
  <c r="L313" i="31" s="1"/>
  <c r="Q313" i="32"/>
  <c r="L313" i="32" s="1"/>
  <c r="Q313" i="29"/>
  <c r="L313" i="29" s="1"/>
  <c r="Q313" i="30"/>
  <c r="L313" i="30" s="1"/>
  <c r="Q305" i="28"/>
  <c r="L305" i="28" s="1"/>
  <c r="Q305" i="48"/>
  <c r="L305" i="48" s="1"/>
  <c r="Q305" i="46"/>
  <c r="L305" i="46" s="1"/>
  <c r="Q305" i="47"/>
  <c r="L305" i="47" s="1"/>
  <c r="Q305" i="45"/>
  <c r="L305" i="45" s="1"/>
  <c r="Q305" i="44"/>
  <c r="L305" i="44" s="1"/>
  <c r="Q305" i="42"/>
  <c r="L305" i="42" s="1"/>
  <c r="Q305" i="43"/>
  <c r="L305" i="43" s="1"/>
  <c r="Q305" i="41"/>
  <c r="L305" i="41" s="1"/>
  <c r="Q305" i="40"/>
  <c r="L305" i="40" s="1"/>
  <c r="Q305" i="39"/>
  <c r="L305" i="39" s="1"/>
  <c r="Q305" i="38"/>
  <c r="L305" i="38" s="1"/>
  <c r="Q305" i="36"/>
  <c r="L305" i="36" s="1"/>
  <c r="Q305" i="37"/>
  <c r="L305" i="37" s="1"/>
  <c r="Q305" i="35"/>
  <c r="L305" i="35" s="1"/>
  <c r="Q305" i="34"/>
  <c r="L305" i="34" s="1"/>
  <c r="Q305" i="33"/>
  <c r="L305" i="33" s="1"/>
  <c r="Q305" i="32"/>
  <c r="L305" i="32" s="1"/>
  <c r="Q305" i="31"/>
  <c r="L305" i="31" s="1"/>
  <c r="Q305" i="30"/>
  <c r="L305" i="30" s="1"/>
  <c r="Q305" i="29"/>
  <c r="L305" i="29" s="1"/>
  <c r="Q297" i="28"/>
  <c r="L297" i="28" s="1"/>
  <c r="Q297" i="48"/>
  <c r="L297" i="48" s="1"/>
  <c r="Q297" i="47"/>
  <c r="L297" i="47" s="1"/>
  <c r="Q297" i="46"/>
  <c r="L297" i="46" s="1"/>
  <c r="Q297" i="45"/>
  <c r="L297" i="45" s="1"/>
  <c r="Q297" i="44"/>
  <c r="L297" i="44" s="1"/>
  <c r="Q297" i="43"/>
  <c r="L297" i="43" s="1"/>
  <c r="Q297" i="42"/>
  <c r="L297" i="42" s="1"/>
  <c r="Q297" i="41"/>
  <c r="L297" i="41" s="1"/>
  <c r="Q297" i="40"/>
  <c r="L297" i="40" s="1"/>
  <c r="Q297" i="38"/>
  <c r="L297" i="38" s="1"/>
  <c r="Q297" i="39"/>
  <c r="L297" i="39" s="1"/>
  <c r="Q297" i="37"/>
  <c r="L297" i="37" s="1"/>
  <c r="Q297" i="35"/>
  <c r="L297" i="35" s="1"/>
  <c r="Q297" i="36"/>
  <c r="L297" i="36" s="1"/>
  <c r="Q297" i="34"/>
  <c r="L297" i="34" s="1"/>
  <c r="Q297" i="33"/>
  <c r="L297" i="33" s="1"/>
  <c r="Q297" i="31"/>
  <c r="L297" i="31" s="1"/>
  <c r="Q297" i="32"/>
  <c r="L297" i="32" s="1"/>
  <c r="Q297" i="30"/>
  <c r="L297" i="30" s="1"/>
  <c r="Q297" i="29"/>
  <c r="L297" i="29" s="1"/>
  <c r="Q289" i="28"/>
  <c r="L289" i="28" s="1"/>
  <c r="Q289" i="48"/>
  <c r="L289" i="48" s="1"/>
  <c r="Q289" i="46"/>
  <c r="L289" i="46" s="1"/>
  <c r="Q289" i="47"/>
  <c r="L289" i="47" s="1"/>
  <c r="Q289" i="45"/>
  <c r="L289" i="45" s="1"/>
  <c r="Q289" i="44"/>
  <c r="L289" i="44" s="1"/>
  <c r="Q289" i="42"/>
  <c r="L289" i="42" s="1"/>
  <c r="Q289" i="43"/>
  <c r="L289" i="43" s="1"/>
  <c r="Q289" i="41"/>
  <c r="L289" i="41" s="1"/>
  <c r="Q289" i="40"/>
  <c r="L289" i="40" s="1"/>
  <c r="Q289" i="39"/>
  <c r="L289" i="39" s="1"/>
  <c r="Q289" i="38"/>
  <c r="L289" i="38" s="1"/>
  <c r="Q289" i="36"/>
  <c r="L289" i="36" s="1"/>
  <c r="Q289" i="37"/>
  <c r="L289" i="37" s="1"/>
  <c r="Q289" i="35"/>
  <c r="L289" i="35" s="1"/>
  <c r="Q289" i="33"/>
  <c r="L289" i="33" s="1"/>
  <c r="Q289" i="34"/>
  <c r="L289" i="34" s="1"/>
  <c r="Q289" i="32"/>
  <c r="L289" i="32" s="1"/>
  <c r="Q289" i="31"/>
  <c r="L289" i="31" s="1"/>
  <c r="Q289" i="30"/>
  <c r="L289" i="30" s="1"/>
  <c r="Q289" i="29"/>
  <c r="L289" i="29" s="1"/>
  <c r="Q281" i="28"/>
  <c r="Q281" i="48"/>
  <c r="Q281" i="47"/>
  <c r="Q281" i="46"/>
  <c r="Q281" i="45"/>
  <c r="Q281" i="44"/>
  <c r="Q281" i="43"/>
  <c r="Q281" i="42"/>
  <c r="Q281" i="41"/>
  <c r="Q281" i="40"/>
  <c r="Q281" i="38"/>
  <c r="Q281" i="39"/>
  <c r="Q281" i="37"/>
  <c r="Q281" i="36"/>
  <c r="Q281" i="34"/>
  <c r="Q281" i="35"/>
  <c r="Q281" i="33"/>
  <c r="Q281" i="32"/>
  <c r="Q281" i="31"/>
  <c r="Q281" i="30"/>
  <c r="Q281" i="29"/>
  <c r="Q273" i="28"/>
  <c r="Q273" i="48"/>
  <c r="Q273" i="47"/>
  <c r="Q273" i="46"/>
  <c r="Q273" i="45"/>
  <c r="Q273" i="44"/>
  <c r="Q273" i="43"/>
  <c r="Q273" i="42"/>
  <c r="Q273" i="40"/>
  <c r="Q273" i="41"/>
  <c r="Q273" i="39"/>
  <c r="Q273" i="38"/>
  <c r="Q273" i="37"/>
  <c r="Q273" i="36"/>
  <c r="Q273" i="35"/>
  <c r="Q273" i="33"/>
  <c r="Q273" i="34"/>
  <c r="Q273" i="32"/>
  <c r="Q273" i="31"/>
  <c r="Q273" i="30"/>
  <c r="Q273" i="29"/>
  <c r="Q265" i="28"/>
  <c r="Q265" i="48"/>
  <c r="Q265" i="46"/>
  <c r="Q265" i="47"/>
  <c r="Q265" i="45"/>
  <c r="Q265" i="44"/>
  <c r="Q265" i="42"/>
  <c r="Q265" i="43"/>
  <c r="Q265" i="40"/>
  <c r="Q265" i="41"/>
  <c r="Q265" i="39"/>
  <c r="Q265" i="38"/>
  <c r="Q265" i="37"/>
  <c r="Q265" i="36"/>
  <c r="Q265" i="35"/>
  <c r="Q265" i="33"/>
  <c r="Q265" i="34"/>
  <c r="Q265" i="32"/>
  <c r="Q265" i="31"/>
  <c r="Q265" i="30"/>
  <c r="Q265" i="29"/>
  <c r="Q257" i="28"/>
  <c r="L257" i="28" s="1"/>
  <c r="Q257" i="48"/>
  <c r="L257" i="48" s="1"/>
  <c r="Q257" i="47"/>
  <c r="L257" i="47" s="1"/>
  <c r="Q257" i="46"/>
  <c r="L257" i="46" s="1"/>
  <c r="Q257" i="45"/>
  <c r="L257" i="45" s="1"/>
  <c r="Q257" i="44"/>
  <c r="L257" i="44" s="1"/>
  <c r="Q257" i="43"/>
  <c r="L257" i="43" s="1"/>
  <c r="Q257" i="40"/>
  <c r="L257" i="40" s="1"/>
  <c r="Q257" i="41"/>
  <c r="L257" i="41" s="1"/>
  <c r="Q257" i="42"/>
  <c r="L257" i="42" s="1"/>
  <c r="Q257" i="39"/>
  <c r="L257" i="39" s="1"/>
  <c r="Q257" i="38"/>
  <c r="L257" i="38" s="1"/>
  <c r="Q257" i="37"/>
  <c r="L257" i="37" s="1"/>
  <c r="Q257" i="36"/>
  <c r="L257" i="36" s="1"/>
  <c r="Q257" i="35"/>
  <c r="L257" i="35" s="1"/>
  <c r="Q257" i="33"/>
  <c r="L257" i="33" s="1"/>
  <c r="Q257" i="34"/>
  <c r="L257" i="34" s="1"/>
  <c r="Q257" i="32"/>
  <c r="L257" i="32" s="1"/>
  <c r="Q257" i="31"/>
  <c r="L257" i="31" s="1"/>
  <c r="Q257" i="29"/>
  <c r="L257" i="29" s="1"/>
  <c r="Q257" i="30"/>
  <c r="L257" i="30" s="1"/>
  <c r="Q249" i="28"/>
  <c r="Q249" i="48"/>
  <c r="Q249" i="47"/>
  <c r="Q249" i="46"/>
  <c r="Q249" i="45"/>
  <c r="Q249" i="44"/>
  <c r="Q249" i="43"/>
  <c r="Q249" i="42"/>
  <c r="Q249" i="40"/>
  <c r="Q249" i="41"/>
  <c r="Q249" i="39"/>
  <c r="Q249" i="38"/>
  <c r="Q249" i="36"/>
  <c r="Q249" i="37"/>
  <c r="Q249" i="35"/>
  <c r="Q249" i="34"/>
  <c r="Q249" i="33"/>
  <c r="Q249" i="32"/>
  <c r="Q249" i="31"/>
  <c r="Q249" i="30"/>
  <c r="Q249" i="29"/>
  <c r="Q241" i="28"/>
  <c r="Q241" i="47"/>
  <c r="Q241" i="48"/>
  <c r="Q241" i="46"/>
  <c r="Q241" i="45"/>
  <c r="Q241" i="44"/>
  <c r="Q241" i="43"/>
  <c r="Q241" i="41"/>
  <c r="Q241" i="40"/>
  <c r="Q241" i="42"/>
  <c r="Q241" i="39"/>
  <c r="Q241" i="38"/>
  <c r="Q241" i="36"/>
  <c r="Q241" i="37"/>
  <c r="Q241" i="35"/>
  <c r="Q241" i="34"/>
  <c r="Q241" i="33"/>
  <c r="Q241" i="31"/>
  <c r="Q241" i="32"/>
  <c r="Q241" i="29"/>
  <c r="Q241" i="30"/>
  <c r="Q233" i="28"/>
  <c r="Q233" i="48"/>
  <c r="Q233" i="47"/>
  <c r="Q233" i="46"/>
  <c r="Q233" i="45"/>
  <c r="Q233" i="44"/>
  <c r="Q233" i="43"/>
  <c r="Q233" i="42"/>
  <c r="Q233" i="40"/>
  <c r="Q233" i="41"/>
  <c r="Q233" i="39"/>
  <c r="Q233" i="38"/>
  <c r="Q233" i="37"/>
  <c r="Q233" i="36"/>
  <c r="Q233" i="35"/>
  <c r="Q233" i="34"/>
  <c r="Q233" i="33"/>
  <c r="Q233" i="32"/>
  <c r="Q233" i="31"/>
  <c r="Q233" i="29"/>
  <c r="Q233" i="30"/>
  <c r="Q225" i="28"/>
  <c r="Q225" i="48"/>
  <c r="Q225" i="47"/>
  <c r="Q225" i="46"/>
  <c r="Q225" i="45"/>
  <c r="Q225" i="44"/>
  <c r="Q225" i="43"/>
  <c r="Q225" i="42"/>
  <c r="Q225" i="41"/>
  <c r="Q225" i="40"/>
  <c r="Q225" i="38"/>
  <c r="Q225" i="39"/>
  <c r="Q225" i="36"/>
  <c r="Q225" i="37"/>
  <c r="Q225" i="33"/>
  <c r="Q225" i="35"/>
  <c r="Q225" i="34"/>
  <c r="Q225" i="31"/>
  <c r="Q225" i="32"/>
  <c r="Q225" i="29"/>
  <c r="Q225" i="30"/>
  <c r="Q217" i="28"/>
  <c r="L217" i="28" s="1"/>
  <c r="Q217" i="48"/>
  <c r="L217" i="48" s="1"/>
  <c r="Q217" i="46"/>
  <c r="L217" i="46" s="1"/>
  <c r="Q217" i="47"/>
  <c r="L217" i="47" s="1"/>
  <c r="Q217" i="45"/>
  <c r="L217" i="45" s="1"/>
  <c r="Q217" i="44"/>
  <c r="L217" i="44" s="1"/>
  <c r="Q217" i="42"/>
  <c r="L217" i="42" s="1"/>
  <c r="Q217" i="43"/>
  <c r="L217" i="43" s="1"/>
  <c r="Q217" i="40"/>
  <c r="L217" i="40" s="1"/>
  <c r="Q217" i="41"/>
  <c r="L217" i="41" s="1"/>
  <c r="Q217" i="39"/>
  <c r="L217" i="39" s="1"/>
  <c r="Q217" i="38"/>
  <c r="L217" i="38" s="1"/>
  <c r="Q217" i="36"/>
  <c r="L217" i="36" s="1"/>
  <c r="Q217" i="37"/>
  <c r="L217" i="37" s="1"/>
  <c r="Q217" i="35"/>
  <c r="L217" i="35" s="1"/>
  <c r="Q217" i="34"/>
  <c r="L217" i="34" s="1"/>
  <c r="Q217" i="33"/>
  <c r="L217" i="33" s="1"/>
  <c r="Q217" i="32"/>
  <c r="L217" i="32" s="1"/>
  <c r="Q217" i="31"/>
  <c r="L217" i="31" s="1"/>
  <c r="Q217" i="29"/>
  <c r="L217" i="29" s="1"/>
  <c r="Q217" i="30"/>
  <c r="L217" i="30" s="1"/>
  <c r="Q209" i="28"/>
  <c r="Q209" i="47"/>
  <c r="Q209" i="48"/>
  <c r="Q209" i="46"/>
  <c r="Q209" i="45"/>
  <c r="Q209" i="44"/>
  <c r="Q209" i="42"/>
  <c r="Q209" i="43"/>
  <c r="Q209" i="40"/>
  <c r="Q209" i="41"/>
  <c r="Q209" i="39"/>
  <c r="Q209" i="38"/>
  <c r="Q209" i="36"/>
  <c r="Q209" i="37"/>
  <c r="Q209" i="35"/>
  <c r="Q209" i="34"/>
  <c r="Q209" i="33"/>
  <c r="Q209" i="31"/>
  <c r="Q209" i="32"/>
  <c r="Q209" i="29"/>
  <c r="Q209" i="30"/>
  <c r="Q201" i="28"/>
  <c r="Q201" i="48"/>
  <c r="Q201" i="47"/>
  <c r="Q201" i="46"/>
  <c r="Q201" i="45"/>
  <c r="Q201" i="44"/>
  <c r="Q201" i="42"/>
  <c r="Q201" i="43"/>
  <c r="Q201" i="40"/>
  <c r="Q201" i="41"/>
  <c r="Q201" i="38"/>
  <c r="Q201" i="39"/>
  <c r="Q201" i="36"/>
  <c r="Q201" i="37"/>
  <c r="Q201" i="35"/>
  <c r="Q201" i="34"/>
  <c r="Q201" i="33"/>
  <c r="Q201" i="32"/>
  <c r="Q201" i="31"/>
  <c r="Q201" i="30"/>
  <c r="Q201" i="29"/>
  <c r="Q193" i="28"/>
  <c r="Q193" i="48"/>
  <c r="Q193" i="47"/>
  <c r="Q193" i="46"/>
  <c r="Q193" i="45"/>
  <c r="Q193" i="44"/>
  <c r="Q193" i="43"/>
  <c r="Q193" i="42"/>
  <c r="Q193" i="40"/>
  <c r="Q193" i="41"/>
  <c r="Q193" i="39"/>
  <c r="Q193" i="38"/>
  <c r="Q193" i="36"/>
  <c r="Q193" i="37"/>
  <c r="Q193" i="34"/>
  <c r="Q193" i="35"/>
  <c r="Q193" i="33"/>
  <c r="Q193" i="31"/>
  <c r="Q193" i="32"/>
  <c r="Q193" i="30"/>
  <c r="Q193" i="29"/>
  <c r="Q185" i="28"/>
  <c r="Q185" i="48"/>
  <c r="Q185" i="46"/>
  <c r="Q185" i="47"/>
  <c r="Q185" i="45"/>
  <c r="Q185" i="44"/>
  <c r="Q185" i="43"/>
  <c r="Q185" i="41"/>
  <c r="Q185" i="40"/>
  <c r="Q185" i="42"/>
  <c r="Q185" i="38"/>
  <c r="Q185" i="39"/>
  <c r="Q185" i="36"/>
  <c r="Q185" i="37"/>
  <c r="Q185" i="35"/>
  <c r="Q185" i="33"/>
  <c r="Q185" i="34"/>
  <c r="Q185" i="32"/>
  <c r="Q185" i="31"/>
  <c r="Q185" i="30"/>
  <c r="Q185" i="29"/>
  <c r="Q177" i="28"/>
  <c r="L177" i="28" s="1"/>
  <c r="Q177" i="48"/>
  <c r="L177" i="48" s="1"/>
  <c r="Q177" i="47"/>
  <c r="L177" i="47" s="1"/>
  <c r="Q177" i="46"/>
  <c r="L177" i="46" s="1"/>
  <c r="Q177" i="45"/>
  <c r="L177" i="45" s="1"/>
  <c r="Q177" i="44"/>
  <c r="L177" i="44" s="1"/>
  <c r="Q177" i="43"/>
  <c r="L177" i="43" s="1"/>
  <c r="Q177" i="42"/>
  <c r="L177" i="42" s="1"/>
  <c r="Q177" i="40"/>
  <c r="L177" i="40" s="1"/>
  <c r="Q177" i="41"/>
  <c r="L177" i="41" s="1"/>
  <c r="Q177" i="39"/>
  <c r="L177" i="39" s="1"/>
  <c r="Q177" i="38"/>
  <c r="L177" i="38" s="1"/>
  <c r="Q177" i="37"/>
  <c r="L177" i="37" s="1"/>
  <c r="Q177" i="36"/>
  <c r="L177" i="36" s="1"/>
  <c r="Q177" i="34"/>
  <c r="L177" i="34" s="1"/>
  <c r="Q177" i="35"/>
  <c r="L177" i="35" s="1"/>
  <c r="Q177" i="33"/>
  <c r="L177" i="33" s="1"/>
  <c r="Q177" i="31"/>
  <c r="L177" i="31" s="1"/>
  <c r="Q177" i="32"/>
  <c r="L177" i="32" s="1"/>
  <c r="Q177" i="30"/>
  <c r="L177" i="30" s="1"/>
  <c r="Q177" i="29"/>
  <c r="L177" i="29" s="1"/>
  <c r="Q169" i="28"/>
  <c r="Q169" i="48"/>
  <c r="Q169" i="47"/>
  <c r="Q169" i="46"/>
  <c r="Q169" i="45"/>
  <c r="Q169" i="44"/>
  <c r="Q169" i="43"/>
  <c r="Q169" i="42"/>
  <c r="Q169" i="40"/>
  <c r="Q169" i="41"/>
  <c r="Q169" i="39"/>
  <c r="Q169" i="38"/>
  <c r="Q169" i="36"/>
  <c r="Q169" i="37"/>
  <c r="Q169" i="35"/>
  <c r="Q169" i="33"/>
  <c r="Q169" i="34"/>
  <c r="Q169" i="32"/>
  <c r="Q169" i="31"/>
  <c r="Q169" i="30"/>
  <c r="Q169" i="29"/>
  <c r="Q161" i="28"/>
  <c r="Q161" i="48"/>
  <c r="Q161" i="47"/>
  <c r="Q161" i="46"/>
  <c r="Q161" i="45"/>
  <c r="Q161" i="44"/>
  <c r="Q161" i="43"/>
  <c r="Q161" i="40"/>
  <c r="Q161" i="41"/>
  <c r="Q161" i="42"/>
  <c r="Q161" i="38"/>
  <c r="Q161" i="39"/>
  <c r="Q161" i="37"/>
  <c r="Q161" i="36"/>
  <c r="Q161" i="34"/>
  <c r="Q161" i="35"/>
  <c r="Q161" i="31"/>
  <c r="Q161" i="33"/>
  <c r="Q161" i="32"/>
  <c r="Q161" i="30"/>
  <c r="Q161" i="29"/>
  <c r="Q153" i="28"/>
  <c r="Q153" i="48"/>
  <c r="Q153" i="47"/>
  <c r="Q153" i="46"/>
  <c r="Q153" i="45"/>
  <c r="Q153" i="44"/>
  <c r="Q153" i="43"/>
  <c r="Q153" i="42"/>
  <c r="Q153" i="41"/>
  <c r="Q153" i="40"/>
  <c r="Q153" i="39"/>
  <c r="Q153" i="38"/>
  <c r="Q153" i="36"/>
  <c r="Q153" i="37"/>
  <c r="Q153" i="34"/>
  <c r="Q153" i="35"/>
  <c r="Q153" i="31"/>
  <c r="Q153" i="33"/>
  <c r="Q153" i="32"/>
  <c r="Q153" i="29"/>
  <c r="Q153" i="30"/>
  <c r="Q145" i="28"/>
  <c r="Q145" i="48"/>
  <c r="Q145" i="47"/>
  <c r="Q145" i="46"/>
  <c r="Q145" i="45"/>
  <c r="Q145" i="44"/>
  <c r="Q145" i="43"/>
  <c r="Q145" i="40"/>
  <c r="Q145" i="42"/>
  <c r="Q145" i="41"/>
  <c r="Q145" i="38"/>
  <c r="Q145" i="39"/>
  <c r="Q145" i="37"/>
  <c r="Q145" i="36"/>
  <c r="Q145" i="34"/>
  <c r="Q145" i="35"/>
  <c r="Q145" i="31"/>
  <c r="Q145" i="33"/>
  <c r="Q145" i="32"/>
  <c r="Q145" i="29"/>
  <c r="Q145" i="30"/>
  <c r="Q137" i="28"/>
  <c r="L137" i="28" s="1"/>
  <c r="Q137" i="48"/>
  <c r="L137" i="48" s="1"/>
  <c r="Q137" i="47"/>
  <c r="L137" i="47" s="1"/>
  <c r="Q137" i="46"/>
  <c r="L137" i="46" s="1"/>
  <c r="Q137" i="45"/>
  <c r="L137" i="45" s="1"/>
  <c r="Q137" i="43"/>
  <c r="L137" i="43" s="1"/>
  <c r="Q137" i="44"/>
  <c r="L137" i="44" s="1"/>
  <c r="Q137" i="42"/>
  <c r="L137" i="42" s="1"/>
  <c r="Q137" i="40"/>
  <c r="L137" i="40" s="1"/>
  <c r="Q137" i="41"/>
  <c r="L137" i="41" s="1"/>
  <c r="Q137" i="38"/>
  <c r="L137" i="38" s="1"/>
  <c r="Q137" i="39"/>
  <c r="L137" i="39" s="1"/>
  <c r="Q137" i="36"/>
  <c r="L137" i="36" s="1"/>
  <c r="Q137" i="37"/>
  <c r="L137" i="37" s="1"/>
  <c r="Q137" i="34"/>
  <c r="L137" i="34" s="1"/>
  <c r="Q137" i="35"/>
  <c r="L137" i="35" s="1"/>
  <c r="Q137" i="31"/>
  <c r="L137" i="31" s="1"/>
  <c r="Q137" i="33"/>
  <c r="L137" i="33" s="1"/>
  <c r="Q137" i="32"/>
  <c r="L137" i="32" s="1"/>
  <c r="Q137" i="30"/>
  <c r="L137" i="30" s="1"/>
  <c r="Q137" i="29"/>
  <c r="L137" i="29" s="1"/>
  <c r="Q129" i="28"/>
  <c r="Q129" i="48"/>
  <c r="Q129" i="47"/>
  <c r="Q129" i="46"/>
  <c r="Q129" i="45"/>
  <c r="Q129" i="44"/>
  <c r="Q129" i="43"/>
  <c r="Q129" i="41"/>
  <c r="Q129" i="42"/>
  <c r="Q129" i="40"/>
  <c r="Q129" i="39"/>
  <c r="Q129" i="38"/>
  <c r="Q129" i="37"/>
  <c r="Q129" i="36"/>
  <c r="Q129" i="35"/>
  <c r="Q129" i="34"/>
  <c r="Q129" i="33"/>
  <c r="Q129" i="32"/>
  <c r="Q129" i="31"/>
  <c r="Q129" i="29"/>
  <c r="Q129" i="30"/>
  <c r="Q121" i="28"/>
  <c r="Q121" i="48"/>
  <c r="Q121" i="47"/>
  <c r="Q121" i="46"/>
  <c r="Q121" i="45"/>
  <c r="Q121" i="44"/>
  <c r="Q121" i="43"/>
  <c r="Q121" i="42"/>
  <c r="Q121" i="40"/>
  <c r="Q121" i="41"/>
  <c r="Q121" i="38"/>
  <c r="Q121" i="39"/>
  <c r="Q121" i="36"/>
  <c r="Q121" i="37"/>
  <c r="Q121" i="34"/>
  <c r="Q121" i="35"/>
  <c r="Q121" i="31"/>
  <c r="Q121" i="33"/>
  <c r="Q121" i="32"/>
  <c r="Q121" i="30"/>
  <c r="Q121" i="29"/>
  <c r="Q113" i="28"/>
  <c r="Q113" i="48"/>
  <c r="Q113" i="47"/>
  <c r="Q113" i="45"/>
  <c r="Q113" i="46"/>
  <c r="Q113" i="44"/>
  <c r="Q113" i="43"/>
  <c r="Q113" i="41"/>
  <c r="Q113" i="42"/>
  <c r="Q113" i="40"/>
  <c r="Q113" i="39"/>
  <c r="Q113" i="38"/>
  <c r="Q113" i="37"/>
  <c r="Q113" i="36"/>
  <c r="Q113" i="35"/>
  <c r="Q113" i="34"/>
  <c r="Q113" i="32"/>
  <c r="Q113" i="31"/>
  <c r="Q113" i="33"/>
  <c r="Q113" i="29"/>
  <c r="Q113" i="30"/>
  <c r="Q468" i="28"/>
  <c r="L468" i="28" s="1"/>
  <c r="Q468" i="48"/>
  <c r="L468" i="48" s="1"/>
  <c r="Q468" i="47"/>
  <c r="L468" i="47" s="1"/>
  <c r="Q468" i="46"/>
  <c r="L468" i="46" s="1"/>
  <c r="Q468" i="45"/>
  <c r="L468" i="45" s="1"/>
  <c r="Q468" i="44"/>
  <c r="L468" i="44" s="1"/>
  <c r="Q468" i="42"/>
  <c r="L468" i="42" s="1"/>
  <c r="Q468" i="43"/>
  <c r="L468" i="43" s="1"/>
  <c r="Q468" i="40"/>
  <c r="L468" i="40" s="1"/>
  <c r="Q468" i="41"/>
  <c r="L468" i="41" s="1"/>
  <c r="Q468" i="38"/>
  <c r="L468" i="38" s="1"/>
  <c r="Q468" i="37"/>
  <c r="L468" i="37" s="1"/>
  <c r="Q468" i="39"/>
  <c r="L468" i="39" s="1"/>
  <c r="Q468" i="36"/>
  <c r="L468" i="36" s="1"/>
  <c r="Q468" i="35"/>
  <c r="L468" i="35" s="1"/>
  <c r="Q468" i="34"/>
  <c r="L468" i="34" s="1"/>
  <c r="Q468" i="33"/>
  <c r="L468" i="33" s="1"/>
  <c r="Q468" i="32"/>
  <c r="L468" i="32" s="1"/>
  <c r="Q468" i="30"/>
  <c r="L468" i="30" s="1"/>
  <c r="Q468" i="31"/>
  <c r="L468" i="31" s="1"/>
  <c r="Q468" i="29"/>
  <c r="L468" i="29" s="1"/>
  <c r="Q412" i="28"/>
  <c r="L412" i="28" s="1"/>
  <c r="Q412" i="48"/>
  <c r="L412" i="48" s="1"/>
  <c r="Q412" i="47"/>
  <c r="L412" i="47" s="1"/>
  <c r="Q412" i="46"/>
  <c r="L412" i="46" s="1"/>
  <c r="Q412" i="45"/>
  <c r="L412" i="45" s="1"/>
  <c r="Q412" i="44"/>
  <c r="L412" i="44" s="1"/>
  <c r="Q412" i="43"/>
  <c r="L412" i="43" s="1"/>
  <c r="Q412" i="42"/>
  <c r="L412" i="42" s="1"/>
  <c r="Q412" i="41"/>
  <c r="L412" i="41" s="1"/>
  <c r="Q412" i="40"/>
  <c r="L412" i="40" s="1"/>
  <c r="Q412" i="38"/>
  <c r="L412" i="38" s="1"/>
  <c r="Q412" i="39"/>
  <c r="L412" i="39" s="1"/>
  <c r="Q412" i="36"/>
  <c r="L412" i="36" s="1"/>
  <c r="Q412" i="35"/>
  <c r="L412" i="35" s="1"/>
  <c r="Q412" i="37"/>
  <c r="L412" i="37" s="1"/>
  <c r="Q412" i="34"/>
  <c r="L412" i="34" s="1"/>
  <c r="Q412" i="33"/>
  <c r="L412" i="33" s="1"/>
  <c r="Q412" i="31"/>
  <c r="L412" i="31" s="1"/>
  <c r="Q412" i="32"/>
  <c r="L412" i="32" s="1"/>
  <c r="Q412" i="30"/>
  <c r="L412" i="30" s="1"/>
  <c r="Q412" i="29"/>
  <c r="L412" i="29" s="1"/>
  <c r="Q356" i="28"/>
  <c r="L356" i="28" s="1"/>
  <c r="Q356" i="48"/>
  <c r="L356" i="48" s="1"/>
  <c r="Q356" i="47"/>
  <c r="L356" i="47" s="1"/>
  <c r="Q356" i="46"/>
  <c r="L356" i="46" s="1"/>
  <c r="Q356" i="45"/>
  <c r="L356" i="45" s="1"/>
  <c r="Q356" i="44"/>
  <c r="L356" i="44" s="1"/>
  <c r="Q356" i="42"/>
  <c r="L356" i="42" s="1"/>
  <c r="Q356" i="43"/>
  <c r="L356" i="43" s="1"/>
  <c r="Q356" i="40"/>
  <c r="L356" i="40" s="1"/>
  <c r="Q356" i="41"/>
  <c r="L356" i="41" s="1"/>
  <c r="Q356" i="38"/>
  <c r="L356" i="38" s="1"/>
  <c r="Q356" i="39"/>
  <c r="L356" i="39" s="1"/>
  <c r="Q356" i="35"/>
  <c r="L356" i="35" s="1"/>
  <c r="Q356" i="37"/>
  <c r="L356" i="37" s="1"/>
  <c r="Q356" i="36"/>
  <c r="L356" i="36" s="1"/>
  <c r="Q356" i="33"/>
  <c r="L356" i="33" s="1"/>
  <c r="Q356" i="34"/>
  <c r="L356" i="34" s="1"/>
  <c r="Q356" i="32"/>
  <c r="L356" i="32" s="1"/>
  <c r="Q356" i="31"/>
  <c r="L356" i="31" s="1"/>
  <c r="Q356" i="30"/>
  <c r="L356" i="30" s="1"/>
  <c r="Q356" i="29"/>
  <c r="L356" i="29" s="1"/>
  <c r="Q292" i="28"/>
  <c r="L292" i="28" s="1"/>
  <c r="Q292" i="48"/>
  <c r="L292" i="48" s="1"/>
  <c r="Q292" i="47"/>
  <c r="L292" i="47" s="1"/>
  <c r="Q292" i="46"/>
  <c r="L292" i="46" s="1"/>
  <c r="Q292" i="45"/>
  <c r="L292" i="45" s="1"/>
  <c r="Q292" i="44"/>
  <c r="L292" i="44" s="1"/>
  <c r="Q292" i="42"/>
  <c r="L292" i="42" s="1"/>
  <c r="Q292" i="43"/>
  <c r="L292" i="43" s="1"/>
  <c r="Q292" i="41"/>
  <c r="L292" i="41" s="1"/>
  <c r="Q292" i="40"/>
  <c r="L292" i="40" s="1"/>
  <c r="Q292" i="39"/>
  <c r="L292" i="39" s="1"/>
  <c r="Q292" i="38"/>
  <c r="L292" i="38" s="1"/>
  <c r="Q292" i="36"/>
  <c r="L292" i="36" s="1"/>
  <c r="Q292" i="37"/>
  <c r="L292" i="37" s="1"/>
  <c r="Q292" i="35"/>
  <c r="L292" i="35" s="1"/>
  <c r="Q292" i="33"/>
  <c r="L292" i="33" s="1"/>
  <c r="Q292" i="34"/>
  <c r="L292" i="34" s="1"/>
  <c r="Q292" i="32"/>
  <c r="L292" i="32" s="1"/>
  <c r="Q292" i="31"/>
  <c r="L292" i="31" s="1"/>
  <c r="Q292" i="30"/>
  <c r="L292" i="30" s="1"/>
  <c r="Q292" i="29"/>
  <c r="L292" i="29" s="1"/>
  <c r="Q220" i="28"/>
  <c r="Q220" i="48"/>
  <c r="Q220" i="47"/>
  <c r="Q220" i="46"/>
  <c r="Q220" i="45"/>
  <c r="Q220" i="44"/>
  <c r="Q220" i="43"/>
  <c r="Q220" i="42"/>
  <c r="Q220" i="40"/>
  <c r="Q220" i="41"/>
  <c r="Q220" i="39"/>
  <c r="Q220" i="38"/>
  <c r="Q220" i="37"/>
  <c r="Q220" i="36"/>
  <c r="Q220" i="34"/>
  <c r="Q220" i="35"/>
  <c r="Q220" i="33"/>
  <c r="Q220" i="31"/>
  <c r="Q220" i="32"/>
  <c r="Q220" i="30"/>
  <c r="Q220" i="29"/>
  <c r="Q180" i="28"/>
  <c r="Q180" i="48"/>
  <c r="Q180" i="47"/>
  <c r="Q180" i="46"/>
  <c r="Q180" i="45"/>
  <c r="Q180" i="44"/>
  <c r="Q180" i="43"/>
  <c r="Q180" i="41"/>
  <c r="Q180" i="40"/>
  <c r="Q180" i="42"/>
  <c r="Q180" i="39"/>
  <c r="Q180" i="38"/>
  <c r="Q180" i="37"/>
  <c r="Q180" i="36"/>
  <c r="Q180" i="34"/>
  <c r="Q180" i="35"/>
  <c r="Q180" i="33"/>
  <c r="Q180" i="31"/>
  <c r="Q180" i="32"/>
  <c r="Q180" i="30"/>
  <c r="Q180" i="29"/>
  <c r="Q132" i="28"/>
  <c r="Q132" i="48"/>
  <c r="Q132" i="47"/>
  <c r="Q132" i="46"/>
  <c r="Q132" i="45"/>
  <c r="Q132" i="44"/>
  <c r="Q132" i="43"/>
  <c r="Q132" i="40"/>
  <c r="Q132" i="41"/>
  <c r="Q132" i="42"/>
  <c r="Q132" i="38"/>
  <c r="Q132" i="39"/>
  <c r="Q132" i="37"/>
  <c r="Q132" i="36"/>
  <c r="Q132" i="34"/>
  <c r="Q132" i="35"/>
  <c r="Q132" i="33"/>
  <c r="Q132" i="32"/>
  <c r="Q132" i="31"/>
  <c r="Q132" i="29"/>
  <c r="Q132" i="30"/>
  <c r="Q92" i="28"/>
  <c r="Q92" i="48"/>
  <c r="Q92" i="47"/>
  <c r="Q92" i="46"/>
  <c r="Q92" i="45"/>
  <c r="Q92" i="44"/>
  <c r="Q92" i="43"/>
  <c r="Q92" i="41"/>
  <c r="Q92" i="42"/>
  <c r="Q92" i="40"/>
  <c r="Q92" i="38"/>
  <c r="Q92" i="39"/>
  <c r="Q92" i="37"/>
  <c r="Q92" i="36"/>
  <c r="Q92" i="34"/>
  <c r="Q92" i="35"/>
  <c r="Q92" i="31"/>
  <c r="Q92" i="32"/>
  <c r="Q92" i="33"/>
  <c r="Q92" i="30"/>
  <c r="Q92" i="29"/>
  <c r="Q84" i="28"/>
  <c r="Q84" i="48"/>
  <c r="Q84" i="47"/>
  <c r="Q84" i="46"/>
  <c r="Q84" i="45"/>
  <c r="Q84" i="44"/>
  <c r="Q84" i="43"/>
  <c r="Q84" i="41"/>
  <c r="Q84" i="42"/>
  <c r="Q84" i="40"/>
  <c r="Q84" i="38"/>
  <c r="Q84" i="39"/>
  <c r="Q84" i="36"/>
  <c r="Q84" i="37"/>
  <c r="Q84" i="34"/>
  <c r="Q84" i="35"/>
  <c r="Q84" i="33"/>
  <c r="Q84" i="31"/>
  <c r="Q84" i="32"/>
  <c r="Q84" i="29"/>
  <c r="Q84" i="30"/>
  <c r="Q112" i="28"/>
  <c r="Q112" i="48"/>
  <c r="Q112" i="47"/>
  <c r="Q112" i="46"/>
  <c r="Q112" i="45"/>
  <c r="Q112" i="44"/>
  <c r="Q112" i="43"/>
  <c r="Q112" i="41"/>
  <c r="Q112" i="42"/>
  <c r="Q112" i="40"/>
  <c r="Q112" i="38"/>
  <c r="Q112" i="39"/>
  <c r="Q112" i="37"/>
  <c r="Q112" i="36"/>
  <c r="Q112" i="34"/>
  <c r="Q112" i="35"/>
  <c r="Q112" i="32"/>
  <c r="Q112" i="31"/>
  <c r="Q112" i="33"/>
  <c r="Q112" i="30"/>
  <c r="Q112" i="29"/>
  <c r="Q104" i="28"/>
  <c r="Q104" i="48"/>
  <c r="Q104" i="47"/>
  <c r="Q104" i="46"/>
  <c r="Q104" i="45"/>
  <c r="Q104" i="44"/>
  <c r="Q104" i="43"/>
  <c r="Q104" i="41"/>
  <c r="Q104" i="42"/>
  <c r="Q104" i="40"/>
  <c r="Q104" i="38"/>
  <c r="Q104" i="39"/>
  <c r="Q104" i="36"/>
  <c r="Q104" i="37"/>
  <c r="Q104" i="35"/>
  <c r="Q104" i="34"/>
  <c r="Q104" i="32"/>
  <c r="Q104" i="31"/>
  <c r="Q104" i="33"/>
  <c r="Q104" i="29"/>
  <c r="Q104" i="30"/>
  <c r="Q472" i="28"/>
  <c r="L472" i="28" s="1"/>
  <c r="Q472" i="48"/>
  <c r="L472" i="48" s="1"/>
  <c r="Q472" i="47"/>
  <c r="L472" i="47" s="1"/>
  <c r="Q472" i="46"/>
  <c r="L472" i="46" s="1"/>
  <c r="Q472" i="45"/>
  <c r="L472" i="45" s="1"/>
  <c r="Q472" i="44"/>
  <c r="L472" i="44" s="1"/>
  <c r="Q472" i="43"/>
  <c r="L472" i="43" s="1"/>
  <c r="Q472" i="42"/>
  <c r="L472" i="42" s="1"/>
  <c r="Q472" i="41"/>
  <c r="L472" i="41" s="1"/>
  <c r="Q472" i="40"/>
  <c r="L472" i="40" s="1"/>
  <c r="Q472" i="37"/>
  <c r="L472" i="37" s="1"/>
  <c r="Q472" i="39"/>
  <c r="L472" i="39" s="1"/>
  <c r="Q472" i="38"/>
  <c r="L472" i="38" s="1"/>
  <c r="Q472" i="36"/>
  <c r="L472" i="36" s="1"/>
  <c r="Q472" i="35"/>
  <c r="L472" i="35" s="1"/>
  <c r="Q472" i="33"/>
  <c r="L472" i="33" s="1"/>
  <c r="Q472" i="34"/>
  <c r="L472" i="34" s="1"/>
  <c r="Q472" i="32"/>
  <c r="L472" i="32" s="1"/>
  <c r="Q472" i="30"/>
  <c r="L472" i="30" s="1"/>
  <c r="Q472" i="31"/>
  <c r="L472" i="31" s="1"/>
  <c r="Q472" i="29"/>
  <c r="L472" i="29" s="1"/>
  <c r="Q464" i="28"/>
  <c r="Q464" i="48"/>
  <c r="Q464" i="47"/>
  <c r="Q464" i="46"/>
  <c r="Q464" i="45"/>
  <c r="Q464" i="44"/>
  <c r="Q464" i="43"/>
  <c r="Q464" i="42"/>
  <c r="Q464" i="41"/>
  <c r="Q464" i="40"/>
  <c r="Q464" i="39"/>
  <c r="Q464" i="38"/>
  <c r="Q464" i="37"/>
  <c r="Q464" i="35"/>
  <c r="Q464" i="36"/>
  <c r="Q464" i="34"/>
  <c r="Q464" i="33"/>
  <c r="Q464" i="31"/>
  <c r="Q464" i="32"/>
  <c r="Q464" i="30"/>
  <c r="Q464" i="29"/>
  <c r="Q456" i="28"/>
  <c r="L456" i="28" s="1"/>
  <c r="Q456" i="48"/>
  <c r="L456" i="48" s="1"/>
  <c r="Q456" i="46"/>
  <c r="L456" i="46" s="1"/>
  <c r="Q456" i="47"/>
  <c r="L456" i="47" s="1"/>
  <c r="Q456" i="45"/>
  <c r="L456" i="45" s="1"/>
  <c r="Q456" i="44"/>
  <c r="L456" i="44" s="1"/>
  <c r="Q456" i="43"/>
  <c r="L456" i="43" s="1"/>
  <c r="Q456" i="42"/>
  <c r="L456" i="42" s="1"/>
  <c r="Q456" i="41"/>
  <c r="L456" i="41" s="1"/>
  <c r="Q456" i="40"/>
  <c r="L456" i="40" s="1"/>
  <c r="Q456" i="37"/>
  <c r="L456" i="37" s="1"/>
  <c r="Q456" i="39"/>
  <c r="L456" i="39" s="1"/>
  <c r="Q456" i="38"/>
  <c r="L456" i="38" s="1"/>
  <c r="Q456" i="36"/>
  <c r="L456" i="36" s="1"/>
  <c r="Q456" i="35"/>
  <c r="L456" i="35" s="1"/>
  <c r="Q456" i="33"/>
  <c r="L456" i="33" s="1"/>
  <c r="Q456" i="34"/>
  <c r="L456" i="34" s="1"/>
  <c r="Q456" i="30"/>
  <c r="L456" i="30" s="1"/>
  <c r="Q456" i="31"/>
  <c r="L456" i="31" s="1"/>
  <c r="Q456" i="32"/>
  <c r="L456" i="32" s="1"/>
  <c r="Q456" i="29"/>
  <c r="L456" i="29" s="1"/>
  <c r="Q448" i="28"/>
  <c r="L448" i="28" s="1"/>
  <c r="Q448" i="48"/>
  <c r="L448" i="48" s="1"/>
  <c r="Q448" i="47"/>
  <c r="L448" i="47" s="1"/>
  <c r="Q448" i="46"/>
  <c r="L448" i="46" s="1"/>
  <c r="Q448" i="45"/>
  <c r="L448" i="45" s="1"/>
  <c r="Q448" i="44"/>
  <c r="L448" i="44" s="1"/>
  <c r="Q448" i="43"/>
  <c r="L448" i="43" s="1"/>
  <c r="Q448" i="42"/>
  <c r="L448" i="42" s="1"/>
  <c r="Q448" i="41"/>
  <c r="L448" i="41" s="1"/>
  <c r="Q448" i="40"/>
  <c r="L448" i="40" s="1"/>
  <c r="Q448" i="38"/>
  <c r="L448" i="38" s="1"/>
  <c r="Q448" i="37"/>
  <c r="L448" i="37" s="1"/>
  <c r="Q448" i="39"/>
  <c r="L448" i="39" s="1"/>
  <c r="Q448" i="36"/>
  <c r="L448" i="36" s="1"/>
  <c r="Q448" i="35"/>
  <c r="L448" i="35" s="1"/>
  <c r="Q448" i="34"/>
  <c r="L448" i="34" s="1"/>
  <c r="Q448" i="33"/>
  <c r="L448" i="33" s="1"/>
  <c r="Q448" i="31"/>
  <c r="L448" i="31" s="1"/>
  <c r="Q448" i="32"/>
  <c r="L448" i="32" s="1"/>
  <c r="Q448" i="30"/>
  <c r="L448" i="30" s="1"/>
  <c r="Q448" i="29"/>
  <c r="L448" i="29" s="1"/>
  <c r="Q440" i="28"/>
  <c r="Q440" i="48"/>
  <c r="Q440" i="47"/>
  <c r="Q440" i="46"/>
  <c r="Q440" i="45"/>
  <c r="Q440" i="44"/>
  <c r="Q440" i="43"/>
  <c r="Q440" i="42"/>
  <c r="Q440" i="41"/>
  <c r="Q440" i="40"/>
  <c r="Q440" i="39"/>
  <c r="Q440" i="38"/>
  <c r="Q440" i="37"/>
  <c r="Q440" i="35"/>
  <c r="Q440" i="36"/>
  <c r="Q440" i="33"/>
  <c r="Q440" i="34"/>
  <c r="Q440" i="30"/>
  <c r="Q440" i="31"/>
  <c r="Q440" i="32"/>
  <c r="Q440" i="29"/>
  <c r="Q432" i="28"/>
  <c r="L432" i="28" s="1"/>
  <c r="Q432" i="48"/>
  <c r="L432" i="48" s="1"/>
  <c r="Q432" i="47"/>
  <c r="L432" i="47" s="1"/>
  <c r="Q432" i="46"/>
  <c r="L432" i="46" s="1"/>
  <c r="Q432" i="45"/>
  <c r="L432" i="45" s="1"/>
  <c r="Q432" i="44"/>
  <c r="L432" i="44" s="1"/>
  <c r="Q432" i="43"/>
  <c r="L432" i="43" s="1"/>
  <c r="Q432" i="42"/>
  <c r="L432" i="42" s="1"/>
  <c r="Q432" i="41"/>
  <c r="L432" i="41" s="1"/>
  <c r="Q432" i="40"/>
  <c r="L432" i="40" s="1"/>
  <c r="Q432" i="38"/>
  <c r="L432" i="38" s="1"/>
  <c r="Q432" i="37"/>
  <c r="L432" i="37" s="1"/>
  <c r="Q432" i="39"/>
  <c r="L432" i="39" s="1"/>
  <c r="Q432" i="35"/>
  <c r="L432" i="35" s="1"/>
  <c r="Q432" i="36"/>
  <c r="L432" i="36" s="1"/>
  <c r="Q432" i="34"/>
  <c r="L432" i="34" s="1"/>
  <c r="Q432" i="33"/>
  <c r="L432" i="33" s="1"/>
  <c r="Q432" i="31"/>
  <c r="L432" i="31" s="1"/>
  <c r="Q432" i="32"/>
  <c r="L432" i="32" s="1"/>
  <c r="Q432" i="30"/>
  <c r="L432" i="30" s="1"/>
  <c r="Q432" i="29"/>
  <c r="L432" i="29" s="1"/>
  <c r="Q424" i="28"/>
  <c r="Q424" i="48"/>
  <c r="Q424" i="46"/>
  <c r="Q424" i="45"/>
  <c r="Q424" i="47"/>
  <c r="Q424" i="44"/>
  <c r="Q424" i="43"/>
  <c r="Q424" i="42"/>
  <c r="Q424" i="41"/>
  <c r="Q424" i="40"/>
  <c r="Q424" i="39"/>
  <c r="Q424" i="38"/>
  <c r="Q424" i="37"/>
  <c r="Q424" i="36"/>
  <c r="Q424" i="35"/>
  <c r="Q424" i="33"/>
  <c r="Q424" i="34"/>
  <c r="Q424" i="31"/>
  <c r="Q424" i="32"/>
  <c r="Q424" i="30"/>
  <c r="Q424" i="29"/>
  <c r="Q416" i="28"/>
  <c r="L416" i="28" s="1"/>
  <c r="Q416" i="48"/>
  <c r="L416" i="48" s="1"/>
  <c r="Q416" i="47"/>
  <c r="L416" i="47" s="1"/>
  <c r="Q416" i="46"/>
  <c r="L416" i="46" s="1"/>
  <c r="Q416" i="45"/>
  <c r="L416" i="45" s="1"/>
  <c r="Q416" i="44"/>
  <c r="L416" i="44" s="1"/>
  <c r="Q416" i="43"/>
  <c r="L416" i="43" s="1"/>
  <c r="Q416" i="42"/>
  <c r="L416" i="42" s="1"/>
  <c r="Q416" i="41"/>
  <c r="L416" i="41" s="1"/>
  <c r="Q416" i="40"/>
  <c r="L416" i="40" s="1"/>
  <c r="Q416" i="38"/>
  <c r="L416" i="38" s="1"/>
  <c r="Q416" i="39"/>
  <c r="L416" i="39" s="1"/>
  <c r="Q416" i="37"/>
  <c r="L416" i="37" s="1"/>
  <c r="Q416" i="35"/>
  <c r="L416" i="35" s="1"/>
  <c r="Q416" i="36"/>
  <c r="L416" i="36" s="1"/>
  <c r="Q416" i="34"/>
  <c r="L416" i="34" s="1"/>
  <c r="Q416" i="33"/>
  <c r="L416" i="33" s="1"/>
  <c r="Q416" i="31"/>
  <c r="L416" i="31" s="1"/>
  <c r="Q416" i="32"/>
  <c r="L416" i="32" s="1"/>
  <c r="Q416" i="30"/>
  <c r="L416" i="30" s="1"/>
  <c r="Q416" i="29"/>
  <c r="L416" i="29" s="1"/>
  <c r="Q408" i="28"/>
  <c r="L408" i="28" s="1"/>
  <c r="Q408" i="48"/>
  <c r="L408" i="48" s="1"/>
  <c r="Q408" i="46"/>
  <c r="L408" i="46" s="1"/>
  <c r="Q408" i="47"/>
  <c r="L408" i="47" s="1"/>
  <c r="Q408" i="45"/>
  <c r="L408" i="45" s="1"/>
  <c r="Q408" i="44"/>
  <c r="L408" i="44" s="1"/>
  <c r="Q408" i="43"/>
  <c r="L408" i="43" s="1"/>
  <c r="Q408" i="42"/>
  <c r="L408" i="42" s="1"/>
  <c r="Q408" i="41"/>
  <c r="L408" i="41" s="1"/>
  <c r="Q408" i="40"/>
  <c r="L408" i="40" s="1"/>
  <c r="Q408" i="38"/>
  <c r="L408" i="38" s="1"/>
  <c r="Q408" i="39"/>
  <c r="L408" i="39" s="1"/>
  <c r="Q408" i="36"/>
  <c r="L408" i="36" s="1"/>
  <c r="Q408" i="35"/>
  <c r="L408" i="35" s="1"/>
  <c r="Q408" i="37"/>
  <c r="L408" i="37" s="1"/>
  <c r="Q408" i="33"/>
  <c r="L408" i="33" s="1"/>
  <c r="Q408" i="34"/>
  <c r="L408" i="34" s="1"/>
  <c r="Q408" i="31"/>
  <c r="L408" i="31" s="1"/>
  <c r="Q408" i="32"/>
  <c r="L408" i="32" s="1"/>
  <c r="Q408" i="30"/>
  <c r="L408" i="30" s="1"/>
  <c r="Q408" i="29"/>
  <c r="L408" i="29" s="1"/>
  <c r="Q400" i="28"/>
  <c r="Q400" i="48"/>
  <c r="Q400" i="47"/>
  <c r="Q400" i="46"/>
  <c r="Q400" i="45"/>
  <c r="Q400" i="44"/>
  <c r="Q400" i="43"/>
  <c r="Q400" i="42"/>
  <c r="Q400" i="41"/>
  <c r="Q400" i="40"/>
  <c r="Q400" i="38"/>
  <c r="Q400" i="39"/>
  <c r="Q400" i="37"/>
  <c r="Q400" i="36"/>
  <c r="Q400" i="35"/>
  <c r="Q400" i="34"/>
  <c r="Q400" i="33"/>
  <c r="Q400" i="31"/>
  <c r="Q400" i="32"/>
  <c r="Q400" i="30"/>
  <c r="Q400" i="29"/>
  <c r="Q392" i="28"/>
  <c r="L392" i="28" s="1"/>
  <c r="Q392" i="48"/>
  <c r="L392" i="48" s="1"/>
  <c r="Q392" i="47"/>
  <c r="L392" i="47" s="1"/>
  <c r="Q392" i="46"/>
  <c r="L392" i="46" s="1"/>
  <c r="Q392" i="45"/>
  <c r="L392" i="45" s="1"/>
  <c r="Q392" i="44"/>
  <c r="L392" i="44" s="1"/>
  <c r="Q392" i="43"/>
  <c r="L392" i="43" s="1"/>
  <c r="Q392" i="42"/>
  <c r="L392" i="42" s="1"/>
  <c r="Q392" i="41"/>
  <c r="L392" i="41" s="1"/>
  <c r="Q392" i="40"/>
  <c r="L392" i="40" s="1"/>
  <c r="Q392" i="38"/>
  <c r="L392" i="38" s="1"/>
  <c r="Q392" i="39"/>
  <c r="L392" i="39" s="1"/>
  <c r="Q392" i="36"/>
  <c r="L392" i="36" s="1"/>
  <c r="Q392" i="35"/>
  <c r="L392" i="35" s="1"/>
  <c r="Q392" i="37"/>
  <c r="L392" i="37" s="1"/>
  <c r="Q392" i="33"/>
  <c r="L392" i="33" s="1"/>
  <c r="Q392" i="34"/>
  <c r="L392" i="34" s="1"/>
  <c r="Q392" i="32"/>
  <c r="L392" i="32" s="1"/>
  <c r="Q392" i="31"/>
  <c r="L392" i="31" s="1"/>
  <c r="Q392" i="30"/>
  <c r="L392" i="30" s="1"/>
  <c r="Q392" i="29"/>
  <c r="L392" i="29" s="1"/>
  <c r="Q384" i="28"/>
  <c r="Q384" i="48"/>
  <c r="Q384" i="46"/>
  <c r="Q384" i="47"/>
  <c r="Q384" i="45"/>
  <c r="Q384" i="44"/>
  <c r="Q384" i="43"/>
  <c r="Q384" i="42"/>
  <c r="Q384" i="41"/>
  <c r="Q384" i="40"/>
  <c r="Q384" i="38"/>
  <c r="Q384" i="39"/>
  <c r="Q384" i="37"/>
  <c r="Q384" i="36"/>
  <c r="Q384" i="35"/>
  <c r="Q384" i="34"/>
  <c r="Q384" i="33"/>
  <c r="Q384" i="31"/>
  <c r="Q384" i="32"/>
  <c r="Q384" i="29"/>
  <c r="Q384" i="30"/>
  <c r="Q376" i="28"/>
  <c r="L376" i="28" s="1"/>
  <c r="Q376" i="48"/>
  <c r="L376" i="48" s="1"/>
  <c r="Q376" i="47"/>
  <c r="L376" i="47" s="1"/>
  <c r="Q376" i="46"/>
  <c r="L376" i="46" s="1"/>
  <c r="Q376" i="45"/>
  <c r="L376" i="45" s="1"/>
  <c r="Q376" i="44"/>
  <c r="L376" i="44" s="1"/>
  <c r="Q376" i="43"/>
  <c r="L376" i="43" s="1"/>
  <c r="Q376" i="42"/>
  <c r="L376" i="42" s="1"/>
  <c r="Q376" i="41"/>
  <c r="L376" i="41" s="1"/>
  <c r="Q376" i="40"/>
  <c r="L376" i="40" s="1"/>
  <c r="Q376" i="38"/>
  <c r="L376" i="38" s="1"/>
  <c r="Q376" i="39"/>
  <c r="L376" i="39" s="1"/>
  <c r="Q376" i="36"/>
  <c r="L376" i="36" s="1"/>
  <c r="Q376" i="35"/>
  <c r="L376" i="35" s="1"/>
  <c r="Q376" i="37"/>
  <c r="L376" i="37" s="1"/>
  <c r="Q376" i="33"/>
  <c r="L376" i="33" s="1"/>
  <c r="Q376" i="34"/>
  <c r="L376" i="34" s="1"/>
  <c r="Q376" i="31"/>
  <c r="L376" i="31" s="1"/>
  <c r="Q376" i="32"/>
  <c r="L376" i="32" s="1"/>
  <c r="Q376" i="30"/>
  <c r="L376" i="30" s="1"/>
  <c r="Q376" i="29"/>
  <c r="L376" i="29" s="1"/>
  <c r="Q368" i="28"/>
  <c r="L368" i="28" s="1"/>
  <c r="Q368" i="48"/>
  <c r="L368" i="48" s="1"/>
  <c r="Q368" i="47"/>
  <c r="L368" i="47" s="1"/>
  <c r="Q368" i="46"/>
  <c r="L368" i="46" s="1"/>
  <c r="Q368" i="45"/>
  <c r="L368" i="45" s="1"/>
  <c r="Q368" i="44"/>
  <c r="L368" i="44" s="1"/>
  <c r="Q368" i="43"/>
  <c r="L368" i="43" s="1"/>
  <c r="Q368" i="42"/>
  <c r="L368" i="42" s="1"/>
  <c r="Q368" i="40"/>
  <c r="L368" i="40" s="1"/>
  <c r="Q368" i="41"/>
  <c r="L368" i="41" s="1"/>
  <c r="Q368" i="39"/>
  <c r="L368" i="39" s="1"/>
  <c r="Q368" i="38"/>
  <c r="L368" i="38" s="1"/>
  <c r="Q368" i="35"/>
  <c r="L368" i="35" s="1"/>
  <c r="Q368" i="36"/>
  <c r="L368" i="36" s="1"/>
  <c r="Q368" i="37"/>
  <c r="L368" i="37" s="1"/>
  <c r="Q368" i="34"/>
  <c r="L368" i="34" s="1"/>
  <c r="Q368" i="33"/>
  <c r="L368" i="33" s="1"/>
  <c r="Q368" i="31"/>
  <c r="L368" i="31" s="1"/>
  <c r="Q368" i="32"/>
  <c r="L368" i="32" s="1"/>
  <c r="Q368" i="30"/>
  <c r="L368" i="30" s="1"/>
  <c r="Q368" i="29"/>
  <c r="L368" i="29" s="1"/>
  <c r="Q360" i="28"/>
  <c r="Q360" i="48"/>
  <c r="Q360" i="47"/>
  <c r="Q360" i="46"/>
  <c r="Q360" i="45"/>
  <c r="Q360" i="44"/>
  <c r="Q360" i="43"/>
  <c r="Q360" i="42"/>
  <c r="Q360" i="41"/>
  <c r="Q360" i="40"/>
  <c r="Q360" i="38"/>
  <c r="Q360" i="39"/>
  <c r="Q360" i="36"/>
  <c r="Q360" i="35"/>
  <c r="Q360" i="37"/>
  <c r="Q360" i="33"/>
  <c r="Q360" i="34"/>
  <c r="Q360" i="32"/>
  <c r="Q360" i="31"/>
  <c r="Q360" i="29"/>
  <c r="Q360" i="30"/>
  <c r="Q352" i="28"/>
  <c r="L352" i="28" s="1"/>
  <c r="Q352" i="48"/>
  <c r="L352" i="48" s="1"/>
  <c r="Q352" i="47"/>
  <c r="L352" i="47" s="1"/>
  <c r="Q352" i="46"/>
  <c r="L352" i="46" s="1"/>
  <c r="Q352" i="45"/>
  <c r="L352" i="45" s="1"/>
  <c r="Q352" i="44"/>
  <c r="L352" i="44" s="1"/>
  <c r="Q352" i="43"/>
  <c r="L352" i="43" s="1"/>
  <c r="Q352" i="42"/>
  <c r="L352" i="42" s="1"/>
  <c r="Q352" i="40"/>
  <c r="L352" i="40" s="1"/>
  <c r="Q352" i="41"/>
  <c r="L352" i="41" s="1"/>
  <c r="Q352" i="39"/>
  <c r="L352" i="39" s="1"/>
  <c r="Q352" i="38"/>
  <c r="L352" i="38" s="1"/>
  <c r="Q352" i="37"/>
  <c r="L352" i="37" s="1"/>
  <c r="Q352" i="35"/>
  <c r="L352" i="35" s="1"/>
  <c r="Q352" i="36"/>
  <c r="L352" i="36" s="1"/>
  <c r="Q352" i="33"/>
  <c r="L352" i="33" s="1"/>
  <c r="Q352" i="34"/>
  <c r="L352" i="34" s="1"/>
  <c r="Q352" i="32"/>
  <c r="L352" i="32" s="1"/>
  <c r="Q352" i="31"/>
  <c r="L352" i="31" s="1"/>
  <c r="Q352" i="30"/>
  <c r="L352" i="30" s="1"/>
  <c r="Q352" i="29"/>
  <c r="L352" i="29" s="1"/>
  <c r="Q344" i="28"/>
  <c r="Q344" i="48"/>
  <c r="Q344" i="46"/>
  <c r="Q344" i="47"/>
  <c r="Q344" i="45"/>
  <c r="Q344" i="44"/>
  <c r="Q344" i="43"/>
  <c r="Q344" i="42"/>
  <c r="Q344" i="41"/>
  <c r="Q344" i="40"/>
  <c r="Q344" i="38"/>
  <c r="Q344" i="39"/>
  <c r="Q344" i="36"/>
  <c r="Q344" i="37"/>
  <c r="Q344" i="35"/>
  <c r="Q344" i="33"/>
  <c r="Q344" i="34"/>
  <c r="Q344" i="31"/>
  <c r="Q344" i="32"/>
  <c r="Q344" i="30"/>
  <c r="Q344" i="29"/>
  <c r="Q336" i="28"/>
  <c r="L336" i="28" s="1"/>
  <c r="Q336" i="47"/>
  <c r="L336" i="47" s="1"/>
  <c r="Q336" i="48"/>
  <c r="L336" i="48" s="1"/>
  <c r="Q336" i="46"/>
  <c r="L336" i="46" s="1"/>
  <c r="Q336" i="45"/>
  <c r="L336" i="45" s="1"/>
  <c r="Q336" i="44"/>
  <c r="L336" i="44" s="1"/>
  <c r="Q336" i="43"/>
  <c r="L336" i="43" s="1"/>
  <c r="Q336" i="42"/>
  <c r="L336" i="42" s="1"/>
  <c r="Q336" i="40"/>
  <c r="L336" i="40" s="1"/>
  <c r="Q336" i="41"/>
  <c r="L336" i="41" s="1"/>
  <c r="Q336" i="38"/>
  <c r="L336" i="38" s="1"/>
  <c r="Q336" i="39"/>
  <c r="L336" i="39" s="1"/>
  <c r="Q336" i="37"/>
  <c r="L336" i="37" s="1"/>
  <c r="Q336" i="35"/>
  <c r="L336" i="35" s="1"/>
  <c r="Q336" i="36"/>
  <c r="L336" i="36" s="1"/>
  <c r="Q336" i="33"/>
  <c r="L336" i="33" s="1"/>
  <c r="Q336" i="34"/>
  <c r="L336" i="34" s="1"/>
  <c r="Q336" i="31"/>
  <c r="L336" i="31" s="1"/>
  <c r="Q336" i="32"/>
  <c r="L336" i="32" s="1"/>
  <c r="Q336" i="30"/>
  <c r="L336" i="30" s="1"/>
  <c r="Q336" i="29"/>
  <c r="L336" i="29" s="1"/>
  <c r="Q328" i="28"/>
  <c r="L328" i="28" s="1"/>
  <c r="Q328" i="48"/>
  <c r="L328" i="48" s="1"/>
  <c r="Q328" i="46"/>
  <c r="L328" i="46" s="1"/>
  <c r="Q328" i="47"/>
  <c r="L328" i="47" s="1"/>
  <c r="Q328" i="45"/>
  <c r="L328" i="45" s="1"/>
  <c r="Q328" i="44"/>
  <c r="L328" i="44" s="1"/>
  <c r="Q328" i="43"/>
  <c r="L328" i="43" s="1"/>
  <c r="Q328" i="42"/>
  <c r="L328" i="42" s="1"/>
  <c r="Q328" i="41"/>
  <c r="L328" i="41" s="1"/>
  <c r="Q328" i="40"/>
  <c r="L328" i="40" s="1"/>
  <c r="Q328" i="39"/>
  <c r="L328" i="39" s="1"/>
  <c r="Q328" i="38"/>
  <c r="L328" i="38" s="1"/>
  <c r="Q328" i="36"/>
  <c r="L328" i="36" s="1"/>
  <c r="Q328" i="37"/>
  <c r="L328" i="37" s="1"/>
  <c r="Q328" i="35"/>
  <c r="L328" i="35" s="1"/>
  <c r="Q328" i="34"/>
  <c r="L328" i="34" s="1"/>
  <c r="Q328" i="33"/>
  <c r="L328" i="33" s="1"/>
  <c r="Q328" i="32"/>
  <c r="L328" i="32" s="1"/>
  <c r="Q328" i="31"/>
  <c r="L328" i="31" s="1"/>
  <c r="Q328" i="30"/>
  <c r="L328" i="30" s="1"/>
  <c r="Q328" i="29"/>
  <c r="L328" i="29" s="1"/>
  <c r="Q320" i="28"/>
  <c r="Q320" i="48"/>
  <c r="Q320" i="47"/>
  <c r="Q320" i="46"/>
  <c r="Q320" i="45"/>
  <c r="Q320" i="44"/>
  <c r="Q320" i="43"/>
  <c r="Q320" i="42"/>
  <c r="Q320" i="41"/>
  <c r="Q320" i="40"/>
  <c r="Q320" i="38"/>
  <c r="Q320" i="39"/>
  <c r="Q320" i="35"/>
  <c r="Q320" i="37"/>
  <c r="Q320" i="36"/>
  <c r="Q320" i="34"/>
  <c r="Q320" i="33"/>
  <c r="Q320" i="32"/>
  <c r="Q320" i="31"/>
  <c r="Q320" i="30"/>
  <c r="Q320" i="29"/>
  <c r="Q312" i="28"/>
  <c r="L312" i="28" s="1"/>
  <c r="Q312" i="48"/>
  <c r="L312" i="48" s="1"/>
  <c r="Q312" i="47"/>
  <c r="L312" i="47" s="1"/>
  <c r="Q312" i="46"/>
  <c r="L312" i="46" s="1"/>
  <c r="Q312" i="45"/>
  <c r="L312" i="45" s="1"/>
  <c r="Q312" i="44"/>
  <c r="L312" i="44" s="1"/>
  <c r="Q312" i="43"/>
  <c r="L312" i="43" s="1"/>
  <c r="Q312" i="42"/>
  <c r="L312" i="42" s="1"/>
  <c r="Q312" i="41"/>
  <c r="L312" i="41" s="1"/>
  <c r="Q312" i="40"/>
  <c r="L312" i="40" s="1"/>
  <c r="Q312" i="39"/>
  <c r="L312" i="39" s="1"/>
  <c r="Q312" i="38"/>
  <c r="L312" i="38" s="1"/>
  <c r="Q312" i="36"/>
  <c r="L312" i="36" s="1"/>
  <c r="Q312" i="35"/>
  <c r="L312" i="35" s="1"/>
  <c r="Q312" i="37"/>
  <c r="L312" i="37" s="1"/>
  <c r="Q312" i="34"/>
  <c r="L312" i="34" s="1"/>
  <c r="Q312" i="33"/>
  <c r="L312" i="33" s="1"/>
  <c r="Q312" i="32"/>
  <c r="L312" i="32" s="1"/>
  <c r="Q312" i="31"/>
  <c r="L312" i="31" s="1"/>
  <c r="Q312" i="30"/>
  <c r="L312" i="30" s="1"/>
  <c r="Q312" i="29"/>
  <c r="L312" i="29" s="1"/>
  <c r="Q304" i="28"/>
  <c r="Q304" i="48"/>
  <c r="Q304" i="47"/>
  <c r="Q304" i="46"/>
  <c r="Q304" i="45"/>
  <c r="Q304" i="44"/>
  <c r="Q304" i="43"/>
  <c r="Q304" i="42"/>
  <c r="Q304" i="41"/>
  <c r="Q304" i="40"/>
  <c r="Q304" i="38"/>
  <c r="Q304" i="39"/>
  <c r="Q304" i="37"/>
  <c r="Q304" i="35"/>
  <c r="Q304" i="36"/>
  <c r="Q304" i="34"/>
  <c r="Q304" i="33"/>
  <c r="Q304" i="32"/>
  <c r="Q304" i="31"/>
  <c r="Q304" i="30"/>
  <c r="Q304" i="29"/>
  <c r="Q296" i="28"/>
  <c r="L296" i="28" s="1"/>
  <c r="Q296" i="48"/>
  <c r="L296" i="48" s="1"/>
  <c r="Q296" i="46"/>
  <c r="L296" i="46" s="1"/>
  <c r="Q296" i="47"/>
  <c r="L296" i="47" s="1"/>
  <c r="Q296" i="45"/>
  <c r="L296" i="45" s="1"/>
  <c r="Q296" i="44"/>
  <c r="L296" i="44" s="1"/>
  <c r="Q296" i="43"/>
  <c r="L296" i="43" s="1"/>
  <c r="Q296" i="42"/>
  <c r="L296" i="42" s="1"/>
  <c r="Q296" i="41"/>
  <c r="L296" i="41" s="1"/>
  <c r="Q296" i="40"/>
  <c r="L296" i="40" s="1"/>
  <c r="Q296" i="39"/>
  <c r="L296" i="39" s="1"/>
  <c r="Q296" i="38"/>
  <c r="L296" i="38" s="1"/>
  <c r="Q296" i="36"/>
  <c r="L296" i="36" s="1"/>
  <c r="Q296" i="37"/>
  <c r="L296" i="37" s="1"/>
  <c r="Q296" i="35"/>
  <c r="L296" i="35" s="1"/>
  <c r="Q296" i="34"/>
  <c r="L296" i="34" s="1"/>
  <c r="Q296" i="33"/>
  <c r="L296" i="33" s="1"/>
  <c r="Q296" i="32"/>
  <c r="L296" i="32" s="1"/>
  <c r="Q296" i="31"/>
  <c r="L296" i="31" s="1"/>
  <c r="Q296" i="30"/>
  <c r="L296" i="30" s="1"/>
  <c r="Q296" i="29"/>
  <c r="L296" i="29" s="1"/>
  <c r="Q288" i="28"/>
  <c r="L288" i="28" s="1"/>
  <c r="Q288" i="48"/>
  <c r="L288" i="48" s="1"/>
  <c r="Q288" i="47"/>
  <c r="L288" i="47" s="1"/>
  <c r="Q288" i="46"/>
  <c r="L288" i="46" s="1"/>
  <c r="Q288" i="45"/>
  <c r="L288" i="45" s="1"/>
  <c r="Q288" i="44"/>
  <c r="L288" i="44" s="1"/>
  <c r="Q288" i="43"/>
  <c r="L288" i="43" s="1"/>
  <c r="Q288" i="42"/>
  <c r="L288" i="42" s="1"/>
  <c r="Q288" i="40"/>
  <c r="L288" i="40" s="1"/>
  <c r="Q288" i="41"/>
  <c r="L288" i="41" s="1"/>
  <c r="Q288" i="39"/>
  <c r="L288" i="39" s="1"/>
  <c r="Q288" i="38"/>
  <c r="L288" i="38" s="1"/>
  <c r="Q288" i="37"/>
  <c r="L288" i="37" s="1"/>
  <c r="Q288" i="36"/>
  <c r="L288" i="36" s="1"/>
  <c r="Q288" i="34"/>
  <c r="L288" i="34" s="1"/>
  <c r="Q288" i="35"/>
  <c r="L288" i="35" s="1"/>
  <c r="Q288" i="33"/>
  <c r="L288" i="33" s="1"/>
  <c r="Q288" i="32"/>
  <c r="L288" i="32" s="1"/>
  <c r="Q288" i="31"/>
  <c r="L288" i="31" s="1"/>
  <c r="Q288" i="30"/>
  <c r="L288" i="30" s="1"/>
  <c r="Q288" i="29"/>
  <c r="L288" i="29" s="1"/>
  <c r="Q280" i="28"/>
  <c r="Q280" i="48"/>
  <c r="Q280" i="47"/>
  <c r="Q280" i="46"/>
  <c r="Q280" i="45"/>
  <c r="Q280" i="44"/>
  <c r="Q280" i="43"/>
  <c r="Q280" i="42"/>
  <c r="Q280" i="40"/>
  <c r="Q280" i="41"/>
  <c r="Q280" i="38"/>
  <c r="Q280" i="39"/>
  <c r="Q280" i="37"/>
  <c r="Q280" i="36"/>
  <c r="Q280" i="34"/>
  <c r="Q280" i="35"/>
  <c r="Q280" i="33"/>
  <c r="Q280" i="32"/>
  <c r="Q280" i="31"/>
  <c r="Q280" i="30"/>
  <c r="Q280" i="29"/>
  <c r="Q272" i="28"/>
  <c r="Q272" i="48"/>
  <c r="Q272" i="47"/>
  <c r="Q272" i="46"/>
  <c r="Q272" i="45"/>
  <c r="Q272" i="44"/>
  <c r="Q272" i="43"/>
  <c r="Q272" i="42"/>
  <c r="Q272" i="40"/>
  <c r="Q272" i="41"/>
  <c r="Q272" i="39"/>
  <c r="Q272" i="38"/>
  <c r="Q272" i="37"/>
  <c r="Q272" i="36"/>
  <c r="Q272" i="35"/>
  <c r="Q272" i="33"/>
  <c r="Q272" i="34"/>
  <c r="Q272" i="32"/>
  <c r="Q272" i="31"/>
  <c r="Q272" i="30"/>
  <c r="Q272" i="29"/>
  <c r="Q264" i="28"/>
  <c r="Q264" i="48"/>
  <c r="Q264" i="47"/>
  <c r="Q264" i="46"/>
  <c r="Q264" i="45"/>
  <c r="Q264" i="44"/>
  <c r="Q264" i="43"/>
  <c r="Q264" i="42"/>
  <c r="Q264" i="40"/>
  <c r="Q264" i="41"/>
  <c r="Q264" i="39"/>
  <c r="Q264" i="38"/>
  <c r="Q264" i="37"/>
  <c r="Q264" i="36"/>
  <c r="Q264" i="35"/>
  <c r="Q264" i="33"/>
  <c r="Q264" i="34"/>
  <c r="Q264" i="32"/>
  <c r="Q264" i="31"/>
  <c r="Q264" i="30"/>
  <c r="Q264" i="29"/>
  <c r="Q256" i="28"/>
  <c r="L256" i="28" s="1"/>
  <c r="Q256" i="48"/>
  <c r="L256" i="48" s="1"/>
  <c r="Q256" i="47"/>
  <c r="L256" i="47" s="1"/>
  <c r="Q256" i="46"/>
  <c r="L256" i="46" s="1"/>
  <c r="Q256" i="44"/>
  <c r="L256" i="44" s="1"/>
  <c r="Q256" i="43"/>
  <c r="L256" i="43" s="1"/>
  <c r="Q256" i="45"/>
  <c r="L256" i="45" s="1"/>
  <c r="Q256" i="42"/>
  <c r="L256" i="42" s="1"/>
  <c r="Q256" i="40"/>
  <c r="L256" i="40" s="1"/>
  <c r="Q256" i="41"/>
  <c r="L256" i="41" s="1"/>
  <c r="Q256" i="38"/>
  <c r="L256" i="38" s="1"/>
  <c r="Q256" i="39"/>
  <c r="L256" i="39" s="1"/>
  <c r="Q256" i="37"/>
  <c r="L256" i="37" s="1"/>
  <c r="Q256" i="36"/>
  <c r="L256" i="36" s="1"/>
  <c r="Q256" i="34"/>
  <c r="L256" i="34" s="1"/>
  <c r="Q256" i="35"/>
  <c r="L256" i="35" s="1"/>
  <c r="Q256" i="33"/>
  <c r="L256" i="33" s="1"/>
  <c r="Q256" i="32"/>
  <c r="L256" i="32" s="1"/>
  <c r="Q256" i="31"/>
  <c r="L256" i="31" s="1"/>
  <c r="Q256" i="29"/>
  <c r="L256" i="29" s="1"/>
  <c r="Q256" i="30"/>
  <c r="L256" i="30" s="1"/>
  <c r="Q248" i="28"/>
  <c r="Q248" i="48"/>
  <c r="Q248" i="47"/>
  <c r="Q248" i="46"/>
  <c r="Q248" i="45"/>
  <c r="Q248" i="44"/>
  <c r="Q248" i="43"/>
  <c r="Q248" i="42"/>
  <c r="Q248" i="41"/>
  <c r="Q248" i="40"/>
  <c r="Q248" i="38"/>
  <c r="Q248" i="39"/>
  <c r="Q248" i="36"/>
  <c r="Q248" i="37"/>
  <c r="Q248" i="33"/>
  <c r="Q248" i="35"/>
  <c r="Q248" i="34"/>
  <c r="Q248" i="31"/>
  <c r="Q248" i="32"/>
  <c r="Q248" i="29"/>
  <c r="Q248" i="30"/>
  <c r="Q240" i="28"/>
  <c r="Q240" i="48"/>
  <c r="Q240" i="47"/>
  <c r="Q240" i="46"/>
  <c r="Q240" i="45"/>
  <c r="Q240" i="44"/>
  <c r="Q240" i="43"/>
  <c r="Q240" i="42"/>
  <c r="Q240" i="40"/>
  <c r="Q240" i="41"/>
  <c r="Q240" i="39"/>
  <c r="Q240" i="38"/>
  <c r="Q240" i="37"/>
  <c r="Q240" i="36"/>
  <c r="Q240" i="35"/>
  <c r="Q240" i="34"/>
  <c r="Q240" i="33"/>
  <c r="Q240" i="32"/>
  <c r="Q240" i="31"/>
  <c r="Q240" i="29"/>
  <c r="Q240" i="30"/>
  <c r="Q232" i="28"/>
  <c r="Q232" i="48"/>
  <c r="Q232" i="47"/>
  <c r="Q232" i="46"/>
  <c r="Q232" i="45"/>
  <c r="Q232" i="44"/>
  <c r="Q232" i="43"/>
  <c r="Q232" i="42"/>
  <c r="Q232" i="40"/>
  <c r="Q232" i="41"/>
  <c r="Q232" i="38"/>
  <c r="Q232" i="39"/>
  <c r="Q232" i="36"/>
  <c r="Q232" i="37"/>
  <c r="Q232" i="33"/>
  <c r="Q232" i="35"/>
  <c r="Q232" i="34"/>
  <c r="Q232" i="31"/>
  <c r="Q232" i="32"/>
  <c r="Q232" i="29"/>
  <c r="Q232" i="30"/>
  <c r="Q224" i="28"/>
  <c r="Q224" i="48"/>
  <c r="Q224" i="47"/>
  <c r="Q224" i="46"/>
  <c r="Q224" i="45"/>
  <c r="Q224" i="44"/>
  <c r="Q224" i="43"/>
  <c r="Q224" i="42"/>
  <c r="Q224" i="40"/>
  <c r="Q224" i="41"/>
  <c r="Q224" i="39"/>
  <c r="Q224" i="38"/>
  <c r="Q224" i="36"/>
  <c r="Q224" i="37"/>
  <c r="Q224" i="35"/>
  <c r="Q224" i="34"/>
  <c r="Q224" i="33"/>
  <c r="Q224" i="32"/>
  <c r="Q224" i="31"/>
  <c r="Q224" i="29"/>
  <c r="Q224" i="30"/>
  <c r="Q216" i="28"/>
  <c r="L216" i="28" s="1"/>
  <c r="Q216" i="48"/>
  <c r="L216" i="48" s="1"/>
  <c r="Q216" i="47"/>
  <c r="L216" i="47" s="1"/>
  <c r="Q216" i="46"/>
  <c r="L216" i="46" s="1"/>
  <c r="Q216" i="45"/>
  <c r="L216" i="45" s="1"/>
  <c r="Q216" i="44"/>
  <c r="L216" i="44" s="1"/>
  <c r="Q216" i="43"/>
  <c r="L216" i="43" s="1"/>
  <c r="Q216" i="42"/>
  <c r="L216" i="42" s="1"/>
  <c r="Q216" i="40"/>
  <c r="L216" i="40" s="1"/>
  <c r="Q216" i="41"/>
  <c r="L216" i="41" s="1"/>
  <c r="Q216" i="39"/>
  <c r="L216" i="39" s="1"/>
  <c r="Q216" i="38"/>
  <c r="L216" i="38" s="1"/>
  <c r="Q216" i="36"/>
  <c r="L216" i="36" s="1"/>
  <c r="Q216" i="37"/>
  <c r="L216" i="37" s="1"/>
  <c r="Q216" i="35"/>
  <c r="L216" i="35" s="1"/>
  <c r="Q216" i="34"/>
  <c r="L216" i="34" s="1"/>
  <c r="Q216" i="33"/>
  <c r="L216" i="33" s="1"/>
  <c r="Q216" i="31"/>
  <c r="L216" i="31" s="1"/>
  <c r="Q216" i="32"/>
  <c r="L216" i="32" s="1"/>
  <c r="Q216" i="30"/>
  <c r="L216" i="30" s="1"/>
  <c r="Q216" i="29"/>
  <c r="L216" i="29" s="1"/>
  <c r="Q208" i="28"/>
  <c r="Q208" i="48"/>
  <c r="Q208" i="47"/>
  <c r="Q208" i="46"/>
  <c r="Q208" i="44"/>
  <c r="Q208" i="45"/>
  <c r="Q208" i="43"/>
  <c r="Q208" i="40"/>
  <c r="Q208" i="41"/>
  <c r="Q208" i="42"/>
  <c r="Q208" i="38"/>
  <c r="Q208" i="39"/>
  <c r="Q208" i="36"/>
  <c r="Q208" i="37"/>
  <c r="Q208" i="35"/>
  <c r="Q208" i="34"/>
  <c r="Q208" i="33"/>
  <c r="Q208" i="31"/>
  <c r="Q208" i="32"/>
  <c r="Q208" i="29"/>
  <c r="Q208" i="30"/>
  <c r="Q200" i="28"/>
  <c r="Q200" i="48"/>
  <c r="Q200" i="47"/>
  <c r="Q200" i="46"/>
  <c r="Q200" i="45"/>
  <c r="Q200" i="44"/>
  <c r="Q200" i="43"/>
  <c r="Q200" i="42"/>
  <c r="Q200" i="40"/>
  <c r="Q200" i="41"/>
  <c r="Q200" i="39"/>
  <c r="Q200" i="38"/>
  <c r="Q200" i="37"/>
  <c r="Q200" i="36"/>
  <c r="Q200" i="35"/>
  <c r="Q200" i="34"/>
  <c r="Q200" i="33"/>
  <c r="Q200" i="31"/>
  <c r="Q200" i="32"/>
  <c r="Q200" i="30"/>
  <c r="Q200" i="29"/>
  <c r="Q192" i="28"/>
  <c r="Q192" i="48"/>
  <c r="Q192" i="47"/>
  <c r="Q192" i="46"/>
  <c r="Q192" i="44"/>
  <c r="Q192" i="45"/>
  <c r="Q192" i="42"/>
  <c r="Q192" i="43"/>
  <c r="Q192" i="41"/>
  <c r="Q192" i="40"/>
  <c r="Q192" i="39"/>
  <c r="Q192" i="38"/>
  <c r="Q192" i="36"/>
  <c r="Q192" i="37"/>
  <c r="Q192" i="33"/>
  <c r="Q192" i="34"/>
  <c r="Q192" i="35"/>
  <c r="Q192" i="31"/>
  <c r="Q192" i="32"/>
  <c r="Q192" i="30"/>
  <c r="Q192" i="29"/>
  <c r="Q184" i="28"/>
  <c r="Q184" i="48"/>
  <c r="Q184" i="47"/>
  <c r="Q184" i="46"/>
  <c r="Q184" i="45"/>
  <c r="Q184" i="44"/>
  <c r="Q184" i="43"/>
  <c r="Q184" i="42"/>
  <c r="Q184" i="40"/>
  <c r="Q184" i="41"/>
  <c r="Q184" i="39"/>
  <c r="Q184" i="38"/>
  <c r="Q184" i="37"/>
  <c r="Q184" i="36"/>
  <c r="Q184" i="34"/>
  <c r="Q184" i="35"/>
  <c r="Q184" i="33"/>
  <c r="Q184" i="31"/>
  <c r="Q184" i="32"/>
  <c r="Q184" i="30"/>
  <c r="Q184" i="29"/>
  <c r="Q176" i="28"/>
  <c r="L176" i="28" s="1"/>
  <c r="Q176" i="47"/>
  <c r="L176" i="47" s="1"/>
  <c r="Q176" i="48"/>
  <c r="L176" i="48" s="1"/>
  <c r="Q176" i="46"/>
  <c r="L176" i="46" s="1"/>
  <c r="Q176" i="45"/>
  <c r="L176" i="45" s="1"/>
  <c r="Q176" i="44"/>
  <c r="L176" i="44" s="1"/>
  <c r="Q176" i="43"/>
  <c r="L176" i="43" s="1"/>
  <c r="Q176" i="42"/>
  <c r="L176" i="42" s="1"/>
  <c r="Q176" i="41"/>
  <c r="L176" i="41" s="1"/>
  <c r="Q176" i="40"/>
  <c r="L176" i="40" s="1"/>
  <c r="Q176" i="39"/>
  <c r="L176" i="39" s="1"/>
  <c r="Q176" i="38"/>
  <c r="L176" i="38" s="1"/>
  <c r="Q176" i="37"/>
  <c r="L176" i="37" s="1"/>
  <c r="Q176" i="36"/>
  <c r="L176" i="36" s="1"/>
  <c r="Q176" i="34"/>
  <c r="L176" i="34" s="1"/>
  <c r="Q176" i="35"/>
  <c r="L176" i="35" s="1"/>
  <c r="Q176" i="33"/>
  <c r="L176" i="33" s="1"/>
  <c r="Q176" i="31"/>
  <c r="L176" i="31" s="1"/>
  <c r="Q176" i="32"/>
  <c r="L176" i="32" s="1"/>
  <c r="Q176" i="30"/>
  <c r="L176" i="30" s="1"/>
  <c r="Q176" i="29"/>
  <c r="L176" i="29" s="1"/>
  <c r="Q168" i="28"/>
  <c r="Q168" i="48"/>
  <c r="Q168" i="47"/>
  <c r="Q168" i="46"/>
  <c r="Q168" i="45"/>
  <c r="Q168" i="44"/>
  <c r="Q168" i="43"/>
  <c r="Q168" i="40"/>
  <c r="Q168" i="42"/>
  <c r="Q168" i="41"/>
  <c r="Q168" i="38"/>
  <c r="Q168" i="39"/>
  <c r="Q168" i="37"/>
  <c r="Q168" i="36"/>
  <c r="Q168" i="34"/>
  <c r="Q168" i="33"/>
  <c r="Q168" i="35"/>
  <c r="Q168" i="32"/>
  <c r="Q168" i="31"/>
  <c r="Q168" i="30"/>
  <c r="Q168" i="29"/>
  <c r="Q160" i="28"/>
  <c r="Q160" i="48"/>
  <c r="Q160" i="47"/>
  <c r="Q160" i="46"/>
  <c r="Q160" i="45"/>
  <c r="Q160" i="44"/>
  <c r="Q160" i="43"/>
  <c r="Q160" i="41"/>
  <c r="Q160" i="42"/>
  <c r="Q160" i="40"/>
  <c r="Q160" i="39"/>
  <c r="Q160" i="38"/>
  <c r="Q160" i="37"/>
  <c r="Q160" i="36"/>
  <c r="Q160" i="34"/>
  <c r="Q160" i="35"/>
  <c r="Q160" i="31"/>
  <c r="Q160" i="33"/>
  <c r="Q160" i="32"/>
  <c r="Q160" i="30"/>
  <c r="Q160" i="29"/>
  <c r="Q152" i="28"/>
  <c r="Q152" i="48"/>
  <c r="Q152" i="47"/>
  <c r="Q152" i="45"/>
  <c r="Q152" i="46"/>
  <c r="Q152" i="44"/>
  <c r="Q152" i="42"/>
  <c r="Q152" i="43"/>
  <c r="Q152" i="41"/>
  <c r="Q152" i="40"/>
  <c r="Q152" i="38"/>
  <c r="Q152" i="39"/>
  <c r="Q152" i="37"/>
  <c r="Q152" i="36"/>
  <c r="Q152" i="35"/>
  <c r="Q152" i="34"/>
  <c r="Q152" i="33"/>
  <c r="Q152" i="32"/>
  <c r="Q152" i="31"/>
  <c r="Q152" i="29"/>
  <c r="Q152" i="30"/>
  <c r="Q144" i="28"/>
  <c r="Q144" i="48"/>
  <c r="Q144" i="47"/>
  <c r="Q144" i="46"/>
  <c r="Q144" i="45"/>
  <c r="Q144" i="44"/>
  <c r="Q144" i="43"/>
  <c r="Q144" i="42"/>
  <c r="Q144" i="40"/>
  <c r="Q144" i="41"/>
  <c r="Q144" i="38"/>
  <c r="Q144" i="39"/>
  <c r="Q144" i="36"/>
  <c r="Q144" i="37"/>
  <c r="Q144" i="34"/>
  <c r="Q144" i="35"/>
  <c r="Q144" i="31"/>
  <c r="Q144" i="33"/>
  <c r="Q144" i="32"/>
  <c r="Q144" i="30"/>
  <c r="Q144" i="29"/>
  <c r="Q136" i="28"/>
  <c r="L136" i="28" s="1"/>
  <c r="Q136" i="48"/>
  <c r="L136" i="48" s="1"/>
  <c r="Q136" i="47"/>
  <c r="L136" i="47" s="1"/>
  <c r="Q136" i="45"/>
  <c r="L136" i="45" s="1"/>
  <c r="Q136" i="46"/>
  <c r="L136" i="46" s="1"/>
  <c r="Q136" i="44"/>
  <c r="L136" i="44" s="1"/>
  <c r="Q136" i="43"/>
  <c r="L136" i="43" s="1"/>
  <c r="Q136" i="41"/>
  <c r="L136" i="41" s="1"/>
  <c r="Q136" i="42"/>
  <c r="L136" i="42" s="1"/>
  <c r="Q136" i="40"/>
  <c r="L136" i="40" s="1"/>
  <c r="Q136" i="39"/>
  <c r="L136" i="39" s="1"/>
  <c r="Q136" i="38"/>
  <c r="L136" i="38" s="1"/>
  <c r="Q136" i="37"/>
  <c r="L136" i="37" s="1"/>
  <c r="Q136" i="36"/>
  <c r="L136" i="36" s="1"/>
  <c r="Q136" i="35"/>
  <c r="L136" i="35" s="1"/>
  <c r="Q136" i="34"/>
  <c r="L136" i="34" s="1"/>
  <c r="Q136" i="33"/>
  <c r="L136" i="33" s="1"/>
  <c r="Q136" i="32"/>
  <c r="L136" i="32" s="1"/>
  <c r="Q136" i="31"/>
  <c r="L136" i="31" s="1"/>
  <c r="Q136" i="29"/>
  <c r="L136" i="29" s="1"/>
  <c r="Q136" i="30"/>
  <c r="L136" i="30" s="1"/>
  <c r="Q128" i="28"/>
  <c r="Q128" i="48"/>
  <c r="Q128" i="47"/>
  <c r="Q128" i="46"/>
  <c r="Q128" i="45"/>
  <c r="Q128" i="44"/>
  <c r="Q128" i="43"/>
  <c r="Q128" i="42"/>
  <c r="Q128" i="40"/>
  <c r="Q128" i="41"/>
  <c r="Q128" i="38"/>
  <c r="Q128" i="39"/>
  <c r="Q128" i="36"/>
  <c r="Q128" i="37"/>
  <c r="Q128" i="34"/>
  <c r="Q128" i="35"/>
  <c r="Q128" i="31"/>
  <c r="Q128" i="33"/>
  <c r="Q128" i="32"/>
  <c r="Q128" i="30"/>
  <c r="Q128" i="29"/>
  <c r="Q120" i="28"/>
  <c r="Q120" i="48"/>
  <c r="Q120" i="47"/>
  <c r="Q120" i="46"/>
  <c r="Q120" i="45"/>
  <c r="Q120" i="44"/>
  <c r="Q120" i="43"/>
  <c r="Q120" i="41"/>
  <c r="Q120" i="42"/>
  <c r="Q120" i="40"/>
  <c r="Q120" i="39"/>
  <c r="Q120" i="38"/>
  <c r="Q120" i="37"/>
  <c r="Q120" i="36"/>
  <c r="Q120" i="35"/>
  <c r="Q120" i="34"/>
  <c r="Q120" i="32"/>
  <c r="Q120" i="31"/>
  <c r="Q120" i="33"/>
  <c r="Q120" i="29"/>
  <c r="Q120" i="30"/>
  <c r="Q476" i="28"/>
  <c r="L476" i="28" s="1"/>
  <c r="Q476" i="47"/>
  <c r="L476" i="47" s="1"/>
  <c r="Q476" i="48"/>
  <c r="L476" i="48" s="1"/>
  <c r="Q476" i="46"/>
  <c r="L476" i="46" s="1"/>
  <c r="Q476" i="45"/>
  <c r="L476" i="45" s="1"/>
  <c r="Q476" i="44"/>
  <c r="L476" i="44" s="1"/>
  <c r="Q476" i="43"/>
  <c r="L476" i="43" s="1"/>
  <c r="Q476" i="42"/>
  <c r="L476" i="42" s="1"/>
  <c r="Q476" i="40"/>
  <c r="L476" i="40" s="1"/>
  <c r="Q476" i="41"/>
  <c r="L476" i="41" s="1"/>
  <c r="Q476" i="39"/>
  <c r="L476" i="39" s="1"/>
  <c r="Q476" i="38"/>
  <c r="L476" i="38" s="1"/>
  <c r="Q476" i="37"/>
  <c r="L476" i="37" s="1"/>
  <c r="Q476" i="36"/>
  <c r="L476" i="36" s="1"/>
  <c r="Q476" i="35"/>
  <c r="L476" i="35" s="1"/>
  <c r="Q476" i="33"/>
  <c r="L476" i="33" s="1"/>
  <c r="Q476" i="34"/>
  <c r="L476" i="34" s="1"/>
  <c r="Q476" i="30"/>
  <c r="L476" i="30" s="1"/>
  <c r="Q476" i="31"/>
  <c r="L476" i="31" s="1"/>
  <c r="Q476" i="32"/>
  <c r="L476" i="32" s="1"/>
  <c r="Q476" i="29"/>
  <c r="L476" i="29" s="1"/>
  <c r="Q404" i="28"/>
  <c r="Q404" i="48"/>
  <c r="Q404" i="47"/>
  <c r="Q404" i="46"/>
  <c r="Q404" i="45"/>
  <c r="Q404" i="44"/>
  <c r="Q404" i="42"/>
  <c r="Q404" i="43"/>
  <c r="Q404" i="41"/>
  <c r="Q404" i="40"/>
  <c r="Q404" i="39"/>
  <c r="Q404" i="38"/>
  <c r="Q404" i="36"/>
  <c r="Q404" i="35"/>
  <c r="Q404" i="37"/>
  <c r="Q404" i="33"/>
  <c r="Q404" i="34"/>
  <c r="Q404" i="32"/>
  <c r="Q404" i="31"/>
  <c r="Q404" i="30"/>
  <c r="Q404" i="29"/>
  <c r="Q348" i="28"/>
  <c r="L348" i="28" s="1"/>
  <c r="Q348" i="48"/>
  <c r="L348" i="48" s="1"/>
  <c r="Q348" i="47"/>
  <c r="L348" i="47" s="1"/>
  <c r="Q348" i="46"/>
  <c r="L348" i="46" s="1"/>
  <c r="Q348" i="45"/>
  <c r="L348" i="45" s="1"/>
  <c r="Q348" i="44"/>
  <c r="L348" i="44" s="1"/>
  <c r="Q348" i="43"/>
  <c r="L348" i="43" s="1"/>
  <c r="Q348" i="42"/>
  <c r="L348" i="42" s="1"/>
  <c r="Q348" i="41"/>
  <c r="L348" i="41" s="1"/>
  <c r="Q348" i="40"/>
  <c r="L348" i="40" s="1"/>
  <c r="Q348" i="39"/>
  <c r="L348" i="39" s="1"/>
  <c r="Q348" i="38"/>
  <c r="L348" i="38" s="1"/>
  <c r="Q348" i="37"/>
  <c r="L348" i="37" s="1"/>
  <c r="Q348" i="35"/>
  <c r="L348" i="35" s="1"/>
  <c r="Q348" i="36"/>
  <c r="L348" i="36" s="1"/>
  <c r="Q348" i="34"/>
  <c r="L348" i="34" s="1"/>
  <c r="Q348" i="33"/>
  <c r="L348" i="33" s="1"/>
  <c r="Q348" i="31"/>
  <c r="L348" i="31" s="1"/>
  <c r="Q348" i="32"/>
  <c r="L348" i="32" s="1"/>
  <c r="Q348" i="29"/>
  <c r="L348" i="29" s="1"/>
  <c r="Q348" i="30"/>
  <c r="L348" i="30" s="1"/>
  <c r="Q300" i="28"/>
  <c r="Q300" i="48"/>
  <c r="Q300" i="47"/>
  <c r="Q300" i="46"/>
  <c r="Q300" i="45"/>
  <c r="Q300" i="44"/>
  <c r="Q300" i="43"/>
  <c r="Q300" i="42"/>
  <c r="Q300" i="41"/>
  <c r="Q300" i="40"/>
  <c r="Q300" i="39"/>
  <c r="Q300" i="38"/>
  <c r="Q300" i="36"/>
  <c r="Q300" i="37"/>
  <c r="Q300" i="35"/>
  <c r="Q300" i="34"/>
  <c r="Q300" i="33"/>
  <c r="Q300" i="32"/>
  <c r="Q300" i="31"/>
  <c r="Q300" i="30"/>
  <c r="Q300" i="29"/>
  <c r="Q252" i="28"/>
  <c r="Q252" i="48"/>
  <c r="Q252" i="47"/>
  <c r="Q252" i="46"/>
  <c r="Q252" i="45"/>
  <c r="Q252" i="44"/>
  <c r="Q252" i="42"/>
  <c r="Q252" i="43"/>
  <c r="Q252" i="41"/>
  <c r="Q252" i="40"/>
  <c r="Q252" i="38"/>
  <c r="Q252" i="39"/>
  <c r="Q252" i="36"/>
  <c r="Q252" i="37"/>
  <c r="Q252" i="34"/>
  <c r="Q252" i="35"/>
  <c r="Q252" i="33"/>
  <c r="Q252" i="31"/>
  <c r="Q252" i="32"/>
  <c r="Q252" i="29"/>
  <c r="Q252" i="30"/>
  <c r="Q196" i="28"/>
  <c r="L196" i="28" s="1"/>
  <c r="Q196" i="47"/>
  <c r="L196" i="47" s="1"/>
  <c r="Q196" i="48"/>
  <c r="L196" i="48" s="1"/>
  <c r="Q196" i="46"/>
  <c r="L196" i="46" s="1"/>
  <c r="Q196" i="45"/>
  <c r="L196" i="45" s="1"/>
  <c r="Q196" i="44"/>
  <c r="L196" i="44" s="1"/>
  <c r="Q196" i="43"/>
  <c r="L196" i="43" s="1"/>
  <c r="Q196" i="42"/>
  <c r="L196" i="42" s="1"/>
  <c r="Q196" i="41"/>
  <c r="L196" i="41" s="1"/>
  <c r="Q196" i="40"/>
  <c r="L196" i="40" s="1"/>
  <c r="Q196" i="39"/>
  <c r="L196" i="39" s="1"/>
  <c r="Q196" i="38"/>
  <c r="L196" i="38" s="1"/>
  <c r="Q196" i="37"/>
  <c r="L196" i="37" s="1"/>
  <c r="Q196" i="36"/>
  <c r="L196" i="36" s="1"/>
  <c r="Q196" i="34"/>
  <c r="L196" i="34" s="1"/>
  <c r="Q196" i="35"/>
  <c r="L196" i="35" s="1"/>
  <c r="Q196" i="33"/>
  <c r="L196" i="33" s="1"/>
  <c r="Q196" i="31"/>
  <c r="L196" i="31" s="1"/>
  <c r="Q196" i="32"/>
  <c r="L196" i="32" s="1"/>
  <c r="Q196" i="30"/>
  <c r="L196" i="30" s="1"/>
  <c r="Q196" i="29"/>
  <c r="L196" i="29" s="1"/>
  <c r="Q172" i="28"/>
  <c r="Q172" i="48"/>
  <c r="Q172" i="47"/>
  <c r="Q172" i="46"/>
  <c r="Q172" i="45"/>
  <c r="Q172" i="44"/>
  <c r="Q172" i="43"/>
  <c r="Q172" i="42"/>
  <c r="Q172" i="41"/>
  <c r="Q172" i="40"/>
  <c r="Q172" i="39"/>
  <c r="Q172" i="38"/>
  <c r="Q172" i="37"/>
  <c r="Q172" i="36"/>
  <c r="Q172" i="33"/>
  <c r="Q172" i="35"/>
  <c r="Q172" i="34"/>
  <c r="Q172" i="32"/>
  <c r="Q172" i="31"/>
  <c r="Q172" i="30"/>
  <c r="Q172" i="29"/>
  <c r="Q116" i="28"/>
  <c r="L116" i="28" s="1"/>
  <c r="Q116" i="48"/>
  <c r="L116" i="48" s="1"/>
  <c r="Q116" i="47"/>
  <c r="L116" i="47" s="1"/>
  <c r="Q116" i="46"/>
  <c r="L116" i="46" s="1"/>
  <c r="Q116" i="45"/>
  <c r="L116" i="45" s="1"/>
  <c r="Q116" i="44"/>
  <c r="L116" i="44" s="1"/>
  <c r="Q116" i="43"/>
  <c r="L116" i="43" s="1"/>
  <c r="Q116" i="41"/>
  <c r="L116" i="41" s="1"/>
  <c r="Q116" i="42"/>
  <c r="L116" i="42" s="1"/>
  <c r="Q116" i="40"/>
  <c r="L116" i="40" s="1"/>
  <c r="Q116" i="39"/>
  <c r="L116" i="39" s="1"/>
  <c r="Q116" i="38"/>
  <c r="L116" i="38" s="1"/>
  <c r="Q116" i="37"/>
  <c r="L116" i="37" s="1"/>
  <c r="Q116" i="36"/>
  <c r="L116" i="36" s="1"/>
  <c r="Q116" i="34"/>
  <c r="L116" i="34" s="1"/>
  <c r="Q116" i="35"/>
  <c r="L116" i="35" s="1"/>
  <c r="Q116" i="31"/>
  <c r="L116" i="31" s="1"/>
  <c r="Q116" i="32"/>
  <c r="L116" i="32" s="1"/>
  <c r="Q116" i="33"/>
  <c r="L116" i="33" s="1"/>
  <c r="Q116" i="29"/>
  <c r="L116" i="29" s="1"/>
  <c r="Q116" i="30"/>
  <c r="L116" i="30" s="1"/>
  <c r="Q95" i="28"/>
  <c r="L95" i="28" s="1"/>
  <c r="Q95" i="48"/>
  <c r="L95" i="48" s="1"/>
  <c r="Q95" i="47"/>
  <c r="L95" i="47" s="1"/>
  <c r="Q95" i="46"/>
  <c r="L95" i="46" s="1"/>
  <c r="Q95" i="45"/>
  <c r="L95" i="45" s="1"/>
  <c r="Q95" i="44"/>
  <c r="L95" i="44" s="1"/>
  <c r="Q95" i="43"/>
  <c r="L95" i="43" s="1"/>
  <c r="Q95" i="42"/>
  <c r="L95" i="42" s="1"/>
  <c r="Q95" i="41"/>
  <c r="L95" i="41" s="1"/>
  <c r="Q95" i="40"/>
  <c r="L95" i="40" s="1"/>
  <c r="Q95" i="38"/>
  <c r="L95" i="38" s="1"/>
  <c r="Q95" i="39"/>
  <c r="L95" i="39" s="1"/>
  <c r="Q95" i="36"/>
  <c r="L95" i="36" s="1"/>
  <c r="Q95" i="37"/>
  <c r="L95" i="37" s="1"/>
  <c r="Q95" i="35"/>
  <c r="L95" i="35" s="1"/>
  <c r="Q95" i="34"/>
  <c r="L95" i="34" s="1"/>
  <c r="Q95" i="31"/>
  <c r="L95" i="31" s="1"/>
  <c r="Q95" i="32"/>
  <c r="L95" i="32" s="1"/>
  <c r="Q95" i="33"/>
  <c r="L95" i="33" s="1"/>
  <c r="Q95" i="30"/>
  <c r="L95" i="30" s="1"/>
  <c r="Q95" i="29"/>
  <c r="L95" i="29" s="1"/>
  <c r="Q99" i="28"/>
  <c r="L99" i="28" s="1"/>
  <c r="Q99" i="48"/>
  <c r="L99" i="48" s="1"/>
  <c r="Q99" i="47"/>
  <c r="L99" i="47" s="1"/>
  <c r="Q99" i="46"/>
  <c r="L99" i="46" s="1"/>
  <c r="Q99" i="44"/>
  <c r="L99" i="44" s="1"/>
  <c r="Q99" i="45"/>
  <c r="L99" i="45" s="1"/>
  <c r="Q99" i="43"/>
  <c r="L99" i="43" s="1"/>
  <c r="Q99" i="41"/>
  <c r="L99" i="41" s="1"/>
  <c r="Q99" i="42"/>
  <c r="L99" i="42" s="1"/>
  <c r="Q99" i="40"/>
  <c r="L99" i="40" s="1"/>
  <c r="Q99" i="39"/>
  <c r="L99" i="39" s="1"/>
  <c r="Q99" i="38"/>
  <c r="L99" i="38" s="1"/>
  <c r="Q99" i="37"/>
  <c r="L99" i="37" s="1"/>
  <c r="Q99" i="36"/>
  <c r="L99" i="36" s="1"/>
  <c r="Q99" i="35"/>
  <c r="L99" i="35" s="1"/>
  <c r="Q99" i="34"/>
  <c r="L99" i="34" s="1"/>
  <c r="Q99" i="31"/>
  <c r="L99" i="31" s="1"/>
  <c r="Q99" i="32"/>
  <c r="L99" i="32" s="1"/>
  <c r="Q99" i="33"/>
  <c r="L99" i="33" s="1"/>
  <c r="Q99" i="29"/>
  <c r="L99" i="29" s="1"/>
  <c r="Q99" i="30"/>
  <c r="L99" i="30" s="1"/>
  <c r="Q91" i="28"/>
  <c r="Q91" i="48"/>
  <c r="Q91" i="47"/>
  <c r="Q91" i="46"/>
  <c r="Q91" i="45"/>
  <c r="Q91" i="44"/>
  <c r="Q91" i="43"/>
  <c r="Q91" i="41"/>
  <c r="Q91" i="42"/>
  <c r="Q91" i="40"/>
  <c r="Q91" i="38"/>
  <c r="Q91" i="39"/>
  <c r="Q91" i="36"/>
  <c r="Q91" i="37"/>
  <c r="Q91" i="34"/>
  <c r="Q91" i="35"/>
  <c r="Q91" i="31"/>
  <c r="Q91" i="32"/>
  <c r="Q91" i="33"/>
  <c r="Q91" i="29"/>
  <c r="Q91" i="30"/>
  <c r="Q83" i="28"/>
  <c r="Q83" i="48"/>
  <c r="Q83" i="47"/>
  <c r="Q83" i="46"/>
  <c r="Q83" i="45"/>
  <c r="Q83" i="44"/>
  <c r="Q83" i="43"/>
  <c r="Q83" i="41"/>
  <c r="Q83" i="42"/>
  <c r="Q83" i="40"/>
  <c r="Q83" i="38"/>
  <c r="Q83" i="39"/>
  <c r="Q83" i="37"/>
  <c r="Q83" i="36"/>
  <c r="Q83" i="35"/>
  <c r="Q83" i="34"/>
  <c r="Q83" i="32"/>
  <c r="Q83" i="33"/>
  <c r="Q83" i="31"/>
  <c r="Q83" i="29"/>
  <c r="Q83" i="30"/>
  <c r="Q111" i="28"/>
  <c r="Q111" i="48"/>
  <c r="Q111" i="47"/>
  <c r="Q111" i="46"/>
  <c r="Q111" i="45"/>
  <c r="Q111" i="44"/>
  <c r="Q111" i="43"/>
  <c r="Q111" i="42"/>
  <c r="Q111" i="40"/>
  <c r="Q111" i="41"/>
  <c r="Q111" i="38"/>
  <c r="Q111" i="39"/>
  <c r="Q111" i="36"/>
  <c r="Q111" i="37"/>
  <c r="Q111" i="34"/>
  <c r="Q111" i="35"/>
  <c r="Q111" i="31"/>
  <c r="Q111" i="33"/>
  <c r="Q111" i="32"/>
  <c r="Q111" i="30"/>
  <c r="Q111" i="29"/>
  <c r="Q479" i="28"/>
  <c r="L479" i="28" s="1"/>
  <c r="Q479" i="48"/>
  <c r="L479" i="48" s="1"/>
  <c r="Q479" i="47"/>
  <c r="L479" i="47" s="1"/>
  <c r="Q479" i="46"/>
  <c r="L479" i="46" s="1"/>
  <c r="Q479" i="45"/>
  <c r="L479" i="45" s="1"/>
  <c r="Q479" i="44"/>
  <c r="L479" i="44" s="1"/>
  <c r="Q479" i="43"/>
  <c r="L479" i="43" s="1"/>
  <c r="Q479" i="42"/>
  <c r="L479" i="42" s="1"/>
  <c r="Q479" i="41"/>
  <c r="L479" i="41" s="1"/>
  <c r="Q479" i="40"/>
  <c r="L479" i="40" s="1"/>
  <c r="Q479" i="37"/>
  <c r="L479" i="37" s="1"/>
  <c r="Q479" i="39"/>
  <c r="L479" i="39" s="1"/>
  <c r="Q479" i="38"/>
  <c r="L479" i="38" s="1"/>
  <c r="Q479" i="36"/>
  <c r="L479" i="36" s="1"/>
  <c r="Q479" i="35"/>
  <c r="L479" i="35" s="1"/>
  <c r="Q479" i="33"/>
  <c r="L479" i="33" s="1"/>
  <c r="Q479" i="34"/>
  <c r="L479" i="34" s="1"/>
  <c r="Q479" i="30"/>
  <c r="L479" i="30" s="1"/>
  <c r="Q479" i="31"/>
  <c r="L479" i="31" s="1"/>
  <c r="Q479" i="32"/>
  <c r="L479" i="32" s="1"/>
  <c r="Q479" i="29"/>
  <c r="L479" i="29" s="1"/>
  <c r="Q471" i="28"/>
  <c r="L471" i="28" s="1"/>
  <c r="Q471" i="48"/>
  <c r="L471" i="48" s="1"/>
  <c r="Q471" i="47"/>
  <c r="L471" i="47" s="1"/>
  <c r="Q471" i="46"/>
  <c r="L471" i="46" s="1"/>
  <c r="Q471" i="45"/>
  <c r="L471" i="45" s="1"/>
  <c r="Q471" i="44"/>
  <c r="L471" i="44" s="1"/>
  <c r="Q471" i="42"/>
  <c r="L471" i="42" s="1"/>
  <c r="Q471" i="43"/>
  <c r="L471" i="43" s="1"/>
  <c r="Q471" i="41"/>
  <c r="L471" i="41" s="1"/>
  <c r="Q471" i="40"/>
  <c r="L471" i="40" s="1"/>
  <c r="Q471" i="38"/>
  <c r="L471" i="38" s="1"/>
  <c r="Q471" i="37"/>
  <c r="L471" i="37" s="1"/>
  <c r="Q471" i="39"/>
  <c r="L471" i="39" s="1"/>
  <c r="Q471" i="35"/>
  <c r="L471" i="35" s="1"/>
  <c r="Q471" i="36"/>
  <c r="L471" i="36" s="1"/>
  <c r="Q471" i="34"/>
  <c r="L471" i="34" s="1"/>
  <c r="Q471" i="33"/>
  <c r="L471" i="33" s="1"/>
  <c r="Q471" i="32"/>
  <c r="L471" i="32" s="1"/>
  <c r="Q471" i="30"/>
  <c r="L471" i="30" s="1"/>
  <c r="Q471" i="31"/>
  <c r="L471" i="31" s="1"/>
  <c r="Q471" i="29"/>
  <c r="L471" i="29" s="1"/>
  <c r="Q463" i="28"/>
  <c r="Q463" i="48"/>
  <c r="Q463" i="47"/>
  <c r="Q463" i="46"/>
  <c r="Q463" i="45"/>
  <c r="Q463" i="44"/>
  <c r="Q463" i="43"/>
  <c r="Q463" i="42"/>
  <c r="Q463" i="41"/>
  <c r="Q463" i="40"/>
  <c r="Q463" i="37"/>
  <c r="Q463" i="39"/>
  <c r="Q463" i="38"/>
  <c r="Q463" i="36"/>
  <c r="Q463" i="35"/>
  <c r="Q463" i="34"/>
  <c r="Q463" i="33"/>
  <c r="Q463" i="30"/>
  <c r="Q463" i="31"/>
  <c r="Q463" i="32"/>
  <c r="Q463" i="29"/>
  <c r="Q455" i="28"/>
  <c r="L455" i="28" s="1"/>
  <c r="Q455" i="48"/>
  <c r="L455" i="48" s="1"/>
  <c r="Q455" i="46"/>
  <c r="L455" i="46" s="1"/>
  <c r="Q455" i="47"/>
  <c r="L455" i="47" s="1"/>
  <c r="Q455" i="44"/>
  <c r="L455" i="44" s="1"/>
  <c r="Q455" i="45"/>
  <c r="L455" i="45" s="1"/>
  <c r="Q455" i="42"/>
  <c r="L455" i="42" s="1"/>
  <c r="Q455" i="43"/>
  <c r="L455" i="43" s="1"/>
  <c r="Q455" i="41"/>
  <c r="L455" i="41" s="1"/>
  <c r="Q455" i="40"/>
  <c r="L455" i="40" s="1"/>
  <c r="Q455" i="38"/>
  <c r="L455" i="38" s="1"/>
  <c r="Q455" i="37"/>
  <c r="L455" i="37" s="1"/>
  <c r="Q455" i="39"/>
  <c r="L455" i="39" s="1"/>
  <c r="Q455" i="36"/>
  <c r="L455" i="36" s="1"/>
  <c r="Q455" i="35"/>
  <c r="L455" i="35" s="1"/>
  <c r="Q455" i="34"/>
  <c r="L455" i="34" s="1"/>
  <c r="Q455" i="33"/>
  <c r="L455" i="33" s="1"/>
  <c r="Q455" i="32"/>
  <c r="L455" i="32" s="1"/>
  <c r="Q455" i="30"/>
  <c r="L455" i="30" s="1"/>
  <c r="Q455" i="31"/>
  <c r="L455" i="31" s="1"/>
  <c r="Q455" i="29"/>
  <c r="L455" i="29" s="1"/>
  <c r="Q447" i="28"/>
  <c r="Q447" i="48"/>
  <c r="Q447" i="47"/>
  <c r="Q447" i="46"/>
  <c r="Q447" i="45"/>
  <c r="Q447" i="44"/>
  <c r="Q447" i="43"/>
  <c r="Q447" i="42"/>
  <c r="Q447" i="41"/>
  <c r="Q447" i="40"/>
  <c r="Q447" i="39"/>
  <c r="Q447" i="38"/>
  <c r="Q447" i="37"/>
  <c r="Q447" i="35"/>
  <c r="Q447" i="36"/>
  <c r="Q447" i="34"/>
  <c r="Q447" i="33"/>
  <c r="Q447" i="30"/>
  <c r="Q447" i="31"/>
  <c r="Q447" i="32"/>
  <c r="Q447" i="29"/>
  <c r="Q439" i="28"/>
  <c r="L439" i="28" s="1"/>
  <c r="Q439" i="48"/>
  <c r="L439" i="48" s="1"/>
  <c r="Q439" i="47"/>
  <c r="L439" i="47" s="1"/>
  <c r="Q439" i="46"/>
  <c r="L439" i="46" s="1"/>
  <c r="Q439" i="45"/>
  <c r="L439" i="45" s="1"/>
  <c r="Q439" i="44"/>
  <c r="L439" i="44" s="1"/>
  <c r="Q439" i="42"/>
  <c r="L439" i="42" s="1"/>
  <c r="Q439" i="43"/>
  <c r="L439" i="43" s="1"/>
  <c r="Q439" i="41"/>
  <c r="L439" i="41" s="1"/>
  <c r="Q439" i="40"/>
  <c r="L439" i="40" s="1"/>
  <c r="Q439" i="38"/>
  <c r="L439" i="38" s="1"/>
  <c r="Q439" i="37"/>
  <c r="L439" i="37" s="1"/>
  <c r="Q439" i="39"/>
  <c r="L439" i="39" s="1"/>
  <c r="Q439" i="35"/>
  <c r="L439" i="35" s="1"/>
  <c r="Q439" i="36"/>
  <c r="L439" i="36" s="1"/>
  <c r="Q439" i="34"/>
  <c r="L439" i="34" s="1"/>
  <c r="Q439" i="33"/>
  <c r="L439" i="33" s="1"/>
  <c r="Q439" i="32"/>
  <c r="L439" i="32" s="1"/>
  <c r="Q439" i="30"/>
  <c r="L439" i="30" s="1"/>
  <c r="Q439" i="31"/>
  <c r="L439" i="31" s="1"/>
  <c r="Q439" i="29"/>
  <c r="L439" i="29" s="1"/>
  <c r="Q431" i="28"/>
  <c r="L431" i="28" s="1"/>
  <c r="Q431" i="48"/>
  <c r="L431" i="48" s="1"/>
  <c r="Q431" i="47"/>
  <c r="L431" i="47" s="1"/>
  <c r="Q431" i="46"/>
  <c r="L431" i="46" s="1"/>
  <c r="Q431" i="45"/>
  <c r="L431" i="45" s="1"/>
  <c r="Q431" i="44"/>
  <c r="L431" i="44" s="1"/>
  <c r="Q431" i="43"/>
  <c r="L431" i="43" s="1"/>
  <c r="Q431" i="42"/>
  <c r="L431" i="42" s="1"/>
  <c r="Q431" i="41"/>
  <c r="L431" i="41" s="1"/>
  <c r="Q431" i="40"/>
  <c r="L431" i="40" s="1"/>
  <c r="Q431" i="39"/>
  <c r="L431" i="39" s="1"/>
  <c r="Q431" i="38"/>
  <c r="L431" i="38" s="1"/>
  <c r="Q431" i="37"/>
  <c r="L431" i="37" s="1"/>
  <c r="Q431" i="36"/>
  <c r="L431" i="36" s="1"/>
  <c r="Q431" i="35"/>
  <c r="L431" i="35" s="1"/>
  <c r="Q431" i="34"/>
  <c r="L431" i="34" s="1"/>
  <c r="Q431" i="33"/>
  <c r="L431" i="33" s="1"/>
  <c r="Q431" i="31"/>
  <c r="L431" i="31" s="1"/>
  <c r="Q431" i="32"/>
  <c r="L431" i="32" s="1"/>
  <c r="Q431" i="29"/>
  <c r="L431" i="29" s="1"/>
  <c r="Q431" i="30"/>
  <c r="L431" i="30" s="1"/>
  <c r="Q423" i="28"/>
  <c r="Q423" i="48"/>
  <c r="Q423" i="47"/>
  <c r="Q423" i="46"/>
  <c r="Q423" i="45"/>
  <c r="Q423" i="44"/>
  <c r="Q423" i="42"/>
  <c r="Q423" i="43"/>
  <c r="Q423" i="41"/>
  <c r="Q423" i="40"/>
  <c r="Q423" i="37"/>
  <c r="Q423" i="39"/>
  <c r="Q423" i="38"/>
  <c r="Q423" i="35"/>
  <c r="Q423" i="36"/>
  <c r="Q423" i="34"/>
  <c r="Q423" i="33"/>
  <c r="Q423" i="32"/>
  <c r="Q423" i="31"/>
  <c r="Q423" i="30"/>
  <c r="Q423" i="29"/>
  <c r="Q415" i="28"/>
  <c r="L415" i="28" s="1"/>
  <c r="Q415" i="48"/>
  <c r="L415" i="48" s="1"/>
  <c r="Q415" i="47"/>
  <c r="L415" i="47" s="1"/>
  <c r="Q415" i="45"/>
  <c r="L415" i="45" s="1"/>
  <c r="Q415" i="44"/>
  <c r="L415" i="44" s="1"/>
  <c r="Q415" i="46"/>
  <c r="L415" i="46" s="1"/>
  <c r="Q415" i="43"/>
  <c r="L415" i="43" s="1"/>
  <c r="Q415" i="42"/>
  <c r="L415" i="42" s="1"/>
  <c r="Q415" i="41"/>
  <c r="L415" i="41" s="1"/>
  <c r="Q415" i="40"/>
  <c r="L415" i="40" s="1"/>
  <c r="Q415" i="38"/>
  <c r="L415" i="38" s="1"/>
  <c r="Q415" i="39"/>
  <c r="L415" i="39" s="1"/>
  <c r="Q415" i="36"/>
  <c r="L415" i="36" s="1"/>
  <c r="Q415" i="35"/>
  <c r="L415" i="35" s="1"/>
  <c r="Q415" i="37"/>
  <c r="L415" i="37" s="1"/>
  <c r="Q415" i="34"/>
  <c r="L415" i="34" s="1"/>
  <c r="Q415" i="33"/>
  <c r="L415" i="33" s="1"/>
  <c r="Q415" i="31"/>
  <c r="L415" i="31" s="1"/>
  <c r="Q415" i="32"/>
  <c r="L415" i="32" s="1"/>
  <c r="Q415" i="29"/>
  <c r="L415" i="29" s="1"/>
  <c r="Q415" i="30"/>
  <c r="L415" i="30" s="1"/>
  <c r="Q407" i="28"/>
  <c r="Q407" i="48"/>
  <c r="Q407" i="46"/>
  <c r="Q407" i="47"/>
  <c r="Q407" i="45"/>
  <c r="Q407" i="44"/>
  <c r="Q407" i="42"/>
  <c r="Q407" i="43"/>
  <c r="Q407" i="41"/>
  <c r="Q407" i="40"/>
  <c r="Q407" i="38"/>
  <c r="Q407" i="39"/>
  <c r="Q407" i="37"/>
  <c r="Q407" i="36"/>
  <c r="Q407" i="35"/>
  <c r="Q407" i="33"/>
  <c r="Q407" i="34"/>
  <c r="Q407" i="32"/>
  <c r="Q407" i="31"/>
  <c r="Q407" i="30"/>
  <c r="Q407" i="29"/>
  <c r="Q399" i="28"/>
  <c r="L399" i="28" s="1"/>
  <c r="Q399" i="48"/>
  <c r="L399" i="48" s="1"/>
  <c r="Q399" i="47"/>
  <c r="L399" i="47" s="1"/>
  <c r="Q399" i="46"/>
  <c r="L399" i="46" s="1"/>
  <c r="Q399" i="44"/>
  <c r="L399" i="44" s="1"/>
  <c r="Q399" i="45"/>
  <c r="L399" i="45" s="1"/>
  <c r="Q399" i="43"/>
  <c r="L399" i="43" s="1"/>
  <c r="Q399" i="42"/>
  <c r="L399" i="42" s="1"/>
  <c r="Q399" i="41"/>
  <c r="L399" i="41" s="1"/>
  <c r="Q399" i="40"/>
  <c r="L399" i="40" s="1"/>
  <c r="Q399" i="38"/>
  <c r="L399" i="38" s="1"/>
  <c r="Q399" i="39"/>
  <c r="L399" i="39" s="1"/>
  <c r="Q399" i="37"/>
  <c r="L399" i="37" s="1"/>
  <c r="Q399" i="36"/>
  <c r="L399" i="36" s="1"/>
  <c r="Q399" i="35"/>
  <c r="L399" i="35" s="1"/>
  <c r="Q399" i="34"/>
  <c r="L399" i="34" s="1"/>
  <c r="Q399" i="33"/>
  <c r="L399" i="33" s="1"/>
  <c r="Q399" i="31"/>
  <c r="L399" i="31" s="1"/>
  <c r="Q399" i="32"/>
  <c r="L399" i="32" s="1"/>
  <c r="Q399" i="29"/>
  <c r="L399" i="29" s="1"/>
  <c r="Q399" i="30"/>
  <c r="L399" i="30" s="1"/>
  <c r="Q391" i="28"/>
  <c r="L391" i="28" s="1"/>
  <c r="Q391" i="48"/>
  <c r="L391" i="48" s="1"/>
  <c r="Q391" i="47"/>
  <c r="L391" i="47" s="1"/>
  <c r="Q391" i="46"/>
  <c r="L391" i="46" s="1"/>
  <c r="Q391" i="45"/>
  <c r="L391" i="45" s="1"/>
  <c r="Q391" i="44"/>
  <c r="L391" i="44" s="1"/>
  <c r="Q391" i="43"/>
  <c r="L391" i="43" s="1"/>
  <c r="Q391" i="42"/>
  <c r="L391" i="42" s="1"/>
  <c r="Q391" i="41"/>
  <c r="L391" i="41" s="1"/>
  <c r="Q391" i="40"/>
  <c r="L391" i="40" s="1"/>
  <c r="Q391" i="39"/>
  <c r="L391" i="39" s="1"/>
  <c r="Q391" i="38"/>
  <c r="L391" i="38" s="1"/>
  <c r="Q391" i="36"/>
  <c r="L391" i="36" s="1"/>
  <c r="Q391" i="35"/>
  <c r="L391" i="35" s="1"/>
  <c r="Q391" i="37"/>
  <c r="L391" i="37" s="1"/>
  <c r="Q391" i="33"/>
  <c r="L391" i="33" s="1"/>
  <c r="Q391" i="34"/>
  <c r="L391" i="34" s="1"/>
  <c r="Q391" i="32"/>
  <c r="L391" i="32" s="1"/>
  <c r="Q391" i="31"/>
  <c r="L391" i="31" s="1"/>
  <c r="Q391" i="30"/>
  <c r="L391" i="30" s="1"/>
  <c r="Q391" i="29"/>
  <c r="L391" i="29" s="1"/>
  <c r="Q383" i="28"/>
  <c r="Q383" i="48"/>
  <c r="Q383" i="47"/>
  <c r="Q383" i="46"/>
  <c r="Q383" i="45"/>
  <c r="Q383" i="44"/>
  <c r="Q383" i="43"/>
  <c r="Q383" i="42"/>
  <c r="Q383" i="41"/>
  <c r="Q383" i="40"/>
  <c r="Q383" i="38"/>
  <c r="Q383" i="39"/>
  <c r="Q383" i="37"/>
  <c r="Q383" i="36"/>
  <c r="Q383" i="35"/>
  <c r="Q383" i="34"/>
  <c r="Q383" i="33"/>
  <c r="Q383" i="31"/>
  <c r="Q383" i="32"/>
  <c r="Q383" i="30"/>
  <c r="Q383" i="29"/>
  <c r="Q375" i="28"/>
  <c r="L375" i="28" s="1"/>
  <c r="Q375" i="47"/>
  <c r="L375" i="47" s="1"/>
  <c r="Q375" i="48"/>
  <c r="L375" i="48" s="1"/>
  <c r="Q375" i="46"/>
  <c r="L375" i="46" s="1"/>
  <c r="Q375" i="44"/>
  <c r="L375" i="44" s="1"/>
  <c r="Q375" i="45"/>
  <c r="L375" i="45" s="1"/>
  <c r="Q375" i="43"/>
  <c r="L375" i="43" s="1"/>
  <c r="Q375" i="42"/>
  <c r="L375" i="42" s="1"/>
  <c r="Q375" i="40"/>
  <c r="L375" i="40" s="1"/>
  <c r="Q375" i="41"/>
  <c r="L375" i="41" s="1"/>
  <c r="Q375" i="39"/>
  <c r="L375" i="39" s="1"/>
  <c r="Q375" i="38"/>
  <c r="L375" i="38" s="1"/>
  <c r="Q375" i="36"/>
  <c r="L375" i="36" s="1"/>
  <c r="Q375" i="35"/>
  <c r="L375" i="35" s="1"/>
  <c r="Q375" i="37"/>
  <c r="L375" i="37" s="1"/>
  <c r="Q375" i="33"/>
  <c r="L375" i="33" s="1"/>
  <c r="Q375" i="34"/>
  <c r="L375" i="34" s="1"/>
  <c r="Q375" i="32"/>
  <c r="L375" i="32" s="1"/>
  <c r="Q375" i="31"/>
  <c r="L375" i="31" s="1"/>
  <c r="Q375" i="30"/>
  <c r="L375" i="30" s="1"/>
  <c r="Q375" i="29"/>
  <c r="L375" i="29" s="1"/>
  <c r="Q367" i="28"/>
  <c r="Q367" i="48"/>
  <c r="Q367" i="47"/>
  <c r="Q367" i="46"/>
  <c r="Q367" i="45"/>
  <c r="Q367" i="44"/>
  <c r="Q367" i="43"/>
  <c r="Q367" i="42"/>
  <c r="Q367" i="41"/>
  <c r="Q367" i="40"/>
  <c r="Q367" i="38"/>
  <c r="Q367" i="39"/>
  <c r="Q367" i="35"/>
  <c r="Q367" i="37"/>
  <c r="Q367" i="36"/>
  <c r="Q367" i="34"/>
  <c r="Q367" i="33"/>
  <c r="Q367" i="31"/>
  <c r="Q367" i="32"/>
  <c r="Q367" i="30"/>
  <c r="Q367" i="29"/>
  <c r="Q359" i="28"/>
  <c r="L359" i="28" s="1"/>
  <c r="Q359" i="48"/>
  <c r="L359" i="48" s="1"/>
  <c r="Q359" i="46"/>
  <c r="L359" i="46" s="1"/>
  <c r="Q359" i="47"/>
  <c r="L359" i="47" s="1"/>
  <c r="Q359" i="45"/>
  <c r="L359" i="45" s="1"/>
  <c r="Q359" i="44"/>
  <c r="L359" i="44" s="1"/>
  <c r="Q359" i="43"/>
  <c r="L359" i="43" s="1"/>
  <c r="Q359" i="42"/>
  <c r="L359" i="42" s="1"/>
  <c r="Q359" i="40"/>
  <c r="L359" i="40" s="1"/>
  <c r="Q359" i="41"/>
  <c r="L359" i="41" s="1"/>
  <c r="Q359" i="38"/>
  <c r="L359" i="38" s="1"/>
  <c r="Q359" i="39"/>
  <c r="L359" i="39" s="1"/>
  <c r="Q359" i="37"/>
  <c r="L359" i="37" s="1"/>
  <c r="Q359" i="35"/>
  <c r="L359" i="35" s="1"/>
  <c r="Q359" i="36"/>
  <c r="L359" i="36" s="1"/>
  <c r="Q359" i="33"/>
  <c r="L359" i="33" s="1"/>
  <c r="Q359" i="34"/>
  <c r="L359" i="34" s="1"/>
  <c r="Q359" i="32"/>
  <c r="L359" i="32" s="1"/>
  <c r="Q359" i="31"/>
  <c r="L359" i="31" s="1"/>
  <c r="Q359" i="30"/>
  <c r="L359" i="30" s="1"/>
  <c r="Q359" i="29"/>
  <c r="L359" i="29" s="1"/>
  <c r="Q351" i="28"/>
  <c r="L351" i="28" s="1"/>
  <c r="Q351" i="48"/>
  <c r="L351" i="48" s="1"/>
  <c r="Q351" i="47"/>
  <c r="L351" i="47" s="1"/>
  <c r="Q351" i="46"/>
  <c r="L351" i="46" s="1"/>
  <c r="Q351" i="45"/>
  <c r="L351" i="45" s="1"/>
  <c r="Q351" i="44"/>
  <c r="L351" i="44" s="1"/>
  <c r="Q351" i="43"/>
  <c r="L351" i="43" s="1"/>
  <c r="Q351" i="42"/>
  <c r="L351" i="42" s="1"/>
  <c r="Q351" i="41"/>
  <c r="L351" i="41" s="1"/>
  <c r="Q351" i="40"/>
  <c r="L351" i="40" s="1"/>
  <c r="Q351" i="39"/>
  <c r="L351" i="39" s="1"/>
  <c r="Q351" i="38"/>
  <c r="L351" i="38" s="1"/>
  <c r="Q351" i="36"/>
  <c r="L351" i="36" s="1"/>
  <c r="Q351" i="37"/>
  <c r="L351" i="37" s="1"/>
  <c r="Q351" i="35"/>
  <c r="L351" i="35" s="1"/>
  <c r="Q351" i="34"/>
  <c r="L351" i="34" s="1"/>
  <c r="Q351" i="33"/>
  <c r="L351" i="33" s="1"/>
  <c r="Q351" i="31"/>
  <c r="L351" i="31" s="1"/>
  <c r="Q351" i="32"/>
  <c r="L351" i="32" s="1"/>
  <c r="Q351" i="29"/>
  <c r="L351" i="29" s="1"/>
  <c r="Q351" i="30"/>
  <c r="L351" i="30" s="1"/>
  <c r="Q343" i="28"/>
  <c r="Q343" i="48"/>
  <c r="Q343" i="47"/>
  <c r="Q343" i="46"/>
  <c r="Q343" i="45"/>
  <c r="Q343" i="44"/>
  <c r="Q343" i="43"/>
  <c r="Q343" i="42"/>
  <c r="Q343" i="40"/>
  <c r="Q343" i="41"/>
  <c r="Q343" i="38"/>
  <c r="Q343" i="39"/>
  <c r="Q343" i="35"/>
  <c r="Q343" i="36"/>
  <c r="Q343" i="37"/>
  <c r="Q343" i="33"/>
  <c r="Q343" i="34"/>
  <c r="Q343" i="31"/>
  <c r="Q343" i="32"/>
  <c r="Q343" i="30"/>
  <c r="Q343" i="29"/>
  <c r="Q335" i="28"/>
  <c r="L335" i="28" s="1"/>
  <c r="Q335" i="48"/>
  <c r="L335" i="48" s="1"/>
  <c r="Q335" i="47"/>
  <c r="L335" i="47" s="1"/>
  <c r="Q335" i="46"/>
  <c r="L335" i="46" s="1"/>
  <c r="Q335" i="45"/>
  <c r="L335" i="45" s="1"/>
  <c r="Q335" i="44"/>
  <c r="L335" i="44" s="1"/>
  <c r="Q335" i="43"/>
  <c r="L335" i="43" s="1"/>
  <c r="Q335" i="42"/>
  <c r="L335" i="42" s="1"/>
  <c r="Q335" i="41"/>
  <c r="L335" i="41" s="1"/>
  <c r="Q335" i="40"/>
  <c r="L335" i="40" s="1"/>
  <c r="Q335" i="39"/>
  <c r="L335" i="39" s="1"/>
  <c r="Q335" i="38"/>
  <c r="L335" i="38" s="1"/>
  <c r="Q335" i="36"/>
  <c r="L335" i="36" s="1"/>
  <c r="Q335" i="37"/>
  <c r="L335" i="37" s="1"/>
  <c r="Q335" i="35"/>
  <c r="L335" i="35" s="1"/>
  <c r="Q335" i="34"/>
  <c r="L335" i="34" s="1"/>
  <c r="Q335" i="33"/>
  <c r="L335" i="33" s="1"/>
  <c r="Q335" i="31"/>
  <c r="L335" i="31" s="1"/>
  <c r="Q335" i="32"/>
  <c r="L335" i="32" s="1"/>
  <c r="Q335" i="29"/>
  <c r="L335" i="29" s="1"/>
  <c r="Q335" i="30"/>
  <c r="L335" i="30" s="1"/>
  <c r="Q327" i="28"/>
  <c r="Q327" i="48"/>
  <c r="Q327" i="47"/>
  <c r="Q327" i="46"/>
  <c r="Q327" i="45"/>
  <c r="Q327" i="44"/>
  <c r="Q327" i="43"/>
  <c r="Q327" i="42"/>
  <c r="Q327" i="41"/>
  <c r="Q327" i="40"/>
  <c r="Q327" i="38"/>
  <c r="Q327" i="39"/>
  <c r="Q327" i="36"/>
  <c r="Q327" i="37"/>
  <c r="Q327" i="35"/>
  <c r="Q327" i="33"/>
  <c r="Q327" i="34"/>
  <c r="Q327" i="32"/>
  <c r="Q327" i="31"/>
  <c r="Q327" i="30"/>
  <c r="Q327" i="29"/>
  <c r="Q319" i="28"/>
  <c r="L319" i="28" s="1"/>
  <c r="Q319" i="48"/>
  <c r="L319" i="48" s="1"/>
  <c r="Q319" i="47"/>
  <c r="L319" i="47" s="1"/>
  <c r="Q319" i="46"/>
  <c r="L319" i="46" s="1"/>
  <c r="Q319" i="45"/>
  <c r="L319" i="45" s="1"/>
  <c r="Q319" i="44"/>
  <c r="L319" i="44" s="1"/>
  <c r="Q319" i="43"/>
  <c r="L319" i="43" s="1"/>
  <c r="Q319" i="42"/>
  <c r="L319" i="42" s="1"/>
  <c r="Q319" i="41"/>
  <c r="L319" i="41" s="1"/>
  <c r="Q319" i="40"/>
  <c r="L319" i="40" s="1"/>
  <c r="Q319" i="39"/>
  <c r="L319" i="39" s="1"/>
  <c r="Q319" i="38"/>
  <c r="L319" i="38" s="1"/>
  <c r="Q319" i="36"/>
  <c r="L319" i="36" s="1"/>
  <c r="Q319" i="37"/>
  <c r="L319" i="37" s="1"/>
  <c r="Q319" i="35"/>
  <c r="L319" i="35" s="1"/>
  <c r="Q319" i="34"/>
  <c r="L319" i="34" s="1"/>
  <c r="Q319" i="33"/>
  <c r="L319" i="33" s="1"/>
  <c r="Q319" i="31"/>
  <c r="L319" i="31" s="1"/>
  <c r="Q319" i="32"/>
  <c r="L319" i="32" s="1"/>
  <c r="Q319" i="29"/>
  <c r="L319" i="29" s="1"/>
  <c r="Q319" i="30"/>
  <c r="L319" i="30" s="1"/>
  <c r="Q311" i="28"/>
  <c r="L311" i="28" s="1"/>
  <c r="Q311" i="48"/>
  <c r="L311" i="48" s="1"/>
  <c r="Q311" i="47"/>
  <c r="L311" i="47" s="1"/>
  <c r="Q311" i="46"/>
  <c r="L311" i="46" s="1"/>
  <c r="Q311" i="45"/>
  <c r="L311" i="45" s="1"/>
  <c r="Q311" i="44"/>
  <c r="L311" i="44" s="1"/>
  <c r="Q311" i="43"/>
  <c r="L311" i="43" s="1"/>
  <c r="Q311" i="42"/>
  <c r="L311" i="42" s="1"/>
  <c r="Q311" i="41"/>
  <c r="L311" i="41" s="1"/>
  <c r="Q311" i="40"/>
  <c r="L311" i="40" s="1"/>
  <c r="Q311" i="39"/>
  <c r="L311" i="39" s="1"/>
  <c r="Q311" i="38"/>
  <c r="L311" i="38" s="1"/>
  <c r="Q311" i="36"/>
  <c r="L311" i="36" s="1"/>
  <c r="Q311" i="37"/>
  <c r="L311" i="37" s="1"/>
  <c r="Q311" i="35"/>
  <c r="L311" i="35" s="1"/>
  <c r="Q311" i="33"/>
  <c r="L311" i="33" s="1"/>
  <c r="Q311" i="34"/>
  <c r="L311" i="34" s="1"/>
  <c r="Q311" i="32"/>
  <c r="L311" i="32" s="1"/>
  <c r="Q311" i="31"/>
  <c r="L311" i="31" s="1"/>
  <c r="Q311" i="30"/>
  <c r="L311" i="30" s="1"/>
  <c r="Q311" i="29"/>
  <c r="L311" i="29" s="1"/>
  <c r="Q303" i="28"/>
  <c r="Q303" i="48"/>
  <c r="Q303" i="47"/>
  <c r="Q303" i="46"/>
  <c r="Q303" i="45"/>
  <c r="Q303" i="44"/>
  <c r="Q303" i="43"/>
  <c r="Q303" i="42"/>
  <c r="Q303" i="41"/>
  <c r="Q303" i="40"/>
  <c r="Q303" i="39"/>
  <c r="Q303" i="38"/>
  <c r="Q303" i="36"/>
  <c r="Q303" i="37"/>
  <c r="Q303" i="35"/>
  <c r="Q303" i="34"/>
  <c r="Q303" i="33"/>
  <c r="Q303" i="31"/>
  <c r="Q303" i="32"/>
  <c r="Q303" i="30"/>
  <c r="Q303" i="29"/>
  <c r="Q295" i="28"/>
  <c r="L295" i="28" s="1"/>
  <c r="Q295" i="48"/>
  <c r="L295" i="48" s="1"/>
  <c r="Q295" i="47"/>
  <c r="L295" i="47" s="1"/>
  <c r="Q295" i="46"/>
  <c r="L295" i="46" s="1"/>
  <c r="Q295" i="45"/>
  <c r="L295" i="45" s="1"/>
  <c r="Q295" i="44"/>
  <c r="L295" i="44" s="1"/>
  <c r="Q295" i="43"/>
  <c r="L295" i="43" s="1"/>
  <c r="Q295" i="42"/>
  <c r="L295" i="42" s="1"/>
  <c r="Q295" i="40"/>
  <c r="L295" i="40" s="1"/>
  <c r="Q295" i="41"/>
  <c r="L295" i="41" s="1"/>
  <c r="Q295" i="39"/>
  <c r="L295" i="39" s="1"/>
  <c r="Q295" i="38"/>
  <c r="L295" i="38" s="1"/>
  <c r="Q295" i="36"/>
  <c r="L295" i="36" s="1"/>
  <c r="Q295" i="37"/>
  <c r="L295" i="37" s="1"/>
  <c r="Q295" i="35"/>
  <c r="L295" i="35" s="1"/>
  <c r="Q295" i="33"/>
  <c r="L295" i="33" s="1"/>
  <c r="Q295" i="34"/>
  <c r="L295" i="34" s="1"/>
  <c r="Q295" i="32"/>
  <c r="L295" i="32" s="1"/>
  <c r="Q295" i="31"/>
  <c r="L295" i="31" s="1"/>
  <c r="Q295" i="30"/>
  <c r="L295" i="30" s="1"/>
  <c r="Q295" i="29"/>
  <c r="L295" i="29" s="1"/>
  <c r="Q287" i="28"/>
  <c r="Q287" i="48"/>
  <c r="Q287" i="47"/>
  <c r="Q287" i="46"/>
  <c r="Q287" i="45"/>
  <c r="Q287" i="44"/>
  <c r="Q287" i="43"/>
  <c r="Q287" i="42"/>
  <c r="Q287" i="41"/>
  <c r="Q287" i="40"/>
  <c r="Q287" i="38"/>
  <c r="Q287" i="39"/>
  <c r="Q287" i="37"/>
  <c r="Q287" i="36"/>
  <c r="Q287" i="34"/>
  <c r="Q287" i="35"/>
  <c r="Q287" i="33"/>
  <c r="Q287" i="32"/>
  <c r="Q287" i="31"/>
  <c r="Q287" i="30"/>
  <c r="Q287" i="29"/>
  <c r="Q279" i="28"/>
  <c r="L279" i="28" s="1"/>
  <c r="Q279" i="48"/>
  <c r="L279" i="48" s="1"/>
  <c r="Q279" i="46"/>
  <c r="L279" i="46" s="1"/>
  <c r="Q279" i="47"/>
  <c r="L279" i="47" s="1"/>
  <c r="Q279" i="45"/>
  <c r="L279" i="45" s="1"/>
  <c r="Q279" i="44"/>
  <c r="L279" i="44" s="1"/>
  <c r="Q279" i="43"/>
  <c r="L279" i="43" s="1"/>
  <c r="Q279" i="42"/>
  <c r="L279" i="42" s="1"/>
  <c r="Q279" i="40"/>
  <c r="L279" i="40" s="1"/>
  <c r="Q279" i="41"/>
  <c r="L279" i="41" s="1"/>
  <c r="Q279" i="39"/>
  <c r="L279" i="39" s="1"/>
  <c r="Q279" i="38"/>
  <c r="L279" i="38" s="1"/>
  <c r="Q279" i="37"/>
  <c r="L279" i="37" s="1"/>
  <c r="Q279" i="36"/>
  <c r="L279" i="36" s="1"/>
  <c r="Q279" i="35"/>
  <c r="L279" i="35" s="1"/>
  <c r="Q279" i="33"/>
  <c r="L279" i="33" s="1"/>
  <c r="Q279" i="34"/>
  <c r="L279" i="34" s="1"/>
  <c r="Q279" i="32"/>
  <c r="L279" i="32" s="1"/>
  <c r="Q279" i="31"/>
  <c r="L279" i="31" s="1"/>
  <c r="Q279" i="30"/>
  <c r="L279" i="30" s="1"/>
  <c r="Q279" i="29"/>
  <c r="L279" i="29" s="1"/>
  <c r="Q271" i="28"/>
  <c r="Q271" i="48"/>
  <c r="Q271" i="47"/>
  <c r="Q271" i="46"/>
  <c r="Q271" i="45"/>
  <c r="Q271" i="44"/>
  <c r="Q271" i="43"/>
  <c r="Q271" i="42"/>
  <c r="Q271" i="40"/>
  <c r="Q271" i="41"/>
  <c r="Q271" i="38"/>
  <c r="Q271" i="39"/>
  <c r="Q271" i="37"/>
  <c r="Q271" i="36"/>
  <c r="Q271" i="34"/>
  <c r="Q271" i="35"/>
  <c r="Q271" i="33"/>
  <c r="Q271" i="32"/>
  <c r="Q271" i="31"/>
  <c r="Q271" i="30"/>
  <c r="Q271" i="29"/>
  <c r="Q263" i="28"/>
  <c r="Q263" i="48"/>
  <c r="Q263" i="47"/>
  <c r="Q263" i="46"/>
  <c r="Q263" i="45"/>
  <c r="Q263" i="44"/>
  <c r="Q263" i="43"/>
  <c r="Q263" i="42"/>
  <c r="Q263" i="40"/>
  <c r="Q263" i="41"/>
  <c r="Q263" i="38"/>
  <c r="Q263" i="39"/>
  <c r="Q263" i="37"/>
  <c r="Q263" i="36"/>
  <c r="Q263" i="34"/>
  <c r="Q263" i="35"/>
  <c r="Q263" i="33"/>
  <c r="Q263" i="32"/>
  <c r="Q263" i="31"/>
  <c r="Q263" i="30"/>
  <c r="Q263" i="29"/>
  <c r="Q255" i="28"/>
  <c r="L255" i="28" s="1"/>
  <c r="Q255" i="48"/>
  <c r="L255" i="48" s="1"/>
  <c r="Q255" i="46"/>
  <c r="L255" i="46" s="1"/>
  <c r="Q255" i="47"/>
  <c r="L255" i="47" s="1"/>
  <c r="Q255" i="45"/>
  <c r="L255" i="45" s="1"/>
  <c r="Q255" i="44"/>
  <c r="L255" i="44" s="1"/>
  <c r="Q255" i="43"/>
  <c r="L255" i="43" s="1"/>
  <c r="Q255" i="42"/>
  <c r="L255" i="42" s="1"/>
  <c r="Q255" i="41"/>
  <c r="L255" i="41" s="1"/>
  <c r="Q255" i="40"/>
  <c r="L255" i="40" s="1"/>
  <c r="Q255" i="38"/>
  <c r="L255" i="38" s="1"/>
  <c r="Q255" i="39"/>
  <c r="L255" i="39" s="1"/>
  <c r="Q255" i="36"/>
  <c r="L255" i="36" s="1"/>
  <c r="Q255" i="37"/>
  <c r="L255" i="37" s="1"/>
  <c r="Q255" i="35"/>
  <c r="L255" i="35" s="1"/>
  <c r="Q255" i="34"/>
  <c r="L255" i="34" s="1"/>
  <c r="Q255" i="33"/>
  <c r="L255" i="33" s="1"/>
  <c r="Q255" i="31"/>
  <c r="L255" i="31" s="1"/>
  <c r="Q255" i="32"/>
  <c r="L255" i="32" s="1"/>
  <c r="Q255" i="30"/>
  <c r="L255" i="30" s="1"/>
  <c r="Q255" i="29"/>
  <c r="L255" i="29" s="1"/>
  <c r="Q247" i="28"/>
  <c r="Q247" i="48"/>
  <c r="Q247" i="46"/>
  <c r="Q247" i="47"/>
  <c r="Q247" i="45"/>
  <c r="Q247" i="44"/>
  <c r="Q247" i="43"/>
  <c r="Q247" i="40"/>
  <c r="Q247" i="42"/>
  <c r="Q247" i="41"/>
  <c r="Q247" i="39"/>
  <c r="Q247" i="38"/>
  <c r="Q247" i="37"/>
  <c r="Q247" i="36"/>
  <c r="Q247" i="35"/>
  <c r="Q247" i="34"/>
  <c r="Q247" i="33"/>
  <c r="Q247" i="32"/>
  <c r="Q247" i="31"/>
  <c r="Q247" i="30"/>
  <c r="Q247" i="29"/>
  <c r="Q239" i="28"/>
  <c r="L239" i="28" s="1"/>
  <c r="Q239" i="48"/>
  <c r="L239" i="48" s="1"/>
  <c r="Q239" i="47"/>
  <c r="L239" i="47" s="1"/>
  <c r="Q239" i="46"/>
  <c r="L239" i="46" s="1"/>
  <c r="Q239" i="45"/>
  <c r="L239" i="45" s="1"/>
  <c r="Q239" i="44"/>
  <c r="L239" i="44" s="1"/>
  <c r="Q239" i="43"/>
  <c r="L239" i="43" s="1"/>
  <c r="Q239" i="42"/>
  <c r="L239" i="42" s="1"/>
  <c r="Q239" i="40"/>
  <c r="L239" i="40" s="1"/>
  <c r="Q239" i="41"/>
  <c r="L239" i="41" s="1"/>
  <c r="Q239" i="38"/>
  <c r="L239" i="38" s="1"/>
  <c r="Q239" i="39"/>
  <c r="L239" i="39" s="1"/>
  <c r="Q239" i="36"/>
  <c r="L239" i="36" s="1"/>
  <c r="Q239" i="37"/>
  <c r="L239" i="37" s="1"/>
  <c r="Q239" i="33"/>
  <c r="L239" i="33" s="1"/>
  <c r="Q239" i="35"/>
  <c r="L239" i="35" s="1"/>
  <c r="Q239" i="34"/>
  <c r="L239" i="34" s="1"/>
  <c r="Q239" i="31"/>
  <c r="L239" i="31" s="1"/>
  <c r="Q239" i="32"/>
  <c r="L239" i="32" s="1"/>
  <c r="Q239" i="29"/>
  <c r="L239" i="29" s="1"/>
  <c r="Q239" i="30"/>
  <c r="L239" i="30" s="1"/>
  <c r="Q231" i="28"/>
  <c r="Q231" i="48"/>
  <c r="Q231" i="47"/>
  <c r="Q231" i="45"/>
  <c r="Q231" i="46"/>
  <c r="Q231" i="43"/>
  <c r="Q231" i="44"/>
  <c r="Q231" i="40"/>
  <c r="Q231" i="41"/>
  <c r="Q231" i="42"/>
  <c r="Q231" i="38"/>
  <c r="Q231" i="39"/>
  <c r="Q231" i="36"/>
  <c r="Q231" i="37"/>
  <c r="Q231" i="35"/>
  <c r="Q231" i="34"/>
  <c r="Q231" i="33"/>
  <c r="Q231" i="31"/>
  <c r="Q231" i="32"/>
  <c r="Q231" i="30"/>
  <c r="Q231" i="29"/>
  <c r="Q223" i="28"/>
  <c r="Q223" i="48"/>
  <c r="Q223" i="47"/>
  <c r="Q223" i="46"/>
  <c r="Q223" i="45"/>
  <c r="Q223" i="44"/>
  <c r="Q223" i="43"/>
  <c r="Q223" i="42"/>
  <c r="Q223" i="40"/>
  <c r="Q223" i="41"/>
  <c r="Q223" i="39"/>
  <c r="Q223" i="38"/>
  <c r="Q223" i="36"/>
  <c r="Q223" i="37"/>
  <c r="Q223" i="35"/>
  <c r="Q223" i="34"/>
  <c r="Q223" i="33"/>
  <c r="Q223" i="31"/>
  <c r="Q223" i="32"/>
  <c r="Q223" i="30"/>
  <c r="Q223" i="29"/>
  <c r="Q215" i="28"/>
  <c r="L215" i="28" s="1"/>
  <c r="Q215" i="48"/>
  <c r="L215" i="48" s="1"/>
  <c r="Q215" i="47"/>
  <c r="L215" i="47" s="1"/>
  <c r="Q215" i="46"/>
  <c r="L215" i="46" s="1"/>
  <c r="Q215" i="44"/>
  <c r="L215" i="44" s="1"/>
  <c r="Q215" i="45"/>
  <c r="L215" i="45" s="1"/>
  <c r="Q215" i="43"/>
  <c r="L215" i="43" s="1"/>
  <c r="Q215" i="40"/>
  <c r="L215" i="40" s="1"/>
  <c r="Q215" i="42"/>
  <c r="L215" i="42" s="1"/>
  <c r="Q215" i="41"/>
  <c r="L215" i="41" s="1"/>
  <c r="Q215" i="38"/>
  <c r="L215" i="38" s="1"/>
  <c r="Q215" i="39"/>
  <c r="L215" i="39" s="1"/>
  <c r="Q215" i="37"/>
  <c r="L215" i="37" s="1"/>
  <c r="Q215" i="36"/>
  <c r="L215" i="36" s="1"/>
  <c r="Q215" i="35"/>
  <c r="L215" i="35" s="1"/>
  <c r="Q215" i="33"/>
  <c r="L215" i="33" s="1"/>
  <c r="Q215" i="34"/>
  <c r="L215" i="34" s="1"/>
  <c r="Q215" i="31"/>
  <c r="L215" i="31" s="1"/>
  <c r="Q215" i="32"/>
  <c r="L215" i="32" s="1"/>
  <c r="Q215" i="29"/>
  <c r="L215" i="29" s="1"/>
  <c r="Q215" i="30"/>
  <c r="L215" i="30" s="1"/>
  <c r="Q207" i="28"/>
  <c r="Q207" i="48"/>
  <c r="Q207" i="47"/>
  <c r="Q207" i="46"/>
  <c r="Q207" i="45"/>
  <c r="Q207" i="44"/>
  <c r="Q207" i="42"/>
  <c r="Q207" i="43"/>
  <c r="Q207" i="40"/>
  <c r="Q207" i="41"/>
  <c r="Q207" i="39"/>
  <c r="Q207" i="38"/>
  <c r="Q207" i="37"/>
  <c r="Q207" i="36"/>
  <c r="Q207" i="35"/>
  <c r="Q207" i="34"/>
  <c r="Q207" i="33"/>
  <c r="Q207" i="31"/>
  <c r="Q207" i="32"/>
  <c r="Q207" i="30"/>
  <c r="Q207" i="29"/>
  <c r="Q199" i="28"/>
  <c r="L199" i="28" s="1"/>
  <c r="Q199" i="48"/>
  <c r="L199" i="48" s="1"/>
  <c r="Q199" i="47"/>
  <c r="L199" i="47" s="1"/>
  <c r="Q199" i="46"/>
  <c r="L199" i="46" s="1"/>
  <c r="Q199" i="45"/>
  <c r="L199" i="45" s="1"/>
  <c r="Q199" i="44"/>
  <c r="L199" i="44" s="1"/>
  <c r="Q199" i="43"/>
  <c r="L199" i="43" s="1"/>
  <c r="Q199" i="41"/>
  <c r="L199" i="41" s="1"/>
  <c r="Q199" i="42"/>
  <c r="L199" i="42" s="1"/>
  <c r="Q199" i="40"/>
  <c r="L199" i="40" s="1"/>
  <c r="Q199" i="39"/>
  <c r="L199" i="39" s="1"/>
  <c r="Q199" i="38"/>
  <c r="L199" i="38" s="1"/>
  <c r="Q199" i="37"/>
  <c r="L199" i="37" s="1"/>
  <c r="Q199" i="36"/>
  <c r="L199" i="36" s="1"/>
  <c r="Q199" i="35"/>
  <c r="L199" i="35" s="1"/>
  <c r="Q199" i="34"/>
  <c r="L199" i="34" s="1"/>
  <c r="Q199" i="33"/>
  <c r="L199" i="33" s="1"/>
  <c r="Q199" i="31"/>
  <c r="L199" i="31" s="1"/>
  <c r="Q199" i="32"/>
  <c r="L199" i="32" s="1"/>
  <c r="Q199" i="30"/>
  <c r="L199" i="30" s="1"/>
  <c r="Q199" i="29"/>
  <c r="L199" i="29" s="1"/>
  <c r="Q191" i="28"/>
  <c r="Q191" i="48"/>
  <c r="Q191" i="47"/>
  <c r="Q191" i="46"/>
  <c r="Q191" i="45"/>
  <c r="Q191" i="44"/>
  <c r="Q191" i="43"/>
  <c r="Q191" i="40"/>
  <c r="Q191" i="42"/>
  <c r="Q191" i="41"/>
  <c r="Q191" i="38"/>
  <c r="Q191" i="39"/>
  <c r="Q191" i="37"/>
  <c r="Q191" i="36"/>
  <c r="Q191" i="34"/>
  <c r="Q191" i="35"/>
  <c r="Q191" i="33"/>
  <c r="Q191" i="31"/>
  <c r="Q191" i="32"/>
  <c r="Q191" i="30"/>
  <c r="Q191" i="29"/>
  <c r="Q183" i="28"/>
  <c r="Q183" i="48"/>
  <c r="Q183" i="47"/>
  <c r="Q183" i="46"/>
  <c r="Q183" i="45"/>
  <c r="Q183" i="44"/>
  <c r="Q183" i="43"/>
  <c r="Q183" i="42"/>
  <c r="Q183" i="40"/>
  <c r="Q183" i="41"/>
  <c r="Q183" i="39"/>
  <c r="Q183" i="38"/>
  <c r="Q183" i="37"/>
  <c r="Q183" i="36"/>
  <c r="Q183" i="34"/>
  <c r="Q183" i="35"/>
  <c r="Q183" i="33"/>
  <c r="Q183" i="31"/>
  <c r="Q183" i="32"/>
  <c r="Q183" i="30"/>
  <c r="Q183" i="29"/>
  <c r="Q175" i="28"/>
  <c r="L175" i="28" s="1"/>
  <c r="Q175" i="48"/>
  <c r="L175" i="48" s="1"/>
  <c r="Q175" i="47"/>
  <c r="L175" i="47" s="1"/>
  <c r="Q175" i="46"/>
  <c r="L175" i="46" s="1"/>
  <c r="Q175" i="45"/>
  <c r="L175" i="45" s="1"/>
  <c r="Q175" i="44"/>
  <c r="L175" i="44" s="1"/>
  <c r="Q175" i="43"/>
  <c r="L175" i="43" s="1"/>
  <c r="Q175" i="40"/>
  <c r="L175" i="40" s="1"/>
  <c r="Q175" i="41"/>
  <c r="L175" i="41" s="1"/>
  <c r="Q175" i="42"/>
  <c r="L175" i="42" s="1"/>
  <c r="Q175" i="38"/>
  <c r="L175" i="38" s="1"/>
  <c r="Q175" i="39"/>
  <c r="L175" i="39" s="1"/>
  <c r="Q175" i="37"/>
  <c r="L175" i="37" s="1"/>
  <c r="Q175" i="36"/>
  <c r="L175" i="36" s="1"/>
  <c r="Q175" i="33"/>
  <c r="L175" i="33" s="1"/>
  <c r="Q175" i="35"/>
  <c r="L175" i="35" s="1"/>
  <c r="Q175" i="34"/>
  <c r="L175" i="34" s="1"/>
  <c r="Q175" i="32"/>
  <c r="L175" i="32" s="1"/>
  <c r="Q175" i="31"/>
  <c r="L175" i="31" s="1"/>
  <c r="Q175" i="30"/>
  <c r="L175" i="30" s="1"/>
  <c r="Q175" i="29"/>
  <c r="L175" i="29" s="1"/>
  <c r="Q167" i="28"/>
  <c r="Q167" i="48"/>
  <c r="Q167" i="47"/>
  <c r="Q167" i="46"/>
  <c r="Q167" i="45"/>
  <c r="Q167" i="44"/>
  <c r="Q167" i="43"/>
  <c r="Q167" i="42"/>
  <c r="Q167" i="40"/>
  <c r="Q167" i="41"/>
  <c r="Q167" i="39"/>
  <c r="Q167" i="38"/>
  <c r="Q167" i="37"/>
  <c r="Q167" i="36"/>
  <c r="Q167" i="34"/>
  <c r="Q167" i="33"/>
  <c r="Q167" i="35"/>
  <c r="Q167" i="31"/>
  <c r="Q167" i="32"/>
  <c r="Q167" i="30"/>
  <c r="Q167" i="29"/>
  <c r="Q159" i="28"/>
  <c r="L159" i="28" s="1"/>
  <c r="Q159" i="48"/>
  <c r="L159" i="48" s="1"/>
  <c r="Q159" i="47"/>
  <c r="L159" i="47" s="1"/>
  <c r="Q159" i="46"/>
  <c r="L159" i="46" s="1"/>
  <c r="Q159" i="45"/>
  <c r="L159" i="45" s="1"/>
  <c r="Q159" i="44"/>
  <c r="L159" i="44" s="1"/>
  <c r="Q159" i="43"/>
  <c r="L159" i="43" s="1"/>
  <c r="Q159" i="42"/>
  <c r="L159" i="42" s="1"/>
  <c r="Q159" i="41"/>
  <c r="L159" i="41" s="1"/>
  <c r="Q159" i="40"/>
  <c r="L159" i="40" s="1"/>
  <c r="Q159" i="39"/>
  <c r="L159" i="39" s="1"/>
  <c r="Q159" i="38"/>
  <c r="L159" i="38" s="1"/>
  <c r="Q159" i="37"/>
  <c r="L159" i="37" s="1"/>
  <c r="Q159" i="36"/>
  <c r="L159" i="36" s="1"/>
  <c r="Q159" i="35"/>
  <c r="L159" i="35" s="1"/>
  <c r="Q159" i="34"/>
  <c r="L159" i="34" s="1"/>
  <c r="Q159" i="32"/>
  <c r="L159" i="32" s="1"/>
  <c r="Q159" i="31"/>
  <c r="L159" i="31" s="1"/>
  <c r="Q159" i="33"/>
  <c r="L159" i="33" s="1"/>
  <c r="Q159" i="30"/>
  <c r="L159" i="30" s="1"/>
  <c r="Q159" i="29"/>
  <c r="L159" i="29" s="1"/>
  <c r="Q151" i="28"/>
  <c r="Q151" i="48"/>
  <c r="Q151" i="47"/>
  <c r="Q151" i="46"/>
  <c r="Q151" i="45"/>
  <c r="Q151" i="44"/>
  <c r="Q151" i="43"/>
  <c r="Q151" i="42"/>
  <c r="Q151" i="40"/>
  <c r="Q151" i="41"/>
  <c r="Q151" i="38"/>
  <c r="Q151" i="39"/>
  <c r="Q151" i="37"/>
  <c r="Q151" i="36"/>
  <c r="Q151" i="34"/>
  <c r="Q151" i="35"/>
  <c r="Q151" i="31"/>
  <c r="Q151" i="33"/>
  <c r="Q151" i="32"/>
  <c r="Q151" i="30"/>
  <c r="Q151" i="29"/>
  <c r="Q143" i="28"/>
  <c r="Q143" i="48"/>
  <c r="Q143" i="47"/>
  <c r="Q143" i="46"/>
  <c r="Q143" i="45"/>
  <c r="Q143" i="44"/>
  <c r="Q143" i="43"/>
  <c r="Q143" i="42"/>
  <c r="Q143" i="41"/>
  <c r="Q143" i="40"/>
  <c r="Q143" i="39"/>
  <c r="Q143" i="38"/>
  <c r="Q143" i="37"/>
  <c r="Q143" i="36"/>
  <c r="Q143" i="35"/>
  <c r="Q143" i="34"/>
  <c r="Q143" i="32"/>
  <c r="Q143" i="31"/>
  <c r="Q143" i="33"/>
  <c r="Q143" i="29"/>
  <c r="Q143" i="30"/>
  <c r="Q135" i="28"/>
  <c r="L135" i="28" s="1"/>
  <c r="Q135" i="48"/>
  <c r="L135" i="48" s="1"/>
  <c r="Q135" i="47"/>
  <c r="L135" i="47" s="1"/>
  <c r="Q135" i="46"/>
  <c r="L135" i="46" s="1"/>
  <c r="Q135" i="45"/>
  <c r="L135" i="45" s="1"/>
  <c r="Q135" i="44"/>
  <c r="L135" i="44" s="1"/>
  <c r="Q135" i="43"/>
  <c r="L135" i="43" s="1"/>
  <c r="Q135" i="42"/>
  <c r="L135" i="42" s="1"/>
  <c r="Q135" i="40"/>
  <c r="L135" i="40" s="1"/>
  <c r="Q135" i="41"/>
  <c r="L135" i="41" s="1"/>
  <c r="Q135" i="38"/>
  <c r="L135" i="38" s="1"/>
  <c r="Q135" i="39"/>
  <c r="L135" i="39" s="1"/>
  <c r="Q135" i="37"/>
  <c r="L135" i="37" s="1"/>
  <c r="Q135" i="36"/>
  <c r="L135" i="36" s="1"/>
  <c r="Q135" i="34"/>
  <c r="L135" i="34" s="1"/>
  <c r="Q135" i="35"/>
  <c r="L135" i="35" s="1"/>
  <c r="Q135" i="33"/>
  <c r="L135" i="33" s="1"/>
  <c r="Q135" i="32"/>
  <c r="L135" i="32" s="1"/>
  <c r="Q135" i="31"/>
  <c r="L135" i="31" s="1"/>
  <c r="Q135" i="30"/>
  <c r="L135" i="30" s="1"/>
  <c r="Q135" i="29"/>
  <c r="L135" i="29" s="1"/>
  <c r="Q127" i="28"/>
  <c r="Q127" i="48"/>
  <c r="Q127" i="47"/>
  <c r="Q127" i="46"/>
  <c r="Q127" i="45"/>
  <c r="Q127" i="44"/>
  <c r="Q127" i="43"/>
  <c r="Q127" i="41"/>
  <c r="Q127" i="42"/>
  <c r="Q127" i="40"/>
  <c r="Q127" i="38"/>
  <c r="Q127" i="39"/>
  <c r="Q127" i="36"/>
  <c r="Q127" i="37"/>
  <c r="Q127" i="34"/>
  <c r="Q127" i="35"/>
  <c r="Q127" i="31"/>
  <c r="Q127" i="33"/>
  <c r="Q127" i="32"/>
  <c r="Q127" i="29"/>
  <c r="Q127" i="30"/>
  <c r="Q119" i="28"/>
  <c r="L119" i="28" s="1"/>
  <c r="Q119" i="48"/>
  <c r="L119" i="48" s="1"/>
  <c r="Q119" i="47"/>
  <c r="L119" i="47" s="1"/>
  <c r="Q119" i="46"/>
  <c r="L119" i="46" s="1"/>
  <c r="Q119" i="45"/>
  <c r="L119" i="45" s="1"/>
  <c r="Q119" i="44"/>
  <c r="L119" i="44" s="1"/>
  <c r="Q119" i="43"/>
  <c r="L119" i="43" s="1"/>
  <c r="Q119" i="41"/>
  <c r="L119" i="41" s="1"/>
  <c r="Q119" i="42"/>
  <c r="L119" i="42" s="1"/>
  <c r="Q119" i="40"/>
  <c r="L119" i="40" s="1"/>
  <c r="Q119" i="39"/>
  <c r="L119" i="39" s="1"/>
  <c r="Q119" i="38"/>
  <c r="L119" i="38" s="1"/>
  <c r="Q119" i="37"/>
  <c r="L119" i="37" s="1"/>
  <c r="Q119" i="36"/>
  <c r="L119" i="36" s="1"/>
  <c r="Q119" i="34"/>
  <c r="L119" i="34" s="1"/>
  <c r="Q119" i="35"/>
  <c r="L119" i="35" s="1"/>
  <c r="Q119" i="33"/>
  <c r="L119" i="33" s="1"/>
  <c r="Q119" i="32"/>
  <c r="L119" i="32" s="1"/>
  <c r="Q119" i="31"/>
  <c r="L119" i="31" s="1"/>
  <c r="Q119" i="29"/>
  <c r="L119" i="29" s="1"/>
  <c r="Q119" i="30"/>
  <c r="L119" i="30" s="1"/>
  <c r="Q96" i="28"/>
  <c r="L96" i="28" s="1"/>
  <c r="Q96" i="48"/>
  <c r="L96" i="48" s="1"/>
  <c r="Q96" i="47"/>
  <c r="L96" i="47" s="1"/>
  <c r="Q96" i="46"/>
  <c r="L96" i="46" s="1"/>
  <c r="Q96" i="45"/>
  <c r="L96" i="45" s="1"/>
  <c r="Q96" i="44"/>
  <c r="L96" i="44" s="1"/>
  <c r="Q96" i="43"/>
  <c r="L96" i="43" s="1"/>
  <c r="Q96" i="41"/>
  <c r="L96" i="41" s="1"/>
  <c r="Q96" i="42"/>
  <c r="L96" i="42" s="1"/>
  <c r="Q96" i="40"/>
  <c r="L96" i="40" s="1"/>
  <c r="Q96" i="39"/>
  <c r="L96" i="39" s="1"/>
  <c r="Q96" i="38"/>
  <c r="L96" i="38" s="1"/>
  <c r="Q96" i="37"/>
  <c r="L96" i="37" s="1"/>
  <c r="Q96" i="36"/>
  <c r="L96" i="36" s="1"/>
  <c r="Q96" i="35"/>
  <c r="L96" i="35" s="1"/>
  <c r="Q96" i="34"/>
  <c r="L96" i="34" s="1"/>
  <c r="Q96" i="31"/>
  <c r="L96" i="31" s="1"/>
  <c r="Q96" i="33"/>
  <c r="L96" i="33" s="1"/>
  <c r="Q96" i="32"/>
  <c r="L96" i="32" s="1"/>
  <c r="Q96" i="29"/>
  <c r="L96" i="29" s="1"/>
  <c r="Q96" i="30"/>
  <c r="L96" i="30" s="1"/>
  <c r="Q452" i="28"/>
  <c r="L452" i="28" s="1"/>
  <c r="Q452" i="48"/>
  <c r="L452" i="48" s="1"/>
  <c r="Q452" i="47"/>
  <c r="L452" i="47" s="1"/>
  <c r="Q452" i="46"/>
  <c r="L452" i="46" s="1"/>
  <c r="Q452" i="45"/>
  <c r="L452" i="45" s="1"/>
  <c r="Q452" i="44"/>
  <c r="L452" i="44" s="1"/>
  <c r="Q452" i="42"/>
  <c r="L452" i="42" s="1"/>
  <c r="Q452" i="43"/>
  <c r="L452" i="43" s="1"/>
  <c r="Q452" i="41"/>
  <c r="L452" i="41" s="1"/>
  <c r="Q452" i="40"/>
  <c r="L452" i="40" s="1"/>
  <c r="Q452" i="38"/>
  <c r="L452" i="38" s="1"/>
  <c r="Q452" i="37"/>
  <c r="L452" i="37" s="1"/>
  <c r="Q452" i="39"/>
  <c r="L452" i="39" s="1"/>
  <c r="Q452" i="36"/>
  <c r="L452" i="36" s="1"/>
  <c r="Q452" i="35"/>
  <c r="L452" i="35" s="1"/>
  <c r="Q452" i="33"/>
  <c r="L452" i="33" s="1"/>
  <c r="Q452" i="34"/>
  <c r="L452" i="34" s="1"/>
  <c r="Q452" i="32"/>
  <c r="L452" i="32" s="1"/>
  <c r="Q452" i="30"/>
  <c r="L452" i="30" s="1"/>
  <c r="Q452" i="31"/>
  <c r="L452" i="31" s="1"/>
  <c r="Q452" i="29"/>
  <c r="L452" i="29" s="1"/>
  <c r="Q396" i="28"/>
  <c r="L396" i="28" s="1"/>
  <c r="Q396" i="48"/>
  <c r="L396" i="48" s="1"/>
  <c r="Q396" i="47"/>
  <c r="L396" i="47" s="1"/>
  <c r="Q396" i="46"/>
  <c r="L396" i="46" s="1"/>
  <c r="Q396" i="45"/>
  <c r="L396" i="45" s="1"/>
  <c r="Q396" i="44"/>
  <c r="L396" i="44" s="1"/>
  <c r="Q396" i="43"/>
  <c r="L396" i="43" s="1"/>
  <c r="Q396" i="42"/>
  <c r="L396" i="42" s="1"/>
  <c r="Q396" i="41"/>
  <c r="L396" i="41" s="1"/>
  <c r="Q396" i="40"/>
  <c r="L396" i="40" s="1"/>
  <c r="Q396" i="38"/>
  <c r="L396" i="38" s="1"/>
  <c r="Q396" i="39"/>
  <c r="L396" i="39" s="1"/>
  <c r="Q396" i="37"/>
  <c r="L396" i="37" s="1"/>
  <c r="Q396" i="36"/>
  <c r="L396" i="36" s="1"/>
  <c r="Q396" i="35"/>
  <c r="L396" i="35" s="1"/>
  <c r="Q396" i="34"/>
  <c r="L396" i="34" s="1"/>
  <c r="Q396" i="33"/>
  <c r="L396" i="33" s="1"/>
  <c r="Q396" i="31"/>
  <c r="L396" i="31" s="1"/>
  <c r="Q396" i="32"/>
  <c r="L396" i="32" s="1"/>
  <c r="Q396" i="30"/>
  <c r="L396" i="30" s="1"/>
  <c r="Q396" i="29"/>
  <c r="L396" i="29" s="1"/>
  <c r="Q340" i="28"/>
  <c r="Q340" i="48"/>
  <c r="Q340" i="47"/>
  <c r="Q340" i="46"/>
  <c r="Q340" i="45"/>
  <c r="Q340" i="44"/>
  <c r="Q340" i="42"/>
  <c r="Q340" i="43"/>
  <c r="Q340" i="40"/>
  <c r="Q340" i="41"/>
  <c r="Q340" i="38"/>
  <c r="Q340" i="39"/>
  <c r="Q340" i="35"/>
  <c r="Q340" i="36"/>
  <c r="Q340" i="37"/>
  <c r="Q340" i="33"/>
  <c r="Q340" i="34"/>
  <c r="Q340" i="31"/>
  <c r="Q340" i="32"/>
  <c r="Q340" i="30"/>
  <c r="Q340" i="29"/>
  <c r="Q268" i="28"/>
  <c r="Q268" i="48"/>
  <c r="Q268" i="47"/>
  <c r="Q268" i="46"/>
  <c r="Q268" i="45"/>
  <c r="Q268" i="44"/>
  <c r="Q268" i="43"/>
  <c r="Q268" i="42"/>
  <c r="Q268" i="40"/>
  <c r="Q268" i="41"/>
  <c r="Q268" i="39"/>
  <c r="Q268" i="38"/>
  <c r="Q268" i="37"/>
  <c r="Q268" i="36"/>
  <c r="Q268" i="35"/>
  <c r="Q268" i="33"/>
  <c r="Q268" i="34"/>
  <c r="Q268" i="32"/>
  <c r="Q268" i="31"/>
  <c r="Q268" i="30"/>
  <c r="Q268" i="29"/>
  <c r="Q140" i="28"/>
  <c r="Q140" i="48"/>
  <c r="Q140" i="47"/>
  <c r="Q140" i="45"/>
  <c r="Q140" i="46"/>
  <c r="Q140" i="44"/>
  <c r="Q140" i="43"/>
  <c r="Q140" i="41"/>
  <c r="Q140" i="42"/>
  <c r="Q140" i="40"/>
  <c r="Q140" i="39"/>
  <c r="Q140" i="38"/>
  <c r="Q140" i="36"/>
  <c r="Q140" i="37"/>
  <c r="Q140" i="34"/>
  <c r="Q140" i="35"/>
  <c r="Q140" i="32"/>
  <c r="Q140" i="31"/>
  <c r="Q140" i="33"/>
  <c r="Q140" i="29"/>
  <c r="Q140" i="30"/>
  <c r="Q98" i="28"/>
  <c r="L98" i="28" s="1"/>
  <c r="Q98" i="48"/>
  <c r="L98" i="48" s="1"/>
  <c r="Q98" i="47"/>
  <c r="L98" i="47" s="1"/>
  <c r="Q98" i="46"/>
  <c r="L98" i="46" s="1"/>
  <c r="Q98" i="45"/>
  <c r="L98" i="45" s="1"/>
  <c r="Q98" i="44"/>
  <c r="L98" i="44" s="1"/>
  <c r="Q98" i="43"/>
  <c r="L98" i="43" s="1"/>
  <c r="Q98" i="42"/>
  <c r="L98" i="42" s="1"/>
  <c r="Q98" i="41"/>
  <c r="L98" i="41" s="1"/>
  <c r="Q98" i="38"/>
  <c r="L98" i="38" s="1"/>
  <c r="Q98" i="40"/>
  <c r="L98" i="40" s="1"/>
  <c r="Q98" i="39"/>
  <c r="L98" i="39" s="1"/>
  <c r="Q98" i="36"/>
  <c r="L98" i="36" s="1"/>
  <c r="Q98" i="37"/>
  <c r="L98" i="37" s="1"/>
  <c r="Q98" i="35"/>
  <c r="L98" i="35" s="1"/>
  <c r="Q98" i="34"/>
  <c r="L98" i="34" s="1"/>
  <c r="Q98" i="31"/>
  <c r="L98" i="31" s="1"/>
  <c r="Q98" i="33"/>
  <c r="L98" i="33" s="1"/>
  <c r="Q98" i="32"/>
  <c r="L98" i="32" s="1"/>
  <c r="Q98" i="30"/>
  <c r="L98" i="30" s="1"/>
  <c r="Q98" i="29"/>
  <c r="L98" i="29" s="1"/>
  <c r="Q82" i="28"/>
  <c r="Q82" i="48"/>
  <c r="Q82" i="47"/>
  <c r="Q82" i="46"/>
  <c r="Q82" i="45"/>
  <c r="Q82" i="44"/>
  <c r="Q82" i="43"/>
  <c r="Q82" i="41"/>
  <c r="Q82" i="42"/>
  <c r="Q82" i="40"/>
  <c r="Q82" i="38"/>
  <c r="Q82" i="39"/>
  <c r="Q82" i="36"/>
  <c r="Q82" i="37"/>
  <c r="Q82" i="34"/>
  <c r="Q82" i="35"/>
  <c r="Q82" i="33"/>
  <c r="Q82" i="31"/>
  <c r="Q82" i="32"/>
  <c r="Q82" i="29"/>
  <c r="Q82" i="30"/>
  <c r="Q110" i="28"/>
  <c r="Q110" i="48"/>
  <c r="Q110" i="47"/>
  <c r="Q110" i="46"/>
  <c r="Q110" i="45"/>
  <c r="Q110" i="44"/>
  <c r="Q110" i="43"/>
  <c r="Q110" i="42"/>
  <c r="Q110" i="41"/>
  <c r="Q110" i="40"/>
  <c r="Q110" i="39"/>
  <c r="Q110" i="38"/>
  <c r="Q110" i="37"/>
  <c r="Q110" i="36"/>
  <c r="Q110" i="35"/>
  <c r="Q110" i="34"/>
  <c r="Q110" i="33"/>
  <c r="Q110" i="32"/>
  <c r="Q110" i="31"/>
  <c r="Q110" i="29"/>
  <c r="Q110" i="30"/>
  <c r="Q478" i="28"/>
  <c r="L478" i="28" s="1"/>
  <c r="Q478" i="48"/>
  <c r="L478" i="48" s="1"/>
  <c r="Q478" i="47"/>
  <c r="L478" i="47" s="1"/>
  <c r="Q478" i="46"/>
  <c r="L478" i="46" s="1"/>
  <c r="Q478" i="45"/>
  <c r="L478" i="45" s="1"/>
  <c r="Q478" i="44"/>
  <c r="L478" i="44" s="1"/>
  <c r="Q478" i="43"/>
  <c r="L478" i="43" s="1"/>
  <c r="Q478" i="42"/>
  <c r="L478" i="42" s="1"/>
  <c r="Q478" i="41"/>
  <c r="L478" i="41" s="1"/>
  <c r="Q478" i="40"/>
  <c r="L478" i="40" s="1"/>
  <c r="Q478" i="37"/>
  <c r="L478" i="37" s="1"/>
  <c r="Q478" i="39"/>
  <c r="L478" i="39" s="1"/>
  <c r="Q478" i="38"/>
  <c r="L478" i="38" s="1"/>
  <c r="Q478" i="36"/>
  <c r="L478" i="36" s="1"/>
  <c r="Q478" i="35"/>
  <c r="L478" i="35" s="1"/>
  <c r="Q478" i="33"/>
  <c r="L478" i="33" s="1"/>
  <c r="Q478" i="34"/>
  <c r="L478" i="34" s="1"/>
  <c r="Q478" i="32"/>
  <c r="L478" i="32" s="1"/>
  <c r="Q478" i="30"/>
  <c r="L478" i="30" s="1"/>
  <c r="Q478" i="31"/>
  <c r="L478" i="31" s="1"/>
  <c r="Q478" i="29"/>
  <c r="L478" i="29" s="1"/>
  <c r="Q470" i="28"/>
  <c r="L470" i="28" s="1"/>
  <c r="Q470" i="47"/>
  <c r="L470" i="47" s="1"/>
  <c r="Q470" i="48"/>
  <c r="L470" i="48" s="1"/>
  <c r="Q470" i="46"/>
  <c r="L470" i="46" s="1"/>
  <c r="Q470" i="44"/>
  <c r="L470" i="44" s="1"/>
  <c r="Q470" i="45"/>
  <c r="L470" i="45" s="1"/>
  <c r="Q470" i="43"/>
  <c r="L470" i="43" s="1"/>
  <c r="Q470" i="42"/>
  <c r="L470" i="42" s="1"/>
  <c r="Q470" i="41"/>
  <c r="L470" i="41" s="1"/>
  <c r="Q470" i="40"/>
  <c r="L470" i="40" s="1"/>
  <c r="Q470" i="39"/>
  <c r="L470" i="39" s="1"/>
  <c r="Q470" i="38"/>
  <c r="L470" i="38" s="1"/>
  <c r="Q470" i="37"/>
  <c r="L470" i="37" s="1"/>
  <c r="Q470" i="36"/>
  <c r="L470" i="36" s="1"/>
  <c r="Q470" i="35"/>
  <c r="L470" i="35" s="1"/>
  <c r="Q470" i="34"/>
  <c r="L470" i="34" s="1"/>
  <c r="Q470" i="33"/>
  <c r="L470" i="33" s="1"/>
  <c r="Q470" i="30"/>
  <c r="L470" i="30" s="1"/>
  <c r="Q470" i="31"/>
  <c r="L470" i="31" s="1"/>
  <c r="Q470" i="32"/>
  <c r="L470" i="32" s="1"/>
  <c r="Q470" i="29"/>
  <c r="L470" i="29" s="1"/>
  <c r="Q462" i="28"/>
  <c r="Q462" i="48"/>
  <c r="Q462" i="47"/>
  <c r="Q462" i="46"/>
  <c r="Q462" i="45"/>
  <c r="Q462" i="44"/>
  <c r="Q462" i="43"/>
  <c r="Q462" i="42"/>
  <c r="Q462" i="41"/>
  <c r="Q462" i="40"/>
  <c r="Q462" i="38"/>
  <c r="Q462" i="37"/>
  <c r="Q462" i="39"/>
  <c r="Q462" i="36"/>
  <c r="Q462" i="35"/>
  <c r="Q462" i="33"/>
  <c r="Q462" i="34"/>
  <c r="Q462" i="32"/>
  <c r="Q462" i="30"/>
  <c r="Q462" i="31"/>
  <c r="Q462" i="29"/>
  <c r="Q454" i="28"/>
  <c r="L454" i="28" s="1"/>
  <c r="Q454" i="48"/>
  <c r="L454" i="48" s="1"/>
  <c r="Q454" i="47"/>
  <c r="L454" i="47" s="1"/>
  <c r="Q454" i="46"/>
  <c r="L454" i="46" s="1"/>
  <c r="Q454" i="44"/>
  <c r="L454" i="44" s="1"/>
  <c r="Q454" i="45"/>
  <c r="L454" i="45" s="1"/>
  <c r="Q454" i="43"/>
  <c r="L454" i="43" s="1"/>
  <c r="Q454" i="42"/>
  <c r="L454" i="42" s="1"/>
  <c r="Q454" i="41"/>
  <c r="L454" i="41" s="1"/>
  <c r="Q454" i="40"/>
  <c r="L454" i="40" s="1"/>
  <c r="Q454" i="39"/>
  <c r="L454" i="39" s="1"/>
  <c r="Q454" i="38"/>
  <c r="L454" i="38" s="1"/>
  <c r="Q454" i="37"/>
  <c r="L454" i="37" s="1"/>
  <c r="Q454" i="36"/>
  <c r="L454" i="36" s="1"/>
  <c r="Q454" i="35"/>
  <c r="L454" i="35" s="1"/>
  <c r="Q454" i="34"/>
  <c r="L454" i="34" s="1"/>
  <c r="Q454" i="33"/>
  <c r="L454" i="33" s="1"/>
  <c r="Q454" i="30"/>
  <c r="L454" i="30" s="1"/>
  <c r="Q454" i="31"/>
  <c r="L454" i="31" s="1"/>
  <c r="Q454" i="32"/>
  <c r="L454" i="32" s="1"/>
  <c r="Q454" i="29"/>
  <c r="L454" i="29" s="1"/>
  <c r="Q446" i="28"/>
  <c r="Q446" i="48"/>
  <c r="Q446" i="47"/>
  <c r="Q446" i="46"/>
  <c r="Q446" i="45"/>
  <c r="Q446" i="44"/>
  <c r="Q446" i="43"/>
  <c r="Q446" i="42"/>
  <c r="Q446" i="41"/>
  <c r="Q446" i="40"/>
  <c r="Q446" i="38"/>
  <c r="Q446" i="37"/>
  <c r="Q446" i="39"/>
  <c r="Q446" i="35"/>
  <c r="Q446" i="36"/>
  <c r="Q446" i="33"/>
  <c r="Q446" i="34"/>
  <c r="Q446" i="32"/>
  <c r="Q446" i="30"/>
  <c r="Q446" i="31"/>
  <c r="Q446" i="29"/>
  <c r="Q438" i="28"/>
  <c r="L438" i="28" s="1"/>
  <c r="Q438" i="48"/>
  <c r="L438" i="48" s="1"/>
  <c r="Q438" i="47"/>
  <c r="L438" i="47" s="1"/>
  <c r="Q438" i="46"/>
  <c r="L438" i="46" s="1"/>
  <c r="Q438" i="45"/>
  <c r="L438" i="45" s="1"/>
  <c r="Q438" i="44"/>
  <c r="L438" i="44" s="1"/>
  <c r="Q438" i="43"/>
  <c r="L438" i="43" s="1"/>
  <c r="Q438" i="42"/>
  <c r="L438" i="42" s="1"/>
  <c r="Q438" i="41"/>
  <c r="L438" i="41" s="1"/>
  <c r="Q438" i="40"/>
  <c r="L438" i="40" s="1"/>
  <c r="Q438" i="39"/>
  <c r="L438" i="39" s="1"/>
  <c r="Q438" i="38"/>
  <c r="L438" i="38" s="1"/>
  <c r="Q438" i="37"/>
  <c r="L438" i="37" s="1"/>
  <c r="Q438" i="36"/>
  <c r="L438" i="36" s="1"/>
  <c r="Q438" i="35"/>
  <c r="L438" i="35" s="1"/>
  <c r="Q438" i="34"/>
  <c r="L438" i="34" s="1"/>
  <c r="Q438" i="33"/>
  <c r="L438" i="33" s="1"/>
  <c r="Q438" i="31"/>
  <c r="L438" i="31" s="1"/>
  <c r="Q438" i="32"/>
  <c r="L438" i="32" s="1"/>
  <c r="Q438" i="30"/>
  <c r="L438" i="30" s="1"/>
  <c r="Q438" i="29"/>
  <c r="L438" i="29" s="1"/>
  <c r="Q430" i="28"/>
  <c r="L430" i="28" s="1"/>
  <c r="Q430" i="48"/>
  <c r="L430" i="48" s="1"/>
  <c r="Q430" i="47"/>
  <c r="L430" i="47" s="1"/>
  <c r="Q430" i="46"/>
  <c r="L430" i="46" s="1"/>
  <c r="Q430" i="45"/>
  <c r="L430" i="45" s="1"/>
  <c r="Q430" i="44"/>
  <c r="L430" i="44" s="1"/>
  <c r="Q430" i="43"/>
  <c r="L430" i="43" s="1"/>
  <c r="Q430" i="42"/>
  <c r="L430" i="42" s="1"/>
  <c r="Q430" i="41"/>
  <c r="L430" i="41" s="1"/>
  <c r="Q430" i="40"/>
  <c r="L430" i="40" s="1"/>
  <c r="Q430" i="37"/>
  <c r="L430" i="37" s="1"/>
  <c r="Q430" i="39"/>
  <c r="L430" i="39" s="1"/>
  <c r="Q430" i="38"/>
  <c r="L430" i="38" s="1"/>
  <c r="Q430" i="35"/>
  <c r="L430" i="35" s="1"/>
  <c r="Q430" i="36"/>
  <c r="L430" i="36" s="1"/>
  <c r="Q430" i="33"/>
  <c r="L430" i="33" s="1"/>
  <c r="Q430" i="34"/>
  <c r="L430" i="34" s="1"/>
  <c r="Q430" i="32"/>
  <c r="L430" i="32" s="1"/>
  <c r="Q430" i="31"/>
  <c r="L430" i="31" s="1"/>
  <c r="Q430" i="30"/>
  <c r="L430" i="30" s="1"/>
  <c r="Q430" i="29"/>
  <c r="L430" i="29" s="1"/>
  <c r="Q422" i="28"/>
  <c r="Q422" i="48"/>
  <c r="Q422" i="47"/>
  <c r="Q422" i="46"/>
  <c r="Q422" i="45"/>
  <c r="Q422" i="44"/>
  <c r="Q422" i="43"/>
  <c r="Q422" i="42"/>
  <c r="Q422" i="41"/>
  <c r="Q422" i="40"/>
  <c r="Q422" i="39"/>
  <c r="Q422" i="38"/>
  <c r="Q422" i="37"/>
  <c r="Q422" i="35"/>
  <c r="Q422" i="36"/>
  <c r="Q422" i="34"/>
  <c r="Q422" i="33"/>
  <c r="Q422" i="31"/>
  <c r="Q422" i="32"/>
  <c r="Q422" i="30"/>
  <c r="Q422" i="29"/>
  <c r="Q414" i="28"/>
  <c r="L414" i="28" s="1"/>
  <c r="Q414" i="48"/>
  <c r="L414" i="48" s="1"/>
  <c r="Q414" i="47"/>
  <c r="L414" i="47" s="1"/>
  <c r="Q414" i="46"/>
  <c r="L414" i="46" s="1"/>
  <c r="Q414" i="45"/>
  <c r="L414" i="45" s="1"/>
  <c r="Q414" i="44"/>
  <c r="L414" i="44" s="1"/>
  <c r="Q414" i="43"/>
  <c r="L414" i="43" s="1"/>
  <c r="Q414" i="42"/>
  <c r="L414" i="42" s="1"/>
  <c r="Q414" i="40"/>
  <c r="L414" i="40" s="1"/>
  <c r="Q414" i="41"/>
  <c r="L414" i="41" s="1"/>
  <c r="Q414" i="39"/>
  <c r="L414" i="39" s="1"/>
  <c r="Q414" i="38"/>
  <c r="L414" i="38" s="1"/>
  <c r="Q414" i="36"/>
  <c r="L414" i="36" s="1"/>
  <c r="Q414" i="35"/>
  <c r="L414" i="35" s="1"/>
  <c r="Q414" i="37"/>
  <c r="L414" i="37" s="1"/>
  <c r="Q414" i="33"/>
  <c r="L414" i="33" s="1"/>
  <c r="Q414" i="34"/>
  <c r="L414" i="34" s="1"/>
  <c r="Q414" i="32"/>
  <c r="L414" i="32" s="1"/>
  <c r="Q414" i="31"/>
  <c r="L414" i="31" s="1"/>
  <c r="Q414" i="30"/>
  <c r="L414" i="30" s="1"/>
  <c r="Q414" i="29"/>
  <c r="L414" i="29" s="1"/>
  <c r="Q406" i="28"/>
  <c r="L406" i="28" s="1"/>
  <c r="Q406" i="48"/>
  <c r="L406" i="48" s="1"/>
  <c r="Q406" i="47"/>
  <c r="L406" i="47" s="1"/>
  <c r="Q406" i="46"/>
  <c r="L406" i="46" s="1"/>
  <c r="Q406" i="45"/>
  <c r="L406" i="45" s="1"/>
  <c r="Q406" i="44"/>
  <c r="L406" i="44" s="1"/>
  <c r="Q406" i="43"/>
  <c r="L406" i="43" s="1"/>
  <c r="Q406" i="42"/>
  <c r="L406" i="42" s="1"/>
  <c r="Q406" i="41"/>
  <c r="L406" i="41" s="1"/>
  <c r="Q406" i="40"/>
  <c r="L406" i="40" s="1"/>
  <c r="Q406" i="38"/>
  <c r="L406" i="38" s="1"/>
  <c r="Q406" i="39"/>
  <c r="L406" i="39" s="1"/>
  <c r="Q406" i="37"/>
  <c r="L406" i="37" s="1"/>
  <c r="Q406" i="36"/>
  <c r="L406" i="36" s="1"/>
  <c r="Q406" i="35"/>
  <c r="L406" i="35" s="1"/>
  <c r="Q406" i="34"/>
  <c r="L406" i="34" s="1"/>
  <c r="Q406" i="33"/>
  <c r="L406" i="33" s="1"/>
  <c r="Q406" i="31"/>
  <c r="L406" i="31" s="1"/>
  <c r="Q406" i="32"/>
  <c r="L406" i="32" s="1"/>
  <c r="Q406" i="30"/>
  <c r="L406" i="30" s="1"/>
  <c r="Q406" i="29"/>
  <c r="L406" i="29" s="1"/>
  <c r="Q398" i="28"/>
  <c r="L398" i="28" s="1"/>
  <c r="Q398" i="48"/>
  <c r="L398" i="48" s="1"/>
  <c r="Q398" i="47"/>
  <c r="L398" i="47" s="1"/>
  <c r="Q398" i="46"/>
  <c r="L398" i="46" s="1"/>
  <c r="Q398" i="45"/>
  <c r="L398" i="45" s="1"/>
  <c r="Q398" i="43"/>
  <c r="L398" i="43" s="1"/>
  <c r="Q398" i="44"/>
  <c r="L398" i="44" s="1"/>
  <c r="Q398" i="42"/>
  <c r="L398" i="42" s="1"/>
  <c r="Q398" i="40"/>
  <c r="L398" i="40" s="1"/>
  <c r="Q398" i="41"/>
  <c r="L398" i="41" s="1"/>
  <c r="Q398" i="39"/>
  <c r="L398" i="39" s="1"/>
  <c r="Q398" i="38"/>
  <c r="L398" i="38" s="1"/>
  <c r="Q398" i="36"/>
  <c r="L398" i="36" s="1"/>
  <c r="Q398" i="35"/>
  <c r="L398" i="35" s="1"/>
  <c r="Q398" i="37"/>
  <c r="L398" i="37" s="1"/>
  <c r="Q398" i="33"/>
  <c r="L398" i="33" s="1"/>
  <c r="Q398" i="34"/>
  <c r="L398" i="34" s="1"/>
  <c r="Q398" i="32"/>
  <c r="L398" i="32" s="1"/>
  <c r="Q398" i="31"/>
  <c r="L398" i="31" s="1"/>
  <c r="Q398" i="30"/>
  <c r="L398" i="30" s="1"/>
  <c r="Q398" i="29"/>
  <c r="L398" i="29" s="1"/>
  <c r="Q390" i="28"/>
  <c r="L390" i="28" s="1"/>
  <c r="Q390" i="47"/>
  <c r="L390" i="47" s="1"/>
  <c r="Q390" i="48"/>
  <c r="L390" i="48" s="1"/>
  <c r="Q390" i="46"/>
  <c r="L390" i="46" s="1"/>
  <c r="Q390" i="45"/>
  <c r="L390" i="45" s="1"/>
  <c r="Q390" i="44"/>
  <c r="L390" i="44" s="1"/>
  <c r="Q390" i="43"/>
  <c r="L390" i="43" s="1"/>
  <c r="Q390" i="42"/>
  <c r="L390" i="42" s="1"/>
  <c r="Q390" i="41"/>
  <c r="L390" i="41" s="1"/>
  <c r="Q390" i="40"/>
  <c r="L390" i="40" s="1"/>
  <c r="Q390" i="38"/>
  <c r="L390" i="38" s="1"/>
  <c r="Q390" i="39"/>
  <c r="L390" i="39" s="1"/>
  <c r="Q390" i="37"/>
  <c r="L390" i="37" s="1"/>
  <c r="Q390" i="36"/>
  <c r="L390" i="36" s="1"/>
  <c r="Q390" i="35"/>
  <c r="L390" i="35" s="1"/>
  <c r="Q390" i="34"/>
  <c r="L390" i="34" s="1"/>
  <c r="Q390" i="33"/>
  <c r="L390" i="33" s="1"/>
  <c r="Q390" i="31"/>
  <c r="L390" i="31" s="1"/>
  <c r="Q390" i="32"/>
  <c r="L390" i="32" s="1"/>
  <c r="Q390" i="30"/>
  <c r="L390" i="30" s="1"/>
  <c r="Q390" i="29"/>
  <c r="L390" i="29" s="1"/>
  <c r="Q382" i="28"/>
  <c r="Q382" i="48"/>
  <c r="Q382" i="46"/>
  <c r="Q382" i="47"/>
  <c r="Q382" i="45"/>
  <c r="Q382" i="44"/>
  <c r="Q382" i="43"/>
  <c r="Q382" i="42"/>
  <c r="Q382" i="40"/>
  <c r="Q382" i="41"/>
  <c r="Q382" i="39"/>
  <c r="Q382" i="38"/>
  <c r="Q382" i="36"/>
  <c r="Q382" i="35"/>
  <c r="Q382" i="37"/>
  <c r="Q382" i="33"/>
  <c r="Q382" i="34"/>
  <c r="Q382" i="32"/>
  <c r="Q382" i="31"/>
  <c r="Q382" i="29"/>
  <c r="Q382" i="30"/>
  <c r="Q374" i="28"/>
  <c r="L374" i="28" s="1"/>
  <c r="Q374" i="48"/>
  <c r="L374" i="48" s="1"/>
  <c r="Q374" i="47"/>
  <c r="L374" i="47" s="1"/>
  <c r="Q374" i="46"/>
  <c r="L374" i="46" s="1"/>
  <c r="Q374" i="45"/>
  <c r="L374" i="45" s="1"/>
  <c r="Q374" i="44"/>
  <c r="L374" i="44" s="1"/>
  <c r="Q374" i="43"/>
  <c r="L374" i="43" s="1"/>
  <c r="Q374" i="42"/>
  <c r="L374" i="42" s="1"/>
  <c r="Q374" i="41"/>
  <c r="L374" i="41" s="1"/>
  <c r="Q374" i="40"/>
  <c r="L374" i="40" s="1"/>
  <c r="Q374" i="38"/>
  <c r="L374" i="38" s="1"/>
  <c r="Q374" i="39"/>
  <c r="L374" i="39" s="1"/>
  <c r="Q374" i="36"/>
  <c r="L374" i="36" s="1"/>
  <c r="Q374" i="35"/>
  <c r="L374" i="35" s="1"/>
  <c r="Q374" i="37"/>
  <c r="L374" i="37" s="1"/>
  <c r="Q374" i="34"/>
  <c r="L374" i="34" s="1"/>
  <c r="Q374" i="33"/>
  <c r="L374" i="33" s="1"/>
  <c r="Q374" i="31"/>
  <c r="L374" i="31" s="1"/>
  <c r="Q374" i="32"/>
  <c r="L374" i="32" s="1"/>
  <c r="Q374" i="30"/>
  <c r="L374" i="30" s="1"/>
  <c r="Q374" i="29"/>
  <c r="L374" i="29" s="1"/>
  <c r="Q366" i="28"/>
  <c r="L366" i="28" s="1"/>
  <c r="Q366" i="48"/>
  <c r="L366" i="48" s="1"/>
  <c r="Q366" i="46"/>
  <c r="L366" i="46" s="1"/>
  <c r="Q366" i="47"/>
  <c r="L366" i="47" s="1"/>
  <c r="Q366" i="45"/>
  <c r="L366" i="45" s="1"/>
  <c r="Q366" i="44"/>
  <c r="L366" i="44" s="1"/>
  <c r="Q366" i="43"/>
  <c r="L366" i="43" s="1"/>
  <c r="Q366" i="42"/>
  <c r="L366" i="42" s="1"/>
  <c r="Q366" i="40"/>
  <c r="L366" i="40" s="1"/>
  <c r="Q366" i="41"/>
  <c r="L366" i="41" s="1"/>
  <c r="Q366" i="38"/>
  <c r="L366" i="38" s="1"/>
  <c r="Q366" i="39"/>
  <c r="L366" i="39" s="1"/>
  <c r="Q366" i="35"/>
  <c r="L366" i="35" s="1"/>
  <c r="Q366" i="37"/>
  <c r="L366" i="37" s="1"/>
  <c r="Q366" i="36"/>
  <c r="L366" i="36" s="1"/>
  <c r="Q366" i="33"/>
  <c r="L366" i="33" s="1"/>
  <c r="Q366" i="34"/>
  <c r="L366" i="34" s="1"/>
  <c r="Q366" i="31"/>
  <c r="L366" i="31" s="1"/>
  <c r="Q366" i="32"/>
  <c r="L366" i="32" s="1"/>
  <c r="Q366" i="30"/>
  <c r="L366" i="30" s="1"/>
  <c r="Q366" i="29"/>
  <c r="L366" i="29" s="1"/>
  <c r="Q358" i="28"/>
  <c r="L358" i="28" s="1"/>
  <c r="Q358" i="48"/>
  <c r="L358" i="48" s="1"/>
  <c r="Q358" i="47"/>
  <c r="L358" i="47" s="1"/>
  <c r="Q358" i="46"/>
  <c r="L358" i="46" s="1"/>
  <c r="Q358" i="45"/>
  <c r="L358" i="45" s="1"/>
  <c r="Q358" i="44"/>
  <c r="L358" i="44" s="1"/>
  <c r="Q358" i="43"/>
  <c r="L358" i="43" s="1"/>
  <c r="Q358" i="42"/>
  <c r="L358" i="42" s="1"/>
  <c r="Q358" i="40"/>
  <c r="L358" i="40" s="1"/>
  <c r="Q358" i="41"/>
  <c r="L358" i="41" s="1"/>
  <c r="Q358" i="39"/>
  <c r="L358" i="39" s="1"/>
  <c r="Q358" i="38"/>
  <c r="L358" i="38" s="1"/>
  <c r="Q358" i="35"/>
  <c r="L358" i="35" s="1"/>
  <c r="Q358" i="37"/>
  <c r="L358" i="37" s="1"/>
  <c r="Q358" i="36"/>
  <c r="L358" i="36" s="1"/>
  <c r="Q358" i="34"/>
  <c r="L358" i="34" s="1"/>
  <c r="Q358" i="33"/>
  <c r="L358" i="33" s="1"/>
  <c r="Q358" i="31"/>
  <c r="L358" i="31" s="1"/>
  <c r="Q358" i="32"/>
  <c r="L358" i="32" s="1"/>
  <c r="Q358" i="30"/>
  <c r="L358" i="30" s="1"/>
  <c r="Q358" i="29"/>
  <c r="L358" i="29" s="1"/>
  <c r="Q350" i="28"/>
  <c r="L350" i="28" s="1"/>
  <c r="Q350" i="48"/>
  <c r="L350" i="48" s="1"/>
  <c r="Q350" i="46"/>
  <c r="L350" i="46" s="1"/>
  <c r="Q350" i="47"/>
  <c r="L350" i="47" s="1"/>
  <c r="Q350" i="45"/>
  <c r="L350" i="45" s="1"/>
  <c r="Q350" i="44"/>
  <c r="L350" i="44" s="1"/>
  <c r="Q350" i="43"/>
  <c r="L350" i="43" s="1"/>
  <c r="Q350" i="42"/>
  <c r="L350" i="42" s="1"/>
  <c r="Q350" i="40"/>
  <c r="L350" i="40" s="1"/>
  <c r="Q350" i="41"/>
  <c r="L350" i="41" s="1"/>
  <c r="Q350" i="38"/>
  <c r="L350" i="38" s="1"/>
  <c r="Q350" i="39"/>
  <c r="L350" i="39" s="1"/>
  <c r="Q350" i="36"/>
  <c r="L350" i="36" s="1"/>
  <c r="Q350" i="37"/>
  <c r="L350" i="37" s="1"/>
  <c r="Q350" i="35"/>
  <c r="L350" i="35" s="1"/>
  <c r="Q350" i="33"/>
  <c r="L350" i="33" s="1"/>
  <c r="Q350" i="34"/>
  <c r="L350" i="34" s="1"/>
  <c r="Q350" i="31"/>
  <c r="L350" i="31" s="1"/>
  <c r="Q350" i="32"/>
  <c r="L350" i="32" s="1"/>
  <c r="Q350" i="30"/>
  <c r="L350" i="30" s="1"/>
  <c r="Q350" i="29"/>
  <c r="L350" i="29" s="1"/>
  <c r="Q342" i="28"/>
  <c r="Q342" i="48"/>
  <c r="Q342" i="47"/>
  <c r="Q342" i="46"/>
  <c r="Q342" i="45"/>
  <c r="Q342" i="44"/>
  <c r="Q342" i="43"/>
  <c r="Q342" i="42"/>
  <c r="Q342" i="40"/>
  <c r="Q342" i="41"/>
  <c r="Q342" i="39"/>
  <c r="Q342" i="38"/>
  <c r="Q342" i="37"/>
  <c r="Q342" i="35"/>
  <c r="Q342" i="36"/>
  <c r="Q342" i="34"/>
  <c r="Q342" i="33"/>
  <c r="Q342" i="31"/>
  <c r="Q342" i="32"/>
  <c r="Q342" i="30"/>
  <c r="Q342" i="29"/>
  <c r="Q334" i="28"/>
  <c r="L334" i="28" s="1"/>
  <c r="Q334" i="48"/>
  <c r="L334" i="48" s="1"/>
  <c r="Q334" i="47"/>
  <c r="L334" i="47" s="1"/>
  <c r="Q334" i="46"/>
  <c r="L334" i="46" s="1"/>
  <c r="Q334" i="45"/>
  <c r="L334" i="45" s="1"/>
  <c r="Q334" i="44"/>
  <c r="L334" i="44" s="1"/>
  <c r="Q334" i="43"/>
  <c r="L334" i="43" s="1"/>
  <c r="Q334" i="42"/>
  <c r="L334" i="42" s="1"/>
  <c r="Q334" i="41"/>
  <c r="L334" i="41" s="1"/>
  <c r="Q334" i="40"/>
  <c r="L334" i="40" s="1"/>
  <c r="Q334" i="38"/>
  <c r="L334" i="38" s="1"/>
  <c r="Q334" i="39"/>
  <c r="L334" i="39" s="1"/>
  <c r="Q334" i="36"/>
  <c r="L334" i="36" s="1"/>
  <c r="Q334" i="37"/>
  <c r="L334" i="37" s="1"/>
  <c r="Q334" i="35"/>
  <c r="L334" i="35" s="1"/>
  <c r="Q334" i="33"/>
  <c r="L334" i="33" s="1"/>
  <c r="Q334" i="34"/>
  <c r="L334" i="34" s="1"/>
  <c r="Q334" i="31"/>
  <c r="L334" i="31" s="1"/>
  <c r="Q334" i="32"/>
  <c r="L334" i="32" s="1"/>
  <c r="Q334" i="30"/>
  <c r="L334" i="30" s="1"/>
  <c r="Q334" i="29"/>
  <c r="L334" i="29" s="1"/>
  <c r="Q326" i="28"/>
  <c r="L326" i="28" s="1"/>
  <c r="Q326" i="48"/>
  <c r="L326" i="48" s="1"/>
  <c r="Q326" i="47"/>
  <c r="L326" i="47" s="1"/>
  <c r="Q326" i="46"/>
  <c r="L326" i="46" s="1"/>
  <c r="Q326" i="45"/>
  <c r="L326" i="45" s="1"/>
  <c r="Q326" i="44"/>
  <c r="L326" i="44" s="1"/>
  <c r="Q326" i="43"/>
  <c r="L326" i="43" s="1"/>
  <c r="Q326" i="42"/>
  <c r="L326" i="42" s="1"/>
  <c r="Q326" i="40"/>
  <c r="L326" i="40" s="1"/>
  <c r="Q326" i="41"/>
  <c r="L326" i="41" s="1"/>
  <c r="Q326" i="38"/>
  <c r="L326" i="38" s="1"/>
  <c r="Q326" i="39"/>
  <c r="L326" i="39" s="1"/>
  <c r="Q326" i="37"/>
  <c r="L326" i="37" s="1"/>
  <c r="Q326" i="35"/>
  <c r="L326" i="35" s="1"/>
  <c r="Q326" i="36"/>
  <c r="L326" i="36" s="1"/>
  <c r="Q326" i="34"/>
  <c r="L326" i="34" s="1"/>
  <c r="Q326" i="33"/>
  <c r="L326" i="33" s="1"/>
  <c r="Q326" i="32"/>
  <c r="L326" i="32" s="1"/>
  <c r="Q326" i="31"/>
  <c r="L326" i="31" s="1"/>
  <c r="Q326" i="30"/>
  <c r="L326" i="30" s="1"/>
  <c r="Q326" i="29"/>
  <c r="L326" i="29" s="1"/>
  <c r="Q318" i="28"/>
  <c r="L318" i="28" s="1"/>
  <c r="Q318" i="48"/>
  <c r="L318" i="48" s="1"/>
  <c r="Q318" i="47"/>
  <c r="L318" i="47" s="1"/>
  <c r="Q318" i="45"/>
  <c r="L318" i="45" s="1"/>
  <c r="Q318" i="46"/>
  <c r="L318" i="46" s="1"/>
  <c r="Q318" i="44"/>
  <c r="L318" i="44" s="1"/>
  <c r="Q318" i="43"/>
  <c r="L318" i="43" s="1"/>
  <c r="Q318" i="42"/>
  <c r="L318" i="42" s="1"/>
  <c r="Q318" i="41"/>
  <c r="L318" i="41" s="1"/>
  <c r="Q318" i="40"/>
  <c r="L318" i="40" s="1"/>
  <c r="Q318" i="39"/>
  <c r="L318" i="39" s="1"/>
  <c r="Q318" i="38"/>
  <c r="L318" i="38" s="1"/>
  <c r="Q318" i="36"/>
  <c r="L318" i="36" s="1"/>
  <c r="Q318" i="35"/>
  <c r="L318" i="35" s="1"/>
  <c r="Q318" i="37"/>
  <c r="L318" i="37" s="1"/>
  <c r="Q318" i="34"/>
  <c r="L318" i="34" s="1"/>
  <c r="Q318" i="33"/>
  <c r="L318" i="33" s="1"/>
  <c r="Q318" i="32"/>
  <c r="L318" i="32" s="1"/>
  <c r="Q318" i="31"/>
  <c r="L318" i="31" s="1"/>
  <c r="Q318" i="30"/>
  <c r="L318" i="30" s="1"/>
  <c r="Q318" i="29"/>
  <c r="L318" i="29" s="1"/>
  <c r="Q310" i="28"/>
  <c r="L310" i="28" s="1"/>
  <c r="Q310" i="48"/>
  <c r="L310" i="48" s="1"/>
  <c r="Q310" i="47"/>
  <c r="L310" i="47" s="1"/>
  <c r="Q310" i="46"/>
  <c r="L310" i="46" s="1"/>
  <c r="Q310" i="45"/>
  <c r="L310" i="45" s="1"/>
  <c r="Q310" i="44"/>
  <c r="L310" i="44" s="1"/>
  <c r="Q310" i="43"/>
  <c r="L310" i="43" s="1"/>
  <c r="Q310" i="42"/>
  <c r="L310" i="42" s="1"/>
  <c r="Q310" i="40"/>
  <c r="L310" i="40" s="1"/>
  <c r="Q310" i="41"/>
  <c r="L310" i="41" s="1"/>
  <c r="Q310" i="38"/>
  <c r="L310" i="38" s="1"/>
  <c r="Q310" i="39"/>
  <c r="L310" i="39" s="1"/>
  <c r="Q310" i="36"/>
  <c r="L310" i="36" s="1"/>
  <c r="Q310" i="35"/>
  <c r="L310" i="35" s="1"/>
  <c r="Q310" i="37"/>
  <c r="L310" i="37" s="1"/>
  <c r="Q310" i="34"/>
  <c r="L310" i="34" s="1"/>
  <c r="Q310" i="33"/>
  <c r="L310" i="33" s="1"/>
  <c r="Q310" i="31"/>
  <c r="L310" i="31" s="1"/>
  <c r="Q310" i="32"/>
  <c r="L310" i="32" s="1"/>
  <c r="Q310" i="30"/>
  <c r="L310" i="30" s="1"/>
  <c r="Q310" i="29"/>
  <c r="L310" i="29" s="1"/>
  <c r="Q302" i="28"/>
  <c r="Q302" i="48"/>
  <c r="Q302" i="47"/>
  <c r="Q302" i="45"/>
  <c r="Q302" i="46"/>
  <c r="Q302" i="44"/>
  <c r="Q302" i="43"/>
  <c r="Q302" i="42"/>
  <c r="Q302" i="41"/>
  <c r="Q302" i="40"/>
  <c r="Q302" i="39"/>
  <c r="Q302" i="38"/>
  <c r="Q302" i="36"/>
  <c r="Q302" i="35"/>
  <c r="Q302" i="37"/>
  <c r="Q302" i="34"/>
  <c r="Q302" i="33"/>
  <c r="Q302" i="32"/>
  <c r="Q302" i="31"/>
  <c r="Q302" i="30"/>
  <c r="Q302" i="29"/>
  <c r="Q294" i="28"/>
  <c r="L294" i="28" s="1"/>
  <c r="Q294" i="48"/>
  <c r="L294" i="48" s="1"/>
  <c r="Q294" i="47"/>
  <c r="L294" i="47" s="1"/>
  <c r="Q294" i="46"/>
  <c r="L294" i="46" s="1"/>
  <c r="Q294" i="45"/>
  <c r="L294" i="45" s="1"/>
  <c r="Q294" i="44"/>
  <c r="L294" i="44" s="1"/>
  <c r="Q294" i="43"/>
  <c r="L294" i="43" s="1"/>
  <c r="Q294" i="42"/>
  <c r="L294" i="42" s="1"/>
  <c r="Q294" i="41"/>
  <c r="L294" i="41" s="1"/>
  <c r="Q294" i="40"/>
  <c r="L294" i="40" s="1"/>
  <c r="Q294" i="38"/>
  <c r="L294" i="38" s="1"/>
  <c r="Q294" i="39"/>
  <c r="L294" i="39" s="1"/>
  <c r="Q294" i="36"/>
  <c r="L294" i="36" s="1"/>
  <c r="Q294" i="35"/>
  <c r="L294" i="35" s="1"/>
  <c r="Q294" i="37"/>
  <c r="L294" i="37" s="1"/>
  <c r="Q294" i="34"/>
  <c r="L294" i="34" s="1"/>
  <c r="Q294" i="33"/>
  <c r="L294" i="33" s="1"/>
  <c r="Q294" i="31"/>
  <c r="L294" i="31" s="1"/>
  <c r="Q294" i="32"/>
  <c r="L294" i="32" s="1"/>
  <c r="Q294" i="30"/>
  <c r="L294" i="30" s="1"/>
  <c r="Q294" i="29"/>
  <c r="L294" i="29" s="1"/>
  <c r="Q286" i="28"/>
  <c r="L286" i="28" s="1"/>
  <c r="Q286" i="48"/>
  <c r="L286" i="48" s="1"/>
  <c r="Q286" i="47"/>
  <c r="L286" i="47" s="1"/>
  <c r="Q286" i="46"/>
  <c r="L286" i="46" s="1"/>
  <c r="Q286" i="45"/>
  <c r="L286" i="45" s="1"/>
  <c r="Q286" i="44"/>
  <c r="L286" i="44" s="1"/>
  <c r="Q286" i="43"/>
  <c r="L286" i="43" s="1"/>
  <c r="Q286" i="42"/>
  <c r="L286" i="42" s="1"/>
  <c r="Q286" i="40"/>
  <c r="L286" i="40" s="1"/>
  <c r="Q286" i="41"/>
  <c r="L286" i="41" s="1"/>
  <c r="Q286" i="39"/>
  <c r="L286" i="39" s="1"/>
  <c r="Q286" i="38"/>
  <c r="L286" i="38" s="1"/>
  <c r="Q286" i="37"/>
  <c r="L286" i="37" s="1"/>
  <c r="Q286" i="36"/>
  <c r="L286" i="36" s="1"/>
  <c r="Q286" i="34"/>
  <c r="L286" i="34" s="1"/>
  <c r="Q286" i="35"/>
  <c r="L286" i="35" s="1"/>
  <c r="Q286" i="33"/>
  <c r="L286" i="33" s="1"/>
  <c r="Q286" i="32"/>
  <c r="L286" i="32" s="1"/>
  <c r="Q286" i="31"/>
  <c r="L286" i="31" s="1"/>
  <c r="Q286" i="30"/>
  <c r="L286" i="30" s="1"/>
  <c r="Q286" i="29"/>
  <c r="L286" i="29" s="1"/>
  <c r="Q278" i="28"/>
  <c r="L278" i="28" s="1"/>
  <c r="Q278" i="48"/>
  <c r="L278" i="48" s="1"/>
  <c r="Q278" i="47"/>
  <c r="L278" i="47" s="1"/>
  <c r="Q278" i="46"/>
  <c r="L278" i="46" s="1"/>
  <c r="Q278" i="45"/>
  <c r="L278" i="45" s="1"/>
  <c r="Q278" i="44"/>
  <c r="L278" i="44" s="1"/>
  <c r="Q278" i="43"/>
  <c r="L278" i="43" s="1"/>
  <c r="Q278" i="42"/>
  <c r="L278" i="42" s="1"/>
  <c r="Q278" i="40"/>
  <c r="L278" i="40" s="1"/>
  <c r="Q278" i="41"/>
  <c r="L278" i="41" s="1"/>
  <c r="Q278" i="39"/>
  <c r="L278" i="39" s="1"/>
  <c r="Q278" i="38"/>
  <c r="L278" i="38" s="1"/>
  <c r="Q278" i="36"/>
  <c r="L278" i="36" s="1"/>
  <c r="Q278" i="37"/>
  <c r="L278" i="37" s="1"/>
  <c r="Q278" i="34"/>
  <c r="L278" i="34" s="1"/>
  <c r="Q278" i="35"/>
  <c r="L278" i="35" s="1"/>
  <c r="Q278" i="33"/>
  <c r="L278" i="33" s="1"/>
  <c r="Q278" i="31"/>
  <c r="L278" i="31" s="1"/>
  <c r="Q278" i="32"/>
  <c r="L278" i="32" s="1"/>
  <c r="Q278" i="30"/>
  <c r="L278" i="30" s="1"/>
  <c r="Q278" i="29"/>
  <c r="L278" i="29" s="1"/>
  <c r="Q270" i="28"/>
  <c r="Q270" i="48"/>
  <c r="Q270" i="47"/>
  <c r="Q270" i="46"/>
  <c r="Q270" i="44"/>
  <c r="Q270" i="45"/>
  <c r="Q270" i="43"/>
  <c r="Q270" i="42"/>
  <c r="Q270" i="40"/>
  <c r="Q270" i="41"/>
  <c r="Q270" i="38"/>
  <c r="Q270" i="39"/>
  <c r="Q270" i="36"/>
  <c r="Q270" i="37"/>
  <c r="Q270" i="34"/>
  <c r="Q270" i="35"/>
  <c r="Q270" i="33"/>
  <c r="Q270" i="31"/>
  <c r="Q270" i="32"/>
  <c r="Q270" i="30"/>
  <c r="Q270" i="29"/>
  <c r="Q262" i="28"/>
  <c r="Q262" i="48"/>
  <c r="Q262" i="47"/>
  <c r="Q262" i="46"/>
  <c r="Q262" i="45"/>
  <c r="Q262" i="44"/>
  <c r="Q262" i="43"/>
  <c r="Q262" i="42"/>
  <c r="Q262" i="40"/>
  <c r="Q262" i="41"/>
  <c r="Q262" i="38"/>
  <c r="Q262" i="39"/>
  <c r="Q262" i="36"/>
  <c r="Q262" i="37"/>
  <c r="Q262" i="34"/>
  <c r="Q262" i="35"/>
  <c r="Q262" i="33"/>
  <c r="Q262" i="31"/>
  <c r="Q262" i="32"/>
  <c r="Q262" i="30"/>
  <c r="Q262" i="29"/>
  <c r="Q254" i="28"/>
  <c r="L254" i="28" s="1"/>
  <c r="Q254" i="48"/>
  <c r="L254" i="48" s="1"/>
  <c r="Q254" i="47"/>
  <c r="L254" i="47" s="1"/>
  <c r="Q254" i="46"/>
  <c r="L254" i="46" s="1"/>
  <c r="Q254" i="45"/>
  <c r="L254" i="45" s="1"/>
  <c r="Q254" i="44"/>
  <c r="L254" i="44" s="1"/>
  <c r="Q254" i="43"/>
  <c r="L254" i="43" s="1"/>
  <c r="Q254" i="42"/>
  <c r="L254" i="42" s="1"/>
  <c r="Q254" i="40"/>
  <c r="L254" i="40" s="1"/>
  <c r="Q254" i="41"/>
  <c r="L254" i="41" s="1"/>
  <c r="Q254" i="39"/>
  <c r="L254" i="39" s="1"/>
  <c r="Q254" i="38"/>
  <c r="L254" i="38" s="1"/>
  <c r="Q254" i="37"/>
  <c r="L254" i="37" s="1"/>
  <c r="Q254" i="36"/>
  <c r="L254" i="36" s="1"/>
  <c r="Q254" i="33"/>
  <c r="L254" i="33" s="1"/>
  <c r="Q254" i="35"/>
  <c r="L254" i="35" s="1"/>
  <c r="Q254" i="34"/>
  <c r="L254" i="34" s="1"/>
  <c r="Q254" i="32"/>
  <c r="L254" i="32" s="1"/>
  <c r="Q254" i="31"/>
  <c r="L254" i="31" s="1"/>
  <c r="Q254" i="30"/>
  <c r="L254" i="30" s="1"/>
  <c r="Q254" i="29"/>
  <c r="L254" i="29" s="1"/>
  <c r="Q246" i="28"/>
  <c r="Q246" i="48"/>
  <c r="Q246" i="47"/>
  <c r="Q246" i="46"/>
  <c r="Q246" i="45"/>
  <c r="Q246" i="44"/>
  <c r="Q246" i="43"/>
  <c r="Q246" i="42"/>
  <c r="Q246" i="41"/>
  <c r="Q246" i="40"/>
  <c r="Q246" i="39"/>
  <c r="Q246" i="38"/>
  <c r="Q246" i="36"/>
  <c r="Q246" i="37"/>
  <c r="Q246" i="35"/>
  <c r="Q246" i="34"/>
  <c r="Q246" i="33"/>
  <c r="Q246" i="31"/>
  <c r="Q246" i="32"/>
  <c r="Q246" i="30"/>
  <c r="Q246" i="29"/>
  <c r="Q238" i="28"/>
  <c r="L238" i="28" s="1"/>
  <c r="Q238" i="48"/>
  <c r="L238" i="48" s="1"/>
  <c r="Q238" i="46"/>
  <c r="L238" i="46" s="1"/>
  <c r="Q238" i="47"/>
  <c r="L238" i="47" s="1"/>
  <c r="Q238" i="45"/>
  <c r="L238" i="45" s="1"/>
  <c r="Q238" i="44"/>
  <c r="L238" i="44" s="1"/>
  <c r="Q238" i="42"/>
  <c r="L238" i="42" s="1"/>
  <c r="Q238" i="43"/>
  <c r="L238" i="43" s="1"/>
  <c r="Q238" i="40"/>
  <c r="L238" i="40" s="1"/>
  <c r="Q238" i="41"/>
  <c r="L238" i="41" s="1"/>
  <c r="Q238" i="38"/>
  <c r="L238" i="38" s="1"/>
  <c r="Q238" i="39"/>
  <c r="L238" i="39" s="1"/>
  <c r="Q238" i="36"/>
  <c r="L238" i="36" s="1"/>
  <c r="Q238" i="37"/>
  <c r="L238" i="37" s="1"/>
  <c r="Q238" i="33"/>
  <c r="L238" i="33" s="1"/>
  <c r="Q238" i="35"/>
  <c r="L238" i="35" s="1"/>
  <c r="Q238" i="34"/>
  <c r="L238" i="34" s="1"/>
  <c r="Q238" i="31"/>
  <c r="L238" i="31" s="1"/>
  <c r="Q238" i="32"/>
  <c r="L238" i="32" s="1"/>
  <c r="Q238" i="29"/>
  <c r="L238" i="29" s="1"/>
  <c r="Q238" i="30"/>
  <c r="L238" i="30" s="1"/>
  <c r="Q230" i="28"/>
  <c r="Q230" i="48"/>
  <c r="Q230" i="47"/>
  <c r="Q230" i="46"/>
  <c r="Q230" i="45"/>
  <c r="Q230" i="44"/>
  <c r="Q230" i="43"/>
  <c r="Q230" i="42"/>
  <c r="Q230" i="41"/>
  <c r="Q230" i="40"/>
  <c r="Q230" i="39"/>
  <c r="Q230" i="38"/>
  <c r="Q230" i="37"/>
  <c r="Q230" i="36"/>
  <c r="Q230" i="35"/>
  <c r="Q230" i="34"/>
  <c r="Q230" i="33"/>
  <c r="Q230" i="32"/>
  <c r="Q230" i="31"/>
  <c r="Q230" i="30"/>
  <c r="Q230" i="29"/>
  <c r="Q222" i="28"/>
  <c r="Q222" i="47"/>
  <c r="Q222" i="46"/>
  <c r="Q222" i="48"/>
  <c r="Q222" i="45"/>
  <c r="Q222" i="44"/>
  <c r="Q222" i="43"/>
  <c r="Q222" i="42"/>
  <c r="Q222" i="41"/>
  <c r="Q222" i="40"/>
  <c r="Q222" i="39"/>
  <c r="Q222" i="38"/>
  <c r="Q222" i="36"/>
  <c r="Q222" i="37"/>
  <c r="Q222" i="33"/>
  <c r="Q222" i="34"/>
  <c r="Q222" i="35"/>
  <c r="Q222" i="31"/>
  <c r="Q222" i="32"/>
  <c r="Q222" i="29"/>
  <c r="Q222" i="30"/>
  <c r="Q214" i="28"/>
  <c r="L214" i="28" s="1"/>
  <c r="Q214" i="48"/>
  <c r="L214" i="48" s="1"/>
  <c r="Q214" i="47"/>
  <c r="L214" i="47" s="1"/>
  <c r="Q214" i="46"/>
  <c r="L214" i="46" s="1"/>
  <c r="Q214" i="45"/>
  <c r="L214" i="45" s="1"/>
  <c r="Q214" i="44"/>
  <c r="L214" i="44" s="1"/>
  <c r="Q214" i="42"/>
  <c r="L214" i="42" s="1"/>
  <c r="Q214" i="43"/>
  <c r="L214" i="43" s="1"/>
  <c r="Q214" i="40"/>
  <c r="L214" i="40" s="1"/>
  <c r="Q214" i="41"/>
  <c r="L214" i="41" s="1"/>
  <c r="Q214" i="38"/>
  <c r="L214" i="38" s="1"/>
  <c r="Q214" i="39"/>
  <c r="L214" i="39" s="1"/>
  <c r="Q214" i="37"/>
  <c r="L214" i="37" s="1"/>
  <c r="Q214" i="36"/>
  <c r="L214" i="36" s="1"/>
  <c r="Q214" i="34"/>
  <c r="L214" i="34" s="1"/>
  <c r="Q214" i="33"/>
  <c r="L214" i="33" s="1"/>
  <c r="Q214" i="35"/>
  <c r="L214" i="35" s="1"/>
  <c r="Q214" i="31"/>
  <c r="L214" i="31" s="1"/>
  <c r="Q214" i="32"/>
  <c r="L214" i="32" s="1"/>
  <c r="Q214" i="29"/>
  <c r="L214" i="29" s="1"/>
  <c r="Q214" i="30"/>
  <c r="L214" i="30" s="1"/>
  <c r="Q206" i="28"/>
  <c r="Q206" i="47"/>
  <c r="Q206" i="48"/>
  <c r="Q206" i="46"/>
  <c r="Q206" i="45"/>
  <c r="Q206" i="44"/>
  <c r="Q206" i="42"/>
  <c r="Q206" i="43"/>
  <c r="Q206" i="41"/>
  <c r="Q206" i="40"/>
  <c r="Q206" i="39"/>
  <c r="Q206" i="38"/>
  <c r="Q206" i="37"/>
  <c r="Q206" i="36"/>
  <c r="Q206" i="34"/>
  <c r="Q206" i="35"/>
  <c r="Q206" i="33"/>
  <c r="Q206" i="31"/>
  <c r="Q206" i="32"/>
  <c r="Q206" i="29"/>
  <c r="Q206" i="30"/>
  <c r="Q198" i="28"/>
  <c r="L198" i="28" s="1"/>
  <c r="Q198" i="48"/>
  <c r="L198" i="48" s="1"/>
  <c r="Q198" i="47"/>
  <c r="L198" i="47" s="1"/>
  <c r="Q198" i="46"/>
  <c r="L198" i="46" s="1"/>
  <c r="Q198" i="44"/>
  <c r="L198" i="44" s="1"/>
  <c r="Q198" i="45"/>
  <c r="L198" i="45" s="1"/>
  <c r="Q198" i="43"/>
  <c r="L198" i="43" s="1"/>
  <c r="Q198" i="40"/>
  <c r="L198" i="40" s="1"/>
  <c r="Q198" i="41"/>
  <c r="L198" i="41" s="1"/>
  <c r="Q198" i="42"/>
  <c r="L198" i="42" s="1"/>
  <c r="Q198" i="38"/>
  <c r="L198" i="38" s="1"/>
  <c r="Q198" i="39"/>
  <c r="L198" i="39" s="1"/>
  <c r="Q198" i="37"/>
  <c r="L198" i="37" s="1"/>
  <c r="Q198" i="36"/>
  <c r="L198" i="36" s="1"/>
  <c r="Q198" i="34"/>
  <c r="L198" i="34" s="1"/>
  <c r="Q198" i="35"/>
  <c r="L198" i="35" s="1"/>
  <c r="Q198" i="33"/>
  <c r="L198" i="33" s="1"/>
  <c r="Q198" i="32"/>
  <c r="L198" i="32" s="1"/>
  <c r="Q198" i="31"/>
  <c r="L198" i="31" s="1"/>
  <c r="Q198" i="29"/>
  <c r="L198" i="29" s="1"/>
  <c r="Q198" i="30"/>
  <c r="L198" i="30" s="1"/>
  <c r="Q190" i="28"/>
  <c r="Q190" i="48"/>
  <c r="Q190" i="46"/>
  <c r="Q190" i="47"/>
  <c r="Q190" i="45"/>
  <c r="Q190" i="44"/>
  <c r="Q190" i="43"/>
  <c r="Q190" i="42"/>
  <c r="Q190" i="40"/>
  <c r="Q190" i="41"/>
  <c r="Q190" i="39"/>
  <c r="Q190" i="38"/>
  <c r="Q190" i="37"/>
  <c r="Q190" i="36"/>
  <c r="Q190" i="34"/>
  <c r="Q190" i="35"/>
  <c r="Q190" i="33"/>
  <c r="Q190" i="31"/>
  <c r="Q190" i="32"/>
  <c r="Q190" i="30"/>
  <c r="Q190" i="29"/>
  <c r="Q182" i="28"/>
  <c r="Q182" i="48"/>
  <c r="Q182" i="47"/>
  <c r="Q182" i="46"/>
  <c r="Q182" i="45"/>
  <c r="Q182" i="44"/>
  <c r="Q182" i="43"/>
  <c r="Q182" i="40"/>
  <c r="Q182" i="41"/>
  <c r="Q182" i="42"/>
  <c r="Q182" i="39"/>
  <c r="Q182" i="38"/>
  <c r="Q182" i="37"/>
  <c r="Q182" i="36"/>
  <c r="Q182" i="35"/>
  <c r="Q182" i="33"/>
  <c r="Q182" i="34"/>
  <c r="Q182" i="32"/>
  <c r="Q182" i="31"/>
  <c r="Q182" i="29"/>
  <c r="Q182" i="30"/>
  <c r="Q174" i="28"/>
  <c r="L174" i="28" s="1"/>
  <c r="Q174" i="48"/>
  <c r="L174" i="48" s="1"/>
  <c r="Q174" i="47"/>
  <c r="L174" i="47" s="1"/>
  <c r="Q174" i="46"/>
  <c r="L174" i="46" s="1"/>
  <c r="Q174" i="45"/>
  <c r="L174" i="45" s="1"/>
  <c r="Q174" i="44"/>
  <c r="L174" i="44" s="1"/>
  <c r="Q174" i="43"/>
  <c r="L174" i="43" s="1"/>
  <c r="Q174" i="42"/>
  <c r="L174" i="42" s="1"/>
  <c r="Q174" i="40"/>
  <c r="L174" i="40" s="1"/>
  <c r="Q174" i="41"/>
  <c r="L174" i="41" s="1"/>
  <c r="Q174" i="39"/>
  <c r="L174" i="39" s="1"/>
  <c r="Q174" i="38"/>
  <c r="L174" i="38" s="1"/>
  <c r="Q174" i="37"/>
  <c r="L174" i="37" s="1"/>
  <c r="Q174" i="36"/>
  <c r="L174" i="36" s="1"/>
  <c r="Q174" i="34"/>
  <c r="L174" i="34" s="1"/>
  <c r="Q174" i="33"/>
  <c r="L174" i="33" s="1"/>
  <c r="Q174" i="35"/>
  <c r="L174" i="35" s="1"/>
  <c r="Q174" i="31"/>
  <c r="L174" i="31" s="1"/>
  <c r="Q174" i="32"/>
  <c r="L174" i="32" s="1"/>
  <c r="Q174" i="30"/>
  <c r="L174" i="30" s="1"/>
  <c r="Q174" i="29"/>
  <c r="L174" i="29" s="1"/>
  <c r="Q166" i="28"/>
  <c r="Q166" i="48"/>
  <c r="Q166" i="47"/>
  <c r="Q166" i="46"/>
  <c r="Q166" i="45"/>
  <c r="Q166" i="44"/>
  <c r="Q166" i="43"/>
  <c r="Q166" i="42"/>
  <c r="Q166" i="41"/>
  <c r="Q166" i="40"/>
  <c r="Q166" i="39"/>
  <c r="Q166" i="38"/>
  <c r="Q166" i="37"/>
  <c r="Q166" i="36"/>
  <c r="Q166" i="35"/>
  <c r="Q166" i="34"/>
  <c r="Q166" i="33"/>
  <c r="Q166" i="31"/>
  <c r="Q166" i="32"/>
  <c r="Q166" i="30"/>
  <c r="Q166" i="29"/>
  <c r="Q158" i="28"/>
  <c r="L158" i="28" s="1"/>
  <c r="Q158" i="48"/>
  <c r="L158" i="48" s="1"/>
  <c r="Q158" i="47"/>
  <c r="L158" i="47" s="1"/>
  <c r="Q158" i="46"/>
  <c r="L158" i="46" s="1"/>
  <c r="Q158" i="45"/>
  <c r="L158" i="45" s="1"/>
  <c r="Q158" i="44"/>
  <c r="L158" i="44" s="1"/>
  <c r="Q158" i="43"/>
  <c r="L158" i="43" s="1"/>
  <c r="Q158" i="40"/>
  <c r="L158" i="40" s="1"/>
  <c r="Q158" i="42"/>
  <c r="L158" i="42" s="1"/>
  <c r="Q158" i="41"/>
  <c r="L158" i="41" s="1"/>
  <c r="Q158" i="38"/>
  <c r="L158" i="38" s="1"/>
  <c r="Q158" i="39"/>
  <c r="L158" i="39" s="1"/>
  <c r="Q158" i="37"/>
  <c r="L158" i="37" s="1"/>
  <c r="Q158" i="36"/>
  <c r="L158" i="36" s="1"/>
  <c r="Q158" i="34"/>
  <c r="L158" i="34" s="1"/>
  <c r="Q158" i="35"/>
  <c r="L158" i="35" s="1"/>
  <c r="Q158" i="31"/>
  <c r="L158" i="31" s="1"/>
  <c r="Q158" i="33"/>
  <c r="L158" i="33" s="1"/>
  <c r="Q158" i="32"/>
  <c r="L158" i="32" s="1"/>
  <c r="Q158" i="29"/>
  <c r="L158" i="29" s="1"/>
  <c r="Q158" i="30"/>
  <c r="L158" i="30" s="1"/>
  <c r="Q150" i="28"/>
  <c r="Q150" i="48"/>
  <c r="Q150" i="47"/>
  <c r="Q150" i="46"/>
  <c r="Q150" i="45"/>
  <c r="Q150" i="44"/>
  <c r="Q150" i="43"/>
  <c r="Q150" i="41"/>
  <c r="Q150" i="42"/>
  <c r="Q150" i="40"/>
  <c r="Q150" i="39"/>
  <c r="Q150" i="38"/>
  <c r="Q150" i="36"/>
  <c r="Q150" i="37"/>
  <c r="Q150" i="34"/>
  <c r="Q150" i="35"/>
  <c r="Q150" i="31"/>
  <c r="Q150" i="33"/>
  <c r="Q150" i="32"/>
  <c r="Q150" i="29"/>
  <c r="Q150" i="30"/>
  <c r="Q142" i="28"/>
  <c r="Q142" i="48"/>
  <c r="Q142" i="47"/>
  <c r="Q142" i="46"/>
  <c r="Q142" i="45"/>
  <c r="Q142" i="44"/>
  <c r="Q142" i="43"/>
  <c r="Q142" i="40"/>
  <c r="Q142" i="41"/>
  <c r="Q142" i="42"/>
  <c r="Q142" i="38"/>
  <c r="Q142" i="39"/>
  <c r="Q142" i="37"/>
  <c r="Q142" i="36"/>
  <c r="Q142" i="34"/>
  <c r="Q142" i="35"/>
  <c r="Q142" i="33"/>
  <c r="Q142" i="32"/>
  <c r="Q142" i="31"/>
  <c r="Q142" i="29"/>
  <c r="Q142" i="30"/>
  <c r="Q134" i="28"/>
  <c r="L134" i="28" s="1"/>
  <c r="Q134" i="48"/>
  <c r="L134" i="48" s="1"/>
  <c r="Q134" i="47"/>
  <c r="L134" i="47" s="1"/>
  <c r="Q134" i="46"/>
  <c r="L134" i="46" s="1"/>
  <c r="Q134" i="45"/>
  <c r="L134" i="45" s="1"/>
  <c r="Q134" i="44"/>
  <c r="L134" i="44" s="1"/>
  <c r="Q134" i="43"/>
  <c r="L134" i="43" s="1"/>
  <c r="Q134" i="41"/>
  <c r="L134" i="41" s="1"/>
  <c r="Q134" i="42"/>
  <c r="L134" i="42" s="1"/>
  <c r="Q134" i="40"/>
  <c r="L134" i="40" s="1"/>
  <c r="Q134" i="38"/>
  <c r="L134" i="38" s="1"/>
  <c r="Q134" i="39"/>
  <c r="L134" i="39" s="1"/>
  <c r="Q134" i="36"/>
  <c r="L134" i="36" s="1"/>
  <c r="Q134" i="37"/>
  <c r="L134" i="37" s="1"/>
  <c r="Q134" i="34"/>
  <c r="L134" i="34" s="1"/>
  <c r="Q134" i="35"/>
  <c r="L134" i="35" s="1"/>
  <c r="Q134" i="31"/>
  <c r="L134" i="31" s="1"/>
  <c r="Q134" i="33"/>
  <c r="L134" i="33" s="1"/>
  <c r="Q134" i="32"/>
  <c r="L134" i="32" s="1"/>
  <c r="Q134" i="30"/>
  <c r="L134" i="30" s="1"/>
  <c r="Q134" i="29"/>
  <c r="L134" i="29" s="1"/>
  <c r="Q126" i="28"/>
  <c r="Q126" i="48"/>
  <c r="Q126" i="47"/>
  <c r="Q126" i="46"/>
  <c r="Q126" i="45"/>
  <c r="Q126" i="44"/>
  <c r="Q126" i="43"/>
  <c r="Q126" i="41"/>
  <c r="Q126" i="42"/>
  <c r="Q126" i="40"/>
  <c r="Q126" i="39"/>
  <c r="Q126" i="38"/>
  <c r="Q126" i="37"/>
  <c r="Q126" i="36"/>
  <c r="Q126" i="35"/>
  <c r="Q126" i="34"/>
  <c r="Q126" i="33"/>
  <c r="Q126" i="32"/>
  <c r="Q126" i="31"/>
  <c r="Q126" i="29"/>
  <c r="Q126" i="30"/>
  <c r="Q118" i="28"/>
  <c r="L118" i="28" s="1"/>
  <c r="Q118" i="48"/>
  <c r="L118" i="48" s="1"/>
  <c r="Q118" i="47"/>
  <c r="L118" i="47" s="1"/>
  <c r="Q118" i="46"/>
  <c r="L118" i="46" s="1"/>
  <c r="Q118" i="45"/>
  <c r="L118" i="45" s="1"/>
  <c r="Q118" i="44"/>
  <c r="L118" i="44" s="1"/>
  <c r="Q118" i="43"/>
  <c r="L118" i="43" s="1"/>
  <c r="Q118" i="40"/>
  <c r="L118" i="40" s="1"/>
  <c r="Q118" i="42"/>
  <c r="L118" i="42" s="1"/>
  <c r="Q118" i="41"/>
  <c r="L118" i="41" s="1"/>
  <c r="Q118" i="38"/>
  <c r="L118" i="38" s="1"/>
  <c r="Q118" i="39"/>
  <c r="L118" i="39" s="1"/>
  <c r="Q118" i="36"/>
  <c r="L118" i="36" s="1"/>
  <c r="Q118" i="37"/>
  <c r="L118" i="37" s="1"/>
  <c r="Q118" i="34"/>
  <c r="L118" i="34" s="1"/>
  <c r="Q118" i="35"/>
  <c r="L118" i="35" s="1"/>
  <c r="Q118" i="31"/>
  <c r="L118" i="31" s="1"/>
  <c r="Q118" i="33"/>
  <c r="L118" i="33" s="1"/>
  <c r="Q118" i="32"/>
  <c r="L118" i="32" s="1"/>
  <c r="Q118" i="30"/>
  <c r="L118" i="30" s="1"/>
  <c r="Q118" i="29"/>
  <c r="L118" i="29" s="1"/>
  <c r="T83" i="47"/>
  <c r="S83" i="47"/>
  <c r="S162" i="47"/>
  <c r="T162" i="47"/>
  <c r="S310" i="47"/>
  <c r="T310" i="47"/>
  <c r="S341" i="47"/>
  <c r="T341" i="47" s="1"/>
  <c r="S359" i="47"/>
  <c r="T359" i="47" s="1"/>
  <c r="S184" i="47"/>
  <c r="T184" i="47" s="1"/>
  <c r="S268" i="47"/>
  <c r="T268" i="47" s="1"/>
  <c r="T456" i="47"/>
  <c r="S456" i="47"/>
  <c r="S178" i="47"/>
  <c r="T178" i="47" s="1"/>
  <c r="S353" i="47"/>
  <c r="T353" i="47"/>
  <c r="S406" i="47"/>
  <c r="T406" i="47"/>
  <c r="S474" i="47"/>
  <c r="T474" i="47" s="1"/>
  <c r="T417" i="47"/>
  <c r="S417" i="47"/>
  <c r="S181" i="47"/>
  <c r="T181" i="47" s="1"/>
  <c r="S336" i="47"/>
  <c r="T336" i="47"/>
  <c r="S104" i="47"/>
  <c r="T104" i="47" s="1"/>
  <c r="S242" i="47"/>
  <c r="T242" i="47" s="1"/>
  <c r="S362" i="47"/>
  <c r="T362" i="47" s="1"/>
  <c r="S84" i="47"/>
  <c r="T84" i="47" s="1"/>
  <c r="S115" i="47"/>
  <c r="T115" i="47" s="1"/>
  <c r="T186" i="47"/>
  <c r="S186" i="47"/>
  <c r="T206" i="47"/>
  <c r="S206" i="47"/>
  <c r="S401" i="47"/>
  <c r="T401" i="47" s="1"/>
  <c r="S415" i="47"/>
  <c r="T415" i="47" s="1"/>
  <c r="S116" i="47"/>
  <c r="T116" i="47" s="1"/>
  <c r="S409" i="47"/>
  <c r="T409" i="47" s="1"/>
  <c r="S329" i="47"/>
  <c r="T329" i="47"/>
  <c r="S379" i="47"/>
  <c r="T379" i="47" s="1"/>
  <c r="T213" i="47"/>
  <c r="S213" i="47"/>
  <c r="S343" i="47"/>
  <c r="T343" i="47" s="1"/>
  <c r="S442" i="47"/>
  <c r="T442" i="47" s="1"/>
  <c r="T131" i="47"/>
  <c r="S131" i="47"/>
  <c r="T354" i="47"/>
  <c r="S354" i="47"/>
  <c r="S424" i="47"/>
  <c r="T424" i="47" s="1"/>
  <c r="S373" i="47"/>
  <c r="T373" i="47"/>
  <c r="S296" i="47"/>
  <c r="T296" i="47" s="1"/>
  <c r="T106" i="47"/>
  <c r="S106" i="47"/>
  <c r="T253" i="47"/>
  <c r="S253" i="47"/>
  <c r="S360" i="47"/>
  <c r="T360" i="47"/>
  <c r="S114" i="47"/>
  <c r="T114" i="47" s="1"/>
  <c r="T149" i="47"/>
  <c r="S149" i="47"/>
  <c r="S222" i="47"/>
  <c r="T222" i="47" s="1"/>
  <c r="S111" i="47"/>
  <c r="T111" i="47" s="1"/>
  <c r="S165" i="47"/>
  <c r="T165" i="47" s="1"/>
  <c r="S93" i="47"/>
  <c r="T93" i="47" s="1"/>
  <c r="T171" i="47"/>
  <c r="S171" i="47"/>
  <c r="S305" i="47"/>
  <c r="T305" i="47" s="1"/>
  <c r="S321" i="47"/>
  <c r="T321" i="47" s="1"/>
  <c r="S403" i="47"/>
  <c r="T403" i="47" s="1"/>
  <c r="S103" i="47"/>
  <c r="T103" i="47" s="1"/>
  <c r="S257" i="47"/>
  <c r="T257" i="47"/>
  <c r="S301" i="47"/>
  <c r="T301" i="47"/>
  <c r="S105" i="47"/>
  <c r="T105" i="47"/>
  <c r="S344" i="47"/>
  <c r="T344" i="47" s="1"/>
  <c r="S300" i="47"/>
  <c r="T300" i="47" s="1"/>
  <c r="T332" i="47"/>
  <c r="S332" i="47"/>
  <c r="S163" i="47"/>
  <c r="T163" i="47" s="1"/>
  <c r="T214" i="47"/>
  <c r="S214" i="47"/>
  <c r="S266" i="47"/>
  <c r="T266" i="47" s="1"/>
  <c r="S146" i="47"/>
  <c r="T146" i="47" s="1"/>
  <c r="P75" i="47"/>
  <c r="J83" i="47" s="1"/>
  <c r="K83" i="47" s="1"/>
  <c r="D97" i="47" s="1"/>
  <c r="S80" i="47"/>
  <c r="T80" i="47" s="1"/>
  <c r="S167" i="47"/>
  <c r="T167" i="47"/>
  <c r="T251" i="47"/>
  <c r="S251" i="47"/>
  <c r="S428" i="47"/>
  <c r="T428" i="47" s="1"/>
  <c r="S367" i="47"/>
  <c r="T367" i="47"/>
  <c r="S246" i="47"/>
  <c r="T246" i="47" s="1"/>
  <c r="T166" i="47"/>
  <c r="S166" i="47"/>
  <c r="S298" i="47"/>
  <c r="T298" i="47"/>
  <c r="S427" i="47"/>
  <c r="T427" i="47" s="1"/>
  <c r="S224" i="47"/>
  <c r="T224" i="47" s="1"/>
  <c r="S348" i="47"/>
  <c r="T348" i="47" s="1"/>
  <c r="S470" i="47"/>
  <c r="T470" i="47" s="1"/>
  <c r="S90" i="47"/>
  <c r="T90" i="47" s="1"/>
  <c r="T421" i="47"/>
  <c r="S421" i="47"/>
  <c r="S170" i="47"/>
  <c r="T170" i="47" s="1"/>
  <c r="S345" i="47"/>
  <c r="T345" i="47"/>
  <c r="T196" i="47"/>
  <c r="S196" i="47"/>
  <c r="T237" i="47"/>
  <c r="S237" i="47"/>
  <c r="S349" i="47"/>
  <c r="T349" i="47" s="1"/>
  <c r="S156" i="47"/>
  <c r="T156" i="47" s="1"/>
  <c r="S185" i="47"/>
  <c r="T185" i="47" s="1"/>
  <c r="T250" i="47"/>
  <c r="S250" i="47"/>
  <c r="T283" i="47"/>
  <c r="S283" i="47"/>
  <c r="S322" i="47"/>
  <c r="T322" i="47" s="1"/>
  <c r="S479" i="47"/>
  <c r="T479" i="47" s="1"/>
  <c r="S152" i="47"/>
  <c r="T152" i="47" s="1"/>
  <c r="S205" i="47"/>
  <c r="T205" i="47" s="1"/>
  <c r="T413" i="47"/>
  <c r="S413" i="47"/>
  <c r="S265" i="47"/>
  <c r="T265" i="47"/>
  <c r="T197" i="47"/>
  <c r="S197" i="47"/>
  <c r="T299" i="47"/>
  <c r="S299" i="47"/>
  <c r="T389" i="47"/>
  <c r="S389" i="47"/>
  <c r="S466" i="47"/>
  <c r="T466" i="47" s="1"/>
  <c r="T457" i="47"/>
  <c r="S457" i="47"/>
  <c r="S395" i="47"/>
  <c r="T395" i="47" s="1"/>
  <c r="S282" i="47"/>
  <c r="T282" i="47"/>
  <c r="S347" i="47"/>
  <c r="T347" i="47" s="1"/>
  <c r="S151" i="47"/>
  <c r="T151" i="47" s="1"/>
  <c r="S155" i="47"/>
  <c r="T155" i="47" s="1"/>
  <c r="T450" i="47"/>
  <c r="S450" i="47"/>
  <c r="S158" i="47"/>
  <c r="T158" i="47" s="1"/>
  <c r="S220" i="47"/>
  <c r="T220" i="47" s="1"/>
  <c r="T315" i="47"/>
  <c r="S315" i="47"/>
  <c r="T288" i="47"/>
  <c r="S288" i="47"/>
  <c r="S209" i="47"/>
  <c r="T209" i="47" s="1"/>
  <c r="S161" i="47"/>
  <c r="T161" i="47" s="1"/>
  <c r="S235" i="47"/>
  <c r="T235" i="47"/>
  <c r="S274" i="47"/>
  <c r="T274" i="47"/>
  <c r="T385" i="47"/>
  <c r="S385" i="47"/>
  <c r="S467" i="47"/>
  <c r="T467" i="47"/>
  <c r="S143" i="47"/>
  <c r="T143" i="47" s="1"/>
  <c r="S252" i="47"/>
  <c r="T252" i="47" s="1"/>
  <c r="T177" i="47"/>
  <c r="S177" i="47"/>
  <c r="S86" i="47"/>
  <c r="T86" i="47" s="1"/>
  <c r="S408" i="47"/>
  <c r="T408" i="47" s="1"/>
  <c r="S396" i="47"/>
  <c r="T396" i="47"/>
  <c r="T430" i="47"/>
  <c r="S430" i="47"/>
  <c r="S423" i="47"/>
  <c r="T423" i="47" s="1"/>
  <c r="S287" i="47"/>
  <c r="T287" i="47" s="1"/>
  <c r="T473" i="47"/>
  <c r="S473" i="47"/>
  <c r="S179" i="47"/>
  <c r="T179" i="47" s="1"/>
  <c r="S381" i="47"/>
  <c r="T381" i="47"/>
  <c r="S420" i="47"/>
  <c r="T420" i="47"/>
  <c r="S324" i="47"/>
  <c r="T324" i="47" s="1"/>
  <c r="S290" i="47"/>
  <c r="T290" i="47"/>
  <c r="S142" i="47"/>
  <c r="T142" i="47"/>
  <c r="S335" i="47"/>
  <c r="T335" i="47"/>
  <c r="T398" i="47"/>
  <c r="S398" i="47"/>
  <c r="T267" i="47"/>
  <c r="S267" i="47"/>
  <c r="S436" i="47"/>
  <c r="T436" i="47" s="1"/>
  <c r="S175" i="47"/>
  <c r="T175" i="47"/>
  <c r="T172" i="47"/>
  <c r="S172" i="47"/>
  <c r="S241" i="47"/>
  <c r="T241" i="47"/>
  <c r="S375" i="47"/>
  <c r="T375" i="47" s="1"/>
  <c r="S410" i="47"/>
  <c r="T410" i="47" s="1"/>
  <c r="S107" i="47"/>
  <c r="T107" i="47" s="1"/>
  <c r="S402" i="47"/>
  <c r="T402" i="47" s="1"/>
  <c r="T383" i="47"/>
  <c r="S383" i="47"/>
  <c r="S98" i="47"/>
  <c r="T98" i="47" s="1"/>
  <c r="S88" i="47"/>
  <c r="T88" i="47"/>
  <c r="S245" i="47"/>
  <c r="T245" i="47" s="1"/>
  <c r="T386" i="47"/>
  <c r="S386" i="47"/>
  <c r="S352" i="47"/>
  <c r="T352" i="47"/>
  <c r="T445" i="47"/>
  <c r="S445" i="47"/>
  <c r="S97" i="47"/>
  <c r="T97" i="47"/>
  <c r="T130" i="47"/>
  <c r="S130" i="47"/>
  <c r="S475" i="47"/>
  <c r="T475" i="47"/>
  <c r="S328" i="47"/>
  <c r="T328" i="47" s="1"/>
  <c r="T180" i="47"/>
  <c r="S180" i="47"/>
  <c r="T316" i="47"/>
  <c r="S316" i="47"/>
  <c r="T416" i="47"/>
  <c r="S416" i="47"/>
  <c r="S202" i="47"/>
  <c r="T202" i="47" s="1"/>
  <c r="S377" i="47"/>
  <c r="T377" i="47" s="1"/>
  <c r="S459" i="47"/>
  <c r="T459" i="47"/>
  <c r="S388" i="47"/>
  <c r="T388" i="47"/>
  <c r="T293" i="47"/>
  <c r="S293" i="47"/>
  <c r="S120" i="47"/>
  <c r="T120" i="47" s="1"/>
  <c r="S279" i="47"/>
  <c r="T279" i="47" s="1"/>
  <c r="S364" i="47"/>
  <c r="T364" i="47" s="1"/>
  <c r="S208" i="47"/>
  <c r="T208" i="47" s="1"/>
  <c r="S331" i="47"/>
  <c r="T331" i="47" s="1"/>
  <c r="S326" i="47"/>
  <c r="T326" i="47" s="1"/>
  <c r="S127" i="47"/>
  <c r="T127" i="47" s="1"/>
  <c r="T136" i="47"/>
  <c r="S136" i="47"/>
  <c r="S286" i="47"/>
  <c r="T286" i="47"/>
  <c r="S294" i="47"/>
  <c r="T294" i="47"/>
  <c r="S319" i="47"/>
  <c r="T319" i="47"/>
  <c r="T380" i="47"/>
  <c r="S380" i="47"/>
  <c r="S438" i="47"/>
  <c r="T438" i="47"/>
  <c r="T189" i="47"/>
  <c r="S189" i="47"/>
  <c r="T447" i="47"/>
  <c r="S447" i="47"/>
  <c r="S407" i="47"/>
  <c r="T407" i="47" s="1"/>
  <c r="S203" i="47"/>
  <c r="T203" i="47"/>
  <c r="S426" i="47"/>
  <c r="T426" i="47" s="1"/>
  <c r="S137" i="47"/>
  <c r="T137" i="47" s="1"/>
  <c r="S404" i="47"/>
  <c r="T404" i="47"/>
  <c r="T128" i="47"/>
  <c r="S128" i="47"/>
  <c r="S371" i="47"/>
  <c r="T371" i="47" s="1"/>
  <c r="S320" i="47"/>
  <c r="T320" i="47"/>
  <c r="T132" i="47"/>
  <c r="S132" i="47"/>
  <c r="S117" i="47"/>
  <c r="T117" i="47" s="1"/>
  <c r="S411" i="47"/>
  <c r="T411" i="47"/>
  <c r="S391" i="47"/>
  <c r="T391" i="47" s="1"/>
  <c r="T234" i="47"/>
  <c r="S234" i="47"/>
  <c r="S418" i="47"/>
  <c r="T418" i="47" s="1"/>
  <c r="T140" i="47"/>
  <c r="S140" i="47"/>
  <c r="S284" i="47"/>
  <c r="T284" i="47" s="1"/>
  <c r="T471" i="47"/>
  <c r="S471" i="47"/>
  <c r="S217" i="47"/>
  <c r="T217" i="47"/>
  <c r="T226" i="47"/>
  <c r="S226" i="47"/>
  <c r="S191" i="47"/>
  <c r="T191" i="47"/>
  <c r="T190" i="47"/>
  <c r="S190" i="47"/>
  <c r="S462" i="47"/>
  <c r="T462" i="47" s="1"/>
  <c r="S148" i="47"/>
  <c r="T148" i="47" s="1"/>
  <c r="T311" i="47"/>
  <c r="S311" i="47"/>
  <c r="S444" i="47"/>
  <c r="T444" i="47" s="1"/>
  <c r="S145" i="47"/>
  <c r="T145" i="47" s="1"/>
  <c r="T263" i="47"/>
  <c r="S263" i="47"/>
  <c r="S147" i="47"/>
  <c r="T147" i="47" s="1"/>
  <c r="T281" i="47"/>
  <c r="S281" i="47"/>
  <c r="T449" i="47"/>
  <c r="S449" i="47"/>
  <c r="S472" i="47"/>
  <c r="T472" i="47" s="1"/>
  <c r="T342" i="47"/>
  <c r="S342" i="47"/>
  <c r="T236" i="47"/>
  <c r="S236" i="47"/>
  <c r="S138" i="47"/>
  <c r="T138" i="47" s="1"/>
  <c r="S419" i="47"/>
  <c r="T419" i="47"/>
  <c r="S325" i="47"/>
  <c r="T325" i="47" s="1"/>
  <c r="S351" i="47"/>
  <c r="T351" i="47" s="1"/>
  <c r="S451" i="47"/>
  <c r="T451" i="47" s="1"/>
  <c r="S358" i="47"/>
  <c r="T358" i="47" s="1"/>
  <c r="S468" i="47"/>
  <c r="T468" i="47"/>
  <c r="S91" i="47"/>
  <c r="T91" i="47"/>
  <c r="T440" i="47"/>
  <c r="S440" i="47"/>
  <c r="T455" i="47"/>
  <c r="S455" i="47"/>
  <c r="S102" i="47"/>
  <c r="T102" i="47" s="1"/>
  <c r="S393" i="47"/>
  <c r="T393" i="47" s="1"/>
  <c r="S453" i="47"/>
  <c r="T453" i="47" s="1"/>
  <c r="T228" i="47"/>
  <c r="S228" i="47"/>
  <c r="S261" i="47"/>
  <c r="T261" i="47" s="1"/>
  <c r="S318" i="47"/>
  <c r="T318" i="47" s="1"/>
  <c r="S108" i="47"/>
  <c r="T108" i="47" s="1"/>
  <c r="S139" i="47"/>
  <c r="T139" i="47" s="1"/>
  <c r="S210" i="47"/>
  <c r="T210" i="47" s="1"/>
  <c r="T230" i="47"/>
  <c r="S230" i="47"/>
  <c r="S277" i="47"/>
  <c r="T277" i="47" s="1"/>
  <c r="T439" i="47"/>
  <c r="S439" i="47"/>
  <c r="S292" i="47"/>
  <c r="T292" i="47" s="1"/>
  <c r="T85" i="47"/>
  <c r="S85" i="47"/>
  <c r="S448" i="47"/>
  <c r="T448" i="47" s="1"/>
  <c r="S262" i="47"/>
  <c r="T262" i="47" s="1"/>
  <c r="S195" i="47"/>
  <c r="T195" i="47"/>
  <c r="T232" i="47"/>
  <c r="S232" i="47"/>
  <c r="T153" i="47"/>
  <c r="S153" i="47"/>
  <c r="S372" i="47"/>
  <c r="T372" i="47" s="1"/>
  <c r="T433" i="47"/>
  <c r="S433" i="47"/>
  <c r="T366" i="47"/>
  <c r="S366" i="47"/>
  <c r="T477" i="47"/>
  <c r="S477" i="47"/>
  <c r="S303" i="47"/>
  <c r="T303" i="47" s="1"/>
  <c r="S247" i="47"/>
  <c r="T247" i="47" s="1"/>
  <c r="S270" i="47"/>
  <c r="T270" i="47"/>
  <c r="S390" i="47"/>
  <c r="T390" i="47" s="1"/>
  <c r="S374" i="47"/>
  <c r="T374" i="47" s="1"/>
  <c r="S340" i="47"/>
  <c r="T340" i="47"/>
  <c r="S192" i="47"/>
  <c r="T192" i="47" s="1"/>
  <c r="S306" i="47"/>
  <c r="T306" i="47"/>
  <c r="T437" i="47"/>
  <c r="S437" i="47"/>
  <c r="S291" i="47"/>
  <c r="T291" i="47" s="1"/>
  <c r="S187" i="47"/>
  <c r="T187" i="47" s="1"/>
  <c r="T99" i="47"/>
  <c r="S99" i="47"/>
  <c r="S357" i="47"/>
  <c r="T357" i="47"/>
  <c r="S94" i="47"/>
  <c r="T94" i="47"/>
  <c r="T255" i="47"/>
  <c r="S255" i="47"/>
  <c r="S198" i="47"/>
  <c r="T198" i="47" s="1"/>
  <c r="S435" i="47"/>
  <c r="T435" i="47"/>
  <c r="T193" i="47"/>
  <c r="S193" i="47"/>
  <c r="S129" i="47"/>
  <c r="T129" i="47" s="1"/>
  <c r="S211" i="47"/>
  <c r="T211" i="47"/>
  <c r="S378" i="47"/>
  <c r="T378" i="47" s="1"/>
  <c r="S361" i="47"/>
  <c r="T361" i="47" s="1"/>
  <c r="S443" i="47"/>
  <c r="T443" i="47"/>
  <c r="S412" i="47"/>
  <c r="T412" i="47" s="1"/>
  <c r="S295" i="47"/>
  <c r="T295" i="47" s="1"/>
  <c r="T95" i="47"/>
  <c r="S95" i="47"/>
  <c r="S168" i="47"/>
  <c r="T168" i="47" s="1"/>
  <c r="S258" i="47"/>
  <c r="T258" i="47" s="1"/>
  <c r="S338" i="47"/>
  <c r="T338" i="47" s="1"/>
  <c r="S422" i="47"/>
  <c r="T422" i="47" s="1"/>
  <c r="T434" i="47"/>
  <c r="S434" i="47"/>
  <c r="T431" i="47"/>
  <c r="S431" i="47"/>
  <c r="T229" i="47"/>
  <c r="S229" i="47"/>
  <c r="S231" i="47"/>
  <c r="T231" i="47" s="1"/>
  <c r="T384" i="47"/>
  <c r="S384" i="47"/>
  <c r="S302" i="47"/>
  <c r="T302" i="47"/>
  <c r="S289" i="47"/>
  <c r="T289" i="47" s="1"/>
  <c r="S150" i="47"/>
  <c r="T150" i="47" s="1"/>
  <c r="T225" i="47"/>
  <c r="S225" i="47"/>
  <c r="T248" i="47"/>
  <c r="S248" i="47"/>
  <c r="S269" i="47"/>
  <c r="T269" i="47"/>
  <c r="S204" i="47"/>
  <c r="T204" i="47" s="1"/>
  <c r="T239" i="47"/>
  <c r="S239" i="47"/>
  <c r="S275" i="47"/>
  <c r="T275" i="47" s="1"/>
  <c r="S327" i="47"/>
  <c r="T327" i="47"/>
  <c r="T370" i="47"/>
  <c r="S370" i="47"/>
  <c r="T405" i="47"/>
  <c r="S405" i="47"/>
  <c r="S183" i="47"/>
  <c r="T183" i="47"/>
  <c r="S89" i="47"/>
  <c r="T89" i="47"/>
  <c r="T394" i="47"/>
  <c r="S394" i="47"/>
  <c r="S144" i="47"/>
  <c r="T144" i="47" s="1"/>
  <c r="S176" i="47"/>
  <c r="T176" i="47"/>
  <c r="S264" i="47"/>
  <c r="T264" i="47" s="1"/>
  <c r="S387" i="47"/>
  <c r="T387" i="47"/>
  <c r="T123" i="47"/>
  <c r="S123" i="47"/>
  <c r="S119" i="47"/>
  <c r="T119" i="47" s="1"/>
  <c r="S92" i="47"/>
  <c r="T92" i="47" s="1"/>
  <c r="S125" i="47"/>
  <c r="T125" i="47" s="1"/>
  <c r="S223" i="47"/>
  <c r="T223" i="47"/>
  <c r="T154" i="47"/>
  <c r="S154" i="47"/>
  <c r="S159" i="47"/>
  <c r="T159" i="47"/>
  <c r="S304" i="47"/>
  <c r="T304" i="47" s="1"/>
  <c r="T259" i="47"/>
  <c r="S259" i="47"/>
  <c r="T399" i="47"/>
  <c r="S399" i="47"/>
  <c r="T173" i="47"/>
  <c r="S173" i="47"/>
  <c r="S309" i="47"/>
  <c r="T309" i="47" s="1"/>
  <c r="T400" i="47"/>
  <c r="S400" i="47"/>
  <c r="T238" i="47"/>
  <c r="S238" i="47"/>
  <c r="S355" i="47"/>
  <c r="T355" i="47" s="1"/>
  <c r="S81" i="47"/>
  <c r="T81" i="47"/>
  <c r="T346" i="47"/>
  <c r="S346" i="47"/>
  <c r="T164" i="47"/>
  <c r="S164" i="47"/>
  <c r="S199" i="47"/>
  <c r="T199" i="47"/>
  <c r="S363" i="47"/>
  <c r="T363" i="47" s="1"/>
  <c r="S87" i="47"/>
  <c r="T87" i="47" s="1"/>
  <c r="T112" i="47"/>
  <c r="S112" i="47"/>
  <c r="S200" i="47"/>
  <c r="T200" i="47" s="1"/>
  <c r="S278" i="47"/>
  <c r="T278" i="47"/>
  <c r="S314" i="47"/>
  <c r="T314" i="47" s="1"/>
  <c r="T356" i="47"/>
  <c r="S356" i="47"/>
  <c r="T414" i="47"/>
  <c r="S414" i="47"/>
  <c r="S124" i="47"/>
  <c r="T124" i="47" s="1"/>
  <c r="S313" i="47"/>
  <c r="T313" i="47" s="1"/>
  <c r="S174" i="47"/>
  <c r="T174" i="47" s="1"/>
  <c r="T272" i="47"/>
  <c r="S272" i="47"/>
  <c r="S240" i="47"/>
  <c r="T240" i="47" s="1"/>
  <c r="S452" i="47"/>
  <c r="T452" i="47" s="1"/>
  <c r="T169" i="47"/>
  <c r="S169" i="47"/>
  <c r="T297" i="47"/>
  <c r="S297" i="47"/>
  <c r="S397" i="47"/>
  <c r="T397" i="47" s="1"/>
  <c r="S126" i="47"/>
  <c r="T126" i="47" s="1"/>
  <c r="T221" i="47"/>
  <c r="S221" i="47"/>
  <c r="S82" i="47"/>
  <c r="T82" i="47"/>
  <c r="S201" i="47"/>
  <c r="T201" i="47"/>
  <c r="S317" i="47"/>
  <c r="T317" i="47" s="1"/>
  <c r="T100" i="47"/>
  <c r="S100" i="47"/>
  <c r="S110" i="47"/>
  <c r="T110" i="47"/>
  <c r="S227" i="47"/>
  <c r="T227" i="47"/>
  <c r="S368" i="47"/>
  <c r="T368" i="47"/>
  <c r="T122" i="47"/>
  <c r="S122" i="47"/>
  <c r="S118" i="47"/>
  <c r="T118" i="47"/>
  <c r="S276" i="47"/>
  <c r="T276" i="47" s="1"/>
  <c r="S249" i="47"/>
  <c r="T249" i="47" s="1"/>
  <c r="S376" i="47"/>
  <c r="T376" i="47" s="1"/>
  <c r="T469" i="47"/>
  <c r="S469" i="47"/>
  <c r="S330" i="47"/>
  <c r="T330" i="47" s="1"/>
  <c r="S135" i="47"/>
  <c r="T135" i="47" s="1"/>
  <c r="S463" i="47"/>
  <c r="T463" i="47" s="1"/>
  <c r="S157" i="47"/>
  <c r="T157" i="47" s="1"/>
  <c r="T392" i="47"/>
  <c r="S392" i="47"/>
  <c r="S160" i="47"/>
  <c r="T160" i="47"/>
  <c r="T446" i="47"/>
  <c r="S446" i="47"/>
  <c r="S337" i="47"/>
  <c r="T337" i="47" s="1"/>
  <c r="T233" i="47"/>
  <c r="S233" i="47"/>
  <c r="T271" i="47"/>
  <c r="S271" i="47"/>
  <c r="S460" i="47"/>
  <c r="T460" i="47"/>
  <c r="S243" i="47"/>
  <c r="T243" i="47"/>
  <c r="T244" i="47"/>
  <c r="S244" i="47"/>
  <c r="S133" i="47"/>
  <c r="T133" i="47" s="1"/>
  <c r="S254" i="47"/>
  <c r="T254" i="47"/>
  <c r="T429" i="47"/>
  <c r="S429" i="47"/>
  <c r="S121" i="47"/>
  <c r="T121" i="47" s="1"/>
  <c r="S425" i="47"/>
  <c r="T425" i="47" s="1"/>
  <c r="T464" i="47"/>
  <c r="S464" i="47"/>
  <c r="S333" i="47"/>
  <c r="T333" i="47" s="1"/>
  <c r="T334" i="47"/>
  <c r="S334" i="47"/>
  <c r="S113" i="47"/>
  <c r="T113" i="47"/>
  <c r="S382" i="47"/>
  <c r="T382" i="47" s="1"/>
  <c r="T141" i="47"/>
  <c r="S141" i="47"/>
  <c r="T260" i="47"/>
  <c r="S260" i="47"/>
  <c r="T273" i="47"/>
  <c r="S273" i="47"/>
  <c r="S182" i="47"/>
  <c r="T182" i="47" s="1"/>
  <c r="S212" i="47"/>
  <c r="T212" i="47" s="1"/>
  <c r="T323" i="47"/>
  <c r="S323" i="47"/>
  <c r="S312" i="47"/>
  <c r="T312" i="47" s="1"/>
  <c r="S350" i="47"/>
  <c r="T350" i="47" s="1"/>
  <c r="T441" i="47"/>
  <c r="S441" i="47"/>
  <c r="S478" i="47"/>
  <c r="T478" i="47" s="1"/>
  <c r="S134" i="47"/>
  <c r="T134" i="47"/>
  <c r="S285" i="47"/>
  <c r="T285" i="47"/>
  <c r="S308" i="47"/>
  <c r="T308" i="47" s="1"/>
  <c r="S207" i="47"/>
  <c r="T207" i="47" s="1"/>
  <c r="S219" i="47"/>
  <c r="T219" i="47"/>
  <c r="S369" i="47"/>
  <c r="T369" i="47"/>
  <c r="T101" i="47"/>
  <c r="S101" i="47"/>
  <c r="S365" i="47"/>
  <c r="T365" i="47"/>
  <c r="T461" i="47"/>
  <c r="S461" i="47"/>
  <c r="S218" i="47"/>
  <c r="T218" i="47"/>
  <c r="S307" i="47"/>
  <c r="T307" i="47" s="1"/>
  <c r="T96" i="47"/>
  <c r="S96" i="47"/>
  <c r="S194" i="47"/>
  <c r="T194" i="47" s="1"/>
  <c r="S465" i="47"/>
  <c r="T465" i="47" s="1"/>
  <c r="T188" i="47"/>
  <c r="S188" i="47"/>
  <c r="S215" i="47"/>
  <c r="T215" i="47"/>
  <c r="T280" i="47"/>
  <c r="S280" i="47"/>
  <c r="S476" i="47"/>
  <c r="T476" i="47"/>
  <c r="S109" i="47"/>
  <c r="T109" i="47" s="1"/>
  <c r="T216" i="47"/>
  <c r="S216" i="47"/>
  <c r="S256" i="47"/>
  <c r="T256" i="47" s="1"/>
  <c r="S339" i="47"/>
  <c r="T339" i="47" s="1"/>
  <c r="T458" i="47"/>
  <c r="S458" i="47"/>
  <c r="S432" i="47"/>
  <c r="T432" i="47" s="1"/>
  <c r="T454" i="47"/>
  <c r="S454" i="47"/>
  <c r="H3" i="3"/>
  <c r="C1" i="3"/>
  <c r="C8" i="1" s="1"/>
  <c r="S2" i="16"/>
  <c r="T2" i="16"/>
  <c r="U2" i="16"/>
  <c r="V2" i="16"/>
  <c r="G6" i="1"/>
  <c r="I6" i="1" s="1"/>
  <c r="K2" i="16" s="1"/>
  <c r="G7" i="1"/>
  <c r="I7" i="1" s="1"/>
  <c r="B18" i="16" s="1"/>
  <c r="F1" i="2"/>
  <c r="C1" i="2"/>
  <c r="G4" i="1"/>
  <c r="G10" i="1"/>
  <c r="E45" i="1"/>
  <c r="U302" i="47" l="1"/>
  <c r="U162" i="47"/>
  <c r="U186" i="47"/>
  <c r="U130" i="47"/>
  <c r="U380" i="47"/>
  <c r="U441" i="47"/>
  <c r="U106" i="47"/>
  <c r="U450" i="47"/>
  <c r="U386" i="47"/>
  <c r="U94" i="47"/>
  <c r="U123" i="47"/>
  <c r="U101" i="47"/>
  <c r="U421" i="47"/>
  <c r="U389" i="47"/>
  <c r="U381" i="47"/>
  <c r="U445" i="47"/>
  <c r="U97" i="47"/>
  <c r="U357" i="47"/>
  <c r="U405" i="47"/>
  <c r="U81" i="47"/>
  <c r="U469" i="47"/>
  <c r="U429" i="47"/>
  <c r="U365" i="47"/>
  <c r="U461" i="47"/>
  <c r="U188" i="47"/>
  <c r="U199" i="47"/>
  <c r="U140" i="47"/>
  <c r="U149" i="47"/>
  <c r="U332" i="47"/>
  <c r="U88" i="47"/>
  <c r="U475" i="47"/>
  <c r="U459" i="47"/>
  <c r="U411" i="47"/>
  <c r="U443" i="47"/>
  <c r="U387" i="47"/>
  <c r="U141" i="47"/>
  <c r="U353" i="47"/>
  <c r="U329" i="47"/>
  <c r="U213" i="47"/>
  <c r="U354" i="47"/>
  <c r="U253" i="47"/>
  <c r="U301" i="47"/>
  <c r="U251" i="47"/>
  <c r="U298" i="47"/>
  <c r="U345" i="47"/>
  <c r="U250" i="47"/>
  <c r="U283" i="47"/>
  <c r="U197" i="47"/>
  <c r="U315" i="47"/>
  <c r="U385" i="47"/>
  <c r="U430" i="47"/>
  <c r="U290" i="47"/>
  <c r="U241" i="47"/>
  <c r="U352" i="47"/>
  <c r="U416" i="47"/>
  <c r="U293" i="47"/>
  <c r="U189" i="47"/>
  <c r="U234" i="47"/>
  <c r="U226" i="47"/>
  <c r="U281" i="47"/>
  <c r="U195" i="47"/>
  <c r="U153" i="47"/>
  <c r="U366" i="47"/>
  <c r="U193" i="47"/>
  <c r="U211" i="47"/>
  <c r="U229" i="47"/>
  <c r="U327" i="47"/>
  <c r="U173" i="47"/>
  <c r="U112" i="47"/>
  <c r="U297" i="47"/>
  <c r="U227" i="47"/>
  <c r="U368" i="47"/>
  <c r="U243" i="47"/>
  <c r="U273" i="47"/>
  <c r="U219" i="47"/>
  <c r="U216" i="47"/>
  <c r="U392" i="47"/>
  <c r="U419" i="47"/>
  <c r="U449" i="47"/>
  <c r="U437" i="47"/>
  <c r="U420" i="47"/>
  <c r="U89" i="47"/>
  <c r="U413" i="47"/>
  <c r="U286" i="47"/>
  <c r="U384" i="47"/>
  <c r="U260" i="47"/>
  <c r="U180" i="47"/>
  <c r="U473" i="47"/>
  <c r="U257" i="47"/>
  <c r="U320" i="47"/>
  <c r="U132" i="47"/>
  <c r="U356" i="47"/>
  <c r="U456" i="47"/>
  <c r="U159" i="47"/>
  <c r="U136" i="47"/>
  <c r="U232" i="47"/>
  <c r="U458" i="47"/>
  <c r="U394" i="47"/>
  <c r="U370" i="47"/>
  <c r="U299" i="47"/>
  <c r="U417" i="47"/>
  <c r="U131" i="47"/>
  <c r="U460" i="47"/>
  <c r="U269" i="47"/>
  <c r="U434" i="47"/>
  <c r="U105" i="47"/>
  <c r="U323" i="47"/>
  <c r="U464" i="47"/>
  <c r="U457" i="47"/>
  <c r="U373" i="47"/>
  <c r="U447" i="47"/>
  <c r="U235" i="47"/>
  <c r="U201" i="47"/>
  <c r="U164" i="47"/>
  <c r="U259" i="47"/>
  <c r="U225" i="47"/>
  <c r="U306" i="47"/>
  <c r="U404" i="47"/>
  <c r="U360" i="47"/>
  <c r="U171" i="47"/>
  <c r="U400" i="47"/>
  <c r="U99" i="47"/>
  <c r="U265" i="47"/>
  <c r="U122" i="47"/>
  <c r="U100" i="47"/>
  <c r="U439" i="47"/>
  <c r="U203" i="47"/>
  <c r="U274" i="47"/>
  <c r="U233" i="47"/>
  <c r="U169" i="47"/>
  <c r="U267" i="47"/>
  <c r="U435" i="47"/>
  <c r="U383" i="47"/>
  <c r="U191" i="47"/>
  <c r="U319" i="47"/>
  <c r="U95" i="47"/>
  <c r="U468" i="47"/>
  <c r="U215" i="47"/>
  <c r="U142" i="47"/>
  <c r="U342" i="47"/>
  <c r="U272" i="47"/>
  <c r="U263" i="47"/>
  <c r="U196" i="47"/>
  <c r="U340" i="47"/>
  <c r="U128" i="47"/>
  <c r="U255" i="47"/>
  <c r="U471" i="47"/>
  <c r="U172" i="47"/>
  <c r="U334" i="47"/>
  <c r="U254" i="47"/>
  <c r="U398" i="47"/>
  <c r="U190" i="47"/>
  <c r="U214" i="47"/>
  <c r="U438" i="47"/>
  <c r="U310" i="47"/>
  <c r="U206" i="47"/>
  <c r="U160" i="47"/>
  <c r="U113" i="47"/>
  <c r="U221" i="47"/>
  <c r="U217" i="47"/>
  <c r="U177" i="47"/>
  <c r="U440" i="47"/>
  <c r="U271" i="47"/>
  <c r="U399" i="47"/>
  <c r="U248" i="47"/>
  <c r="U433" i="47"/>
  <c r="U228" i="47"/>
  <c r="U335" i="47"/>
  <c r="U285" i="47"/>
  <c r="U316" i="47"/>
  <c r="U237" i="47"/>
  <c r="U154" i="47"/>
  <c r="U244" i="47"/>
  <c r="U388" i="47"/>
  <c r="U467" i="47"/>
  <c r="U282" i="47"/>
  <c r="U369" i="47"/>
  <c r="U218" i="47"/>
  <c r="U85" i="47"/>
  <c r="U346" i="47"/>
  <c r="U477" i="47"/>
  <c r="U236" i="47"/>
  <c r="U336" i="47"/>
  <c r="U270" i="47"/>
  <c r="U367" i="47"/>
  <c r="U476" i="47"/>
  <c r="U280" i="47"/>
  <c r="U96" i="47"/>
  <c r="U110" i="47"/>
  <c r="U431" i="47"/>
  <c r="U83" i="47"/>
  <c r="U230" i="47"/>
  <c r="U175" i="47"/>
  <c r="U239" i="47"/>
  <c r="U294" i="47"/>
  <c r="U176" i="47"/>
  <c r="U166" i="47"/>
  <c r="U167" i="47"/>
  <c r="U454" i="47"/>
  <c r="U414" i="47"/>
  <c r="U91" i="47"/>
  <c r="U311" i="47"/>
  <c r="U406" i="47"/>
  <c r="U82" i="47"/>
  <c r="U446" i="47"/>
  <c r="U118" i="47"/>
  <c r="U455" i="47"/>
  <c r="U238" i="47"/>
  <c r="U223" i="47"/>
  <c r="U183" i="47"/>
  <c r="Q80" i="28"/>
  <c r="Q80" i="48"/>
  <c r="Q80" i="47"/>
  <c r="U80" i="47" s="1"/>
  <c r="Q80" i="46"/>
  <c r="Q80" i="45"/>
  <c r="Q80" i="44"/>
  <c r="Q80" i="43"/>
  <c r="Q80" i="41"/>
  <c r="Q80" i="42"/>
  <c r="Q80" i="38"/>
  <c r="Q80" i="39"/>
  <c r="Q80" i="40"/>
  <c r="Q80" i="37"/>
  <c r="Q80" i="36"/>
  <c r="Q80" i="34"/>
  <c r="Q80" i="35"/>
  <c r="Q80" i="31"/>
  <c r="Q80" i="32"/>
  <c r="Q80" i="33"/>
  <c r="Q80" i="30"/>
  <c r="Q80" i="29"/>
  <c r="U278" i="47"/>
  <c r="U396" i="47"/>
  <c r="U134" i="47"/>
  <c r="U288" i="47"/>
  <c r="U424" i="47"/>
  <c r="U184" i="47"/>
  <c r="U276" i="47"/>
  <c r="U292" i="47"/>
  <c r="U170" i="47"/>
  <c r="U472" i="47"/>
  <c r="U144" i="47"/>
  <c r="U287" i="47"/>
  <c r="U155" i="47"/>
  <c r="U304" i="47"/>
  <c r="U108" i="47"/>
  <c r="U116" i="47"/>
  <c r="U124" i="47"/>
  <c r="U363" i="47"/>
  <c r="U422" i="47"/>
  <c r="U209" i="47"/>
  <c r="U103" i="47"/>
  <c r="U478" i="47"/>
  <c r="U402" i="47"/>
  <c r="U182" i="47"/>
  <c r="U204" i="47"/>
  <c r="U107" i="47"/>
  <c r="U156" i="47"/>
  <c r="U474" i="47"/>
  <c r="U139" i="47"/>
  <c r="U339" i="47"/>
  <c r="U129" i="47"/>
  <c r="U376" i="47"/>
  <c r="U126" i="47"/>
  <c r="U291" i="47"/>
  <c r="U453" i="47"/>
  <c r="U295" i="47"/>
  <c r="U262" i="47"/>
  <c r="U148" i="47"/>
  <c r="U412" i="47"/>
  <c r="U90" i="47"/>
  <c r="U379" i="47"/>
  <c r="U401" i="47"/>
  <c r="U359" i="47"/>
  <c r="U93" i="47"/>
  <c r="U178" i="47"/>
  <c r="U322" i="47"/>
  <c r="U202" i="47"/>
  <c r="U423" i="47"/>
  <c r="U343" i="47"/>
  <c r="U344" i="47"/>
  <c r="U222" i="47"/>
  <c r="U436" i="47"/>
  <c r="U252" i="47"/>
  <c r="U350" i="47"/>
  <c r="U212" i="47"/>
  <c r="U463" i="47"/>
  <c r="U249" i="47"/>
  <c r="U198" i="47"/>
  <c r="U192" i="47"/>
  <c r="U390" i="47"/>
  <c r="U138" i="47"/>
  <c r="U147" i="47"/>
  <c r="U407" i="47"/>
  <c r="U127" i="47"/>
  <c r="U364" i="47"/>
  <c r="U245" i="47"/>
  <c r="U375" i="47"/>
  <c r="U143" i="47"/>
  <c r="U220" i="47"/>
  <c r="U395" i="47"/>
  <c r="U152" i="47"/>
  <c r="U349" i="47"/>
  <c r="U427" i="47"/>
  <c r="U246" i="47"/>
  <c r="U300" i="47"/>
  <c r="U403" i="47"/>
  <c r="U296" i="47"/>
  <c r="U409" i="47"/>
  <c r="U109" i="47"/>
  <c r="U194" i="47"/>
  <c r="U207" i="47"/>
  <c r="U425" i="47"/>
  <c r="U330" i="47"/>
  <c r="U174" i="47"/>
  <c r="U200" i="47"/>
  <c r="U92" i="47"/>
  <c r="U448" i="47"/>
  <c r="U277" i="47"/>
  <c r="U351" i="47"/>
  <c r="U391" i="47"/>
  <c r="U371" i="47"/>
  <c r="U137" i="47"/>
  <c r="U326" i="47"/>
  <c r="U279" i="47"/>
  <c r="U408" i="47"/>
  <c r="U151" i="47"/>
  <c r="U84" i="47"/>
  <c r="U337" i="47"/>
  <c r="U338" i="47"/>
  <c r="U361" i="47"/>
  <c r="U325" i="47"/>
  <c r="U321" i="47"/>
  <c r="U362" i="47"/>
  <c r="U312" i="47"/>
  <c r="U382" i="47"/>
  <c r="U333" i="47"/>
  <c r="U121" i="47"/>
  <c r="U133" i="47"/>
  <c r="U397" i="47"/>
  <c r="U452" i="47"/>
  <c r="U313" i="47"/>
  <c r="U119" i="47"/>
  <c r="U264" i="47"/>
  <c r="U318" i="47"/>
  <c r="U426" i="47"/>
  <c r="U86" i="47"/>
  <c r="U158" i="47"/>
  <c r="U479" i="47"/>
  <c r="U470" i="47"/>
  <c r="U163" i="47"/>
  <c r="U181" i="47"/>
  <c r="U341" i="47"/>
  <c r="U432" i="47"/>
  <c r="U256" i="47"/>
  <c r="U308" i="47"/>
  <c r="U240" i="47"/>
  <c r="U314" i="47"/>
  <c r="U150" i="47"/>
  <c r="U247" i="47"/>
  <c r="U358" i="47"/>
  <c r="U418" i="47"/>
  <c r="U331" i="47"/>
  <c r="U120" i="47"/>
  <c r="U328" i="47"/>
  <c r="U324" i="47"/>
  <c r="U179" i="47"/>
  <c r="U347" i="47"/>
  <c r="U146" i="47"/>
  <c r="U165" i="47"/>
  <c r="U317" i="47"/>
  <c r="U125" i="47"/>
  <c r="U275" i="47"/>
  <c r="U258" i="47"/>
  <c r="U378" i="47"/>
  <c r="U374" i="47"/>
  <c r="U303" i="47"/>
  <c r="U372" i="47"/>
  <c r="U393" i="47"/>
  <c r="U145" i="47"/>
  <c r="U208" i="47"/>
  <c r="U98" i="47"/>
  <c r="U185" i="47"/>
  <c r="U348" i="47"/>
  <c r="U305" i="47"/>
  <c r="U114" i="47"/>
  <c r="U442" i="47"/>
  <c r="U415" i="47"/>
  <c r="U242" i="47"/>
  <c r="U307" i="47"/>
  <c r="U157" i="47"/>
  <c r="U289" i="47"/>
  <c r="U231" i="47"/>
  <c r="U168" i="47"/>
  <c r="U187" i="47"/>
  <c r="U210" i="47"/>
  <c r="U261" i="47"/>
  <c r="U102" i="47"/>
  <c r="U451" i="47"/>
  <c r="U462" i="47"/>
  <c r="U117" i="47"/>
  <c r="U377" i="47"/>
  <c r="U410" i="47"/>
  <c r="U466" i="47"/>
  <c r="U224" i="47"/>
  <c r="U428" i="47"/>
  <c r="U266" i="47"/>
  <c r="U111" i="47"/>
  <c r="U115" i="47"/>
  <c r="U268" i="47"/>
  <c r="U465" i="47"/>
  <c r="U135" i="47"/>
  <c r="U87" i="47"/>
  <c r="U355" i="47"/>
  <c r="U309" i="47"/>
  <c r="U444" i="47"/>
  <c r="U284" i="47"/>
  <c r="U161" i="47"/>
  <c r="U205" i="47"/>
  <c r="U104" i="47"/>
  <c r="T78" i="47"/>
  <c r="Q2" i="16"/>
  <c r="R2" i="16"/>
  <c r="P2" i="16"/>
  <c r="N2" i="16"/>
  <c r="M2" i="16"/>
  <c r="O2" i="16"/>
  <c r="F1" i="3"/>
  <c r="C9" i="1" s="1"/>
  <c r="G9" i="1" s="1"/>
  <c r="B17" i="16"/>
  <c r="B16" i="16"/>
  <c r="B15" i="16"/>
  <c r="B21" i="16"/>
  <c r="B13" i="16"/>
  <c r="B22" i="16"/>
  <c r="B20" i="16"/>
  <c r="B14" i="16"/>
  <c r="B19" i="16"/>
  <c r="L2" i="16"/>
  <c r="C7" i="2"/>
  <c r="B4" i="16"/>
  <c r="B12" i="16"/>
  <c r="B5" i="16"/>
  <c r="B3" i="16"/>
  <c r="B6" i="16"/>
  <c r="B7" i="16"/>
  <c r="B8" i="16"/>
  <c r="B9" i="16"/>
  <c r="B10" i="16"/>
  <c r="B11" i="16"/>
  <c r="J2" i="16"/>
  <c r="I2" i="16"/>
  <c r="F2" i="16"/>
  <c r="D2" i="16"/>
  <c r="C2" i="16"/>
  <c r="E2" i="16"/>
  <c r="G2" i="16"/>
  <c r="H2" i="16"/>
  <c r="U78" i="47" l="1"/>
  <c r="L22" i="1"/>
  <c r="H22" i="1"/>
  <c r="G11" i="1" l="1"/>
  <c r="G5" i="1"/>
  <c r="E2" i="28" l="1"/>
  <c r="B7" i="28" s="1"/>
  <c r="B20" i="28" s="1"/>
  <c r="I27" i="28" s="1"/>
  <c r="E2" i="31"/>
  <c r="B7" i="31" s="1"/>
  <c r="B20" i="31" s="1"/>
  <c r="E2" i="48"/>
  <c r="B7" i="48" s="1"/>
  <c r="B20" i="48" s="1"/>
  <c r="E2" i="41"/>
  <c r="B7" i="41" s="1"/>
  <c r="B20" i="41" s="1"/>
  <c r="E2" i="39"/>
  <c r="B7" i="39" s="1"/>
  <c r="B20" i="39" s="1"/>
  <c r="E2" i="32"/>
  <c r="B7" i="32" s="1"/>
  <c r="B20" i="32" s="1"/>
  <c r="E2" i="29"/>
  <c r="B7" i="29" s="1"/>
  <c r="B20" i="29" s="1"/>
  <c r="E2" i="37"/>
  <c r="B7" i="37" s="1"/>
  <c r="B20" i="37" s="1"/>
  <c r="E2" i="43"/>
  <c r="B7" i="43" s="1"/>
  <c r="B20" i="43" s="1"/>
  <c r="E2" i="34"/>
  <c r="B7" i="34" s="1"/>
  <c r="B20" i="34" s="1"/>
  <c r="E2" i="33"/>
  <c r="B7" i="33" s="1"/>
  <c r="B20" i="33" s="1"/>
  <c r="E2" i="44"/>
  <c r="B7" i="44" s="1"/>
  <c r="B20" i="44" s="1"/>
  <c r="E2" i="30"/>
  <c r="B7" i="30" s="1"/>
  <c r="B20" i="30" s="1"/>
  <c r="E2" i="47"/>
  <c r="B7" i="47" s="1"/>
  <c r="B20" i="47" s="1"/>
  <c r="E2" i="40"/>
  <c r="B7" i="40" s="1"/>
  <c r="B20" i="40" s="1"/>
  <c r="E2" i="35"/>
  <c r="B7" i="35" s="1"/>
  <c r="B20" i="35" s="1"/>
  <c r="E2" i="46"/>
  <c r="B7" i="46" s="1"/>
  <c r="B20" i="46" s="1"/>
  <c r="E2" i="45"/>
  <c r="B7" i="45" s="1"/>
  <c r="B20" i="45" s="1"/>
  <c r="E2" i="38"/>
  <c r="B7" i="38" s="1"/>
  <c r="B20" i="38" s="1"/>
  <c r="E2" i="42"/>
  <c r="B7" i="42" s="1"/>
  <c r="B20" i="42" s="1"/>
  <c r="E2" i="36"/>
  <c r="B7" i="36" s="1"/>
  <c r="B20" i="36" s="1"/>
  <c r="H26" i="28" l="1"/>
  <c r="H25" i="28"/>
  <c r="K25" i="28" s="1"/>
  <c r="I26" i="28"/>
  <c r="F16" i="28"/>
  <c r="F17" i="28"/>
  <c r="F15" i="28"/>
  <c r="F18" i="28"/>
  <c r="I25" i="28"/>
  <c r="I28" i="28"/>
  <c r="H27" i="28"/>
  <c r="J27" i="28" s="1"/>
  <c r="D20" i="28"/>
  <c r="H28" i="28"/>
  <c r="K28" i="28" s="1"/>
  <c r="F16" i="35"/>
  <c r="H25" i="35"/>
  <c r="I28" i="35"/>
  <c r="I26" i="35"/>
  <c r="F15" i="35"/>
  <c r="H26" i="35"/>
  <c r="H28" i="35"/>
  <c r="I25" i="35"/>
  <c r="I27" i="35"/>
  <c r="D20" i="35"/>
  <c r="H27" i="35"/>
  <c r="F17" i="35"/>
  <c r="F18" i="35"/>
  <c r="I27" i="37"/>
  <c r="F15" i="37"/>
  <c r="H28" i="37"/>
  <c r="F16" i="37"/>
  <c r="H25" i="37"/>
  <c r="I25" i="37"/>
  <c r="F18" i="37"/>
  <c r="D20" i="37"/>
  <c r="H26" i="37"/>
  <c r="F17" i="37"/>
  <c r="H27" i="37"/>
  <c r="I26" i="37"/>
  <c r="I28" i="37"/>
  <c r="I27" i="40"/>
  <c r="F17" i="40"/>
  <c r="I26" i="40"/>
  <c r="H26" i="40"/>
  <c r="F18" i="40"/>
  <c r="I28" i="40"/>
  <c r="H27" i="40"/>
  <c r="I25" i="40"/>
  <c r="F15" i="40"/>
  <c r="H25" i="40"/>
  <c r="F16" i="40"/>
  <c r="H28" i="40"/>
  <c r="D20" i="40"/>
  <c r="I25" i="32"/>
  <c r="H28" i="32"/>
  <c r="F15" i="32"/>
  <c r="H26" i="32"/>
  <c r="F16" i="32"/>
  <c r="H27" i="32"/>
  <c r="F18" i="32"/>
  <c r="D20" i="32"/>
  <c r="F17" i="32"/>
  <c r="I28" i="32"/>
  <c r="I27" i="32"/>
  <c r="H25" i="32"/>
  <c r="I26" i="32"/>
  <c r="H27" i="36"/>
  <c r="I25" i="36"/>
  <c r="I26" i="36"/>
  <c r="D20" i="36"/>
  <c r="F18" i="36"/>
  <c r="F15" i="36"/>
  <c r="I27" i="36"/>
  <c r="H28" i="36"/>
  <c r="H26" i="36"/>
  <c r="F17" i="36"/>
  <c r="I28" i="36"/>
  <c r="F16" i="36"/>
  <c r="H25" i="36"/>
  <c r="I28" i="30"/>
  <c r="I27" i="30"/>
  <c r="F16" i="30"/>
  <c r="D20" i="30"/>
  <c r="I25" i="30"/>
  <c r="F18" i="30"/>
  <c r="H26" i="30"/>
  <c r="H25" i="30"/>
  <c r="F17" i="30"/>
  <c r="F15" i="30"/>
  <c r="H28" i="30"/>
  <c r="H27" i="30"/>
  <c r="I26" i="30"/>
  <c r="H28" i="39"/>
  <c r="H26" i="39"/>
  <c r="H27" i="39"/>
  <c r="D20" i="39"/>
  <c r="H25" i="39"/>
  <c r="F16" i="39"/>
  <c r="I26" i="39"/>
  <c r="F17" i="39"/>
  <c r="F15" i="39"/>
  <c r="I28" i="39"/>
  <c r="F18" i="39"/>
  <c r="I27" i="39"/>
  <c r="I25" i="39"/>
  <c r="H28" i="47"/>
  <c r="F16" i="47"/>
  <c r="I28" i="47"/>
  <c r="H25" i="47"/>
  <c r="F18" i="47"/>
  <c r="H26" i="47"/>
  <c r="D20" i="47"/>
  <c r="I25" i="47"/>
  <c r="F15" i="47"/>
  <c r="I26" i="47"/>
  <c r="I27" i="47"/>
  <c r="H27" i="47"/>
  <c r="F17" i="47"/>
  <c r="H28" i="42"/>
  <c r="F15" i="42"/>
  <c r="I27" i="42"/>
  <c r="H26" i="42"/>
  <c r="D20" i="42"/>
  <c r="H25" i="42"/>
  <c r="F18" i="42"/>
  <c r="I26" i="42"/>
  <c r="I25" i="42"/>
  <c r="H27" i="42"/>
  <c r="I28" i="42"/>
  <c r="F17" i="42"/>
  <c r="F16" i="42"/>
  <c r="H28" i="44"/>
  <c r="I27" i="44"/>
  <c r="I28" i="44"/>
  <c r="H26" i="44"/>
  <c r="H25" i="44"/>
  <c r="F18" i="44"/>
  <c r="H27" i="44"/>
  <c r="D20" i="44"/>
  <c r="F17" i="44"/>
  <c r="F15" i="44"/>
  <c r="I26" i="44"/>
  <c r="F16" i="44"/>
  <c r="I25" i="44"/>
  <c r="H28" i="41"/>
  <c r="F15" i="41"/>
  <c r="F18" i="41"/>
  <c r="I26" i="41"/>
  <c r="I25" i="41"/>
  <c r="D20" i="41"/>
  <c r="H27" i="41"/>
  <c r="I28" i="41"/>
  <c r="F17" i="41"/>
  <c r="I27" i="41"/>
  <c r="F16" i="41"/>
  <c r="H25" i="41"/>
  <c r="H26" i="41"/>
  <c r="I26" i="38"/>
  <c r="F15" i="38"/>
  <c r="I27" i="38"/>
  <c r="F18" i="38"/>
  <c r="I25" i="38"/>
  <c r="H27" i="38"/>
  <c r="F17" i="38"/>
  <c r="H26" i="38"/>
  <c r="I28" i="38"/>
  <c r="D20" i="38"/>
  <c r="H28" i="38"/>
  <c r="F16" i="38"/>
  <c r="H25" i="38"/>
  <c r="I28" i="48"/>
  <c r="F15" i="48"/>
  <c r="F17" i="48"/>
  <c r="I25" i="48"/>
  <c r="F16" i="48"/>
  <c r="H26" i="48"/>
  <c r="H28" i="48"/>
  <c r="I26" i="48"/>
  <c r="H27" i="48"/>
  <c r="D20" i="48"/>
  <c r="H25" i="48"/>
  <c r="F18" i="48"/>
  <c r="I27" i="48"/>
  <c r="F18" i="45"/>
  <c r="F17" i="45"/>
  <c r="H25" i="45"/>
  <c r="H26" i="45"/>
  <c r="I27" i="45"/>
  <c r="D20" i="45"/>
  <c r="F16" i="45"/>
  <c r="F15" i="45"/>
  <c r="H27" i="45"/>
  <c r="I25" i="45"/>
  <c r="H28" i="45"/>
  <c r="I28" i="45"/>
  <c r="I26" i="45"/>
  <c r="F16" i="34"/>
  <c r="D20" i="34"/>
  <c r="H26" i="34"/>
  <c r="I25" i="34"/>
  <c r="F15" i="34"/>
  <c r="F18" i="34"/>
  <c r="H27" i="34"/>
  <c r="H28" i="34"/>
  <c r="I28" i="34"/>
  <c r="H25" i="34"/>
  <c r="I27" i="34"/>
  <c r="F17" i="34"/>
  <c r="I26" i="34"/>
  <c r="H26" i="31"/>
  <c r="I25" i="31"/>
  <c r="F16" i="31"/>
  <c r="D20" i="31"/>
  <c r="F15" i="31"/>
  <c r="F17" i="31"/>
  <c r="F18" i="31"/>
  <c r="I28" i="31"/>
  <c r="I26" i="31"/>
  <c r="H28" i="31"/>
  <c r="I27" i="31"/>
  <c r="H25" i="31"/>
  <c r="H27" i="31"/>
  <c r="I26" i="29"/>
  <c r="H25" i="29"/>
  <c r="I28" i="29"/>
  <c r="F18" i="29"/>
  <c r="F17" i="29"/>
  <c r="D20" i="29"/>
  <c r="F15" i="29"/>
  <c r="H27" i="29"/>
  <c r="I25" i="29"/>
  <c r="H26" i="29"/>
  <c r="I27" i="29"/>
  <c r="F16" i="29"/>
  <c r="H28" i="29"/>
  <c r="I25" i="33"/>
  <c r="F18" i="33"/>
  <c r="H28" i="33"/>
  <c r="H26" i="33"/>
  <c r="H27" i="33"/>
  <c r="F15" i="33"/>
  <c r="I28" i="33"/>
  <c r="D20" i="33"/>
  <c r="I27" i="33"/>
  <c r="F17" i="33"/>
  <c r="I26" i="33"/>
  <c r="H25" i="33"/>
  <c r="F16" i="33"/>
  <c r="I27" i="46"/>
  <c r="H25" i="46"/>
  <c r="H28" i="46"/>
  <c r="F15" i="46"/>
  <c r="F16" i="46"/>
  <c r="F17" i="46"/>
  <c r="I25" i="46"/>
  <c r="H27" i="46"/>
  <c r="I28" i="46"/>
  <c r="I26" i="46"/>
  <c r="F18" i="46"/>
  <c r="D20" i="46"/>
  <c r="H26" i="46"/>
  <c r="H26" i="43"/>
  <c r="F17" i="43"/>
  <c r="H28" i="43"/>
  <c r="I26" i="43"/>
  <c r="H25" i="43"/>
  <c r="F18" i="43"/>
  <c r="I28" i="43"/>
  <c r="F16" i="43"/>
  <c r="H27" i="43"/>
  <c r="F15" i="43"/>
  <c r="I25" i="43"/>
  <c r="D20" i="43"/>
  <c r="I27" i="43"/>
  <c r="G66" i="28" l="1"/>
  <c r="G65" i="28"/>
  <c r="K27" i="28"/>
  <c r="J25" i="28"/>
  <c r="K26" i="31"/>
  <c r="N26" i="31" s="1"/>
  <c r="K26" i="43"/>
  <c r="P26" i="43" s="1"/>
  <c r="J26" i="28"/>
  <c r="K26" i="28"/>
  <c r="N26" i="28" s="1"/>
  <c r="K25" i="39"/>
  <c r="P25" i="39" s="1"/>
  <c r="J26" i="31"/>
  <c r="K28" i="47"/>
  <c r="N28" i="47" s="1"/>
  <c r="J28" i="28"/>
  <c r="K28" i="37"/>
  <c r="N28" i="37" s="1"/>
  <c r="K25" i="37"/>
  <c r="L26" i="37" s="1"/>
  <c r="J27" i="41"/>
  <c r="J25" i="37"/>
  <c r="J28" i="44"/>
  <c r="K28" i="39"/>
  <c r="N28" i="39" s="1"/>
  <c r="K28" i="42"/>
  <c r="O28" i="42" s="1"/>
  <c r="K27" i="36"/>
  <c r="P27" i="36" s="1"/>
  <c r="J26" i="43"/>
  <c r="K26" i="46"/>
  <c r="J26" i="46"/>
  <c r="J26" i="38"/>
  <c r="K26" i="38"/>
  <c r="J25" i="47"/>
  <c r="K25" i="47"/>
  <c r="G65" i="32"/>
  <c r="G66" i="32"/>
  <c r="J27" i="43"/>
  <c r="K27" i="43"/>
  <c r="J28" i="33"/>
  <c r="K28" i="33"/>
  <c r="J27" i="29"/>
  <c r="K27" i="29"/>
  <c r="K27" i="31"/>
  <c r="J27" i="31"/>
  <c r="J25" i="34"/>
  <c r="K25" i="34"/>
  <c r="G66" i="34"/>
  <c r="G65" i="34"/>
  <c r="G66" i="41"/>
  <c r="G65" i="41"/>
  <c r="K28" i="44"/>
  <c r="J28" i="39"/>
  <c r="J26" i="39"/>
  <c r="K26" i="39"/>
  <c r="K26" i="30"/>
  <c r="J26" i="30"/>
  <c r="G66" i="36"/>
  <c r="G65" i="36"/>
  <c r="K27" i="37"/>
  <c r="J27" i="37"/>
  <c r="J28" i="40"/>
  <c r="K28" i="40"/>
  <c r="K26" i="35"/>
  <c r="J26" i="35"/>
  <c r="J28" i="46"/>
  <c r="K28" i="46"/>
  <c r="G66" i="33"/>
  <c r="G65" i="33"/>
  <c r="J28" i="29"/>
  <c r="K28" i="29"/>
  <c r="K28" i="31"/>
  <c r="J28" i="31"/>
  <c r="J27" i="34"/>
  <c r="K27" i="34"/>
  <c r="K26" i="45"/>
  <c r="J26" i="45"/>
  <c r="K27" i="48"/>
  <c r="J27" i="48"/>
  <c r="J27" i="38"/>
  <c r="K27" i="38"/>
  <c r="G66" i="44"/>
  <c r="G65" i="44"/>
  <c r="G65" i="42"/>
  <c r="G66" i="42"/>
  <c r="J27" i="30"/>
  <c r="K27" i="30"/>
  <c r="G66" i="30"/>
  <c r="G65" i="30"/>
  <c r="J26" i="36"/>
  <c r="K26" i="36"/>
  <c r="J27" i="36"/>
  <c r="J27" i="32"/>
  <c r="K27" i="32"/>
  <c r="G65" i="37"/>
  <c r="G66" i="37"/>
  <c r="K25" i="31"/>
  <c r="J25" i="31"/>
  <c r="G66" i="45"/>
  <c r="G65" i="45"/>
  <c r="K26" i="41"/>
  <c r="J26" i="41"/>
  <c r="G66" i="29"/>
  <c r="G65" i="29"/>
  <c r="G66" i="48"/>
  <c r="G65" i="48"/>
  <c r="J26" i="40"/>
  <c r="K26" i="40"/>
  <c r="K26" i="37"/>
  <c r="J26" i="37"/>
  <c r="J25" i="43"/>
  <c r="K25" i="43"/>
  <c r="J25" i="46"/>
  <c r="K25" i="46"/>
  <c r="J28" i="45"/>
  <c r="K28" i="45"/>
  <c r="J25" i="45"/>
  <c r="K25" i="45"/>
  <c r="J25" i="38"/>
  <c r="K25" i="38"/>
  <c r="J27" i="44"/>
  <c r="K27" i="44"/>
  <c r="K26" i="42"/>
  <c r="J26" i="42"/>
  <c r="J28" i="47"/>
  <c r="J28" i="30"/>
  <c r="K28" i="30"/>
  <c r="J28" i="36"/>
  <c r="K28" i="36"/>
  <c r="K25" i="40"/>
  <c r="J25" i="40"/>
  <c r="K27" i="47"/>
  <c r="J27" i="47"/>
  <c r="K28" i="35"/>
  <c r="J28" i="35"/>
  <c r="J28" i="34"/>
  <c r="K28" i="34"/>
  <c r="J25" i="41"/>
  <c r="K25" i="41"/>
  <c r="J25" i="42"/>
  <c r="K25" i="42"/>
  <c r="J28" i="48"/>
  <c r="K28" i="48"/>
  <c r="K28" i="41"/>
  <c r="J28" i="41"/>
  <c r="J25" i="39"/>
  <c r="K25" i="32"/>
  <c r="J25" i="32"/>
  <c r="K26" i="32"/>
  <c r="J26" i="32"/>
  <c r="J27" i="35"/>
  <c r="K27" i="35"/>
  <c r="G66" i="46"/>
  <c r="G65" i="46"/>
  <c r="G65" i="43"/>
  <c r="G66" i="43"/>
  <c r="K28" i="43"/>
  <c r="J28" i="43"/>
  <c r="J27" i="46"/>
  <c r="K27" i="46"/>
  <c r="K27" i="33"/>
  <c r="J27" i="33"/>
  <c r="J26" i="29"/>
  <c r="K26" i="29"/>
  <c r="J25" i="29"/>
  <c r="K25" i="29"/>
  <c r="K27" i="45"/>
  <c r="J27" i="45"/>
  <c r="K26" i="48"/>
  <c r="J26" i="48"/>
  <c r="J28" i="38"/>
  <c r="K28" i="38"/>
  <c r="K25" i="44"/>
  <c r="J25" i="44"/>
  <c r="K27" i="42"/>
  <c r="J27" i="42"/>
  <c r="G65" i="47"/>
  <c r="G66" i="47"/>
  <c r="G66" i="39"/>
  <c r="G65" i="39"/>
  <c r="J28" i="37"/>
  <c r="G66" i="35"/>
  <c r="G65" i="35"/>
  <c r="J25" i="35"/>
  <c r="K25" i="35"/>
  <c r="G66" i="31"/>
  <c r="G65" i="31"/>
  <c r="K25" i="48"/>
  <c r="J25" i="48"/>
  <c r="G66" i="40"/>
  <c r="G65" i="40"/>
  <c r="K25" i="33"/>
  <c r="J25" i="33"/>
  <c r="K26" i="33"/>
  <c r="J26" i="33"/>
  <c r="J26" i="34"/>
  <c r="K26" i="34"/>
  <c r="G65" i="38"/>
  <c r="G66" i="38"/>
  <c r="K27" i="41"/>
  <c r="J26" i="44"/>
  <c r="K26" i="44"/>
  <c r="J28" i="42"/>
  <c r="K26" i="47"/>
  <c r="J26" i="47"/>
  <c r="K27" i="39"/>
  <c r="J27" i="39"/>
  <c r="J25" i="30"/>
  <c r="K25" i="30"/>
  <c r="J25" i="36"/>
  <c r="K25" i="36"/>
  <c r="J28" i="32"/>
  <c r="K28" i="32"/>
  <c r="K27" i="40"/>
  <c r="J27" i="40"/>
  <c r="P25" i="28"/>
  <c r="N25" i="28"/>
  <c r="O25" i="28"/>
  <c r="L26" i="28"/>
  <c r="M25" i="28"/>
  <c r="P28" i="28"/>
  <c r="N28" i="28"/>
  <c r="O28" i="28"/>
  <c r="M28" i="28"/>
  <c r="M27" i="28" l="1"/>
  <c r="N27" i="28"/>
  <c r="P27" i="28"/>
  <c r="O27" i="28"/>
  <c r="P26" i="31"/>
  <c r="O26" i="28"/>
  <c r="O26" i="31"/>
  <c r="M26" i="31"/>
  <c r="L27" i="28"/>
  <c r="L28" i="28" s="1"/>
  <c r="P26" i="28"/>
  <c r="L26" i="39"/>
  <c r="L27" i="39" s="1"/>
  <c r="L28" i="39" s="1"/>
  <c r="B30" i="28"/>
  <c r="M26" i="28"/>
  <c r="N25" i="39"/>
  <c r="O26" i="43"/>
  <c r="N26" i="43"/>
  <c r="M26" i="43"/>
  <c r="M25" i="39"/>
  <c r="O25" i="39"/>
  <c r="M28" i="47"/>
  <c r="P28" i="37"/>
  <c r="P25" i="37"/>
  <c r="M25" i="37"/>
  <c r="N25" i="37"/>
  <c r="M28" i="37"/>
  <c r="O28" i="37"/>
  <c r="O25" i="37"/>
  <c r="M28" i="44"/>
  <c r="P28" i="47"/>
  <c r="O28" i="47"/>
  <c r="L27" i="37"/>
  <c r="L28" i="37" s="1"/>
  <c r="O28" i="39"/>
  <c r="N28" i="42"/>
  <c r="P28" i="42"/>
  <c r="M27" i="36"/>
  <c r="O27" i="36"/>
  <c r="N27" i="36"/>
  <c r="M28" i="42"/>
  <c r="P28" i="39"/>
  <c r="M28" i="39"/>
  <c r="M26" i="32"/>
  <c r="B30" i="37"/>
  <c r="B38" i="37" s="1"/>
  <c r="D38" i="37" s="1"/>
  <c r="M26" i="46"/>
  <c r="M26" i="41"/>
  <c r="M27" i="40"/>
  <c r="P27" i="40"/>
  <c r="N27" i="40"/>
  <c r="O27" i="40"/>
  <c r="P27" i="39"/>
  <c r="N27" i="39"/>
  <c r="M27" i="39"/>
  <c r="O27" i="39"/>
  <c r="P28" i="38"/>
  <c r="O28" i="38"/>
  <c r="N28" i="38"/>
  <c r="M28" i="38"/>
  <c r="N26" i="29"/>
  <c r="M26" i="29"/>
  <c r="P26" i="29"/>
  <c r="O26" i="29"/>
  <c r="N28" i="41"/>
  <c r="P28" i="41"/>
  <c r="O28" i="41"/>
  <c r="M28" i="41"/>
  <c r="P25" i="38"/>
  <c r="O25" i="38"/>
  <c r="N25" i="38"/>
  <c r="M25" i="38"/>
  <c r="L26" i="38"/>
  <c r="L27" i="38" s="1"/>
  <c r="L28" i="38" s="1"/>
  <c r="B30" i="38"/>
  <c r="N26" i="40"/>
  <c r="M26" i="40"/>
  <c r="O26" i="40"/>
  <c r="P26" i="40"/>
  <c r="P26" i="45"/>
  <c r="O26" i="45"/>
  <c r="N26" i="45"/>
  <c r="M26" i="45"/>
  <c r="O28" i="33"/>
  <c r="N28" i="33"/>
  <c r="M28" i="33"/>
  <c r="P28" i="33"/>
  <c r="P26" i="34"/>
  <c r="M26" i="34"/>
  <c r="N26" i="34"/>
  <c r="O26" i="34"/>
  <c r="L26" i="32"/>
  <c r="L27" i="32" s="1"/>
  <c r="L28" i="32" s="1"/>
  <c r="P25" i="32"/>
  <c r="O25" i="32"/>
  <c r="N25" i="32"/>
  <c r="M25" i="32"/>
  <c r="B30" i="32"/>
  <c r="O28" i="30"/>
  <c r="N28" i="30"/>
  <c r="M28" i="30"/>
  <c r="P28" i="30"/>
  <c r="P27" i="34"/>
  <c r="O27" i="34"/>
  <c r="M27" i="34"/>
  <c r="N27" i="34"/>
  <c r="P28" i="46"/>
  <c r="N28" i="46"/>
  <c r="M28" i="46"/>
  <c r="O28" i="46"/>
  <c r="O26" i="30"/>
  <c r="M26" i="30"/>
  <c r="P26" i="30"/>
  <c r="N26" i="30"/>
  <c r="P26" i="47"/>
  <c r="O26" i="47"/>
  <c r="N26" i="47"/>
  <c r="M26" i="47"/>
  <c r="L26" i="48"/>
  <c r="L27" i="48" s="1"/>
  <c r="L28" i="48" s="1"/>
  <c r="O25" i="48"/>
  <c r="N25" i="48"/>
  <c r="M25" i="48"/>
  <c r="B30" i="48"/>
  <c r="P25" i="48"/>
  <c r="O28" i="35"/>
  <c r="N28" i="35"/>
  <c r="M28" i="35"/>
  <c r="P28" i="35"/>
  <c r="B30" i="45"/>
  <c r="L26" i="45"/>
  <c r="L27" i="45" s="1"/>
  <c r="L28" i="45" s="1"/>
  <c r="O25" i="45"/>
  <c r="M25" i="45"/>
  <c r="N25" i="45"/>
  <c r="P25" i="45"/>
  <c r="P26" i="39"/>
  <c r="O26" i="39"/>
  <c r="M26" i="39"/>
  <c r="N26" i="39"/>
  <c r="N25" i="34"/>
  <c r="O25" i="34"/>
  <c r="P25" i="34"/>
  <c r="L26" i="34"/>
  <c r="L27" i="34" s="1"/>
  <c r="L28" i="34" s="1"/>
  <c r="B30" i="34"/>
  <c r="M25" i="34"/>
  <c r="P25" i="47"/>
  <c r="O25" i="47"/>
  <c r="N25" i="47"/>
  <c r="B30" i="47"/>
  <c r="M25" i="47"/>
  <c r="L26" i="47"/>
  <c r="L27" i="47" s="1"/>
  <c r="L28" i="47" s="1"/>
  <c r="P25" i="36"/>
  <c r="M25" i="36"/>
  <c r="L26" i="36"/>
  <c r="L27" i="36" s="1"/>
  <c r="L28" i="36" s="1"/>
  <c r="B30" i="36"/>
  <c r="N25" i="36"/>
  <c r="O25" i="36"/>
  <c r="M26" i="48"/>
  <c r="P26" i="48"/>
  <c r="O26" i="48"/>
  <c r="N26" i="48"/>
  <c r="N27" i="33"/>
  <c r="M27" i="33"/>
  <c r="P27" i="33"/>
  <c r="O27" i="33"/>
  <c r="M25" i="42"/>
  <c r="O25" i="42"/>
  <c r="B30" i="42"/>
  <c r="L26" i="42"/>
  <c r="L27" i="42" s="1"/>
  <c r="L28" i="42" s="1"/>
  <c r="P25" i="42"/>
  <c r="N25" i="42"/>
  <c r="N25" i="31"/>
  <c r="P25" i="31"/>
  <c r="M25" i="31"/>
  <c r="B30" i="31"/>
  <c r="L26" i="31"/>
  <c r="L27" i="31" s="1"/>
  <c r="L28" i="31" s="1"/>
  <c r="O25" i="31"/>
  <c r="P27" i="38"/>
  <c r="M27" i="38"/>
  <c r="O27" i="38"/>
  <c r="N27" i="38"/>
  <c r="P26" i="36"/>
  <c r="O26" i="36"/>
  <c r="N26" i="36"/>
  <c r="M26" i="36"/>
  <c r="O25" i="46"/>
  <c r="M25" i="46"/>
  <c r="N25" i="46"/>
  <c r="B30" i="46"/>
  <c r="P25" i="46"/>
  <c r="L26" i="46"/>
  <c r="L27" i="46" s="1"/>
  <c r="L28" i="46" s="1"/>
  <c r="P26" i="44"/>
  <c r="O26" i="44"/>
  <c r="M26" i="44"/>
  <c r="N26" i="44"/>
  <c r="N26" i="33"/>
  <c r="P26" i="33"/>
  <c r="M26" i="33"/>
  <c r="O26" i="33"/>
  <c r="O27" i="46"/>
  <c r="N27" i="46"/>
  <c r="M27" i="46"/>
  <c r="P27" i="46"/>
  <c r="M27" i="35"/>
  <c r="N27" i="35"/>
  <c r="P27" i="35"/>
  <c r="O27" i="35"/>
  <c r="N27" i="47"/>
  <c r="M27" i="47"/>
  <c r="O27" i="47"/>
  <c r="P27" i="47"/>
  <c r="M26" i="42"/>
  <c r="O28" i="45"/>
  <c r="P28" i="45"/>
  <c r="N28" i="45"/>
  <c r="M28" i="45"/>
  <c r="N25" i="43"/>
  <c r="M25" i="43"/>
  <c r="B30" i="43"/>
  <c r="L26" i="43"/>
  <c r="L27" i="43" s="1"/>
  <c r="L28" i="43" s="1"/>
  <c r="O25" i="43"/>
  <c r="P25" i="43"/>
  <c r="N28" i="31"/>
  <c r="M28" i="31"/>
  <c r="P28" i="31"/>
  <c r="O28" i="31"/>
  <c r="P26" i="35"/>
  <c r="O26" i="35"/>
  <c r="N26" i="35"/>
  <c r="M26" i="35"/>
  <c r="P26" i="38"/>
  <c r="O26" i="38"/>
  <c r="M26" i="38"/>
  <c r="N26" i="38"/>
  <c r="O28" i="32"/>
  <c r="M28" i="32"/>
  <c r="P28" i="32"/>
  <c r="N28" i="32"/>
  <c r="P28" i="48"/>
  <c r="N28" i="48"/>
  <c r="M28" i="48"/>
  <c r="O28" i="48"/>
  <c r="B30" i="35"/>
  <c r="P25" i="35"/>
  <c r="L26" i="35"/>
  <c r="L27" i="35" s="1"/>
  <c r="L28" i="35" s="1"/>
  <c r="O25" i="35"/>
  <c r="N25" i="35"/>
  <c r="M25" i="35"/>
  <c r="O27" i="42"/>
  <c r="N27" i="42"/>
  <c r="M27" i="42"/>
  <c r="P27" i="42"/>
  <c r="M27" i="45"/>
  <c r="P27" i="45"/>
  <c r="N27" i="45"/>
  <c r="O27" i="45"/>
  <c r="M25" i="41"/>
  <c r="L26" i="41"/>
  <c r="L27" i="41" s="1"/>
  <c r="L28" i="41" s="1"/>
  <c r="N25" i="41"/>
  <c r="O25" i="41"/>
  <c r="B30" i="41"/>
  <c r="P25" i="41"/>
  <c r="N26" i="42"/>
  <c r="P26" i="42"/>
  <c r="O26" i="42"/>
  <c r="M27" i="30"/>
  <c r="P27" i="30"/>
  <c r="O27" i="30"/>
  <c r="N27" i="30"/>
  <c r="N28" i="29"/>
  <c r="O28" i="29"/>
  <c r="M28" i="29"/>
  <c r="P28" i="29"/>
  <c r="O28" i="40"/>
  <c r="N28" i="40"/>
  <c r="M28" i="40"/>
  <c r="P28" i="40"/>
  <c r="M27" i="37"/>
  <c r="P27" i="37"/>
  <c r="N27" i="37"/>
  <c r="O27" i="37"/>
  <c r="P28" i="44"/>
  <c r="N28" i="44"/>
  <c r="O28" i="44"/>
  <c r="N27" i="31"/>
  <c r="M27" i="31"/>
  <c r="O27" i="31"/>
  <c r="P27" i="31"/>
  <c r="N27" i="41"/>
  <c r="M27" i="41"/>
  <c r="O27" i="41"/>
  <c r="P27" i="41"/>
  <c r="P25" i="33"/>
  <c r="O25" i="33"/>
  <c r="M25" i="33"/>
  <c r="B30" i="33"/>
  <c r="N25" i="33"/>
  <c r="L26" i="33"/>
  <c r="L27" i="33" s="1"/>
  <c r="L28" i="33" s="1"/>
  <c r="N25" i="29"/>
  <c r="M25" i="29"/>
  <c r="P25" i="29"/>
  <c r="B30" i="29"/>
  <c r="L26" i="29"/>
  <c r="L27" i="29" s="1"/>
  <c r="L28" i="29" s="1"/>
  <c r="O25" i="29"/>
  <c r="L26" i="40"/>
  <c r="L27" i="40" s="1"/>
  <c r="L28" i="40" s="1"/>
  <c r="P25" i="40"/>
  <c r="O25" i="40"/>
  <c r="N25" i="40"/>
  <c r="B30" i="40"/>
  <c r="M25" i="40"/>
  <c r="P27" i="44"/>
  <c r="M27" i="44"/>
  <c r="O27" i="44"/>
  <c r="N27" i="44"/>
  <c r="O27" i="32"/>
  <c r="N27" i="32"/>
  <c r="M27" i="32"/>
  <c r="P27" i="32"/>
  <c r="P27" i="48"/>
  <c r="O27" i="48"/>
  <c r="N27" i="48"/>
  <c r="M27" i="48"/>
  <c r="O27" i="29"/>
  <c r="N27" i="29"/>
  <c r="P27" i="29"/>
  <c r="M27" i="29"/>
  <c r="P27" i="43"/>
  <c r="O27" i="43"/>
  <c r="N27" i="43"/>
  <c r="M27" i="43"/>
  <c r="O25" i="30"/>
  <c r="N25" i="30"/>
  <c r="M25" i="30"/>
  <c r="B30" i="30"/>
  <c r="P25" i="30"/>
  <c r="L26" i="30"/>
  <c r="L27" i="30" s="1"/>
  <c r="L28" i="30" s="1"/>
  <c r="M25" i="44"/>
  <c r="B30" i="44"/>
  <c r="L26" i="44"/>
  <c r="L27" i="44" s="1"/>
  <c r="L28" i="44" s="1"/>
  <c r="P25" i="44"/>
  <c r="N25" i="44"/>
  <c r="O25" i="44"/>
  <c r="P28" i="43"/>
  <c r="O28" i="43"/>
  <c r="M28" i="43"/>
  <c r="N28" i="43"/>
  <c r="P26" i="32"/>
  <c r="N26" i="32"/>
  <c r="O26" i="32"/>
  <c r="B30" i="39"/>
  <c r="P28" i="34"/>
  <c r="O28" i="34"/>
  <c r="N28" i="34"/>
  <c r="M28" i="34"/>
  <c r="P28" i="36"/>
  <c r="O28" i="36"/>
  <c r="N28" i="36"/>
  <c r="M28" i="36"/>
  <c r="N26" i="37"/>
  <c r="M26" i="37"/>
  <c r="P26" i="37"/>
  <c r="O26" i="37"/>
  <c r="P26" i="41"/>
  <c r="N26" i="41"/>
  <c r="O26" i="41"/>
  <c r="P26" i="46"/>
  <c r="N26" i="46"/>
  <c r="O26" i="46"/>
  <c r="I35" i="28" l="1"/>
  <c r="J35" i="28" s="1"/>
  <c r="K35" i="28" s="1"/>
  <c r="B35" i="28" s="1"/>
  <c r="D35" i="28" s="1"/>
  <c r="K40" i="28"/>
  <c r="M40" i="28"/>
  <c r="C39" i="28"/>
  <c r="E39" i="28" s="1"/>
  <c r="K41" i="28"/>
  <c r="J39" i="28"/>
  <c r="I36" i="28"/>
  <c r="J36" i="28" s="1"/>
  <c r="K36" i="28" s="1"/>
  <c r="B36" i="28" s="1"/>
  <c r="D36" i="28" s="1"/>
  <c r="M39" i="28"/>
  <c r="F40" i="28"/>
  <c r="I34" i="28"/>
  <c r="J34" i="28" s="1"/>
  <c r="K34" i="28" s="1"/>
  <c r="B34" i="28" s="1"/>
  <c r="D34" i="28" s="1"/>
  <c r="H40" i="28"/>
  <c r="G39" i="28"/>
  <c r="G40" i="28"/>
  <c r="J41" i="28"/>
  <c r="F41" i="28"/>
  <c r="M41" i="28"/>
  <c r="I38" i="28"/>
  <c r="J38" i="28" s="1"/>
  <c r="K38" i="28" s="1"/>
  <c r="B39" i="28"/>
  <c r="D39" i="28" s="1"/>
  <c r="F39" i="28"/>
  <c r="C41" i="28"/>
  <c r="E41" i="28" s="1"/>
  <c r="J40" i="28"/>
  <c r="H39" i="28"/>
  <c r="I37" i="28"/>
  <c r="J37" i="28" s="1"/>
  <c r="K37" i="28" s="1"/>
  <c r="C37" i="28" s="1"/>
  <c r="E37" i="28" s="1"/>
  <c r="L39" i="28"/>
  <c r="G41" i="28"/>
  <c r="I40" i="28"/>
  <c r="C40" i="28"/>
  <c r="E40" i="28" s="1"/>
  <c r="B40" i="28"/>
  <c r="D40" i="28" s="1"/>
  <c r="I41" i="28"/>
  <c r="L41" i="28"/>
  <c r="B41" i="28"/>
  <c r="D41" i="28" s="1"/>
  <c r="H41" i="28"/>
  <c r="I39" i="28"/>
  <c r="K39" i="28"/>
  <c r="L40" i="28"/>
  <c r="H38" i="37"/>
  <c r="L38" i="37"/>
  <c r="M39" i="37"/>
  <c r="C39" i="37"/>
  <c r="E39" i="37" s="1"/>
  <c r="B40" i="37"/>
  <c r="D40" i="37" s="1"/>
  <c r="M40" i="37"/>
  <c r="L39" i="37"/>
  <c r="G40" i="37"/>
  <c r="L40" i="37"/>
  <c r="J39" i="37"/>
  <c r="K41" i="37"/>
  <c r="I37" i="37"/>
  <c r="J37" i="37" s="1"/>
  <c r="K37" i="37" s="1"/>
  <c r="B37" i="37" s="1"/>
  <c r="D37" i="37" s="1"/>
  <c r="H40" i="37"/>
  <c r="M38" i="37"/>
  <c r="F39" i="37"/>
  <c r="J38" i="37"/>
  <c r="K40" i="37"/>
  <c r="C40" i="37"/>
  <c r="E40" i="37" s="1"/>
  <c r="I34" i="37"/>
  <c r="J34" i="37" s="1"/>
  <c r="K34" i="37" s="1"/>
  <c r="C34" i="37" s="1"/>
  <c r="E34" i="37" s="1"/>
  <c r="E42" i="37" s="1"/>
  <c r="L41" i="37"/>
  <c r="F40" i="37"/>
  <c r="C41" i="37"/>
  <c r="E41" i="37" s="1"/>
  <c r="G41" i="37"/>
  <c r="J40" i="37"/>
  <c r="K38" i="37"/>
  <c r="G39" i="37"/>
  <c r="I35" i="37"/>
  <c r="J35" i="37" s="1"/>
  <c r="K35" i="37" s="1"/>
  <c r="C35" i="37" s="1"/>
  <c r="E35" i="37" s="1"/>
  <c r="F38" i="37"/>
  <c r="J41" i="37"/>
  <c r="B39" i="37"/>
  <c r="D39" i="37" s="1"/>
  <c r="H41" i="37"/>
  <c r="C38" i="37"/>
  <c r="E38" i="37" s="1"/>
  <c r="B41" i="37"/>
  <c r="D41" i="37" s="1"/>
  <c r="K39" i="37"/>
  <c r="F41" i="37"/>
  <c r="I41" i="37"/>
  <c r="I39" i="37"/>
  <c r="I38" i="37"/>
  <c r="G38" i="37"/>
  <c r="M41" i="37"/>
  <c r="H39" i="37"/>
  <c r="I40" i="37"/>
  <c r="I36" i="37"/>
  <c r="J36" i="37" s="1"/>
  <c r="K36" i="37" s="1"/>
  <c r="B36" i="37" s="1"/>
  <c r="B40" i="42"/>
  <c r="D40" i="42" s="1"/>
  <c r="I36" i="42"/>
  <c r="J36" i="42" s="1"/>
  <c r="K36" i="42" s="1"/>
  <c r="C36" i="42" s="1"/>
  <c r="E36" i="42" s="1"/>
  <c r="G40" i="42"/>
  <c r="B39" i="42"/>
  <c r="D39" i="42" s="1"/>
  <c r="C40" i="42"/>
  <c r="E40" i="42" s="1"/>
  <c r="C38" i="42"/>
  <c r="E38" i="42" s="1"/>
  <c r="F39" i="42"/>
  <c r="I34" i="42"/>
  <c r="J34" i="42" s="1"/>
  <c r="K34" i="42" s="1"/>
  <c r="B34" i="42" s="1"/>
  <c r="D34" i="42" s="1"/>
  <c r="D42" i="42" s="1"/>
  <c r="K39" i="42"/>
  <c r="F38" i="42"/>
  <c r="H41" i="42"/>
  <c r="L40" i="42"/>
  <c r="J38" i="42"/>
  <c r="L41" i="42"/>
  <c r="C39" i="42"/>
  <c r="E39" i="42" s="1"/>
  <c r="I41" i="42"/>
  <c r="L38" i="42"/>
  <c r="B38" i="42"/>
  <c r="D38" i="42" s="1"/>
  <c r="H40" i="42"/>
  <c r="G38" i="42"/>
  <c r="M40" i="42"/>
  <c r="G41" i="42"/>
  <c r="M41" i="42"/>
  <c r="L39" i="42"/>
  <c r="J41" i="42"/>
  <c r="I39" i="42"/>
  <c r="K38" i="42"/>
  <c r="I40" i="42"/>
  <c r="H38" i="42"/>
  <c r="B41" i="42"/>
  <c r="D41" i="42" s="1"/>
  <c r="M38" i="42"/>
  <c r="K40" i="42"/>
  <c r="J40" i="42"/>
  <c r="I38" i="42"/>
  <c r="C41" i="42"/>
  <c r="E41" i="42" s="1"/>
  <c r="J39" i="42"/>
  <c r="I35" i="42"/>
  <c r="J35" i="42" s="1"/>
  <c r="K35" i="42" s="1"/>
  <c r="B35" i="42" s="1"/>
  <c r="G39" i="42"/>
  <c r="F40" i="42"/>
  <c r="H39" i="42"/>
  <c r="F41" i="42"/>
  <c r="M39" i="42"/>
  <c r="K41" i="42"/>
  <c r="I37" i="42"/>
  <c r="J37" i="42" s="1"/>
  <c r="K37" i="42" s="1"/>
  <c r="B37" i="42" s="1"/>
  <c r="L39" i="45"/>
  <c r="F40" i="45"/>
  <c r="C40" i="45"/>
  <c r="E40" i="45" s="1"/>
  <c r="K40" i="45"/>
  <c r="L38" i="45"/>
  <c r="K38" i="45"/>
  <c r="L41" i="45"/>
  <c r="C39" i="45"/>
  <c r="E39" i="45" s="1"/>
  <c r="J40" i="45"/>
  <c r="H38" i="45"/>
  <c r="G39" i="45"/>
  <c r="F38" i="45"/>
  <c r="M39" i="45"/>
  <c r="B38" i="45"/>
  <c r="D38" i="45" s="1"/>
  <c r="J39" i="45"/>
  <c r="I41" i="45"/>
  <c r="I38" i="45"/>
  <c r="I36" i="45"/>
  <c r="J36" i="45" s="1"/>
  <c r="K36" i="45" s="1"/>
  <c r="B36" i="45" s="1"/>
  <c r="B39" i="45"/>
  <c r="D39" i="45" s="1"/>
  <c r="F41" i="45"/>
  <c r="M40" i="45"/>
  <c r="C41" i="45"/>
  <c r="E41" i="45" s="1"/>
  <c r="K41" i="45"/>
  <c r="C38" i="45"/>
  <c r="E38" i="45" s="1"/>
  <c r="G40" i="45"/>
  <c r="I39" i="45"/>
  <c r="F39" i="45"/>
  <c r="L40" i="45"/>
  <c r="I34" i="45"/>
  <c r="J34" i="45" s="1"/>
  <c r="K34" i="45" s="1"/>
  <c r="B34" i="45" s="1"/>
  <c r="L37" i="45" s="1"/>
  <c r="H39" i="45"/>
  <c r="I37" i="45"/>
  <c r="J37" i="45" s="1"/>
  <c r="K37" i="45" s="1"/>
  <c r="C37" i="45" s="1"/>
  <c r="E37" i="45" s="1"/>
  <c r="M38" i="45"/>
  <c r="G38" i="45"/>
  <c r="B40" i="45"/>
  <c r="D40" i="45" s="1"/>
  <c r="H41" i="45"/>
  <c r="J38" i="45"/>
  <c r="M41" i="45"/>
  <c r="H40" i="45"/>
  <c r="I35" i="45"/>
  <c r="J35" i="45" s="1"/>
  <c r="K35" i="45" s="1"/>
  <c r="C35" i="45" s="1"/>
  <c r="B41" i="45"/>
  <c r="D41" i="45" s="1"/>
  <c r="J41" i="45"/>
  <c r="K39" i="45"/>
  <c r="I40" i="45"/>
  <c r="G41" i="45"/>
  <c r="G41" i="39"/>
  <c r="B40" i="39"/>
  <c r="D40" i="39" s="1"/>
  <c r="I36" i="39"/>
  <c r="J36" i="39" s="1"/>
  <c r="K36" i="39" s="1"/>
  <c r="C36" i="39" s="1"/>
  <c r="G40" i="39"/>
  <c r="B39" i="39"/>
  <c r="D39" i="39" s="1"/>
  <c r="C40" i="39"/>
  <c r="E40" i="39" s="1"/>
  <c r="J38" i="39"/>
  <c r="L41" i="39"/>
  <c r="C39" i="39"/>
  <c r="E39" i="39" s="1"/>
  <c r="I41" i="39"/>
  <c r="K40" i="39"/>
  <c r="F39" i="39"/>
  <c r="I34" i="39"/>
  <c r="J34" i="39" s="1"/>
  <c r="K34" i="39" s="1"/>
  <c r="B34" i="39" s="1"/>
  <c r="K39" i="39"/>
  <c r="F38" i="39"/>
  <c r="G39" i="39"/>
  <c r="B38" i="39"/>
  <c r="D38" i="39" s="1"/>
  <c r="H40" i="39"/>
  <c r="G38" i="39"/>
  <c r="M40" i="39"/>
  <c r="H41" i="39"/>
  <c r="K38" i="39"/>
  <c r="M41" i="39"/>
  <c r="L39" i="39"/>
  <c r="J41" i="39"/>
  <c r="I39" i="39"/>
  <c r="L38" i="39"/>
  <c r="J40" i="39"/>
  <c r="I38" i="39"/>
  <c r="C41" i="39"/>
  <c r="E41" i="39" s="1"/>
  <c r="J39" i="39"/>
  <c r="I35" i="39"/>
  <c r="J35" i="39" s="1"/>
  <c r="K35" i="39" s="1"/>
  <c r="B35" i="39" s="1"/>
  <c r="I40" i="39"/>
  <c r="M39" i="39"/>
  <c r="H38" i="39"/>
  <c r="K41" i="39"/>
  <c r="L40" i="39"/>
  <c r="B41" i="39"/>
  <c r="D41" i="39" s="1"/>
  <c r="F40" i="39"/>
  <c r="H39" i="39"/>
  <c r="F41" i="39"/>
  <c r="C38" i="39"/>
  <c r="E38" i="39" s="1"/>
  <c r="M38" i="39"/>
  <c r="I37" i="39"/>
  <c r="J37" i="39" s="1"/>
  <c r="K37" i="39" s="1"/>
  <c r="B37" i="39" s="1"/>
  <c r="I40" i="30"/>
  <c r="H40" i="30"/>
  <c r="F40" i="30"/>
  <c r="H41" i="30"/>
  <c r="F39" i="30"/>
  <c r="M39" i="30"/>
  <c r="L39" i="30"/>
  <c r="J39" i="30"/>
  <c r="H39" i="30"/>
  <c r="G41" i="30"/>
  <c r="I36" i="30"/>
  <c r="J36" i="30" s="1"/>
  <c r="K36" i="30" s="1"/>
  <c r="B36" i="30" s="1"/>
  <c r="D36" i="30" s="1"/>
  <c r="G40" i="30"/>
  <c r="I41" i="30"/>
  <c r="K40" i="30"/>
  <c r="I34" i="30"/>
  <c r="J34" i="30" s="1"/>
  <c r="K34" i="30" s="1"/>
  <c r="C34" i="30" s="1"/>
  <c r="C42" i="30" s="1"/>
  <c r="K39" i="30"/>
  <c r="M40" i="30"/>
  <c r="J40" i="30"/>
  <c r="M41" i="30"/>
  <c r="L41" i="30"/>
  <c r="B41" i="30"/>
  <c r="D41" i="30" s="1"/>
  <c r="I35" i="30"/>
  <c r="J35" i="30" s="1"/>
  <c r="K35" i="30" s="1"/>
  <c r="C35" i="30" s="1"/>
  <c r="E35" i="30" s="1"/>
  <c r="B40" i="30"/>
  <c r="D40" i="30" s="1"/>
  <c r="C39" i="30"/>
  <c r="E39" i="30" s="1"/>
  <c r="G39" i="30"/>
  <c r="K41" i="30"/>
  <c r="C40" i="30"/>
  <c r="E40" i="30" s="1"/>
  <c r="L40" i="30"/>
  <c r="J41" i="30"/>
  <c r="B39" i="30"/>
  <c r="D39" i="30" s="1"/>
  <c r="I39" i="30"/>
  <c r="I37" i="30"/>
  <c r="J37" i="30" s="1"/>
  <c r="K37" i="30" s="1"/>
  <c r="B37" i="30" s="1"/>
  <c r="C41" i="30"/>
  <c r="E41" i="30" s="1"/>
  <c r="I38" i="30"/>
  <c r="J38" i="30" s="1"/>
  <c r="K38" i="30" s="1"/>
  <c r="C38" i="30" s="1"/>
  <c r="E38" i="30" s="1"/>
  <c r="F41" i="30"/>
  <c r="C40" i="29"/>
  <c r="E40" i="29" s="1"/>
  <c r="M41" i="29"/>
  <c r="L41" i="29"/>
  <c r="J39" i="29"/>
  <c r="G39" i="29"/>
  <c r="I40" i="29"/>
  <c r="H40" i="29"/>
  <c r="M40" i="29"/>
  <c r="L40" i="29"/>
  <c r="J40" i="29"/>
  <c r="I38" i="29"/>
  <c r="J38" i="29" s="1"/>
  <c r="K38" i="29" s="1"/>
  <c r="B38" i="29" s="1"/>
  <c r="J41" i="29"/>
  <c r="F40" i="29"/>
  <c r="I37" i="29"/>
  <c r="J37" i="29" s="1"/>
  <c r="K37" i="29" s="1"/>
  <c r="B37" i="29" s="1"/>
  <c r="H39" i="29"/>
  <c r="B40" i="29"/>
  <c r="D40" i="29" s="1"/>
  <c r="I36" i="29"/>
  <c r="J36" i="29" s="1"/>
  <c r="K36" i="29" s="1"/>
  <c r="B36" i="29" s="1"/>
  <c r="B39" i="29"/>
  <c r="D39" i="29" s="1"/>
  <c r="K40" i="29"/>
  <c r="C39" i="29"/>
  <c r="E39" i="29" s="1"/>
  <c r="B41" i="29"/>
  <c r="D41" i="29" s="1"/>
  <c r="M39" i="29"/>
  <c r="I35" i="29"/>
  <c r="J35" i="29" s="1"/>
  <c r="K35" i="29" s="1"/>
  <c r="C35" i="29" s="1"/>
  <c r="E35" i="29" s="1"/>
  <c r="I34" i="29"/>
  <c r="J34" i="29" s="1"/>
  <c r="K34" i="29" s="1"/>
  <c r="B34" i="29" s="1"/>
  <c r="H41" i="29"/>
  <c r="K41" i="29"/>
  <c r="G40" i="29"/>
  <c r="K39" i="29"/>
  <c r="G41" i="29"/>
  <c r="L39" i="29"/>
  <c r="I41" i="29"/>
  <c r="C41" i="29"/>
  <c r="E41" i="29" s="1"/>
  <c r="F41" i="29"/>
  <c r="I39" i="29"/>
  <c r="F39" i="29"/>
  <c r="H40" i="31"/>
  <c r="M40" i="31"/>
  <c r="F39" i="31"/>
  <c r="I36" i="31"/>
  <c r="J36" i="31" s="1"/>
  <c r="K36" i="31" s="1"/>
  <c r="C36" i="31" s="1"/>
  <c r="E36" i="31" s="1"/>
  <c r="L39" i="31"/>
  <c r="J39" i="31"/>
  <c r="J41" i="31"/>
  <c r="I35" i="31"/>
  <c r="J35" i="31" s="1"/>
  <c r="K35" i="31" s="1"/>
  <c r="B35" i="31" s="1"/>
  <c r="D35" i="31" s="1"/>
  <c r="G41" i="31"/>
  <c r="C41" i="31"/>
  <c r="E41" i="31" s="1"/>
  <c r="I37" i="31"/>
  <c r="J37" i="31" s="1"/>
  <c r="K37" i="31" s="1"/>
  <c r="C37" i="31" s="1"/>
  <c r="I41" i="31"/>
  <c r="B39" i="31"/>
  <c r="D39" i="31" s="1"/>
  <c r="K40" i="31"/>
  <c r="G40" i="31"/>
  <c r="J40" i="31"/>
  <c r="C39" i="31"/>
  <c r="E39" i="31" s="1"/>
  <c r="I34" i="31"/>
  <c r="J34" i="31" s="1"/>
  <c r="K34" i="31" s="1"/>
  <c r="C34" i="31" s="1"/>
  <c r="L41" i="31"/>
  <c r="H39" i="31"/>
  <c r="I40" i="31"/>
  <c r="M41" i="31"/>
  <c r="C40" i="31"/>
  <c r="E40" i="31" s="1"/>
  <c r="F40" i="31"/>
  <c r="G39" i="31"/>
  <c r="B41" i="31"/>
  <c r="D41" i="31" s="1"/>
  <c r="K41" i="31"/>
  <c r="K39" i="31"/>
  <c r="H41" i="31"/>
  <c r="M39" i="31"/>
  <c r="L40" i="31"/>
  <c r="B40" i="31"/>
  <c r="D40" i="31" s="1"/>
  <c r="I38" i="31"/>
  <c r="J38" i="31" s="1"/>
  <c r="K38" i="31" s="1"/>
  <c r="F41" i="31"/>
  <c r="I39" i="31"/>
  <c r="L40" i="34"/>
  <c r="I40" i="34"/>
  <c r="C39" i="34"/>
  <c r="E39" i="34" s="1"/>
  <c r="I39" i="34"/>
  <c r="B40" i="34"/>
  <c r="D40" i="34" s="1"/>
  <c r="I36" i="34"/>
  <c r="J36" i="34" s="1"/>
  <c r="K36" i="34" s="1"/>
  <c r="B36" i="34" s="1"/>
  <c r="G40" i="34"/>
  <c r="I41" i="34"/>
  <c r="H39" i="34"/>
  <c r="F41" i="34"/>
  <c r="M39" i="34"/>
  <c r="B41" i="34"/>
  <c r="D41" i="34" s="1"/>
  <c r="J41" i="34"/>
  <c r="M40" i="34"/>
  <c r="J40" i="34"/>
  <c r="I38" i="34"/>
  <c r="J38" i="34" s="1"/>
  <c r="K38" i="34" s="1"/>
  <c r="C41" i="34"/>
  <c r="E41" i="34" s="1"/>
  <c r="J39" i="34"/>
  <c r="G41" i="34"/>
  <c r="K40" i="34"/>
  <c r="F39" i="34"/>
  <c r="I34" i="34"/>
  <c r="J34" i="34" s="1"/>
  <c r="K34" i="34" s="1"/>
  <c r="B34" i="34" s="1"/>
  <c r="L38" i="34" s="1"/>
  <c r="F40" i="34"/>
  <c r="B39" i="34"/>
  <c r="D39" i="34" s="1"/>
  <c r="I37" i="34"/>
  <c r="J37" i="34" s="1"/>
  <c r="K37" i="34" s="1"/>
  <c r="C40" i="34"/>
  <c r="E40" i="34" s="1"/>
  <c r="L41" i="34"/>
  <c r="H41" i="34"/>
  <c r="M41" i="34"/>
  <c r="L39" i="34"/>
  <c r="K41" i="34"/>
  <c r="I35" i="34"/>
  <c r="J35" i="34" s="1"/>
  <c r="K35" i="34" s="1"/>
  <c r="C35" i="34" s="1"/>
  <c r="G39" i="34"/>
  <c r="H40" i="34"/>
  <c r="K39" i="34"/>
  <c r="L41" i="40"/>
  <c r="C39" i="40"/>
  <c r="E39" i="40" s="1"/>
  <c r="I41" i="40"/>
  <c r="H39" i="40"/>
  <c r="F41" i="40"/>
  <c r="M39" i="40"/>
  <c r="H40" i="40"/>
  <c r="G38" i="40"/>
  <c r="M40" i="40"/>
  <c r="L38" i="40"/>
  <c r="J40" i="40"/>
  <c r="I38" i="40"/>
  <c r="H38" i="40"/>
  <c r="B41" i="40"/>
  <c r="D41" i="40" s="1"/>
  <c r="M38" i="40"/>
  <c r="K40" i="40"/>
  <c r="F39" i="40"/>
  <c r="I34" i="40"/>
  <c r="J34" i="40" s="1"/>
  <c r="K34" i="40" s="1"/>
  <c r="C34" i="40" s="1"/>
  <c r="K41" i="40"/>
  <c r="F40" i="40"/>
  <c r="I37" i="40"/>
  <c r="J37" i="40" s="1"/>
  <c r="K37" i="40" s="1"/>
  <c r="C37" i="40" s="1"/>
  <c r="E37" i="40" s="1"/>
  <c r="C40" i="40"/>
  <c r="E40" i="40" s="1"/>
  <c r="J38" i="40"/>
  <c r="K39" i="40"/>
  <c r="F38" i="40"/>
  <c r="L40" i="40"/>
  <c r="C38" i="40"/>
  <c r="E38" i="40" s="1"/>
  <c r="I40" i="40"/>
  <c r="B40" i="40"/>
  <c r="D40" i="40" s="1"/>
  <c r="B39" i="40"/>
  <c r="D39" i="40" s="1"/>
  <c r="B38" i="40"/>
  <c r="D38" i="40" s="1"/>
  <c r="I39" i="40"/>
  <c r="M41" i="40"/>
  <c r="I35" i="40"/>
  <c r="J35" i="40" s="1"/>
  <c r="K35" i="40" s="1"/>
  <c r="B35" i="40" s="1"/>
  <c r="I36" i="40"/>
  <c r="J36" i="40" s="1"/>
  <c r="K36" i="40" s="1"/>
  <c r="B36" i="40" s="1"/>
  <c r="L39" i="40"/>
  <c r="H41" i="40"/>
  <c r="C41" i="40"/>
  <c r="E41" i="40" s="1"/>
  <c r="G41" i="40"/>
  <c r="G40" i="40"/>
  <c r="J39" i="40"/>
  <c r="G39" i="40"/>
  <c r="J41" i="40"/>
  <c r="K38" i="40"/>
  <c r="F39" i="41"/>
  <c r="C39" i="41"/>
  <c r="E39" i="41" s="1"/>
  <c r="J38" i="41"/>
  <c r="F41" i="41"/>
  <c r="B40" i="41"/>
  <c r="D40" i="41" s="1"/>
  <c r="K40" i="41"/>
  <c r="L41" i="41"/>
  <c r="J39" i="41"/>
  <c r="H39" i="41"/>
  <c r="H40" i="41"/>
  <c r="M40" i="41"/>
  <c r="K41" i="41"/>
  <c r="J41" i="41"/>
  <c r="M38" i="41"/>
  <c r="C40" i="41"/>
  <c r="E40" i="41" s="1"/>
  <c r="C41" i="41"/>
  <c r="E41" i="41" s="1"/>
  <c r="B39" i="41"/>
  <c r="D39" i="41" s="1"/>
  <c r="H41" i="41"/>
  <c r="B38" i="41"/>
  <c r="D38" i="41" s="1"/>
  <c r="I35" i="41"/>
  <c r="J35" i="41" s="1"/>
  <c r="K35" i="41" s="1"/>
  <c r="C35" i="41" s="1"/>
  <c r="E35" i="41" s="1"/>
  <c r="I38" i="41"/>
  <c r="G41" i="41"/>
  <c r="L39" i="41"/>
  <c r="I37" i="41"/>
  <c r="J37" i="41" s="1"/>
  <c r="K37" i="41" s="1"/>
  <c r="B37" i="41" s="1"/>
  <c r="D37" i="41" s="1"/>
  <c r="G40" i="41"/>
  <c r="J40" i="41"/>
  <c r="H38" i="41"/>
  <c r="F38" i="41"/>
  <c r="G38" i="41"/>
  <c r="I36" i="41"/>
  <c r="J36" i="41" s="1"/>
  <c r="K36" i="41" s="1"/>
  <c r="B36" i="41" s="1"/>
  <c r="L38" i="41"/>
  <c r="F40" i="41"/>
  <c r="I34" i="41"/>
  <c r="J34" i="41" s="1"/>
  <c r="K34" i="41" s="1"/>
  <c r="C34" i="41" s="1"/>
  <c r="E34" i="41" s="1"/>
  <c r="G39" i="41"/>
  <c r="I39" i="41"/>
  <c r="M39" i="41"/>
  <c r="K39" i="41"/>
  <c r="I41" i="41"/>
  <c r="L40" i="41"/>
  <c r="K38" i="41"/>
  <c r="C38" i="41"/>
  <c r="E38" i="41" s="1"/>
  <c r="B41" i="41"/>
  <c r="D41" i="41" s="1"/>
  <c r="M41" i="41"/>
  <c r="I40" i="41"/>
  <c r="M40" i="46"/>
  <c r="J40" i="46"/>
  <c r="K38" i="46"/>
  <c r="G38" i="46"/>
  <c r="C39" i="46"/>
  <c r="E39" i="46" s="1"/>
  <c r="B39" i="46"/>
  <c r="D39" i="46" s="1"/>
  <c r="I39" i="46"/>
  <c r="B40" i="46"/>
  <c r="D40" i="46" s="1"/>
  <c r="G41" i="46"/>
  <c r="I36" i="46"/>
  <c r="J36" i="46" s="1"/>
  <c r="K36" i="46" s="1"/>
  <c r="B36" i="46" s="1"/>
  <c r="I34" i="46"/>
  <c r="J34" i="46" s="1"/>
  <c r="K34" i="46" s="1"/>
  <c r="C34" i="46" s="1"/>
  <c r="M37" i="46" s="1"/>
  <c r="C38" i="46"/>
  <c r="E38" i="46" s="1"/>
  <c r="M38" i="46"/>
  <c r="F39" i="46"/>
  <c r="G40" i="46"/>
  <c r="C41" i="46"/>
  <c r="E41" i="46" s="1"/>
  <c r="K41" i="46"/>
  <c r="L41" i="46"/>
  <c r="I37" i="46"/>
  <c r="J37" i="46" s="1"/>
  <c r="K37" i="46" s="1"/>
  <c r="B37" i="46" s="1"/>
  <c r="D37" i="46" s="1"/>
  <c r="J38" i="46"/>
  <c r="H39" i="46"/>
  <c r="C40" i="46"/>
  <c r="E40" i="46" s="1"/>
  <c r="I40" i="46"/>
  <c r="I35" i="46"/>
  <c r="J35" i="46" s="1"/>
  <c r="K35" i="46" s="1"/>
  <c r="C35" i="46" s="1"/>
  <c r="E35" i="46" s="1"/>
  <c r="B38" i="46"/>
  <c r="D38" i="46" s="1"/>
  <c r="I38" i="46"/>
  <c r="F38" i="46"/>
  <c r="K39" i="46"/>
  <c r="H41" i="46"/>
  <c r="J41" i="46"/>
  <c r="F40" i="46"/>
  <c r="M41" i="46"/>
  <c r="L38" i="46"/>
  <c r="I41" i="46"/>
  <c r="F41" i="46"/>
  <c r="J39" i="46"/>
  <c r="H38" i="46"/>
  <c r="M39" i="46"/>
  <c r="L39" i="46"/>
  <c r="G39" i="46"/>
  <c r="K40" i="46"/>
  <c r="L40" i="46"/>
  <c r="B41" i="46"/>
  <c r="D41" i="46" s="1"/>
  <c r="H40" i="46"/>
  <c r="I37" i="32"/>
  <c r="J37" i="32" s="1"/>
  <c r="K37" i="32" s="1"/>
  <c r="C37" i="32" s="1"/>
  <c r="E37" i="32" s="1"/>
  <c r="K38" i="47"/>
  <c r="J41" i="47"/>
  <c r="M38" i="47"/>
  <c r="J39" i="47"/>
  <c r="G40" i="47"/>
  <c r="C38" i="47"/>
  <c r="E38" i="47" s="1"/>
  <c r="B41" i="47"/>
  <c r="D41" i="47" s="1"/>
  <c r="I36" i="47"/>
  <c r="J36" i="47" s="1"/>
  <c r="K36" i="47" s="1"/>
  <c r="C36" i="47" s="1"/>
  <c r="H38" i="47"/>
  <c r="F38" i="47"/>
  <c r="J40" i="47"/>
  <c r="L40" i="47"/>
  <c r="K39" i="47"/>
  <c r="L41" i="47"/>
  <c r="F40" i="47"/>
  <c r="G41" i="47"/>
  <c r="B40" i="47"/>
  <c r="D40" i="47" s="1"/>
  <c r="H39" i="47"/>
  <c r="I38" i="47"/>
  <c r="H40" i="47"/>
  <c r="B39" i="47"/>
  <c r="D39" i="47" s="1"/>
  <c r="G39" i="47"/>
  <c r="B38" i="47"/>
  <c r="D38" i="47" s="1"/>
  <c r="L39" i="47"/>
  <c r="I40" i="47"/>
  <c r="K41" i="47"/>
  <c r="M39" i="47"/>
  <c r="K40" i="47"/>
  <c r="M40" i="47"/>
  <c r="C39" i="47"/>
  <c r="E39" i="47" s="1"/>
  <c r="C40" i="47"/>
  <c r="E40" i="47" s="1"/>
  <c r="I35" i="47"/>
  <c r="J35" i="47" s="1"/>
  <c r="K35" i="47" s="1"/>
  <c r="C35" i="47" s="1"/>
  <c r="F41" i="47"/>
  <c r="M41" i="47"/>
  <c r="F39" i="47"/>
  <c r="I37" i="47"/>
  <c r="J37" i="47" s="1"/>
  <c r="K37" i="47" s="1"/>
  <c r="C37" i="47" s="1"/>
  <c r="J38" i="47"/>
  <c r="I39" i="47"/>
  <c r="H41" i="47"/>
  <c r="G38" i="47"/>
  <c r="C41" i="47"/>
  <c r="E41" i="47" s="1"/>
  <c r="I34" i="47"/>
  <c r="J34" i="47" s="1"/>
  <c r="K34" i="47" s="1"/>
  <c r="C34" i="47" s="1"/>
  <c r="M37" i="47" s="1"/>
  <c r="L38" i="47"/>
  <c r="I41" i="47"/>
  <c r="J41" i="38"/>
  <c r="I39" i="38"/>
  <c r="G41" i="38"/>
  <c r="B40" i="38"/>
  <c r="D40" i="38" s="1"/>
  <c r="I36" i="38"/>
  <c r="J36" i="38" s="1"/>
  <c r="K36" i="38" s="1"/>
  <c r="B36" i="38" s="1"/>
  <c r="D36" i="38" s="1"/>
  <c r="G40" i="38"/>
  <c r="I37" i="38"/>
  <c r="J37" i="38" s="1"/>
  <c r="K37" i="38" s="1"/>
  <c r="B37" i="38" s="1"/>
  <c r="D37" i="38" s="1"/>
  <c r="C40" i="38"/>
  <c r="E40" i="38" s="1"/>
  <c r="L41" i="38"/>
  <c r="B41" i="38"/>
  <c r="D41" i="38" s="1"/>
  <c r="M38" i="38"/>
  <c r="K40" i="38"/>
  <c r="F39" i="38"/>
  <c r="I34" i="38"/>
  <c r="J34" i="38" s="1"/>
  <c r="K34" i="38" s="1"/>
  <c r="C34" i="38" s="1"/>
  <c r="K39" i="38"/>
  <c r="F40" i="38"/>
  <c r="J38" i="38"/>
  <c r="J39" i="38"/>
  <c r="I35" i="38"/>
  <c r="J35" i="38" s="1"/>
  <c r="K35" i="38" s="1"/>
  <c r="B35" i="38" s="1"/>
  <c r="G39" i="38"/>
  <c r="B38" i="38"/>
  <c r="D38" i="38" s="1"/>
  <c r="H40" i="38"/>
  <c r="G38" i="38"/>
  <c r="B39" i="38"/>
  <c r="D39" i="38" s="1"/>
  <c r="H41" i="38"/>
  <c r="K38" i="38"/>
  <c r="M41" i="38"/>
  <c r="L39" i="38"/>
  <c r="M40" i="38"/>
  <c r="L38" i="38"/>
  <c r="J40" i="38"/>
  <c r="I38" i="38"/>
  <c r="C41" i="38"/>
  <c r="E41" i="38" s="1"/>
  <c r="F38" i="38"/>
  <c r="H38" i="38"/>
  <c r="I41" i="38"/>
  <c r="K41" i="38"/>
  <c r="L40" i="38"/>
  <c r="C39" i="38"/>
  <c r="E39" i="38" s="1"/>
  <c r="H39" i="38"/>
  <c r="C38" i="38"/>
  <c r="E38" i="38" s="1"/>
  <c r="F41" i="38"/>
  <c r="M39" i="38"/>
  <c r="I40" i="38"/>
  <c r="B39" i="35"/>
  <c r="D39" i="35" s="1"/>
  <c r="I41" i="35"/>
  <c r="I40" i="35"/>
  <c r="K39" i="35"/>
  <c r="L40" i="35"/>
  <c r="M39" i="35"/>
  <c r="C39" i="35"/>
  <c r="E39" i="35" s="1"/>
  <c r="F41" i="35"/>
  <c r="M40" i="35"/>
  <c r="J40" i="35"/>
  <c r="I36" i="35"/>
  <c r="J36" i="35" s="1"/>
  <c r="K36" i="35" s="1"/>
  <c r="B36" i="35" s="1"/>
  <c r="D36" i="35" s="1"/>
  <c r="K41" i="35"/>
  <c r="I39" i="35"/>
  <c r="H41" i="35"/>
  <c r="B40" i="35"/>
  <c r="D40" i="35" s="1"/>
  <c r="I34" i="35"/>
  <c r="J34" i="35" s="1"/>
  <c r="K34" i="35" s="1"/>
  <c r="B34" i="35" s="1"/>
  <c r="L38" i="35" s="1"/>
  <c r="M41" i="35"/>
  <c r="J39" i="35"/>
  <c r="I35" i="35"/>
  <c r="J35" i="35" s="1"/>
  <c r="K35" i="35" s="1"/>
  <c r="C35" i="35" s="1"/>
  <c r="G39" i="35"/>
  <c r="G40" i="35"/>
  <c r="F40" i="35"/>
  <c r="F39" i="35"/>
  <c r="J41" i="35"/>
  <c r="I38" i="35"/>
  <c r="J38" i="35" s="1"/>
  <c r="K38" i="35" s="1"/>
  <c r="I37" i="35"/>
  <c r="J37" i="35" s="1"/>
  <c r="K37" i="35" s="1"/>
  <c r="B37" i="35" s="1"/>
  <c r="D37" i="35" s="1"/>
  <c r="L41" i="35"/>
  <c r="H39" i="35"/>
  <c r="C41" i="35"/>
  <c r="E41" i="35" s="1"/>
  <c r="G41" i="35"/>
  <c r="K40" i="35"/>
  <c r="H40" i="35"/>
  <c r="B41" i="35"/>
  <c r="D41" i="35" s="1"/>
  <c r="C40" i="35"/>
  <c r="E40" i="35" s="1"/>
  <c r="L39" i="35"/>
  <c r="J38" i="43"/>
  <c r="L41" i="43"/>
  <c r="C39" i="43"/>
  <c r="E39" i="43" s="1"/>
  <c r="I41" i="43"/>
  <c r="C40" i="43"/>
  <c r="E40" i="43" s="1"/>
  <c r="M41" i="43"/>
  <c r="B38" i="43"/>
  <c r="D38" i="43" s="1"/>
  <c r="H40" i="43"/>
  <c r="G38" i="43"/>
  <c r="M40" i="43"/>
  <c r="G39" i="43"/>
  <c r="I40" i="43"/>
  <c r="H38" i="43"/>
  <c r="B41" i="43"/>
  <c r="D41" i="43" s="1"/>
  <c r="M38" i="43"/>
  <c r="C38" i="43"/>
  <c r="E38" i="43" s="1"/>
  <c r="F41" i="43"/>
  <c r="M39" i="43"/>
  <c r="K41" i="43"/>
  <c r="F40" i="43"/>
  <c r="I37" i="43"/>
  <c r="J37" i="43" s="1"/>
  <c r="K37" i="43" s="1"/>
  <c r="B37" i="43" s="1"/>
  <c r="H41" i="43"/>
  <c r="F39" i="43"/>
  <c r="I34" i="43"/>
  <c r="J34" i="43" s="1"/>
  <c r="K34" i="43" s="1"/>
  <c r="B34" i="43" s="1"/>
  <c r="D34" i="43" s="1"/>
  <c r="D42" i="43" s="1"/>
  <c r="K39" i="43"/>
  <c r="F38" i="43"/>
  <c r="K40" i="43"/>
  <c r="H39" i="43"/>
  <c r="L39" i="43"/>
  <c r="C41" i="43"/>
  <c r="E41" i="43" s="1"/>
  <c r="K38" i="43"/>
  <c r="G40" i="43"/>
  <c r="L40" i="43"/>
  <c r="J41" i="43"/>
  <c r="L38" i="43"/>
  <c r="J40" i="43"/>
  <c r="J39" i="43"/>
  <c r="B40" i="43"/>
  <c r="D40" i="43" s="1"/>
  <c r="B39" i="43"/>
  <c r="D39" i="43" s="1"/>
  <c r="I38" i="43"/>
  <c r="G41" i="43"/>
  <c r="I39" i="43"/>
  <c r="I36" i="43"/>
  <c r="J36" i="43" s="1"/>
  <c r="K36" i="43" s="1"/>
  <c r="C36" i="43" s="1"/>
  <c r="I35" i="43"/>
  <c r="J35" i="43" s="1"/>
  <c r="K35" i="43" s="1"/>
  <c r="C35" i="43" s="1"/>
  <c r="E35" i="43" s="1"/>
  <c r="H40" i="48"/>
  <c r="B41" i="48"/>
  <c r="D41" i="48" s="1"/>
  <c r="K40" i="48"/>
  <c r="I35" i="48"/>
  <c r="J35" i="48" s="1"/>
  <c r="K35" i="48" s="1"/>
  <c r="B35" i="48" s="1"/>
  <c r="I40" i="48"/>
  <c r="G39" i="48"/>
  <c r="M41" i="48"/>
  <c r="L39" i="48"/>
  <c r="F40" i="48"/>
  <c r="C40" i="48"/>
  <c r="E40" i="48" s="1"/>
  <c r="I41" i="48"/>
  <c r="K41" i="48"/>
  <c r="J39" i="48"/>
  <c r="M40" i="48"/>
  <c r="M39" i="48"/>
  <c r="C41" i="48"/>
  <c r="E41" i="48" s="1"/>
  <c r="B39" i="48"/>
  <c r="D39" i="48" s="1"/>
  <c r="J40" i="48"/>
  <c r="F41" i="48"/>
  <c r="I38" i="48"/>
  <c r="J38" i="48" s="1"/>
  <c r="K38" i="48" s="1"/>
  <c r="C38" i="48" s="1"/>
  <c r="G40" i="48"/>
  <c r="H41" i="48"/>
  <c r="I37" i="48"/>
  <c r="J37" i="48" s="1"/>
  <c r="K37" i="48" s="1"/>
  <c r="B37" i="48" s="1"/>
  <c r="L41" i="48"/>
  <c r="J41" i="48"/>
  <c r="G41" i="48"/>
  <c r="F39" i="48"/>
  <c r="I34" i="48"/>
  <c r="J34" i="48" s="1"/>
  <c r="K34" i="48" s="1"/>
  <c r="C34" i="48" s="1"/>
  <c r="K39" i="48"/>
  <c r="C39" i="48"/>
  <c r="E39" i="48" s="1"/>
  <c r="L40" i="48"/>
  <c r="H39" i="48"/>
  <c r="B40" i="48"/>
  <c r="D40" i="48" s="1"/>
  <c r="I39" i="48"/>
  <c r="I36" i="48"/>
  <c r="J36" i="48" s="1"/>
  <c r="K36" i="48" s="1"/>
  <c r="B36" i="48" s="1"/>
  <c r="L40" i="33"/>
  <c r="J40" i="33"/>
  <c r="I36" i="33"/>
  <c r="J36" i="33" s="1"/>
  <c r="K36" i="33" s="1"/>
  <c r="B36" i="33" s="1"/>
  <c r="D36" i="33" s="1"/>
  <c r="K41" i="33"/>
  <c r="L41" i="33"/>
  <c r="H39" i="33"/>
  <c r="L39" i="33"/>
  <c r="F41" i="33"/>
  <c r="F40" i="33"/>
  <c r="M40" i="33"/>
  <c r="B41" i="33"/>
  <c r="D41" i="33" s="1"/>
  <c r="G41" i="33"/>
  <c r="I41" i="33"/>
  <c r="J39" i="33"/>
  <c r="I38" i="33"/>
  <c r="J38" i="33" s="1"/>
  <c r="K38" i="33" s="1"/>
  <c r="C39" i="33"/>
  <c r="E39" i="33" s="1"/>
  <c r="K40" i="33"/>
  <c r="I40" i="33"/>
  <c r="I35" i="33"/>
  <c r="J35" i="33" s="1"/>
  <c r="K35" i="33" s="1"/>
  <c r="B35" i="33" s="1"/>
  <c r="H41" i="33"/>
  <c r="J41" i="33"/>
  <c r="I39" i="33"/>
  <c r="G40" i="33"/>
  <c r="C40" i="33"/>
  <c r="E40" i="33" s="1"/>
  <c r="F39" i="33"/>
  <c r="G39" i="33"/>
  <c r="M41" i="33"/>
  <c r="B39" i="33"/>
  <c r="D39" i="33" s="1"/>
  <c r="C41" i="33"/>
  <c r="E41" i="33" s="1"/>
  <c r="K39" i="33"/>
  <c r="M39" i="33"/>
  <c r="B40" i="33"/>
  <c r="D40" i="33" s="1"/>
  <c r="I37" i="33"/>
  <c r="J37" i="33" s="1"/>
  <c r="K37" i="33" s="1"/>
  <c r="C37" i="33" s="1"/>
  <c r="E37" i="33" s="1"/>
  <c r="H40" i="33"/>
  <c r="I34" i="33"/>
  <c r="J34" i="33" s="1"/>
  <c r="K34" i="33" s="1"/>
  <c r="C34" i="33" s="1"/>
  <c r="E34" i="33" s="1"/>
  <c r="E42" i="33" s="1"/>
  <c r="H41" i="44"/>
  <c r="K38" i="44"/>
  <c r="M41" i="44"/>
  <c r="L39" i="44"/>
  <c r="I41" i="44"/>
  <c r="B41" i="44"/>
  <c r="D41" i="44" s="1"/>
  <c r="L40" i="44"/>
  <c r="C38" i="44"/>
  <c r="E38" i="44" s="1"/>
  <c r="I40" i="44"/>
  <c r="H38" i="44"/>
  <c r="M40" i="44"/>
  <c r="F40" i="44"/>
  <c r="L38" i="44"/>
  <c r="J40" i="44"/>
  <c r="I38" i="44"/>
  <c r="C41" i="44"/>
  <c r="E41" i="44" s="1"/>
  <c r="M38" i="44"/>
  <c r="J39" i="44"/>
  <c r="G41" i="44"/>
  <c r="B40" i="44"/>
  <c r="D40" i="44" s="1"/>
  <c r="I36" i="44"/>
  <c r="J36" i="44" s="1"/>
  <c r="K36" i="44" s="1"/>
  <c r="B36" i="44" s="1"/>
  <c r="G40" i="44"/>
  <c r="I37" i="44"/>
  <c r="J37" i="44" s="1"/>
  <c r="K37" i="44" s="1"/>
  <c r="C37" i="44" s="1"/>
  <c r="G39" i="44"/>
  <c r="B38" i="44"/>
  <c r="D38" i="44" s="1"/>
  <c r="H40" i="44"/>
  <c r="G38" i="44"/>
  <c r="J41" i="44"/>
  <c r="B39" i="44"/>
  <c r="D39" i="44" s="1"/>
  <c r="H39" i="44"/>
  <c r="L41" i="44"/>
  <c r="K40" i="44"/>
  <c r="K41" i="44"/>
  <c r="C40" i="44"/>
  <c r="E40" i="44" s="1"/>
  <c r="K39" i="44"/>
  <c r="F41" i="44"/>
  <c r="C39" i="44"/>
  <c r="E39" i="44" s="1"/>
  <c r="F39" i="44"/>
  <c r="I39" i="44"/>
  <c r="J38" i="44"/>
  <c r="I35" i="44"/>
  <c r="J35" i="44" s="1"/>
  <c r="K35" i="44" s="1"/>
  <c r="C35" i="44" s="1"/>
  <c r="E35" i="44" s="1"/>
  <c r="I34" i="44"/>
  <c r="J34" i="44" s="1"/>
  <c r="K34" i="44" s="1"/>
  <c r="C34" i="44" s="1"/>
  <c r="M37" i="44" s="1"/>
  <c r="M39" i="44"/>
  <c r="F38" i="44"/>
  <c r="I41" i="36"/>
  <c r="F38" i="36"/>
  <c r="K39" i="36"/>
  <c r="H41" i="36"/>
  <c r="L40" i="36"/>
  <c r="K38" i="36"/>
  <c r="C38" i="36"/>
  <c r="E38" i="36" s="1"/>
  <c r="M41" i="36"/>
  <c r="B39" i="36"/>
  <c r="D39" i="36" s="1"/>
  <c r="G40" i="36"/>
  <c r="I40" i="36"/>
  <c r="J38" i="36"/>
  <c r="B38" i="36"/>
  <c r="D38" i="36" s="1"/>
  <c r="J40" i="36"/>
  <c r="K40" i="36"/>
  <c r="M38" i="36"/>
  <c r="C40" i="36"/>
  <c r="E40" i="36" s="1"/>
  <c r="L38" i="36"/>
  <c r="L41" i="36"/>
  <c r="G39" i="36"/>
  <c r="H40" i="36"/>
  <c r="M40" i="36"/>
  <c r="I39" i="36"/>
  <c r="I37" i="36"/>
  <c r="J37" i="36" s="1"/>
  <c r="K37" i="36" s="1"/>
  <c r="C37" i="36" s="1"/>
  <c r="E37" i="36" s="1"/>
  <c r="I34" i="36"/>
  <c r="J34" i="36" s="1"/>
  <c r="K34" i="36" s="1"/>
  <c r="B34" i="36" s="1"/>
  <c r="D34" i="36" s="1"/>
  <c r="D42" i="36" s="1"/>
  <c r="C39" i="36"/>
  <c r="E39" i="36" s="1"/>
  <c r="B41" i="36"/>
  <c r="D41" i="36" s="1"/>
  <c r="F39" i="36"/>
  <c r="J39" i="36"/>
  <c r="M39" i="36"/>
  <c r="I35" i="36"/>
  <c r="J35" i="36" s="1"/>
  <c r="K35" i="36" s="1"/>
  <c r="B35" i="36" s="1"/>
  <c r="D35" i="36" s="1"/>
  <c r="J41" i="36"/>
  <c r="I38" i="36"/>
  <c r="F40" i="36"/>
  <c r="G41" i="36"/>
  <c r="G38" i="36"/>
  <c r="L39" i="36"/>
  <c r="H38" i="36"/>
  <c r="K41" i="36"/>
  <c r="C41" i="36"/>
  <c r="E41" i="36" s="1"/>
  <c r="F41" i="36"/>
  <c r="I36" i="36"/>
  <c r="J36" i="36" s="1"/>
  <c r="K36" i="36" s="1"/>
  <c r="C36" i="36" s="1"/>
  <c r="E36" i="36" s="1"/>
  <c r="H39" i="36"/>
  <c r="B40" i="36"/>
  <c r="D40" i="36" s="1"/>
  <c r="K41" i="32"/>
  <c r="B41" i="32"/>
  <c r="D41" i="32" s="1"/>
  <c r="I39" i="32"/>
  <c r="G41" i="32"/>
  <c r="I40" i="32"/>
  <c r="B39" i="32"/>
  <c r="D39" i="32" s="1"/>
  <c r="G39" i="32"/>
  <c r="I34" i="32"/>
  <c r="J34" i="32" s="1"/>
  <c r="K34" i="32" s="1"/>
  <c r="C34" i="32" s="1"/>
  <c r="M38" i="32" s="1"/>
  <c r="C41" i="32"/>
  <c r="E41" i="32" s="1"/>
  <c r="F40" i="32"/>
  <c r="K40" i="32"/>
  <c r="M39" i="32"/>
  <c r="H41" i="32"/>
  <c r="G40" i="32"/>
  <c r="J39" i="32"/>
  <c r="I35" i="32"/>
  <c r="J35" i="32" s="1"/>
  <c r="K35" i="32" s="1"/>
  <c r="C35" i="32" s="1"/>
  <c r="E35" i="32" s="1"/>
  <c r="C40" i="32"/>
  <c r="E40" i="32" s="1"/>
  <c r="I38" i="32"/>
  <c r="J38" i="32" s="1"/>
  <c r="K38" i="32" s="1"/>
  <c r="L41" i="32"/>
  <c r="K39" i="32"/>
  <c r="H40" i="32"/>
  <c r="C39" i="32"/>
  <c r="E39" i="32" s="1"/>
  <c r="L40" i="32"/>
  <c r="F41" i="32"/>
  <c r="L39" i="32"/>
  <c r="H39" i="32"/>
  <c r="J41" i="32"/>
  <c r="M40" i="32"/>
  <c r="B40" i="32"/>
  <c r="D40" i="32" s="1"/>
  <c r="M41" i="32"/>
  <c r="F39" i="32"/>
  <c r="J40" i="32"/>
  <c r="I41" i="32"/>
  <c r="I36" i="32"/>
  <c r="J36" i="32" s="1"/>
  <c r="K36" i="32" s="1"/>
  <c r="B36" i="32" s="1"/>
  <c r="D36" i="32" s="1"/>
  <c r="R83" i="28"/>
  <c r="R100" i="28"/>
  <c r="R81" i="28"/>
  <c r="R82" i="28"/>
  <c r="R80" i="28"/>
  <c r="B38" i="28"/>
  <c r="C38" i="28"/>
  <c r="L38" i="28"/>
  <c r="C34" i="28" l="1"/>
  <c r="C35" i="28"/>
  <c r="B42" i="28"/>
  <c r="L37" i="28"/>
  <c r="L34" i="28"/>
  <c r="C36" i="28"/>
  <c r="E36" i="28" s="1"/>
  <c r="L35" i="28"/>
  <c r="M36" i="28"/>
  <c r="B37" i="28"/>
  <c r="D37" i="28" s="1"/>
  <c r="C37" i="43"/>
  <c r="E37" i="43" s="1"/>
  <c r="B37" i="47"/>
  <c r="D37" i="47" s="1"/>
  <c r="C34" i="35"/>
  <c r="E34" i="35" s="1"/>
  <c r="E42" i="35" s="1"/>
  <c r="M37" i="37"/>
  <c r="B38" i="30"/>
  <c r="D38" i="30" s="1"/>
  <c r="C38" i="32"/>
  <c r="E38" i="32" s="1"/>
  <c r="B38" i="32"/>
  <c r="D38" i="32" s="1"/>
  <c r="B38" i="35"/>
  <c r="L37" i="35" s="1"/>
  <c r="C38" i="35"/>
  <c r="C38" i="33"/>
  <c r="M37" i="33" s="1"/>
  <c r="B38" i="33"/>
  <c r="C38" i="34"/>
  <c r="B38" i="34"/>
  <c r="L37" i="34" s="1"/>
  <c r="C36" i="37"/>
  <c r="M35" i="37" s="1"/>
  <c r="M38" i="33"/>
  <c r="L35" i="38"/>
  <c r="B37" i="45"/>
  <c r="D37" i="45" s="1"/>
  <c r="C37" i="37"/>
  <c r="E37" i="37" s="1"/>
  <c r="B36" i="47"/>
  <c r="D36" i="47" s="1"/>
  <c r="C34" i="36"/>
  <c r="C42" i="36" s="1"/>
  <c r="M37" i="41"/>
  <c r="B35" i="37"/>
  <c r="D35" i="37" s="1"/>
  <c r="C42" i="37"/>
  <c r="B34" i="37"/>
  <c r="L36" i="37" s="1"/>
  <c r="C34" i="42"/>
  <c r="E34" i="42" s="1"/>
  <c r="E42" i="42" s="1"/>
  <c r="C34" i="39"/>
  <c r="E34" i="39" s="1"/>
  <c r="E42" i="39" s="1"/>
  <c r="D36" i="37"/>
  <c r="L35" i="37"/>
  <c r="C42" i="33"/>
  <c r="C35" i="31"/>
  <c r="E35" i="31" s="1"/>
  <c r="B36" i="43"/>
  <c r="D36" i="43" s="1"/>
  <c r="B34" i="47"/>
  <c r="D34" i="47" s="1"/>
  <c r="D42" i="47" s="1"/>
  <c r="C37" i="41"/>
  <c r="E37" i="41" s="1"/>
  <c r="L37" i="42"/>
  <c r="B35" i="44"/>
  <c r="D35" i="44" s="1"/>
  <c r="C37" i="46"/>
  <c r="E37" i="46" s="1"/>
  <c r="M34" i="37"/>
  <c r="B38" i="31"/>
  <c r="C38" i="31"/>
  <c r="M37" i="31" s="1"/>
  <c r="E38" i="48"/>
  <c r="D38" i="29"/>
  <c r="B38" i="48"/>
  <c r="B34" i="30"/>
  <c r="B42" i="30" s="1"/>
  <c r="B34" i="31"/>
  <c r="B42" i="31" s="1"/>
  <c r="C37" i="30"/>
  <c r="E37" i="30" s="1"/>
  <c r="M37" i="30"/>
  <c r="L34" i="31"/>
  <c r="C36" i="48"/>
  <c r="E36" i="48" s="1"/>
  <c r="B36" i="31"/>
  <c r="D36" i="31" s="1"/>
  <c r="C38" i="29"/>
  <c r="E38" i="29" s="1"/>
  <c r="L35" i="32"/>
  <c r="C35" i="48"/>
  <c r="E35" i="48" s="1"/>
  <c r="B35" i="47"/>
  <c r="D35" i="47" s="1"/>
  <c r="B35" i="41"/>
  <c r="D35" i="41" s="1"/>
  <c r="E34" i="38"/>
  <c r="E42" i="38" s="1"/>
  <c r="M37" i="38"/>
  <c r="B35" i="46"/>
  <c r="D35" i="46" s="1"/>
  <c r="C42" i="31"/>
  <c r="M34" i="29"/>
  <c r="B34" i="38"/>
  <c r="L36" i="38" s="1"/>
  <c r="B35" i="30"/>
  <c r="C37" i="29"/>
  <c r="E37" i="29" s="1"/>
  <c r="B35" i="32"/>
  <c r="D35" i="32" s="1"/>
  <c r="C36" i="33"/>
  <c r="E36" i="33" s="1"/>
  <c r="C36" i="44"/>
  <c r="M34" i="30"/>
  <c r="B37" i="40"/>
  <c r="D37" i="40" s="1"/>
  <c r="B35" i="35"/>
  <c r="C35" i="38"/>
  <c r="E35" i="38" s="1"/>
  <c r="C37" i="48"/>
  <c r="C36" i="38"/>
  <c r="E36" i="38" s="1"/>
  <c r="B35" i="34"/>
  <c r="D35" i="34" s="1"/>
  <c r="C35" i="42"/>
  <c r="E35" i="42" s="1"/>
  <c r="B42" i="29"/>
  <c r="L37" i="29"/>
  <c r="D36" i="44"/>
  <c r="L35" i="44"/>
  <c r="D37" i="48"/>
  <c r="L36" i="48"/>
  <c r="D37" i="43"/>
  <c r="L36" i="43"/>
  <c r="D37" i="42"/>
  <c r="D35" i="48"/>
  <c r="L34" i="48"/>
  <c r="E37" i="47"/>
  <c r="D36" i="48"/>
  <c r="L35" i="48"/>
  <c r="E35" i="35"/>
  <c r="M34" i="35"/>
  <c r="E35" i="34"/>
  <c r="M34" i="34"/>
  <c r="D36" i="34"/>
  <c r="L35" i="34"/>
  <c r="E37" i="44"/>
  <c r="C37" i="34"/>
  <c r="M36" i="34" s="1"/>
  <c r="B37" i="34"/>
  <c r="D37" i="34" s="1"/>
  <c r="D36" i="29"/>
  <c r="L35" i="29"/>
  <c r="D34" i="39"/>
  <c r="D42" i="39" s="1"/>
  <c r="B42" i="39"/>
  <c r="L37" i="39"/>
  <c r="B34" i="32"/>
  <c r="B37" i="36"/>
  <c r="D37" i="36" s="1"/>
  <c r="B34" i="44"/>
  <c r="B42" i="44" s="1"/>
  <c r="L37" i="43"/>
  <c r="C36" i="34"/>
  <c r="E36" i="34" s="1"/>
  <c r="C34" i="29"/>
  <c r="E34" i="29" s="1"/>
  <c r="B42" i="43"/>
  <c r="C42" i="38"/>
  <c r="C36" i="41"/>
  <c r="E36" i="41" s="1"/>
  <c r="C36" i="29"/>
  <c r="E36" i="29" s="1"/>
  <c r="C35" i="39"/>
  <c r="E35" i="39" s="1"/>
  <c r="C36" i="32"/>
  <c r="E36" i="32" s="1"/>
  <c r="B37" i="44"/>
  <c r="C36" i="46"/>
  <c r="C37" i="42"/>
  <c r="B37" i="32"/>
  <c r="D37" i="32" s="1"/>
  <c r="L37" i="36"/>
  <c r="B35" i="43"/>
  <c r="C37" i="35"/>
  <c r="E37" i="35" s="1"/>
  <c r="C34" i="45"/>
  <c r="E34" i="45" s="1"/>
  <c r="B42" i="36"/>
  <c r="B35" i="45"/>
  <c r="D35" i="45" s="1"/>
  <c r="L36" i="35"/>
  <c r="D34" i="35"/>
  <c r="B42" i="35"/>
  <c r="D35" i="39"/>
  <c r="L34" i="39"/>
  <c r="E37" i="31"/>
  <c r="M36" i="31"/>
  <c r="D37" i="29"/>
  <c r="L36" i="29"/>
  <c r="E34" i="47"/>
  <c r="C42" i="47"/>
  <c r="M36" i="47"/>
  <c r="D34" i="45"/>
  <c r="B42" i="45"/>
  <c r="D35" i="33"/>
  <c r="L34" i="33"/>
  <c r="D35" i="38"/>
  <c r="L34" i="38"/>
  <c r="E35" i="47"/>
  <c r="M34" i="47"/>
  <c r="E36" i="47"/>
  <c r="M35" i="47"/>
  <c r="D36" i="40"/>
  <c r="L35" i="40"/>
  <c r="D35" i="42"/>
  <c r="L34" i="42"/>
  <c r="D35" i="40"/>
  <c r="L34" i="40"/>
  <c r="E34" i="40"/>
  <c r="C42" i="40"/>
  <c r="M37" i="40"/>
  <c r="D36" i="45"/>
  <c r="L35" i="45"/>
  <c r="D36" i="46"/>
  <c r="L35" i="46"/>
  <c r="M38" i="48"/>
  <c r="E34" i="48"/>
  <c r="M37" i="48"/>
  <c r="C42" i="48"/>
  <c r="D37" i="30"/>
  <c r="L36" i="30"/>
  <c r="D37" i="39"/>
  <c r="L36" i="39"/>
  <c r="E34" i="46"/>
  <c r="C42" i="46"/>
  <c r="E34" i="32"/>
  <c r="C42" i="32"/>
  <c r="E34" i="44"/>
  <c r="C42" i="44"/>
  <c r="M36" i="44"/>
  <c r="E36" i="43"/>
  <c r="M35" i="43"/>
  <c r="D34" i="34"/>
  <c r="B42" i="34"/>
  <c r="E36" i="39"/>
  <c r="M35" i="39"/>
  <c r="E35" i="45"/>
  <c r="M34" i="45"/>
  <c r="C35" i="40"/>
  <c r="L34" i="36"/>
  <c r="B37" i="33"/>
  <c r="M34" i="43"/>
  <c r="C37" i="38"/>
  <c r="B34" i="40"/>
  <c r="B42" i="42"/>
  <c r="M35" i="42"/>
  <c r="C42" i="41"/>
  <c r="M35" i="36"/>
  <c r="C35" i="33"/>
  <c r="C34" i="43"/>
  <c r="M37" i="43" s="1"/>
  <c r="L35" i="35"/>
  <c r="B34" i="46"/>
  <c r="L37" i="46" s="1"/>
  <c r="C36" i="40"/>
  <c r="C34" i="34"/>
  <c r="M38" i="34" s="1"/>
  <c r="B37" i="31"/>
  <c r="B36" i="39"/>
  <c r="B36" i="42"/>
  <c r="B34" i="33"/>
  <c r="L38" i="33" s="1"/>
  <c r="B34" i="41"/>
  <c r="L37" i="41" s="1"/>
  <c r="C37" i="39"/>
  <c r="M36" i="32"/>
  <c r="L35" i="33"/>
  <c r="B34" i="48"/>
  <c r="C36" i="35"/>
  <c r="M34" i="41"/>
  <c r="L35" i="41"/>
  <c r="D36" i="41"/>
  <c r="L38" i="29"/>
  <c r="D34" i="29"/>
  <c r="M38" i="30"/>
  <c r="E34" i="30"/>
  <c r="L36" i="42"/>
  <c r="M34" i="44"/>
  <c r="M34" i="32"/>
  <c r="C35" i="36"/>
  <c r="E42" i="41"/>
  <c r="M36" i="40"/>
  <c r="M35" i="31"/>
  <c r="M38" i="31"/>
  <c r="E34" i="31"/>
  <c r="L35" i="30"/>
  <c r="C36" i="45"/>
  <c r="B36" i="36"/>
  <c r="M36" i="33"/>
  <c r="M34" i="46"/>
  <c r="B35" i="29"/>
  <c r="C36" i="30"/>
  <c r="R271" i="28"/>
  <c r="R89" i="28"/>
  <c r="R263" i="28"/>
  <c r="R264" i="28"/>
  <c r="R261" i="28"/>
  <c r="R153" i="28"/>
  <c r="R268" i="28"/>
  <c r="R180" i="28"/>
  <c r="R240" i="28"/>
  <c r="R140" i="28"/>
  <c r="R160" i="28"/>
  <c r="R93" i="28"/>
  <c r="R173" i="28"/>
  <c r="R91" i="28"/>
  <c r="R133" i="28"/>
  <c r="R270" i="28"/>
  <c r="R220" i="28"/>
  <c r="R113" i="28"/>
  <c r="R265" i="28"/>
  <c r="R233" i="28"/>
  <c r="R87" i="28"/>
  <c r="R272" i="28"/>
  <c r="R85" i="28"/>
  <c r="R267" i="28"/>
  <c r="R86" i="28"/>
  <c r="R88" i="28"/>
  <c r="R213" i="28"/>
  <c r="R273" i="28"/>
  <c r="R269" i="28"/>
  <c r="R120" i="28"/>
  <c r="R200" i="28"/>
  <c r="R262" i="28"/>
  <c r="R84" i="28"/>
  <c r="R90" i="28"/>
  <c r="R193" i="28"/>
  <c r="R253" i="28"/>
  <c r="R92" i="28"/>
  <c r="R260" i="28"/>
  <c r="R266" i="28"/>
  <c r="S82" i="28"/>
  <c r="T82" i="28" s="1"/>
  <c r="S81" i="28"/>
  <c r="T81" i="28" s="1"/>
  <c r="S100" i="28"/>
  <c r="T100" i="28" s="1"/>
  <c r="S80" i="28"/>
  <c r="T80" i="28" s="1"/>
  <c r="S83" i="28"/>
  <c r="T83" i="28" s="1"/>
  <c r="M38" i="28"/>
  <c r="D42" i="28"/>
  <c r="E38" i="28"/>
  <c r="D38" i="28"/>
  <c r="F38" i="28"/>
  <c r="H38" i="28" s="1"/>
  <c r="C42" i="28" l="1"/>
  <c r="M37" i="28"/>
  <c r="E34" i="28"/>
  <c r="E35" i="28"/>
  <c r="M34" i="28"/>
  <c r="M38" i="35"/>
  <c r="F34" i="28"/>
  <c r="G34" i="28" s="1"/>
  <c r="F37" i="28"/>
  <c r="G37" i="28" s="1"/>
  <c r="M35" i="28"/>
  <c r="F35" i="28" s="1"/>
  <c r="H35" i="28" s="1"/>
  <c r="L36" i="28"/>
  <c r="F36" i="28" s="1"/>
  <c r="H36" i="28" s="1"/>
  <c r="M37" i="32"/>
  <c r="M38" i="29"/>
  <c r="F38" i="29" s="1"/>
  <c r="H38" i="29" s="1"/>
  <c r="M36" i="41"/>
  <c r="E36" i="37"/>
  <c r="G52" i="37" s="1"/>
  <c r="C42" i="35"/>
  <c r="M37" i="35"/>
  <c r="F37" i="35" s="1"/>
  <c r="H37" i="35" s="1"/>
  <c r="F37" i="43"/>
  <c r="H37" i="43" s="1"/>
  <c r="L34" i="32"/>
  <c r="F34" i="32" s="1"/>
  <c r="G34" i="32" s="1"/>
  <c r="M36" i="36"/>
  <c r="L36" i="45"/>
  <c r="M36" i="37"/>
  <c r="F36" i="37" s="1"/>
  <c r="L37" i="47"/>
  <c r="F37" i="47" s="1"/>
  <c r="G37" i="47" s="1"/>
  <c r="D38" i="34"/>
  <c r="G51" i="34" s="1"/>
  <c r="F38" i="34"/>
  <c r="H38" i="34" s="1"/>
  <c r="D38" i="33"/>
  <c r="F38" i="33"/>
  <c r="G38" i="33" s="1"/>
  <c r="E38" i="34"/>
  <c r="E38" i="33"/>
  <c r="E38" i="35"/>
  <c r="D38" i="35"/>
  <c r="F38" i="35"/>
  <c r="G38" i="35" s="1"/>
  <c r="L34" i="46"/>
  <c r="F34" i="46" s="1"/>
  <c r="D34" i="32"/>
  <c r="D42" i="32" s="1"/>
  <c r="L38" i="32"/>
  <c r="L38" i="30"/>
  <c r="F38" i="30" s="1"/>
  <c r="G38" i="30" s="1"/>
  <c r="L35" i="47"/>
  <c r="F35" i="47" s="1"/>
  <c r="L35" i="31"/>
  <c r="F35" i="31" s="1"/>
  <c r="D34" i="30"/>
  <c r="D42" i="30" s="1"/>
  <c r="M35" i="48"/>
  <c r="F35" i="48" s="1"/>
  <c r="H35" i="48" s="1"/>
  <c r="E34" i="36"/>
  <c r="E42" i="36" s="1"/>
  <c r="L34" i="44"/>
  <c r="F34" i="44" s="1"/>
  <c r="M37" i="36"/>
  <c r="F37" i="36" s="1"/>
  <c r="G37" i="36" s="1"/>
  <c r="R241" i="28"/>
  <c r="S241" i="28" s="1"/>
  <c r="T241" i="28" s="1"/>
  <c r="R252" i="28"/>
  <c r="S252" i="28" s="1"/>
  <c r="T252" i="28" s="1"/>
  <c r="R112" i="28"/>
  <c r="S112" i="28" s="1"/>
  <c r="T112" i="28" s="1"/>
  <c r="R101" i="28"/>
  <c r="S101" i="28" s="1"/>
  <c r="T101" i="28" s="1"/>
  <c r="C42" i="42"/>
  <c r="M37" i="42"/>
  <c r="F37" i="42" s="1"/>
  <c r="G37" i="42" s="1"/>
  <c r="F37" i="41"/>
  <c r="H37" i="41" s="1"/>
  <c r="M34" i="38"/>
  <c r="F34" i="38" s="1"/>
  <c r="H34" i="38" s="1"/>
  <c r="B42" i="32"/>
  <c r="M37" i="39"/>
  <c r="F37" i="39" s="1"/>
  <c r="G37" i="39" s="1"/>
  <c r="M35" i="34"/>
  <c r="F35" i="34" s="1"/>
  <c r="G35" i="34" s="1"/>
  <c r="L37" i="31"/>
  <c r="F37" i="31" s="1"/>
  <c r="H37" i="31" s="1"/>
  <c r="C42" i="39"/>
  <c r="G53" i="41"/>
  <c r="D34" i="37"/>
  <c r="L37" i="37"/>
  <c r="F37" i="37" s="1"/>
  <c r="H37" i="37" s="1"/>
  <c r="B42" i="37"/>
  <c r="M34" i="39"/>
  <c r="F34" i="39" s="1"/>
  <c r="L37" i="32"/>
  <c r="L34" i="37"/>
  <c r="F34" i="37" s="1"/>
  <c r="G34" i="37" s="1"/>
  <c r="L36" i="44"/>
  <c r="F36" i="44" s="1"/>
  <c r="G36" i="44" s="1"/>
  <c r="M35" i="33"/>
  <c r="F35" i="33" s="1"/>
  <c r="G35" i="33" s="1"/>
  <c r="L36" i="34"/>
  <c r="F36" i="34" s="1"/>
  <c r="H36" i="34" s="1"/>
  <c r="M35" i="38"/>
  <c r="F35" i="38" s="1"/>
  <c r="H35" i="38" s="1"/>
  <c r="L38" i="31"/>
  <c r="F38" i="31" s="1"/>
  <c r="M34" i="48"/>
  <c r="F34" i="48" s="1"/>
  <c r="M34" i="31"/>
  <c r="F34" i="31" s="1"/>
  <c r="H34" i="31" s="1"/>
  <c r="L34" i="47"/>
  <c r="F34" i="47" s="1"/>
  <c r="H34" i="47" s="1"/>
  <c r="G51" i="47"/>
  <c r="L36" i="47"/>
  <c r="F36" i="47" s="1"/>
  <c r="H36" i="47" s="1"/>
  <c r="L37" i="30"/>
  <c r="F37" i="30" s="1"/>
  <c r="L34" i="45"/>
  <c r="F34" i="45" s="1"/>
  <c r="G34" i="45" s="1"/>
  <c r="L36" i="32"/>
  <c r="F36" i="32" s="1"/>
  <c r="M35" i="29"/>
  <c r="F35" i="29" s="1"/>
  <c r="G35" i="29" s="1"/>
  <c r="D34" i="31"/>
  <c r="D42" i="31" s="1"/>
  <c r="B42" i="47"/>
  <c r="G50" i="47"/>
  <c r="L34" i="34"/>
  <c r="F34" i="34" s="1"/>
  <c r="E37" i="34"/>
  <c r="L36" i="36"/>
  <c r="M36" i="30"/>
  <c r="F36" i="30" s="1"/>
  <c r="H36" i="30" s="1"/>
  <c r="M35" i="32"/>
  <c r="F35" i="32" s="1"/>
  <c r="G35" i="32" s="1"/>
  <c r="L35" i="43"/>
  <c r="F35" i="43" s="1"/>
  <c r="H35" i="43" s="1"/>
  <c r="M36" i="46"/>
  <c r="M34" i="42"/>
  <c r="F34" i="42" s="1"/>
  <c r="F37" i="46"/>
  <c r="H37" i="46" s="1"/>
  <c r="M36" i="29"/>
  <c r="F36" i="29" s="1"/>
  <c r="G36" i="29" s="1"/>
  <c r="E38" i="31"/>
  <c r="G53" i="31" s="1"/>
  <c r="L34" i="41"/>
  <c r="F34" i="41" s="1"/>
  <c r="G34" i="41" s="1"/>
  <c r="D38" i="48"/>
  <c r="D38" i="31"/>
  <c r="D35" i="35"/>
  <c r="L34" i="35"/>
  <c r="F34" i="35" s="1"/>
  <c r="H34" i="35" s="1"/>
  <c r="D35" i="30"/>
  <c r="L34" i="30"/>
  <c r="F34" i="30" s="1"/>
  <c r="H34" i="30" s="1"/>
  <c r="L37" i="38"/>
  <c r="F37" i="38" s="1"/>
  <c r="B42" i="38"/>
  <c r="D34" i="38"/>
  <c r="G51" i="38" s="1"/>
  <c r="E36" i="44"/>
  <c r="G53" i="44" s="1"/>
  <c r="M35" i="44"/>
  <c r="F35" i="44" s="1"/>
  <c r="G35" i="44" s="1"/>
  <c r="L36" i="40"/>
  <c r="F36" i="40" s="1"/>
  <c r="H36" i="40" s="1"/>
  <c r="G52" i="41"/>
  <c r="M36" i="45"/>
  <c r="E37" i="48"/>
  <c r="G52" i="48" s="1"/>
  <c r="M36" i="48"/>
  <c r="F36" i="48" s="1"/>
  <c r="G36" i="48" s="1"/>
  <c r="M36" i="35"/>
  <c r="F36" i="35" s="1"/>
  <c r="G36" i="35" s="1"/>
  <c r="D35" i="43"/>
  <c r="L34" i="43"/>
  <c r="F34" i="43" s="1"/>
  <c r="H34" i="43" s="1"/>
  <c r="D37" i="44"/>
  <c r="M35" i="41"/>
  <c r="F35" i="41" s="1"/>
  <c r="G35" i="41" s="1"/>
  <c r="E37" i="42"/>
  <c r="M36" i="42"/>
  <c r="F36" i="42" s="1"/>
  <c r="D34" i="44"/>
  <c r="L37" i="44"/>
  <c r="F37" i="44" s="1"/>
  <c r="H37" i="44" s="1"/>
  <c r="E36" i="46"/>
  <c r="G53" i="46" s="1"/>
  <c r="M35" i="46"/>
  <c r="F35" i="46" s="1"/>
  <c r="H35" i="46" s="1"/>
  <c r="M37" i="29"/>
  <c r="F37" i="29" s="1"/>
  <c r="C42" i="29"/>
  <c r="C42" i="45"/>
  <c r="M37" i="45"/>
  <c r="G53" i="29"/>
  <c r="G52" i="29"/>
  <c r="E42" i="29"/>
  <c r="E37" i="39"/>
  <c r="G53" i="39" s="1"/>
  <c r="M36" i="39"/>
  <c r="F36" i="39" s="1"/>
  <c r="G36" i="39" s="1"/>
  <c r="D36" i="42"/>
  <c r="L35" i="42"/>
  <c r="E36" i="40"/>
  <c r="M35" i="40"/>
  <c r="F35" i="40" s="1"/>
  <c r="H35" i="40" s="1"/>
  <c r="E35" i="33"/>
  <c r="M34" i="33"/>
  <c r="E42" i="48"/>
  <c r="D42" i="29"/>
  <c r="E42" i="31"/>
  <c r="L38" i="48"/>
  <c r="F38" i="48" s="1"/>
  <c r="G38" i="48" s="1"/>
  <c r="D34" i="48"/>
  <c r="B42" i="48"/>
  <c r="L37" i="48"/>
  <c r="D34" i="33"/>
  <c r="L37" i="33"/>
  <c r="F37" i="33" s="1"/>
  <c r="H37" i="33" s="1"/>
  <c r="B42" i="33"/>
  <c r="D36" i="39"/>
  <c r="G51" i="39" s="1"/>
  <c r="L35" i="39"/>
  <c r="D34" i="46"/>
  <c r="B42" i="46"/>
  <c r="L36" i="46"/>
  <c r="G52" i="32"/>
  <c r="G53" i="32"/>
  <c r="E42" i="32"/>
  <c r="D42" i="34"/>
  <c r="G51" i="45"/>
  <c r="G50" i="45"/>
  <c r="D42" i="45"/>
  <c r="L36" i="41"/>
  <c r="D34" i="41"/>
  <c r="B42" i="41"/>
  <c r="E36" i="30"/>
  <c r="G52" i="30" s="1"/>
  <c r="M35" i="30"/>
  <c r="F35" i="30" s="1"/>
  <c r="H35" i="30" s="1"/>
  <c r="D36" i="36"/>
  <c r="L35" i="36"/>
  <c r="F35" i="36" s="1"/>
  <c r="G35" i="36" s="1"/>
  <c r="E35" i="36"/>
  <c r="M34" i="36"/>
  <c r="E42" i="40"/>
  <c r="G53" i="47"/>
  <c r="G52" i="47"/>
  <c r="E42" i="47"/>
  <c r="E35" i="40"/>
  <c r="M34" i="40"/>
  <c r="D34" i="40"/>
  <c r="B42" i="40"/>
  <c r="L37" i="40"/>
  <c r="E36" i="45"/>
  <c r="G53" i="45" s="1"/>
  <c r="M35" i="45"/>
  <c r="E42" i="45"/>
  <c r="D37" i="31"/>
  <c r="L36" i="31"/>
  <c r="F36" i="31" s="1"/>
  <c r="H36" i="31" s="1"/>
  <c r="E34" i="43"/>
  <c r="C42" i="43"/>
  <c r="M36" i="43"/>
  <c r="D42" i="35"/>
  <c r="E37" i="38"/>
  <c r="M36" i="38"/>
  <c r="D37" i="33"/>
  <c r="L36" i="33"/>
  <c r="F36" i="33" s="1"/>
  <c r="H36" i="33" s="1"/>
  <c r="D35" i="29"/>
  <c r="G51" i="29" s="1"/>
  <c r="L34" i="29"/>
  <c r="F35" i="37"/>
  <c r="H35" i="37" s="1"/>
  <c r="E42" i="30"/>
  <c r="E36" i="35"/>
  <c r="M35" i="35"/>
  <c r="E34" i="34"/>
  <c r="M37" i="34"/>
  <c r="C42" i="34"/>
  <c r="E42" i="44"/>
  <c r="E42" i="46"/>
  <c r="U82" i="28"/>
  <c r="U83" i="28"/>
  <c r="U80" i="28"/>
  <c r="U100" i="28"/>
  <c r="U81" i="28"/>
  <c r="S262" i="28"/>
  <c r="T262" i="28" s="1"/>
  <c r="S93" i="28"/>
  <c r="T93" i="28" s="1"/>
  <c r="S140" i="28"/>
  <c r="U140" i="28" s="1"/>
  <c r="S263" i="28"/>
  <c r="T263" i="28" s="1"/>
  <c r="S85" i="28"/>
  <c r="T85" i="28" s="1"/>
  <c r="S270" i="28"/>
  <c r="T270" i="28" s="1"/>
  <c r="S240" i="28"/>
  <c r="T240" i="28" s="1"/>
  <c r="S180" i="28"/>
  <c r="T180" i="28" s="1"/>
  <c r="S153" i="28"/>
  <c r="T153" i="28" s="1"/>
  <c r="S260" i="28"/>
  <c r="U260" i="28" s="1"/>
  <c r="S233" i="28"/>
  <c r="T233" i="28" s="1"/>
  <c r="S113" i="28"/>
  <c r="T113" i="28" s="1"/>
  <c r="S266" i="28"/>
  <c r="T266" i="28" s="1"/>
  <c r="S120" i="28"/>
  <c r="T120" i="28" s="1"/>
  <c r="S267" i="28"/>
  <c r="T267" i="28" s="1"/>
  <c r="S87" i="28"/>
  <c r="T87" i="28" s="1"/>
  <c r="S220" i="28"/>
  <c r="T220" i="28" s="1"/>
  <c r="S264" i="28"/>
  <c r="T264" i="28" s="1"/>
  <c r="S92" i="28"/>
  <c r="T92" i="28" s="1"/>
  <c r="S269" i="28"/>
  <c r="T269" i="28" s="1"/>
  <c r="S200" i="28"/>
  <c r="T200" i="28" s="1"/>
  <c r="S160" i="28"/>
  <c r="T160" i="28" s="1"/>
  <c r="S89" i="28"/>
  <c r="T89" i="28" s="1"/>
  <c r="S271" i="28"/>
  <c r="T271" i="28" s="1"/>
  <c r="S88" i="28"/>
  <c r="T88" i="28" s="1"/>
  <c r="S272" i="28"/>
  <c r="T272" i="28" s="1"/>
  <c r="S173" i="28"/>
  <c r="T173" i="28" s="1"/>
  <c r="S268" i="28"/>
  <c r="T268" i="28" s="1"/>
  <c r="S84" i="28"/>
  <c r="T84" i="28" s="1"/>
  <c r="S86" i="28"/>
  <c r="T86" i="28" s="1"/>
  <c r="S253" i="28"/>
  <c r="T253" i="28" s="1"/>
  <c r="S265" i="28"/>
  <c r="T265" i="28" s="1"/>
  <c r="S133" i="28"/>
  <c r="T133" i="28" s="1"/>
  <c r="S91" i="28"/>
  <c r="T91" i="28" s="1"/>
  <c r="S261" i="28"/>
  <c r="T261" i="28" s="1"/>
  <c r="S273" i="28"/>
  <c r="U273" i="28" s="1"/>
  <c r="S213" i="28"/>
  <c r="T213" i="28" s="1"/>
  <c r="S90" i="28"/>
  <c r="T90" i="28" s="1"/>
  <c r="S193" i="28"/>
  <c r="T193" i="28" s="1"/>
  <c r="G51" i="28"/>
  <c r="G50" i="28"/>
  <c r="G38" i="28"/>
  <c r="H37" i="28" l="1"/>
  <c r="E42" i="28"/>
  <c r="G52" i="28"/>
  <c r="G53" i="28"/>
  <c r="G36" i="28"/>
  <c r="H34" i="28"/>
  <c r="B45" i="28"/>
  <c r="B46" i="28" s="1"/>
  <c r="G35" i="28"/>
  <c r="F36" i="41"/>
  <c r="G36" i="41" s="1"/>
  <c r="F37" i="32"/>
  <c r="G37" i="32" s="1"/>
  <c r="H37" i="47"/>
  <c r="G53" i="37"/>
  <c r="G55" i="37" s="1"/>
  <c r="F36" i="45"/>
  <c r="G36" i="45" s="1"/>
  <c r="F36" i="36"/>
  <c r="H36" i="36" s="1"/>
  <c r="G37" i="41"/>
  <c r="G37" i="43"/>
  <c r="G53" i="36"/>
  <c r="U112" i="28"/>
  <c r="G51" i="32"/>
  <c r="G36" i="37"/>
  <c r="H36" i="37"/>
  <c r="G50" i="34"/>
  <c r="G54" i="34" s="1"/>
  <c r="H38" i="35"/>
  <c r="H38" i="33"/>
  <c r="G38" i="34"/>
  <c r="G37" i="37"/>
  <c r="G50" i="30"/>
  <c r="U241" i="28"/>
  <c r="G51" i="35"/>
  <c r="G50" i="32"/>
  <c r="H38" i="31"/>
  <c r="G38" i="31"/>
  <c r="G38" i="29"/>
  <c r="F38" i="32"/>
  <c r="H38" i="32" s="1"/>
  <c r="H34" i="32"/>
  <c r="G34" i="47"/>
  <c r="G37" i="46"/>
  <c r="G55" i="41"/>
  <c r="G50" i="38"/>
  <c r="G54" i="38" s="1"/>
  <c r="G53" i="40"/>
  <c r="G53" i="48"/>
  <c r="G55" i="48" s="1"/>
  <c r="G54" i="47"/>
  <c r="H37" i="39"/>
  <c r="D42" i="37"/>
  <c r="G51" i="37"/>
  <c r="G50" i="37"/>
  <c r="H36" i="35"/>
  <c r="G37" i="33"/>
  <c r="G51" i="30"/>
  <c r="G52" i="44"/>
  <c r="G55" i="44" s="1"/>
  <c r="H36" i="48"/>
  <c r="G52" i="46"/>
  <c r="G55" i="46" s="1"/>
  <c r="G35" i="38"/>
  <c r="H35" i="44"/>
  <c r="G51" i="31"/>
  <c r="G34" i="35"/>
  <c r="H37" i="30"/>
  <c r="G37" i="30"/>
  <c r="H36" i="32"/>
  <c r="G36" i="32"/>
  <c r="G34" i="38"/>
  <c r="G54" i="45"/>
  <c r="G36" i="47"/>
  <c r="B45" i="47"/>
  <c r="B46" i="47" s="1"/>
  <c r="G35" i="48"/>
  <c r="H35" i="33"/>
  <c r="D42" i="38"/>
  <c r="G55" i="29"/>
  <c r="G37" i="31"/>
  <c r="H34" i="37"/>
  <c r="G50" i="35"/>
  <c r="F36" i="46"/>
  <c r="G36" i="46" s="1"/>
  <c r="H34" i="42"/>
  <c r="G34" i="42"/>
  <c r="H34" i="34"/>
  <c r="G34" i="34"/>
  <c r="G52" i="45"/>
  <c r="G56" i="45" s="1"/>
  <c r="G36" i="30"/>
  <c r="G37" i="44"/>
  <c r="H36" i="29"/>
  <c r="G52" i="31"/>
  <c r="G55" i="31" s="1"/>
  <c r="H34" i="45"/>
  <c r="G53" i="30"/>
  <c r="G55" i="30" s="1"/>
  <c r="G37" i="35"/>
  <c r="G36" i="40"/>
  <c r="G36" i="34"/>
  <c r="H38" i="30"/>
  <c r="H35" i="34"/>
  <c r="H38" i="48"/>
  <c r="G37" i="38"/>
  <c r="H37" i="38"/>
  <c r="G35" i="46"/>
  <c r="G34" i="30"/>
  <c r="G34" i="43"/>
  <c r="G50" i="29"/>
  <c r="G56" i="29" s="1"/>
  <c r="G51" i="43"/>
  <c r="G50" i="43"/>
  <c r="H35" i="41"/>
  <c r="G56" i="47"/>
  <c r="G51" i="44"/>
  <c r="G50" i="44"/>
  <c r="D42" i="44"/>
  <c r="F37" i="45"/>
  <c r="G37" i="45" s="1"/>
  <c r="H37" i="29"/>
  <c r="G37" i="29"/>
  <c r="H37" i="42"/>
  <c r="G52" i="42"/>
  <c r="G53" i="42"/>
  <c r="G55" i="32"/>
  <c r="G53" i="34"/>
  <c r="G52" i="34"/>
  <c r="E42" i="34"/>
  <c r="G35" i="43"/>
  <c r="G51" i="40"/>
  <c r="G50" i="40"/>
  <c r="D42" i="40"/>
  <c r="G55" i="47"/>
  <c r="G52" i="40"/>
  <c r="G50" i="46"/>
  <c r="G51" i="46"/>
  <c r="D42" i="46"/>
  <c r="G50" i="33"/>
  <c r="G51" i="33"/>
  <c r="D42" i="33"/>
  <c r="H37" i="36"/>
  <c r="H34" i="41"/>
  <c r="H35" i="32"/>
  <c r="B45" i="31"/>
  <c r="B46" i="31" s="1"/>
  <c r="G34" i="31"/>
  <c r="G53" i="33"/>
  <c r="G52" i="33"/>
  <c r="G52" i="35"/>
  <c r="G53" i="35"/>
  <c r="F34" i="29"/>
  <c r="G34" i="29" s="1"/>
  <c r="G52" i="38"/>
  <c r="G53" i="38"/>
  <c r="F36" i="43"/>
  <c r="G36" i="43" s="1"/>
  <c r="F35" i="45"/>
  <c r="H35" i="45" s="1"/>
  <c r="G50" i="31"/>
  <c r="H34" i="44"/>
  <c r="B45" i="44"/>
  <c r="B46" i="44" s="1"/>
  <c r="G51" i="36"/>
  <c r="G50" i="36"/>
  <c r="G51" i="41"/>
  <c r="G50" i="41"/>
  <c r="D42" i="41"/>
  <c r="G35" i="30"/>
  <c r="H34" i="48"/>
  <c r="H34" i="46"/>
  <c r="G36" i="42"/>
  <c r="H36" i="42"/>
  <c r="F35" i="39"/>
  <c r="H35" i="39" s="1"/>
  <c r="F35" i="35"/>
  <c r="H35" i="35" s="1"/>
  <c r="F36" i="38"/>
  <c r="H36" i="38" s="1"/>
  <c r="G35" i="31"/>
  <c r="H35" i="31"/>
  <c r="E42" i="43"/>
  <c r="G53" i="43"/>
  <c r="G52" i="43"/>
  <c r="F34" i="40"/>
  <c r="G50" i="39"/>
  <c r="G54" i="39" s="1"/>
  <c r="H35" i="29"/>
  <c r="G34" i="46"/>
  <c r="G34" i="48"/>
  <c r="G52" i="36"/>
  <c r="G34" i="39"/>
  <c r="F35" i="42"/>
  <c r="F37" i="48"/>
  <c r="H37" i="48" s="1"/>
  <c r="G36" i="33"/>
  <c r="B45" i="30"/>
  <c r="B46" i="30" s="1"/>
  <c r="F37" i="40"/>
  <c r="H37" i="40" s="1"/>
  <c r="H35" i="47"/>
  <c r="G35" i="47"/>
  <c r="H35" i="36"/>
  <c r="H34" i="39"/>
  <c r="G50" i="42"/>
  <c r="G51" i="42"/>
  <c r="F37" i="34"/>
  <c r="H37" i="34" s="1"/>
  <c r="G35" i="37"/>
  <c r="B45" i="37"/>
  <c r="G34" i="44"/>
  <c r="G36" i="31"/>
  <c r="F34" i="36"/>
  <c r="H34" i="36" s="1"/>
  <c r="F34" i="33"/>
  <c r="G51" i="48"/>
  <c r="G50" i="48"/>
  <c r="D42" i="48"/>
  <c r="H36" i="39"/>
  <c r="G35" i="40"/>
  <c r="G52" i="39"/>
  <c r="G55" i="39" s="1"/>
  <c r="H36" i="44"/>
  <c r="T273" i="28"/>
  <c r="T140" i="28"/>
  <c r="U91" i="28"/>
  <c r="U269" i="28"/>
  <c r="U233" i="28"/>
  <c r="U252" i="28"/>
  <c r="U263" i="28"/>
  <c r="U173" i="28"/>
  <c r="U92" i="28"/>
  <c r="U200" i="28"/>
  <c r="U264" i="28"/>
  <c r="U85" i="28"/>
  <c r="U89" i="28"/>
  <c r="U240" i="28"/>
  <c r="U90" i="28"/>
  <c r="U86" i="28"/>
  <c r="U120" i="28"/>
  <c r="U253" i="28"/>
  <c r="U113" i="28"/>
  <c r="U193" i="28"/>
  <c r="U133" i="28"/>
  <c r="U160" i="28"/>
  <c r="U101" i="28"/>
  <c r="U213" i="28"/>
  <c r="U265" i="28"/>
  <c r="U84" i="28"/>
  <c r="U87" i="28"/>
  <c r="U88" i="28"/>
  <c r="U267" i="28"/>
  <c r="U153" i="28"/>
  <c r="U93" i="28"/>
  <c r="U220" i="28"/>
  <c r="U180" i="28"/>
  <c r="U270" i="28"/>
  <c r="U271" i="28"/>
  <c r="U272" i="28"/>
  <c r="T260" i="28"/>
  <c r="U266" i="28"/>
  <c r="U268" i="28"/>
  <c r="U262" i="28"/>
  <c r="U261" i="28"/>
  <c r="G54" i="28"/>
  <c r="G56" i="28" l="1"/>
  <c r="G55" i="28"/>
  <c r="B48" i="28"/>
  <c r="G70" i="28" s="1"/>
  <c r="H36" i="41"/>
  <c r="B47" i="28"/>
  <c r="F70" i="28" s="1"/>
  <c r="B45" i="41"/>
  <c r="B46" i="41" s="1"/>
  <c r="H37" i="32"/>
  <c r="G55" i="36"/>
  <c r="H36" i="45"/>
  <c r="G36" i="36"/>
  <c r="G54" i="32"/>
  <c r="G54" i="30"/>
  <c r="G38" i="32"/>
  <c r="G54" i="35"/>
  <c r="G56" i="32"/>
  <c r="G61" i="32" s="1"/>
  <c r="B45" i="32"/>
  <c r="B46" i="32" s="1"/>
  <c r="G55" i="40"/>
  <c r="G56" i="37"/>
  <c r="G60" i="37" s="1"/>
  <c r="G55" i="45"/>
  <c r="G61" i="45" s="1"/>
  <c r="F61" i="47"/>
  <c r="F66" i="47" s="1"/>
  <c r="G54" i="37"/>
  <c r="G56" i="30"/>
  <c r="G54" i="31"/>
  <c r="B48" i="47"/>
  <c r="G70" i="47" s="1"/>
  <c r="J87" i="47" s="1"/>
  <c r="G54" i="29"/>
  <c r="F61" i="29" s="1"/>
  <c r="F66" i="29" s="1"/>
  <c r="B45" i="46"/>
  <c r="B46" i="46" s="1"/>
  <c r="F61" i="45"/>
  <c r="F66" i="45" s="1"/>
  <c r="B47" i="47"/>
  <c r="F70" i="47" s="1"/>
  <c r="F60" i="47"/>
  <c r="F65" i="47" s="1"/>
  <c r="G56" i="48"/>
  <c r="G61" i="48" s="1"/>
  <c r="G56" i="34"/>
  <c r="F60" i="34" s="1"/>
  <c r="F65" i="34" s="1"/>
  <c r="H36" i="46"/>
  <c r="G54" i="40"/>
  <c r="G55" i="33"/>
  <c r="G54" i="44"/>
  <c r="G55" i="38"/>
  <c r="B47" i="44"/>
  <c r="F70" i="44" s="1"/>
  <c r="G54" i="41"/>
  <c r="B48" i="31"/>
  <c r="G70" i="31" s="1"/>
  <c r="J87" i="31" s="1"/>
  <c r="G54" i="43"/>
  <c r="G61" i="29"/>
  <c r="G60" i="29"/>
  <c r="G55" i="34"/>
  <c r="G56" i="43"/>
  <c r="B47" i="37"/>
  <c r="F70" i="37" s="1"/>
  <c r="F60" i="45"/>
  <c r="F65" i="45" s="1"/>
  <c r="G54" i="33"/>
  <c r="B47" i="30"/>
  <c r="F70" i="30" s="1"/>
  <c r="G56" i="44"/>
  <c r="B45" i="39"/>
  <c r="B46" i="39" s="1"/>
  <c r="G54" i="46"/>
  <c r="G55" i="35"/>
  <c r="G35" i="39"/>
  <c r="G56" i="42"/>
  <c r="G37" i="48"/>
  <c r="H37" i="45"/>
  <c r="G54" i="36"/>
  <c r="G55" i="42"/>
  <c r="G56" i="35"/>
  <c r="G56" i="33"/>
  <c r="G56" i="40"/>
  <c r="B45" i="33"/>
  <c r="B46" i="33" s="1"/>
  <c r="G34" i="33"/>
  <c r="G37" i="34"/>
  <c r="B45" i="34"/>
  <c r="B46" i="34" s="1"/>
  <c r="G34" i="40"/>
  <c r="B45" i="40"/>
  <c r="B46" i="40" s="1"/>
  <c r="G36" i="38"/>
  <c r="B45" i="38"/>
  <c r="B46" i="38" s="1"/>
  <c r="B48" i="30"/>
  <c r="G70" i="30" s="1"/>
  <c r="G35" i="45"/>
  <c r="B45" i="45"/>
  <c r="B46" i="45" s="1"/>
  <c r="G56" i="38"/>
  <c r="G56" i="39"/>
  <c r="G61" i="39" s="1"/>
  <c r="G55" i="43"/>
  <c r="G35" i="35"/>
  <c r="B45" i="35"/>
  <c r="B46" i="35" s="1"/>
  <c r="B45" i="43"/>
  <c r="B46" i="43" s="1"/>
  <c r="G56" i="41"/>
  <c r="H36" i="43"/>
  <c r="G56" i="46"/>
  <c r="B45" i="29"/>
  <c r="B46" i="29" s="1"/>
  <c r="H34" i="29"/>
  <c r="G34" i="36"/>
  <c r="B45" i="36"/>
  <c r="B46" i="36" s="1"/>
  <c r="G56" i="36"/>
  <c r="G56" i="31"/>
  <c r="G54" i="42"/>
  <c r="H35" i="42"/>
  <c r="B45" i="42"/>
  <c r="B46" i="42" s="1"/>
  <c r="B45" i="48"/>
  <c r="B47" i="31"/>
  <c r="F70" i="31" s="1"/>
  <c r="H34" i="33"/>
  <c r="G61" i="47"/>
  <c r="G60" i="47"/>
  <c r="G54" i="48"/>
  <c r="B46" i="37"/>
  <c r="B48" i="37"/>
  <c r="G70" i="37" s="1"/>
  <c r="G37" i="40"/>
  <c r="G35" i="42"/>
  <c r="B48" i="44"/>
  <c r="G70" i="44" s="1"/>
  <c r="H34" i="40"/>
  <c r="F61" i="28" l="1"/>
  <c r="F66" i="28" s="1"/>
  <c r="F60" i="28"/>
  <c r="F65" i="28" s="1"/>
  <c r="G61" i="28"/>
  <c r="G60" i="28"/>
  <c r="B47" i="41"/>
  <c r="F70" i="41" s="1"/>
  <c r="J87" i="28"/>
  <c r="K87" i="28"/>
  <c r="B48" i="41"/>
  <c r="G70" i="41" s="1"/>
  <c r="G60" i="36"/>
  <c r="F61" i="30"/>
  <c r="F66" i="30" s="1"/>
  <c r="B47" i="32"/>
  <c r="F70" i="32" s="1"/>
  <c r="B48" i="32"/>
  <c r="G70" i="32" s="1"/>
  <c r="J87" i="32" s="1"/>
  <c r="G60" i="45"/>
  <c r="G61" i="40"/>
  <c r="G61" i="37"/>
  <c r="F60" i="32"/>
  <c r="F65" i="32" s="1"/>
  <c r="F60" i="37"/>
  <c r="F65" i="37" s="1"/>
  <c r="G60" i="32"/>
  <c r="F61" i="32"/>
  <c r="F66" i="32" s="1"/>
  <c r="F60" i="43"/>
  <c r="F65" i="43" s="1"/>
  <c r="F61" i="37"/>
  <c r="F66" i="37" s="1"/>
  <c r="B47" i="48"/>
  <c r="F70" i="48" s="1"/>
  <c r="F60" i="30"/>
  <c r="F65" i="30" s="1"/>
  <c r="G61" i="34"/>
  <c r="F61" i="34"/>
  <c r="F66" i="34" s="1"/>
  <c r="B48" i="39"/>
  <c r="G70" i="39" s="1"/>
  <c r="J87" i="39" s="1"/>
  <c r="G60" i="40"/>
  <c r="F61" i="43"/>
  <c r="F66" i="43" s="1"/>
  <c r="G60" i="34"/>
  <c r="F61" i="33"/>
  <c r="F66" i="33" s="1"/>
  <c r="G61" i="30"/>
  <c r="B48" i="46"/>
  <c r="G70" i="46" s="1"/>
  <c r="J87" i="46" s="1"/>
  <c r="F61" i="31"/>
  <c r="F66" i="31" s="1"/>
  <c r="G61" i="42"/>
  <c r="F60" i="29"/>
  <c r="F65" i="29" s="1"/>
  <c r="G60" i="30"/>
  <c r="G60" i="35"/>
  <c r="K87" i="47"/>
  <c r="F61" i="46"/>
  <c r="F66" i="46" s="1"/>
  <c r="G60" i="42"/>
  <c r="B47" i="46"/>
  <c r="F70" i="46" s="1"/>
  <c r="G60" i="48"/>
  <c r="G61" i="33"/>
  <c r="G60" i="33"/>
  <c r="B48" i="33"/>
  <c r="G70" i="33" s="1"/>
  <c r="K87" i="33" s="1"/>
  <c r="B47" i="33"/>
  <c r="F70" i="33" s="1"/>
  <c r="B47" i="39"/>
  <c r="F70" i="39" s="1"/>
  <c r="F61" i="40"/>
  <c r="F66" i="40" s="1"/>
  <c r="G61" i="38"/>
  <c r="F60" i="40"/>
  <c r="F65" i="40" s="1"/>
  <c r="F60" i="33"/>
  <c r="F65" i="33" s="1"/>
  <c r="F61" i="44"/>
  <c r="F66" i="44" s="1"/>
  <c r="K87" i="31"/>
  <c r="F60" i="35"/>
  <c r="F65" i="35" s="1"/>
  <c r="B47" i="38"/>
  <c r="F70" i="38" s="1"/>
  <c r="F61" i="35"/>
  <c r="F66" i="35" s="1"/>
  <c r="B48" i="29"/>
  <c r="G70" i="29" s="1"/>
  <c r="K87" i="29" s="1"/>
  <c r="G60" i="39"/>
  <c r="F60" i="39"/>
  <c r="F65" i="39" s="1"/>
  <c r="B48" i="43"/>
  <c r="G70" i="43" s="1"/>
  <c r="K87" i="43" s="1"/>
  <c r="F61" i="39"/>
  <c r="F66" i="39" s="1"/>
  <c r="G61" i="44"/>
  <c r="G60" i="44"/>
  <c r="B48" i="45"/>
  <c r="G70" i="45" s="1"/>
  <c r="K87" i="45" s="1"/>
  <c r="B47" i="42"/>
  <c r="F70" i="42" s="1"/>
  <c r="B48" i="34"/>
  <c r="G70" i="34" s="1"/>
  <c r="K87" i="34" s="1"/>
  <c r="F60" i="44"/>
  <c r="F65" i="44" s="1"/>
  <c r="J87" i="30"/>
  <c r="K87" i="30"/>
  <c r="B47" i="35"/>
  <c r="F70" i="35" s="1"/>
  <c r="G61" i="43"/>
  <c r="G60" i="43"/>
  <c r="G61" i="35"/>
  <c r="B47" i="29"/>
  <c r="F70" i="29" s="1"/>
  <c r="J87" i="44"/>
  <c r="K87" i="44"/>
  <c r="B48" i="42"/>
  <c r="G70" i="42" s="1"/>
  <c r="G61" i="46"/>
  <c r="K87" i="37"/>
  <c r="J87" i="37"/>
  <c r="F61" i="42"/>
  <c r="F66" i="42" s="1"/>
  <c r="F60" i="42"/>
  <c r="F65" i="42" s="1"/>
  <c r="F60" i="36"/>
  <c r="F65" i="36" s="1"/>
  <c r="B47" i="45"/>
  <c r="F70" i="45" s="1"/>
  <c r="G61" i="36"/>
  <c r="G60" i="38"/>
  <c r="B47" i="43"/>
  <c r="F70" i="43" s="1"/>
  <c r="G60" i="46"/>
  <c r="F60" i="46"/>
  <c r="F65" i="46" s="1"/>
  <c r="F61" i="36"/>
  <c r="F66" i="36" s="1"/>
  <c r="G60" i="41"/>
  <c r="G61" i="41"/>
  <c r="F61" i="41"/>
  <c r="F66" i="41" s="1"/>
  <c r="B48" i="38"/>
  <c r="G70" i="38" s="1"/>
  <c r="B48" i="48"/>
  <c r="G70" i="48" s="1"/>
  <c r="B46" i="48"/>
  <c r="G61" i="31"/>
  <c r="G60" i="31"/>
  <c r="B47" i="40"/>
  <c r="F70" i="40" s="1"/>
  <c r="B48" i="40"/>
  <c r="G70" i="40" s="1"/>
  <c r="F60" i="48"/>
  <c r="F65" i="48" s="1"/>
  <c r="F61" i="48"/>
  <c r="F66" i="48" s="1"/>
  <c r="B48" i="35"/>
  <c r="G70" i="35" s="1"/>
  <c r="B47" i="36"/>
  <c r="F70" i="36" s="1"/>
  <c r="F61" i="38"/>
  <c r="F66" i="38" s="1"/>
  <c r="F60" i="38"/>
  <c r="F65" i="38" s="1"/>
  <c r="F60" i="41"/>
  <c r="F65" i="41" s="1"/>
  <c r="B47" i="34"/>
  <c r="F70" i="34" s="1"/>
  <c r="F60" i="31"/>
  <c r="F65" i="31" s="1"/>
  <c r="B48" i="36"/>
  <c r="G70" i="36" s="1"/>
  <c r="K87" i="41" l="1"/>
  <c r="J87" i="41"/>
  <c r="K87" i="46"/>
  <c r="K87" i="32"/>
  <c r="K87" i="39"/>
  <c r="J87" i="43"/>
  <c r="J87" i="45"/>
  <c r="J87" i="29"/>
  <c r="J87" i="33"/>
  <c r="J87" i="34"/>
  <c r="J87" i="36"/>
  <c r="K87" i="36"/>
  <c r="K87" i="48"/>
  <c r="J87" i="48"/>
  <c r="J87" i="38"/>
  <c r="K87" i="38"/>
  <c r="K87" i="42"/>
  <c r="J87" i="42"/>
  <c r="K87" i="35"/>
  <c r="J87" i="35"/>
  <c r="J87" i="40"/>
  <c r="K87" i="40"/>
  <c r="R94" i="28"/>
  <c r="R95" i="28"/>
  <c r="R96" i="28"/>
  <c r="S96" i="28" s="1"/>
  <c r="R97" i="28"/>
  <c r="S97" i="28" s="1"/>
  <c r="R98" i="28"/>
  <c r="R99" i="28"/>
  <c r="U99" i="28" s="1"/>
  <c r="R102" i="28"/>
  <c r="S102" i="28" s="1"/>
  <c r="R103" i="28"/>
  <c r="S103" i="28" s="1"/>
  <c r="T103" i="28" s="1"/>
  <c r="R104" i="28"/>
  <c r="S104" i="28" s="1"/>
  <c r="R105" i="28"/>
  <c r="S105" i="28" s="1"/>
  <c r="T105" i="28" s="1"/>
  <c r="R106" i="28"/>
  <c r="S106" i="28" s="1"/>
  <c r="R107" i="28"/>
  <c r="S107" i="28" s="1"/>
  <c r="R108" i="28"/>
  <c r="U108" i="28" s="1"/>
  <c r="R109" i="28"/>
  <c r="U109" i="28" s="1"/>
  <c r="R110" i="28"/>
  <c r="S110" i="28" s="1"/>
  <c r="R111" i="28"/>
  <c r="S111" i="28" s="1"/>
  <c r="T111" i="28" s="1"/>
  <c r="R114" i="28"/>
  <c r="S114" i="28" s="1"/>
  <c r="R115" i="28"/>
  <c r="S115" i="28" s="1"/>
  <c r="T115" i="28" s="1"/>
  <c r="R116" i="28"/>
  <c r="S116" i="28" s="1"/>
  <c r="R117" i="28"/>
  <c r="S117" i="28" s="1"/>
  <c r="R118" i="28"/>
  <c r="S118" i="28" s="1"/>
  <c r="T118" i="28" s="1"/>
  <c r="R119" i="28"/>
  <c r="U119" i="28" s="1"/>
  <c r="R121" i="28"/>
  <c r="S121" i="28" s="1"/>
  <c r="T121" i="28" s="1"/>
  <c r="R122" i="28"/>
  <c r="S122" i="28" s="1"/>
  <c r="R123" i="28"/>
  <c r="S123" i="28" s="1"/>
  <c r="R124" i="28"/>
  <c r="S124" i="28" s="1"/>
  <c r="T124" i="28" s="1"/>
  <c r="R125" i="28"/>
  <c r="U125" i="28" s="1"/>
  <c r="R126" i="28"/>
  <c r="S126" i="28" s="1"/>
  <c r="R127" i="28"/>
  <c r="S127" i="28" s="1"/>
  <c r="T127" i="28" s="1"/>
  <c r="R128" i="28"/>
  <c r="U128" i="28" s="1"/>
  <c r="R129" i="28"/>
  <c r="U129" i="28" s="1"/>
  <c r="R130" i="28"/>
  <c r="S130" i="28" s="1"/>
  <c r="R131" i="28"/>
  <c r="R132" i="28"/>
  <c r="S132" i="28" s="1"/>
  <c r="T132" i="28" s="1"/>
  <c r="R134" i="28"/>
  <c r="U134" i="28" s="1"/>
  <c r="R135" i="28"/>
  <c r="S135" i="28" s="1"/>
  <c r="R136" i="28"/>
  <c r="S136" i="28" s="1"/>
  <c r="R137" i="28"/>
  <c r="U137" i="28" s="1"/>
  <c r="R138" i="28"/>
  <c r="R139" i="28"/>
  <c r="U139" i="28" s="1"/>
  <c r="R141" i="28"/>
  <c r="S141" i="28" s="1"/>
  <c r="R142" i="28"/>
  <c r="R143" i="28"/>
  <c r="S143" i="28" s="1"/>
  <c r="R144" i="28"/>
  <c r="S144" i="28" s="1"/>
  <c r="R145" i="28"/>
  <c r="S145" i="28" s="1"/>
  <c r="R146" i="28"/>
  <c r="U146" i="28" s="1"/>
  <c r="R147" i="28"/>
  <c r="S147" i="28" s="1"/>
  <c r="R148" i="28"/>
  <c r="R149" i="28"/>
  <c r="S149" i="28" s="1"/>
  <c r="T149" i="28" s="1"/>
  <c r="R150" i="28"/>
  <c r="S150" i="28" s="1"/>
  <c r="T150" i="28" s="1"/>
  <c r="R151" i="28"/>
  <c r="S151" i="28" s="1"/>
  <c r="R152" i="28"/>
  <c r="S152" i="28" s="1"/>
  <c r="R154" i="28"/>
  <c r="U154" i="28" s="1"/>
  <c r="R155" i="28"/>
  <c r="U155" i="28" s="1"/>
  <c r="R156" i="28"/>
  <c r="S156" i="28" s="1"/>
  <c r="R157" i="28"/>
  <c r="R158" i="28"/>
  <c r="S158" i="28" s="1"/>
  <c r="T158" i="28" s="1"/>
  <c r="R159" i="28"/>
  <c r="S159" i="28" s="1"/>
  <c r="T159" i="28" s="1"/>
  <c r="R161" i="28"/>
  <c r="U161" i="28" s="1"/>
  <c r="R162" i="28"/>
  <c r="S162" i="28" s="1"/>
  <c r="R163" i="28"/>
  <c r="R164" i="28"/>
  <c r="R165" i="28"/>
  <c r="S165" i="28" s="1"/>
  <c r="R166" i="28"/>
  <c r="S166" i="28" s="1"/>
  <c r="T166" i="28" s="1"/>
  <c r="R167" i="28"/>
  <c r="S167" i="28" s="1"/>
  <c r="R168" i="28"/>
  <c r="U168" i="28" s="1"/>
  <c r="R169" i="28"/>
  <c r="S169" i="28" s="1"/>
  <c r="R170" i="28"/>
  <c r="S170" i="28" s="1"/>
  <c r="R171" i="28"/>
  <c r="R172" i="28"/>
  <c r="U172" i="28" s="1"/>
  <c r="R174" i="28"/>
  <c r="S174" i="28" s="1"/>
  <c r="R175" i="28"/>
  <c r="S175" i="28" s="1"/>
  <c r="T175" i="28" s="1"/>
  <c r="R176" i="28"/>
  <c r="S176" i="28" s="1"/>
  <c r="T176" i="28" s="1"/>
  <c r="R177" i="28"/>
  <c r="S177" i="28" s="1"/>
  <c r="T177" i="28" s="1"/>
  <c r="R178" i="28"/>
  <c r="S178" i="28" s="1"/>
  <c r="R179" i="28"/>
  <c r="S179" i="28" s="1"/>
  <c r="R181" i="28"/>
  <c r="U181" i="28" s="1"/>
  <c r="R182" i="28"/>
  <c r="U182" i="28" s="1"/>
  <c r="R183" i="28"/>
  <c r="S183" i="28" s="1"/>
  <c r="R184" i="28"/>
  <c r="S184" i="28" s="1"/>
  <c r="T184" i="28" s="1"/>
  <c r="R185" i="28"/>
  <c r="S185" i="28" s="1"/>
  <c r="T185" i="28" s="1"/>
  <c r="R186" i="28"/>
  <c r="S186" i="28" s="1"/>
  <c r="T186" i="28" s="1"/>
  <c r="R187" i="28"/>
  <c r="S187" i="28" s="1"/>
  <c r="R188" i="28"/>
  <c r="S188" i="28" s="1"/>
  <c r="R189" i="28"/>
  <c r="S189" i="28" s="1"/>
  <c r="T189" i="28" s="1"/>
  <c r="R190" i="28"/>
  <c r="U190" i="28" s="1"/>
  <c r="R191" i="28"/>
  <c r="S191" i="28" s="1"/>
  <c r="R192" i="28"/>
  <c r="R194" i="28"/>
  <c r="S194" i="28" s="1"/>
  <c r="T194" i="28" s="1"/>
  <c r="R195" i="28"/>
  <c r="S195" i="28" s="1"/>
  <c r="T195" i="28" s="1"/>
  <c r="R196" i="28"/>
  <c r="R197" i="28"/>
  <c r="U197" i="28" s="1"/>
  <c r="R198" i="28"/>
  <c r="S198" i="28" s="1"/>
  <c r="T198" i="28" s="1"/>
  <c r="R199" i="28"/>
  <c r="S199" i="28" s="1"/>
  <c r="R201" i="28"/>
  <c r="S201" i="28" s="1"/>
  <c r="R202" i="28"/>
  <c r="S202" i="28" s="1"/>
  <c r="R203" i="28"/>
  <c r="S203" i="28" s="1"/>
  <c r="T203" i="28" s="1"/>
  <c r="R204" i="28"/>
  <c r="S204" i="28" s="1"/>
  <c r="T204" i="28" s="1"/>
  <c r="R205" i="28"/>
  <c r="U205" i="28" s="1"/>
  <c r="R206" i="28"/>
  <c r="S206" i="28" s="1"/>
  <c r="R207" i="28"/>
  <c r="S207" i="28" s="1"/>
  <c r="R208" i="28"/>
  <c r="R209" i="28"/>
  <c r="S209" i="28" s="1"/>
  <c r="R210" i="28"/>
  <c r="U210" i="28" s="1"/>
  <c r="R211" i="28"/>
  <c r="S211" i="28" s="1"/>
  <c r="T211" i="28" s="1"/>
  <c r="R212" i="28"/>
  <c r="S212" i="28" s="1"/>
  <c r="T212" i="28" s="1"/>
  <c r="R214" i="28"/>
  <c r="U214" i="28" s="1"/>
  <c r="R215" i="28"/>
  <c r="S215" i="28" s="1"/>
  <c r="R216" i="28"/>
  <c r="U216" i="28" s="1"/>
  <c r="R217" i="28"/>
  <c r="S217" i="28" s="1"/>
  <c r="R218" i="28"/>
  <c r="S218" i="28" s="1"/>
  <c r="R219" i="28"/>
  <c r="S219" i="28" s="1"/>
  <c r="R221" i="28"/>
  <c r="S221" i="28" s="1"/>
  <c r="T221" i="28" s="1"/>
  <c r="R222" i="28"/>
  <c r="S222" i="28" s="1"/>
  <c r="T222" i="28" s="1"/>
  <c r="R223" i="28"/>
  <c r="S223" i="28" s="1"/>
  <c r="R224" i="28"/>
  <c r="S224" i="28" s="1"/>
  <c r="R225" i="28"/>
  <c r="S225" i="28" s="1"/>
  <c r="R226" i="28"/>
  <c r="U226" i="28" s="1"/>
  <c r="R227" i="28"/>
  <c r="S227" i="28" s="1"/>
  <c r="R228" i="28"/>
  <c r="S228" i="28" s="1"/>
  <c r="R229" i="28"/>
  <c r="S229" i="28" s="1"/>
  <c r="T229" i="28" s="1"/>
  <c r="R230" i="28"/>
  <c r="S230" i="28" s="1"/>
  <c r="T230" i="28" s="1"/>
  <c r="R231" i="28"/>
  <c r="U231" i="28" s="1"/>
  <c r="R232" i="28"/>
  <c r="S232" i="28" s="1"/>
  <c r="R234" i="28"/>
  <c r="S234" i="28" s="1"/>
  <c r="T234" i="28" s="1"/>
  <c r="R235" i="28"/>
  <c r="S235" i="28" s="1"/>
  <c r="R236" i="28"/>
  <c r="S236" i="28" s="1"/>
  <c r="R237" i="28"/>
  <c r="S237" i="28" s="1"/>
  <c r="R238" i="28"/>
  <c r="S238" i="28" s="1"/>
  <c r="T238" i="28" s="1"/>
  <c r="R239" i="28"/>
  <c r="S239" i="28" s="1"/>
  <c r="T239" i="28" s="1"/>
  <c r="R242" i="28"/>
  <c r="S242" i="28" s="1"/>
  <c r="R243" i="28"/>
  <c r="S243" i="28" s="1"/>
  <c r="R244" i="28"/>
  <c r="S244" i="28" s="1"/>
  <c r="R245" i="28"/>
  <c r="U245" i="28" s="1"/>
  <c r="R246" i="28"/>
  <c r="S246" i="28" s="1"/>
  <c r="R247" i="28"/>
  <c r="S247" i="28" s="1"/>
  <c r="R248" i="28"/>
  <c r="U248" i="28" s="1"/>
  <c r="R249" i="28"/>
  <c r="S249" i="28" s="1"/>
  <c r="R250" i="28"/>
  <c r="U250" i="28" s="1"/>
  <c r="R251" i="28"/>
  <c r="S251" i="28" s="1"/>
  <c r="R254" i="28"/>
  <c r="U254" i="28" s="1"/>
  <c r="R255" i="28"/>
  <c r="S255" i="28" s="1"/>
  <c r="R256" i="28"/>
  <c r="S256" i="28" s="1"/>
  <c r="R257" i="28"/>
  <c r="S257" i="28" s="1"/>
  <c r="R258" i="28"/>
  <c r="U258" i="28" s="1"/>
  <c r="R259" i="28"/>
  <c r="S259" i="28" s="1"/>
  <c r="T259" i="28" s="1"/>
  <c r="R274" i="28"/>
  <c r="S274" i="28" s="1"/>
  <c r="R275" i="28"/>
  <c r="S275" i="28" s="1"/>
  <c r="R276" i="28"/>
  <c r="S276" i="28" s="1"/>
  <c r="R277" i="28"/>
  <c r="R278" i="28"/>
  <c r="S278" i="28" s="1"/>
  <c r="R279" i="28"/>
  <c r="R280" i="28"/>
  <c r="U280" i="28" s="1"/>
  <c r="R281" i="28"/>
  <c r="S281" i="28" s="1"/>
  <c r="T281" i="28" s="1"/>
  <c r="R282" i="28"/>
  <c r="R283" i="28"/>
  <c r="U283" i="28" s="1"/>
  <c r="R284" i="28"/>
  <c r="S284" i="28" s="1"/>
  <c r="T284" i="28" s="1"/>
  <c r="R285" i="28"/>
  <c r="S285" i="28" s="1"/>
  <c r="R286" i="28"/>
  <c r="S286" i="28" s="1"/>
  <c r="R287" i="28"/>
  <c r="S287" i="28" s="1"/>
  <c r="R288" i="28"/>
  <c r="S288" i="28" s="1"/>
  <c r="R289" i="28"/>
  <c r="U289" i="28" s="1"/>
  <c r="R290" i="28"/>
  <c r="S290" i="28" s="1"/>
  <c r="R291" i="28"/>
  <c r="S291" i="28" s="1"/>
  <c r="R292" i="28"/>
  <c r="S292" i="28" s="1"/>
  <c r="R293" i="28"/>
  <c r="R294" i="28"/>
  <c r="S294" i="28" s="1"/>
  <c r="R295" i="28"/>
  <c r="S295" i="28" s="1"/>
  <c r="R296" i="28"/>
  <c r="U296" i="28" s="1"/>
  <c r="R297" i="28"/>
  <c r="S297" i="28" s="1"/>
  <c r="T297" i="28" s="1"/>
  <c r="R298" i="28"/>
  <c r="U298" i="28" s="1"/>
  <c r="R299" i="28"/>
  <c r="U299" i="28" s="1"/>
  <c r="R300" i="28"/>
  <c r="S300" i="28" s="1"/>
  <c r="T300" i="28" s="1"/>
  <c r="R301" i="28"/>
  <c r="S301" i="28" s="1"/>
  <c r="R302" i="28"/>
  <c r="S302" i="28" s="1"/>
  <c r="R303" i="28"/>
  <c r="S303" i="28" s="1"/>
  <c r="R304" i="28"/>
  <c r="S304" i="28" s="1"/>
  <c r="T304" i="28" s="1"/>
  <c r="R305" i="28"/>
  <c r="S305" i="28" s="1"/>
  <c r="T305" i="28" s="1"/>
  <c r="R306" i="28"/>
  <c r="S306" i="28" s="1"/>
  <c r="R307" i="28"/>
  <c r="S307" i="28" s="1"/>
  <c r="R308" i="28"/>
  <c r="S308" i="28" s="1"/>
  <c r="R309" i="28"/>
  <c r="U309" i="28" s="1"/>
  <c r="R310" i="28"/>
  <c r="S310" i="28" s="1"/>
  <c r="R311" i="28"/>
  <c r="S311" i="28" s="1"/>
  <c r="R312" i="28"/>
  <c r="S312" i="28" s="1"/>
  <c r="T312" i="28" s="1"/>
  <c r="R313" i="28"/>
  <c r="S313" i="28" s="1"/>
  <c r="T313" i="28" s="1"/>
  <c r="R314" i="28"/>
  <c r="U314" i="28" s="1"/>
  <c r="R315" i="28"/>
  <c r="S315" i="28" s="1"/>
  <c r="R316" i="28"/>
  <c r="S316" i="28" s="1"/>
  <c r="T316" i="28" s="1"/>
  <c r="R317" i="28"/>
  <c r="S317" i="28" s="1"/>
  <c r="R318" i="28"/>
  <c r="S318" i="28" s="1"/>
  <c r="R319" i="28"/>
  <c r="S319" i="28" s="1"/>
  <c r="R320" i="28"/>
  <c r="S320" i="28" s="1"/>
  <c r="T320" i="28" s="1"/>
  <c r="R321" i="28"/>
  <c r="S321" i="28" s="1"/>
  <c r="T321" i="28" s="1"/>
  <c r="R322" i="28"/>
  <c r="S322" i="28" s="1"/>
  <c r="R323" i="28"/>
  <c r="S323" i="28" s="1"/>
  <c r="R324" i="28"/>
  <c r="S324" i="28" s="1"/>
  <c r="R325" i="28"/>
  <c r="U325" i="28" s="1"/>
  <c r="R326" i="28"/>
  <c r="S326" i="28" s="1"/>
  <c r="R327" i="28"/>
  <c r="U327" i="28" s="1"/>
  <c r="R328" i="28"/>
  <c r="S328" i="28" s="1"/>
  <c r="T328" i="28" s="1"/>
  <c r="R329" i="28"/>
  <c r="S329" i="28" s="1"/>
  <c r="R330" i="28"/>
  <c r="U330" i="28" s="1"/>
  <c r="R331" i="28"/>
  <c r="S331" i="28" s="1"/>
  <c r="R332" i="28"/>
  <c r="U332" i="28" s="1"/>
  <c r="R333" i="28"/>
  <c r="S333" i="28" s="1"/>
  <c r="R334" i="28"/>
  <c r="S334" i="28" s="1"/>
  <c r="R335" i="28"/>
  <c r="S335" i="28" s="1"/>
  <c r="R336" i="28"/>
  <c r="S336" i="28" s="1"/>
  <c r="T336" i="28" s="1"/>
  <c r="R337" i="28"/>
  <c r="S337" i="28" s="1"/>
  <c r="T337" i="28" s="1"/>
  <c r="R338" i="28"/>
  <c r="S338" i="28" s="1"/>
  <c r="R339" i="28"/>
  <c r="S339" i="28" s="1"/>
  <c r="R340" i="28"/>
  <c r="S340" i="28" s="1"/>
  <c r="R341" i="28"/>
  <c r="R342" i="28"/>
  <c r="S342" i="28" s="1"/>
  <c r="R343" i="28"/>
  <c r="R344" i="28"/>
  <c r="S344" i="28" s="1"/>
  <c r="T344" i="28" s="1"/>
  <c r="R345" i="28"/>
  <c r="S345" i="28" s="1"/>
  <c r="T345" i="28" s="1"/>
  <c r="R346" i="28"/>
  <c r="U346" i="28" s="1"/>
  <c r="R347" i="28"/>
  <c r="U347" i="28" s="1"/>
  <c r="R348" i="28"/>
  <c r="S348" i="28" s="1"/>
  <c r="R349" i="28"/>
  <c r="S349" i="28" s="1"/>
  <c r="R350" i="28"/>
  <c r="S350" i="28" s="1"/>
  <c r="R351" i="28"/>
  <c r="S351" i="28" s="1"/>
  <c r="R352" i="28"/>
  <c r="S352" i="28" s="1"/>
  <c r="R353" i="28"/>
  <c r="U353" i="28" s="1"/>
  <c r="R354" i="28"/>
  <c r="S354" i="28" s="1"/>
  <c r="R355" i="28"/>
  <c r="S355" i="28" s="1"/>
  <c r="R356" i="28"/>
  <c r="S356" i="28" s="1"/>
  <c r="R357" i="28"/>
  <c r="R358" i="28"/>
  <c r="S358" i="28" s="1"/>
  <c r="R359" i="28"/>
  <c r="U359" i="28" s="1"/>
  <c r="R360" i="28"/>
  <c r="S360" i="28" s="1"/>
  <c r="T360" i="28" s="1"/>
  <c r="R361" i="28"/>
  <c r="S361" i="28" s="1"/>
  <c r="T361" i="28" s="1"/>
  <c r="R362" i="28"/>
  <c r="U362" i="28" s="1"/>
  <c r="R363" i="28"/>
  <c r="U363" i="28" s="1"/>
  <c r="R364" i="28"/>
  <c r="S364" i="28" s="1"/>
  <c r="T364" i="28" s="1"/>
  <c r="R365" i="28"/>
  <c r="S365" i="28" s="1"/>
  <c r="R366" i="28"/>
  <c r="S366" i="28" s="1"/>
  <c r="R367" i="28"/>
  <c r="S367" i="28" s="1"/>
  <c r="R368" i="28"/>
  <c r="U368" i="28" s="1"/>
  <c r="R369" i="28"/>
  <c r="U369" i="28" s="1"/>
  <c r="R370" i="28"/>
  <c r="U370" i="28" s="1"/>
  <c r="R371" i="28"/>
  <c r="S371" i="28" s="1"/>
  <c r="R372" i="28"/>
  <c r="S372" i="28" s="1"/>
  <c r="R373" i="28"/>
  <c r="U373" i="28" s="1"/>
  <c r="R374" i="28"/>
  <c r="S374" i="28" s="1"/>
  <c r="R375" i="28"/>
  <c r="S375" i="28" s="1"/>
  <c r="R376" i="28"/>
  <c r="S376" i="28" s="1"/>
  <c r="T376" i="28" s="1"/>
  <c r="R377" i="28"/>
  <c r="U377" i="28" s="1"/>
  <c r="R378" i="28"/>
  <c r="U378" i="28" s="1"/>
  <c r="R379" i="28"/>
  <c r="U379" i="28" s="1"/>
  <c r="R380" i="28"/>
  <c r="S380" i="28" s="1"/>
  <c r="T380" i="28" s="1"/>
  <c r="R381" i="28"/>
  <c r="S381" i="28" s="1"/>
  <c r="R382" i="28"/>
  <c r="S382" i="28" s="1"/>
  <c r="R383" i="28"/>
  <c r="S383" i="28" s="1"/>
  <c r="R384" i="28"/>
  <c r="S384" i="28" s="1"/>
  <c r="T384" i="28" s="1"/>
  <c r="R385" i="28"/>
  <c r="U385" i="28" s="1"/>
  <c r="R386" i="28"/>
  <c r="U386" i="28" s="1"/>
  <c r="R387" i="28"/>
  <c r="S387" i="28" s="1"/>
  <c r="R388" i="28"/>
  <c r="S388" i="28" s="1"/>
  <c r="R389" i="28"/>
  <c r="U389" i="28" s="1"/>
  <c r="R390" i="28"/>
  <c r="S390" i="28" s="1"/>
  <c r="R391" i="28"/>
  <c r="S391" i="28" s="1"/>
  <c r="R392" i="28"/>
  <c r="S392" i="28" s="1"/>
  <c r="T392" i="28" s="1"/>
  <c r="R393" i="28"/>
  <c r="U393" i="28" s="1"/>
  <c r="R394" i="28"/>
  <c r="U394" i="28" s="1"/>
  <c r="R395" i="28"/>
  <c r="S395" i="28" s="1"/>
  <c r="R396" i="28"/>
  <c r="U396" i="28" s="1"/>
  <c r="R397" i="28"/>
  <c r="S397" i="28" s="1"/>
  <c r="R398" i="28"/>
  <c r="S398" i="28" s="1"/>
  <c r="T398" i="28" s="1"/>
  <c r="R399" i="28"/>
  <c r="S399" i="28" s="1"/>
  <c r="R400" i="28"/>
  <c r="S400" i="28" s="1"/>
  <c r="R401" i="28"/>
  <c r="U401" i="28" s="1"/>
  <c r="R402" i="28"/>
  <c r="S402" i="28" s="1"/>
  <c r="R403" i="28"/>
  <c r="S403" i="28" s="1"/>
  <c r="R404" i="28"/>
  <c r="S404" i="28" s="1"/>
  <c r="R405" i="28"/>
  <c r="R406" i="28"/>
  <c r="S406" i="28" s="1"/>
  <c r="R407" i="28"/>
  <c r="R408" i="28"/>
  <c r="S408" i="28" s="1"/>
  <c r="T408" i="28" s="1"/>
  <c r="R409" i="28"/>
  <c r="U409" i="28" s="1"/>
  <c r="R410" i="28"/>
  <c r="U410" i="28" s="1"/>
  <c r="R411" i="28"/>
  <c r="U411" i="28" s="1"/>
  <c r="R412" i="28"/>
  <c r="S412" i="28" s="1"/>
  <c r="R413" i="28"/>
  <c r="S413" i="28" s="1"/>
  <c r="R414" i="28"/>
  <c r="S414" i="28" s="1"/>
  <c r="R415" i="28"/>
  <c r="S415" i="28" s="1"/>
  <c r="R416" i="28"/>
  <c r="U416" i="28" s="1"/>
  <c r="R417" i="28"/>
  <c r="S417" i="28" s="1"/>
  <c r="T417" i="28" s="1"/>
  <c r="R418" i="28"/>
  <c r="U418" i="28" s="1"/>
  <c r="R419" i="28"/>
  <c r="S419" i="28" s="1"/>
  <c r="R420" i="28"/>
  <c r="S420" i="28" s="1"/>
  <c r="R421" i="28"/>
  <c r="R422" i="28"/>
  <c r="S422" i="28" s="1"/>
  <c r="R423" i="28"/>
  <c r="S423" i="28" s="1"/>
  <c r="R424" i="28"/>
  <c r="S424" i="28" s="1"/>
  <c r="T424" i="28" s="1"/>
  <c r="R425" i="28"/>
  <c r="S425" i="28" s="1"/>
  <c r="T425" i="28" s="1"/>
  <c r="R426" i="28"/>
  <c r="U426" i="28" s="1"/>
  <c r="R427" i="28"/>
  <c r="S427" i="28" s="1"/>
  <c r="R428" i="28"/>
  <c r="U428" i="28" s="1"/>
  <c r="R429" i="28"/>
  <c r="S429" i="28" s="1"/>
  <c r="R430" i="28"/>
  <c r="S430" i="28" s="1"/>
  <c r="R431" i="28"/>
  <c r="S431" i="28" s="1"/>
  <c r="T431" i="28" s="1"/>
  <c r="R432" i="28"/>
  <c r="U432" i="28" s="1"/>
  <c r="R433" i="28"/>
  <c r="S433" i="28" s="1"/>
  <c r="T433" i="28" s="1"/>
  <c r="R434" i="28"/>
  <c r="S434" i="28" s="1"/>
  <c r="R435" i="28"/>
  <c r="S435" i="28" s="1"/>
  <c r="R436" i="28"/>
  <c r="S436" i="28" s="1"/>
  <c r="R437" i="28"/>
  <c r="U437" i="28" s="1"/>
  <c r="R438" i="28"/>
  <c r="S438" i="28" s="1"/>
  <c r="R439" i="28"/>
  <c r="U439" i="28" s="1"/>
  <c r="R440" i="28"/>
  <c r="U440" i="28" s="1"/>
  <c r="R441" i="28"/>
  <c r="U441" i="28" s="1"/>
  <c r="R442" i="28"/>
  <c r="U442" i="28" s="1"/>
  <c r="R443" i="28"/>
  <c r="S443" i="28" s="1"/>
  <c r="R444" i="28"/>
  <c r="S444" i="28" s="1"/>
  <c r="T444" i="28" s="1"/>
  <c r="R445" i="28"/>
  <c r="S445" i="28" s="1"/>
  <c r="R446" i="28"/>
  <c r="S446" i="28" s="1"/>
  <c r="R447" i="28"/>
  <c r="S447" i="28" s="1"/>
  <c r="R448" i="28"/>
  <c r="S448" i="28" s="1"/>
  <c r="T448" i="28" s="1"/>
  <c r="R449" i="28"/>
  <c r="S449" i="28" s="1"/>
  <c r="R450" i="28"/>
  <c r="S450" i="28" s="1"/>
  <c r="R451" i="28"/>
  <c r="S451" i="28" s="1"/>
  <c r="R452" i="28"/>
  <c r="S452" i="28" s="1"/>
  <c r="R453" i="28"/>
  <c r="U453" i="28" s="1"/>
  <c r="R454" i="28"/>
  <c r="S454" i="28" s="1"/>
  <c r="R455" i="28"/>
  <c r="S455" i="28" s="1"/>
  <c r="R456" i="28"/>
  <c r="U456" i="28" s="1"/>
  <c r="R457" i="28"/>
  <c r="S457" i="28" s="1"/>
  <c r="T457" i="28" s="1"/>
  <c r="R458" i="28"/>
  <c r="U458" i="28" s="1"/>
  <c r="R459" i="28"/>
  <c r="S459" i="28" s="1"/>
  <c r="R460" i="28"/>
  <c r="S460" i="28" s="1"/>
  <c r="T460" i="28" s="1"/>
  <c r="R461" i="28"/>
  <c r="S461" i="28" s="1"/>
  <c r="R462" i="28"/>
  <c r="S462" i="28" s="1"/>
  <c r="R463" i="28"/>
  <c r="S463" i="28" s="1"/>
  <c r="R464" i="28"/>
  <c r="S464" i="28" s="1"/>
  <c r="T464" i="28" s="1"/>
  <c r="R465" i="28"/>
  <c r="S465" i="28" s="1"/>
  <c r="T465" i="28" s="1"/>
  <c r="R466" i="28"/>
  <c r="S466" i="28" s="1"/>
  <c r="R467" i="28"/>
  <c r="S467" i="28" s="1"/>
  <c r="R468" i="28"/>
  <c r="S468" i="28" s="1"/>
  <c r="R469" i="28"/>
  <c r="S469" i="28" s="1"/>
  <c r="R470" i="28"/>
  <c r="R471" i="28"/>
  <c r="R472" i="28"/>
  <c r="S472" i="28" s="1"/>
  <c r="T472" i="28" s="1"/>
  <c r="R473" i="28"/>
  <c r="R474" i="28"/>
  <c r="U474" i="28" s="1"/>
  <c r="R475" i="28"/>
  <c r="U475" i="28" s="1"/>
  <c r="R476" i="28"/>
  <c r="S476" i="28" s="1"/>
  <c r="R477" i="28"/>
  <c r="S477" i="28" s="1"/>
  <c r="R478" i="28"/>
  <c r="U478" i="28" s="1"/>
  <c r="R479" i="28"/>
  <c r="U479" i="28" s="1"/>
  <c r="S94" i="28" l="1"/>
  <c r="T94" i="28" s="1"/>
  <c r="U94" i="28"/>
  <c r="S95" i="28"/>
  <c r="T95" i="28" s="1"/>
  <c r="U95" i="28"/>
  <c r="U238" i="28"/>
  <c r="U185" i="28"/>
  <c r="U312" i="28"/>
  <c r="U104" i="28"/>
  <c r="U328" i="28"/>
  <c r="U103" i="28"/>
  <c r="U158" i="28"/>
  <c r="U151" i="28"/>
  <c r="U105" i="28"/>
  <c r="U176" i="28"/>
  <c r="U111" i="28"/>
  <c r="U124" i="28"/>
  <c r="U110" i="28"/>
  <c r="U403" i="28"/>
  <c r="U251" i="28"/>
  <c r="U221" i="28"/>
  <c r="U123" i="28"/>
  <c r="U126" i="28"/>
  <c r="U186" i="28"/>
  <c r="U143" i="28"/>
  <c r="U169" i="28"/>
  <c r="U275" i="28"/>
  <c r="U174" i="28"/>
  <c r="U465" i="28"/>
  <c r="U117" i="28"/>
  <c r="U395" i="28"/>
  <c r="U179" i="28"/>
  <c r="U152" i="28"/>
  <c r="U387" i="28"/>
  <c r="U307" i="28"/>
  <c r="U170" i="28"/>
  <c r="U223" i="28"/>
  <c r="U274" i="28"/>
  <c r="U187" i="28"/>
  <c r="U115" i="28"/>
  <c r="U106" i="28"/>
  <c r="U338" i="28"/>
  <c r="U191" i="28"/>
  <c r="U175" i="28"/>
  <c r="U322" i="28"/>
  <c r="U398" i="28"/>
  <c r="U149" i="28"/>
  <c r="U355" i="28"/>
  <c r="U286" i="28"/>
  <c r="U162" i="28"/>
  <c r="U141" i="28"/>
  <c r="U225" i="28"/>
  <c r="S432" i="28"/>
  <c r="T432" i="28" s="1"/>
  <c r="U189" i="28"/>
  <c r="U372" i="28"/>
  <c r="U234" i="28"/>
  <c r="U467" i="28"/>
  <c r="U380" i="28"/>
  <c r="U256" i="28"/>
  <c r="U366" i="28"/>
  <c r="U207" i="28"/>
  <c r="U118" i="28"/>
  <c r="U435" i="28"/>
  <c r="U292" i="28"/>
  <c r="U244" i="28"/>
  <c r="U198" i="28"/>
  <c r="U476" i="28"/>
  <c r="U344" i="28"/>
  <c r="U352" i="28"/>
  <c r="U336" i="28"/>
  <c r="U288" i="28"/>
  <c r="U360" i="28"/>
  <c r="U367" i="28"/>
  <c r="U259" i="28"/>
  <c r="U425" i="28"/>
  <c r="U331" i="28"/>
  <c r="U150" i="28"/>
  <c r="S353" i="28"/>
  <c r="T353" i="28" s="1"/>
  <c r="U249" i="28"/>
  <c r="U321" i="28"/>
  <c r="U436" i="28"/>
  <c r="U345" i="28"/>
  <c r="U281" i="28"/>
  <c r="U97" i="28"/>
  <c r="U462" i="28"/>
  <c r="U431" i="28"/>
  <c r="U450" i="28"/>
  <c r="U448" i="28"/>
  <c r="U419" i="28"/>
  <c r="U381" i="28"/>
  <c r="U177" i="28"/>
  <c r="U444" i="28"/>
  <c r="U415" i="28"/>
  <c r="U306" i="28"/>
  <c r="U239" i="28"/>
  <c r="U218" i="28"/>
  <c r="S428" i="28"/>
  <c r="T428" i="28" s="1"/>
  <c r="S258" i="28"/>
  <c r="T258" i="28" s="1"/>
  <c r="U402" i="28"/>
  <c r="U371" i="28"/>
  <c r="U348" i="28"/>
  <c r="U212" i="28"/>
  <c r="U461" i="28"/>
  <c r="U287" i="28"/>
  <c r="U204" i="28"/>
  <c r="U460" i="28"/>
  <c r="U340" i="28"/>
  <c r="U224" i="28"/>
  <c r="U202" i="28"/>
  <c r="U230" i="28"/>
  <c r="U446" i="28"/>
  <c r="U443" i="28"/>
  <c r="U423" i="28"/>
  <c r="U391" i="28"/>
  <c r="U324" i="28"/>
  <c r="U303" i="28"/>
  <c r="U284" i="28"/>
  <c r="U255" i="28"/>
  <c r="U215" i="28"/>
  <c r="U184" i="28"/>
  <c r="U135" i="28"/>
  <c r="S385" i="28"/>
  <c r="T385" i="28" s="1"/>
  <c r="S210" i="28"/>
  <c r="T210" i="28" s="1"/>
  <c r="U302" i="28"/>
  <c r="U195" i="28"/>
  <c r="U457" i="28"/>
  <c r="U229" i="28"/>
  <c r="U452" i="28"/>
  <c r="U433" i="28"/>
  <c r="U408" i="28"/>
  <c r="U316" i="28"/>
  <c r="U297" i="28"/>
  <c r="U276" i="28"/>
  <c r="U247" i="28"/>
  <c r="U178" i="28"/>
  <c r="U165" i="28"/>
  <c r="U147" i="28"/>
  <c r="U127" i="28"/>
  <c r="U464" i="28"/>
  <c r="U434" i="28"/>
  <c r="U295" i="28"/>
  <c r="U235" i="28"/>
  <c r="U132" i="28"/>
  <c r="S441" i="28"/>
  <c r="T441" i="28" s="1"/>
  <c r="S409" i="28"/>
  <c r="T409" i="28" s="1"/>
  <c r="U477" i="28"/>
  <c r="U445" i="28"/>
  <c r="U404" i="28"/>
  <c r="U304" i="28"/>
  <c r="U290" i="28"/>
  <c r="U232" i="28"/>
  <c r="U219" i="28"/>
  <c r="U203" i="28"/>
  <c r="U159" i="28"/>
  <c r="S474" i="28"/>
  <c r="T474" i="28" s="1"/>
  <c r="S440" i="28"/>
  <c r="T440" i="28" s="1"/>
  <c r="U455" i="28"/>
  <c r="U374" i="28"/>
  <c r="U313" i="28"/>
  <c r="U300" i="28"/>
  <c r="U242" i="28"/>
  <c r="U227" i="28"/>
  <c r="S478" i="28"/>
  <c r="T478" i="28" s="1"/>
  <c r="S418" i="28"/>
  <c r="T418" i="28" s="1"/>
  <c r="T256" i="28"/>
  <c r="U356" i="28"/>
  <c r="U342" i="28"/>
  <c r="T468" i="28"/>
  <c r="T446" i="28"/>
  <c r="T390" i="28"/>
  <c r="S370" i="28"/>
  <c r="T370" i="28" s="1"/>
  <c r="S363" i="28"/>
  <c r="T363" i="28" s="1"/>
  <c r="T236" i="28"/>
  <c r="S168" i="28"/>
  <c r="T168" i="28" s="1"/>
  <c r="U472" i="28"/>
  <c r="U459" i="28"/>
  <c r="U417" i="28"/>
  <c r="U400" i="28"/>
  <c r="U384" i="28"/>
  <c r="U278" i="28"/>
  <c r="U236" i="28"/>
  <c r="U468" i="28"/>
  <c r="T461" i="28"/>
  <c r="S456" i="28"/>
  <c r="T456" i="28" s="1"/>
  <c r="T414" i="28"/>
  <c r="T374" i="28"/>
  <c r="S332" i="28"/>
  <c r="T332" i="28" s="1"/>
  <c r="T303" i="28"/>
  <c r="T276" i="28"/>
  <c r="U222" i="28"/>
  <c r="U334" i="28"/>
  <c r="U427" i="28"/>
  <c r="U412" i="28"/>
  <c r="U315" i="28"/>
  <c r="U206" i="28"/>
  <c r="T246" i="28"/>
  <c r="U376" i="28"/>
  <c r="S154" i="28"/>
  <c r="T154" i="28" s="1"/>
  <c r="T286" i="28"/>
  <c r="S479" i="28"/>
  <c r="T479" i="28" s="1"/>
  <c r="S471" i="28"/>
  <c r="T471" i="28" s="1"/>
  <c r="S439" i="28"/>
  <c r="T439" i="28" s="1"/>
  <c r="T430" i="28"/>
  <c r="S416" i="28"/>
  <c r="T416" i="28" s="1"/>
  <c r="T406" i="28"/>
  <c r="S401" i="28"/>
  <c r="T401" i="28" s="1"/>
  <c r="T397" i="28"/>
  <c r="S393" i="28"/>
  <c r="T393" i="28" s="1"/>
  <c r="S379" i="28"/>
  <c r="T379" i="28" s="1"/>
  <c r="S369" i="28"/>
  <c r="T369" i="28" s="1"/>
  <c r="T310" i="28"/>
  <c r="S296" i="28"/>
  <c r="T296" i="28" s="1"/>
  <c r="S254" i="28"/>
  <c r="T254" i="28" s="1"/>
  <c r="S248" i="28"/>
  <c r="T248" i="28" s="1"/>
  <c r="S216" i="28"/>
  <c r="T216" i="28" s="1"/>
  <c r="S205" i="28"/>
  <c r="T205" i="28" s="1"/>
  <c r="T201" i="28"/>
  <c r="S161" i="28"/>
  <c r="T161" i="28" s="1"/>
  <c r="T156" i="28"/>
  <c r="S142" i="28"/>
  <c r="T142" i="28" s="1"/>
  <c r="S131" i="28"/>
  <c r="T131" i="28" s="1"/>
  <c r="T126" i="28"/>
  <c r="U451" i="28"/>
  <c r="U424" i="28"/>
  <c r="U414" i="28"/>
  <c r="U392" i="28"/>
  <c r="U382" i="28"/>
  <c r="U364" i="28"/>
  <c r="U354" i="28"/>
  <c r="U333" i="28"/>
  <c r="U323" i="28"/>
  <c r="U305" i="28"/>
  <c r="U194" i="28"/>
  <c r="U114" i="28"/>
  <c r="T438" i="28"/>
  <c r="T400" i="28"/>
  <c r="S396" i="28"/>
  <c r="T396" i="28" s="1"/>
  <c r="T350" i="28"/>
  <c r="T340" i="28"/>
  <c r="T318" i="28"/>
  <c r="T165" i="28"/>
  <c r="T141" i="28"/>
  <c r="T135" i="28"/>
  <c r="T404" i="28"/>
  <c r="S386" i="28"/>
  <c r="T386" i="28" s="1"/>
  <c r="T382" i="28"/>
  <c r="S377" i="28"/>
  <c r="T377" i="28" s="1"/>
  <c r="S368" i="28"/>
  <c r="T368" i="28" s="1"/>
  <c r="S359" i="28"/>
  <c r="T359" i="28" s="1"/>
  <c r="S327" i="28"/>
  <c r="T327" i="28" s="1"/>
  <c r="S299" i="28"/>
  <c r="T299" i="28" s="1"/>
  <c r="S289" i="28"/>
  <c r="T289" i="28" s="1"/>
  <c r="S280" i="28"/>
  <c r="T280" i="28" s="1"/>
  <c r="T219" i="28"/>
  <c r="T188" i="28"/>
  <c r="T144" i="28"/>
  <c r="U438" i="28"/>
  <c r="U430" i="28"/>
  <c r="U388" i="28"/>
  <c r="U361" i="28"/>
  <c r="U351" i="28"/>
  <c r="U339" i="28"/>
  <c r="U329" i="28"/>
  <c r="U320" i="28"/>
  <c r="U310" i="28"/>
  <c r="U291" i="28"/>
  <c r="U156" i="28"/>
  <c r="U144" i="28"/>
  <c r="U131" i="28"/>
  <c r="U121" i="28"/>
  <c r="U96" i="28"/>
  <c r="T367" i="28"/>
  <c r="T348" i="28"/>
  <c r="T334" i="28"/>
  <c r="T326" i="28"/>
  <c r="T288" i="28"/>
  <c r="T249" i="28"/>
  <c r="T218" i="28"/>
  <c r="T191" i="28"/>
  <c r="S108" i="28"/>
  <c r="T108" i="28" s="1"/>
  <c r="T104" i="28"/>
  <c r="U420" i="28"/>
  <c r="U466" i="28"/>
  <c r="U397" i="28"/>
  <c r="U350" i="28"/>
  <c r="U318" i="28"/>
  <c r="U243" i="28"/>
  <c r="U211" i="28"/>
  <c r="U201" i="28"/>
  <c r="U188" i="28"/>
  <c r="U167" i="28"/>
  <c r="U107" i="28"/>
  <c r="T449" i="28"/>
  <c r="T412" i="28"/>
  <c r="T352" i="28"/>
  <c r="T329" i="28"/>
  <c r="T302" i="28"/>
  <c r="T278" i="28"/>
  <c r="T255" i="28"/>
  <c r="T183" i="28"/>
  <c r="T167" i="28"/>
  <c r="T123" i="28"/>
  <c r="T114" i="28"/>
  <c r="U471" i="28"/>
  <c r="U449" i="28"/>
  <c r="U406" i="28"/>
  <c r="U337" i="28"/>
  <c r="U317" i="28"/>
  <c r="U308" i="28"/>
  <c r="U166" i="28"/>
  <c r="U142" i="28"/>
  <c r="S475" i="28"/>
  <c r="T475" i="28" s="1"/>
  <c r="T462" i="28"/>
  <c r="T454" i="28"/>
  <c r="T366" i="28"/>
  <c r="T342" i="28"/>
  <c r="T333" i="28"/>
  <c r="T227" i="28"/>
  <c r="T152" i="28"/>
  <c r="T476" i="28"/>
  <c r="S470" i="28"/>
  <c r="T470" i="28" s="1"/>
  <c r="T463" i="28"/>
  <c r="T436" i="28"/>
  <c r="T429" i="28"/>
  <c r="T399" i="28"/>
  <c r="T372" i="28"/>
  <c r="T365" i="28"/>
  <c r="T335" i="28"/>
  <c r="T308" i="28"/>
  <c r="T301" i="28"/>
  <c r="T257" i="28"/>
  <c r="T225" i="28"/>
  <c r="T217" i="28"/>
  <c r="T451" i="28"/>
  <c r="T323" i="28"/>
  <c r="S282" i="28"/>
  <c r="T282" i="28" s="1"/>
  <c r="T243" i="28"/>
  <c r="S208" i="28"/>
  <c r="T208" i="28" s="1"/>
  <c r="S196" i="28"/>
  <c r="T196" i="28" s="1"/>
  <c r="U171" i="28"/>
  <c r="S171" i="28"/>
  <c r="T171" i="28" s="1"/>
  <c r="S164" i="28"/>
  <c r="T164" i="28" s="1"/>
  <c r="S148" i="28"/>
  <c r="T148" i="28" s="1"/>
  <c r="U148" i="28"/>
  <c r="S99" i="28"/>
  <c r="T99" i="28" s="1"/>
  <c r="U282" i="28"/>
  <c r="U196" i="28"/>
  <c r="U102" i="28"/>
  <c r="T469" i="28"/>
  <c r="T459" i="28"/>
  <c r="T455" i="28"/>
  <c r="T447" i="28"/>
  <c r="T420" i="28"/>
  <c r="T413" i="28"/>
  <c r="T395" i="28"/>
  <c r="T391" i="28"/>
  <c r="T383" i="28"/>
  <c r="T356" i="28"/>
  <c r="T349" i="28"/>
  <c r="T331" i="28"/>
  <c r="T319" i="28"/>
  <c r="T292" i="28"/>
  <c r="T285" i="28"/>
  <c r="T251" i="28"/>
  <c r="T247" i="28"/>
  <c r="T237" i="28"/>
  <c r="T207" i="28"/>
  <c r="T199" i="28"/>
  <c r="T187" i="28"/>
  <c r="S155" i="28"/>
  <c r="T155" i="28" s="1"/>
  <c r="T147" i="28"/>
  <c r="T143" i="28"/>
  <c r="S139" i="28"/>
  <c r="T139" i="28" s="1"/>
  <c r="S134" i="28"/>
  <c r="T134" i="28" s="1"/>
  <c r="T130" i="28"/>
  <c r="U130" i="28"/>
  <c r="S125" i="28"/>
  <c r="T125" i="28" s="1"/>
  <c r="T122" i="28"/>
  <c r="U122" i="28"/>
  <c r="T117" i="28"/>
  <c r="T371" i="28"/>
  <c r="S341" i="28"/>
  <c r="T341" i="28" s="1"/>
  <c r="S330" i="28"/>
  <c r="T330" i="28" s="1"/>
  <c r="T307" i="28"/>
  <c r="S277" i="28"/>
  <c r="T277" i="28" s="1"/>
  <c r="S250" i="28"/>
  <c r="T250" i="28" s="1"/>
  <c r="T224" i="28"/>
  <c r="S163" i="28"/>
  <c r="T163" i="28" s="1"/>
  <c r="U163" i="28"/>
  <c r="S129" i="28"/>
  <c r="T129" i="28" s="1"/>
  <c r="U98" i="28"/>
  <c r="S98" i="28"/>
  <c r="T98" i="28" s="1"/>
  <c r="S421" i="28"/>
  <c r="T421" i="28" s="1"/>
  <c r="T387" i="28"/>
  <c r="U473" i="28"/>
  <c r="T435" i="28"/>
  <c r="T443" i="28"/>
  <c r="T375" i="28"/>
  <c r="T315" i="28"/>
  <c r="T232" i="28"/>
  <c r="T228" i="28"/>
  <c r="T178" i="28"/>
  <c r="S146" i="28"/>
  <c r="T146" i="28" s="1"/>
  <c r="S138" i="28"/>
  <c r="T138" i="28" s="1"/>
  <c r="S128" i="28"/>
  <c r="T128" i="28" s="1"/>
  <c r="T116" i="28"/>
  <c r="S410" i="28"/>
  <c r="T410" i="28" s="1"/>
  <c r="S357" i="28"/>
  <c r="T357" i="28" s="1"/>
  <c r="S394" i="28"/>
  <c r="T394" i="28" s="1"/>
  <c r="T311" i="28"/>
  <c r="U463" i="28"/>
  <c r="U399" i="28"/>
  <c r="U375" i="28"/>
  <c r="U343" i="28"/>
  <c r="U257" i="28"/>
  <c r="U237" i="28"/>
  <c r="U164" i="28"/>
  <c r="S453" i="28"/>
  <c r="T453" i="28" s="1"/>
  <c r="S442" i="28"/>
  <c r="T442" i="28" s="1"/>
  <c r="T419" i="28"/>
  <c r="S389" i="28"/>
  <c r="T389" i="28" s="1"/>
  <c r="S378" i="28"/>
  <c r="T378" i="28" s="1"/>
  <c r="T355" i="28"/>
  <c r="S325" i="28"/>
  <c r="T325" i="28" s="1"/>
  <c r="S314" i="28"/>
  <c r="T314" i="28" s="1"/>
  <c r="T291" i="28"/>
  <c r="S245" i="28"/>
  <c r="T245" i="28" s="1"/>
  <c r="S231" i="28"/>
  <c r="T231" i="28" s="1"/>
  <c r="T206" i="28"/>
  <c r="T174" i="28"/>
  <c r="T169" i="28"/>
  <c r="T162" i="28"/>
  <c r="S137" i="28"/>
  <c r="T137" i="28" s="1"/>
  <c r="T110" i="28"/>
  <c r="S293" i="28"/>
  <c r="T293" i="28" s="1"/>
  <c r="S458" i="28"/>
  <c r="T458" i="28" s="1"/>
  <c r="U407" i="28"/>
  <c r="U383" i="28"/>
  <c r="U335" i="28"/>
  <c r="U319" i="28"/>
  <c r="U311" i="28"/>
  <c r="U279" i="28"/>
  <c r="U228" i="28"/>
  <c r="U192" i="28"/>
  <c r="U470" i="28"/>
  <c r="U454" i="28"/>
  <c r="U422" i="28"/>
  <c r="U390" i="28"/>
  <c r="U358" i="28"/>
  <c r="U326" i="28"/>
  <c r="U294" i="28"/>
  <c r="U246" i="28"/>
  <c r="U209" i="28"/>
  <c r="U183" i="28"/>
  <c r="U138" i="28"/>
  <c r="T477" i="28"/>
  <c r="T452" i="28"/>
  <c r="T445" i="28"/>
  <c r="T427" i="28"/>
  <c r="T423" i="28"/>
  <c r="T415" i="28"/>
  <c r="T388" i="28"/>
  <c r="T381" i="28"/>
  <c r="T351" i="28"/>
  <c r="T324" i="28"/>
  <c r="T317" i="28"/>
  <c r="T295" i="28"/>
  <c r="T287" i="28"/>
  <c r="T244" i="28"/>
  <c r="T235" i="28"/>
  <c r="T215" i="28"/>
  <c r="T202" i="28"/>
  <c r="U145" i="28"/>
  <c r="T145" i="28"/>
  <c r="T106" i="28"/>
  <c r="S346" i="28"/>
  <c r="T346" i="28" s="1"/>
  <c r="S405" i="28"/>
  <c r="T405" i="28" s="1"/>
  <c r="U447" i="28"/>
  <c r="U469" i="28"/>
  <c r="U429" i="28"/>
  <c r="U421" i="28"/>
  <c r="U413" i="28"/>
  <c r="U405" i="28"/>
  <c r="U365" i="28"/>
  <c r="U357" i="28"/>
  <c r="U349" i="28"/>
  <c r="U341" i="28"/>
  <c r="U301" i="28"/>
  <c r="U293" i="28"/>
  <c r="U285" i="28"/>
  <c r="U277" i="28"/>
  <c r="U217" i="28"/>
  <c r="U208" i="28"/>
  <c r="U199" i="28"/>
  <c r="U116" i="28"/>
  <c r="S473" i="28"/>
  <c r="T473" i="28" s="1"/>
  <c r="T467" i="28"/>
  <c r="S437" i="28"/>
  <c r="T437" i="28" s="1"/>
  <c r="S426" i="28"/>
  <c r="T426" i="28" s="1"/>
  <c r="T422" i="28"/>
  <c r="S411" i="28"/>
  <c r="T411" i="28" s="1"/>
  <c r="S407" i="28"/>
  <c r="T407" i="28" s="1"/>
  <c r="T403" i="28"/>
  <c r="S373" i="28"/>
  <c r="T373" i="28" s="1"/>
  <c r="S362" i="28"/>
  <c r="T362" i="28" s="1"/>
  <c r="T358" i="28"/>
  <c r="S347" i="28"/>
  <c r="T347" i="28" s="1"/>
  <c r="S343" i="28"/>
  <c r="T343" i="28" s="1"/>
  <c r="T339" i="28"/>
  <c r="S309" i="28"/>
  <c r="T309" i="28" s="1"/>
  <c r="S298" i="28"/>
  <c r="T298" i="28" s="1"/>
  <c r="T294" i="28"/>
  <c r="S283" i="28"/>
  <c r="T283" i="28" s="1"/>
  <c r="S279" i="28"/>
  <c r="T279" i="28" s="1"/>
  <c r="T275" i="28"/>
  <c r="S226" i="28"/>
  <c r="T226" i="28" s="1"/>
  <c r="S214" i="28"/>
  <c r="T214" i="28" s="1"/>
  <c r="T209" i="28"/>
  <c r="S197" i="28"/>
  <c r="T197" i="28" s="1"/>
  <c r="S192" i="28"/>
  <c r="T192" i="28" s="1"/>
  <c r="S181" i="28"/>
  <c r="T181" i="28" s="1"/>
  <c r="S172" i="28"/>
  <c r="T172" i="28" s="1"/>
  <c r="S157" i="28"/>
  <c r="T157" i="28" s="1"/>
  <c r="U157" i="28"/>
  <c r="T136" i="28"/>
  <c r="U136" i="28"/>
  <c r="T102" i="28"/>
  <c r="T96" i="28"/>
  <c r="T466" i="28"/>
  <c r="T450" i="28"/>
  <c r="T434" i="28"/>
  <c r="T402" i="28"/>
  <c r="T354" i="28"/>
  <c r="T338" i="28"/>
  <c r="T322" i="28"/>
  <c r="T306" i="28"/>
  <c r="T290" i="28"/>
  <c r="T274" i="28"/>
  <c r="T242" i="28"/>
  <c r="T223" i="28"/>
  <c r="S190" i="28"/>
  <c r="T190" i="28" s="1"/>
  <c r="T179" i="28"/>
  <c r="S119" i="28"/>
  <c r="T119" i="28" s="1"/>
  <c r="T107" i="28"/>
  <c r="S182" i="28"/>
  <c r="T182" i="28" s="1"/>
  <c r="T170" i="28"/>
  <c r="T151" i="28"/>
  <c r="S109" i="28"/>
  <c r="T109" i="28" s="1"/>
  <c r="T97" i="28"/>
  <c r="P75" i="28"/>
  <c r="J83" i="28" s="1"/>
  <c r="K83" i="28" s="1"/>
  <c r="D97" i="28" s="1"/>
  <c r="E24" i="1"/>
  <c r="U78" i="28" l="1"/>
  <c r="T78" i="28"/>
  <c r="E25" i="1"/>
  <c r="L152" i="33" l="1"/>
  <c r="L152" i="37"/>
  <c r="L172" i="45"/>
  <c r="L172" i="42"/>
  <c r="L111" i="31"/>
  <c r="L111" i="29"/>
  <c r="L111" i="36"/>
  <c r="L190" i="46"/>
  <c r="L190" i="30"/>
  <c r="L111" i="35"/>
  <c r="L111" i="46"/>
  <c r="L190" i="43"/>
  <c r="L111" i="38"/>
  <c r="L152" i="32"/>
  <c r="L152" i="39"/>
  <c r="L152" i="44"/>
  <c r="L190" i="45"/>
  <c r="L190" i="36"/>
  <c r="L111" i="37"/>
  <c r="L111" i="42"/>
  <c r="L111" i="40"/>
  <c r="L190" i="39"/>
  <c r="L190" i="42"/>
  <c r="L190" i="40"/>
  <c r="L111" i="45"/>
  <c r="L172" i="33"/>
  <c r="L152" i="41"/>
  <c r="L152" i="34"/>
  <c r="L172" i="29"/>
  <c r="L172" i="36"/>
  <c r="L172" i="32"/>
  <c r="L111" i="43"/>
  <c r="L111" i="41"/>
  <c r="L111" i="30"/>
  <c r="L190" i="33"/>
  <c r="L111" i="44"/>
  <c r="L111" i="34"/>
  <c r="L190" i="48"/>
  <c r="L172" i="39"/>
  <c r="L190" i="37"/>
  <c r="L111" i="33"/>
  <c r="L111" i="32"/>
  <c r="L190" i="29"/>
  <c r="L190" i="32"/>
  <c r="L111" i="39"/>
  <c r="L111" i="48"/>
  <c r="L190" i="35"/>
  <c r="L190" i="34"/>
  <c r="L152" i="40"/>
  <c r="L152" i="45"/>
  <c r="L172" i="46"/>
  <c r="L172" i="35"/>
  <c r="L172" i="40"/>
  <c r="L231" i="36"/>
  <c r="L231" i="32"/>
  <c r="L132" i="33"/>
  <c r="L132" i="45"/>
  <c r="L210" i="33"/>
  <c r="L210" i="32"/>
  <c r="L210" i="34"/>
  <c r="L110" i="32"/>
  <c r="L110" i="35"/>
  <c r="L230" i="34"/>
  <c r="L232" i="31"/>
  <c r="L232" i="33"/>
  <c r="L232" i="48"/>
  <c r="L151" i="45"/>
  <c r="L151" i="30"/>
  <c r="L151" i="33"/>
  <c r="L130" i="46"/>
  <c r="L130" i="29"/>
  <c r="L212" i="44"/>
  <c r="L212" i="32"/>
  <c r="L212" i="33"/>
  <c r="L251" i="33"/>
  <c r="L251" i="29"/>
  <c r="L192" i="40"/>
  <c r="L192" i="37"/>
  <c r="L250" i="35"/>
  <c r="L250" i="34"/>
  <c r="L250" i="45"/>
  <c r="L131" i="32"/>
  <c r="L131" i="38"/>
  <c r="L171" i="39"/>
  <c r="L171" i="38"/>
  <c r="L170" i="38"/>
  <c r="L170" i="33"/>
  <c r="L252" i="45"/>
  <c r="L252" i="33"/>
  <c r="L112" i="31"/>
  <c r="L112" i="44"/>
  <c r="L112" i="42"/>
  <c r="L150" i="30"/>
  <c r="L150" i="29"/>
  <c r="L150" i="32"/>
  <c r="L211" i="45"/>
  <c r="L211" i="44"/>
  <c r="L191" i="31"/>
  <c r="L191" i="43"/>
  <c r="L272" i="33"/>
  <c r="L272" i="37"/>
  <c r="L272" i="44"/>
  <c r="L213" i="30"/>
  <c r="L213" i="44"/>
  <c r="L213" i="42"/>
  <c r="L271" i="35"/>
  <c r="L271" i="48"/>
  <c r="L193" i="33"/>
  <c r="L193" i="35"/>
  <c r="L193" i="42"/>
  <c r="L233" i="34"/>
  <c r="L233" i="39"/>
  <c r="L233" i="35"/>
  <c r="L270" i="32"/>
  <c r="L270" i="40"/>
  <c r="L273" i="44"/>
  <c r="L273" i="35"/>
  <c r="L253" i="31"/>
  <c r="L253" i="44"/>
  <c r="L133" i="48"/>
  <c r="L133" i="30"/>
  <c r="L133" i="41"/>
  <c r="L173" i="33"/>
  <c r="L173" i="36"/>
  <c r="L153" i="36"/>
  <c r="L153" i="39"/>
  <c r="L153" i="45"/>
  <c r="L113" i="42"/>
  <c r="L113" i="30"/>
  <c r="L190" i="31"/>
  <c r="L152" i="42"/>
  <c r="L152" i="48"/>
  <c r="L152" i="29"/>
  <c r="L172" i="41"/>
  <c r="L231" i="29"/>
  <c r="L231" i="43"/>
  <c r="L231" i="48"/>
  <c r="L132" i="31"/>
  <c r="L132" i="46"/>
  <c r="L210" i="46"/>
  <c r="L210" i="42"/>
  <c r="L110" i="48"/>
  <c r="L110" i="46"/>
  <c r="L110" i="43"/>
  <c r="L230" i="30"/>
  <c r="L230" i="36"/>
  <c r="L232" i="32"/>
  <c r="L232" i="40"/>
  <c r="L151" i="36"/>
  <c r="L151" i="40"/>
  <c r="L130" i="38"/>
  <c r="L130" i="45"/>
  <c r="L212" i="45"/>
  <c r="L212" i="43"/>
  <c r="L212" i="30"/>
  <c r="L251" i="42"/>
  <c r="L251" i="46"/>
  <c r="L192" i="41"/>
  <c r="L192" i="48"/>
  <c r="L192" i="29"/>
  <c r="L250" i="48"/>
  <c r="L250" i="37"/>
  <c r="L131" i="40"/>
  <c r="L131" i="37"/>
  <c r="L171" i="31"/>
  <c r="L171" i="33"/>
  <c r="L170" i="34"/>
  <c r="L252" i="30"/>
  <c r="L252" i="37"/>
  <c r="L252" i="48"/>
  <c r="L112" i="40"/>
  <c r="L112" i="32"/>
  <c r="L112" i="35"/>
  <c r="L150" i="38"/>
  <c r="L150" i="37"/>
  <c r="L211" i="38"/>
  <c r="L211" i="43"/>
  <c r="L191" i="33"/>
  <c r="L191" i="29"/>
  <c r="L191" i="42"/>
  <c r="L272" i="43"/>
  <c r="L272" i="38"/>
  <c r="L272" i="35"/>
  <c r="L213" i="48"/>
  <c r="L213" i="46"/>
  <c r="L271" i="39"/>
  <c r="L271" i="29"/>
  <c r="L193" i="41"/>
  <c r="L193" i="39"/>
  <c r="L193" i="40"/>
  <c r="L233" i="46"/>
  <c r="L233" i="44"/>
  <c r="L270" i="36"/>
  <c r="L270" i="41"/>
  <c r="L273" i="30"/>
  <c r="L273" i="37"/>
  <c r="L253" i="45"/>
  <c r="L253" i="29"/>
  <c r="L253" i="40"/>
  <c r="L133" i="40"/>
  <c r="L133" i="29"/>
  <c r="L173" i="34"/>
  <c r="L173" i="40"/>
  <c r="L173" i="38"/>
  <c r="L153" i="30"/>
  <c r="L153" i="37"/>
  <c r="L113" i="41"/>
  <c r="L113" i="39"/>
  <c r="L113" i="46"/>
  <c r="L231" i="46"/>
  <c r="L231" i="35"/>
  <c r="L132" i="40"/>
  <c r="L132" i="32"/>
  <c r="L210" i="44"/>
  <c r="L210" i="40"/>
  <c r="L110" i="29"/>
  <c r="L110" i="42"/>
  <c r="L230" i="32"/>
  <c r="L230" i="29"/>
  <c r="L232" i="45"/>
  <c r="L232" i="42"/>
  <c r="L151" i="44"/>
  <c r="L151" i="32"/>
  <c r="L130" i="34"/>
  <c r="L130" i="31"/>
  <c r="L130" i="43"/>
  <c r="L212" i="37"/>
  <c r="L212" i="34"/>
  <c r="L251" i="44"/>
  <c r="L251" i="31"/>
  <c r="L251" i="36"/>
  <c r="L192" i="44"/>
  <c r="L192" i="38"/>
  <c r="L192" i="31"/>
  <c r="L250" i="43"/>
  <c r="L250" i="46"/>
  <c r="L250" i="29"/>
  <c r="L131" i="46"/>
  <c r="L131" i="43"/>
  <c r="L171" i="41"/>
  <c r="L171" i="48"/>
  <c r="L171" i="43"/>
  <c r="L170" i="32"/>
  <c r="L170" i="30"/>
  <c r="L252" i="44"/>
  <c r="L252" i="32"/>
  <c r="L112" i="29"/>
  <c r="L112" i="41"/>
  <c r="L150" i="48"/>
  <c r="L150" i="36"/>
  <c r="L211" i="31"/>
  <c r="L211" i="46"/>
  <c r="L211" i="35"/>
  <c r="L191" i="45"/>
  <c r="L191" i="34"/>
  <c r="L272" i="31"/>
  <c r="L272" i="40"/>
  <c r="L272" i="30"/>
  <c r="L213" i="45"/>
  <c r="L213" i="38"/>
  <c r="L213" i="40"/>
  <c r="L271" i="45"/>
  <c r="L193" i="46"/>
  <c r="L193" i="48"/>
  <c r="L193" i="30"/>
  <c r="L233" i="30"/>
  <c r="L270" i="29"/>
  <c r="L270" i="34"/>
  <c r="L273" i="36"/>
  <c r="L273" i="45"/>
  <c r="L253" i="32"/>
  <c r="L253" i="33"/>
  <c r="L253" i="35"/>
  <c r="L133" i="39"/>
  <c r="L133" i="35"/>
  <c r="L173" i="35"/>
  <c r="L173" i="46"/>
  <c r="L173" i="41"/>
  <c r="L153" i="31"/>
  <c r="L153" i="34"/>
  <c r="L153" i="35"/>
  <c r="L113" i="44"/>
  <c r="L113" i="31"/>
  <c r="L113" i="35"/>
  <c r="L152" i="43"/>
  <c r="L152" i="31"/>
  <c r="L152" i="36"/>
  <c r="L172" i="37"/>
  <c r="L172" i="34"/>
  <c r="L231" i="45"/>
  <c r="L231" i="42"/>
  <c r="L231" i="39"/>
  <c r="L132" i="48"/>
  <c r="L132" i="37"/>
  <c r="L210" i="45"/>
  <c r="L210" i="41"/>
  <c r="L110" i="40"/>
  <c r="L110" i="37"/>
  <c r="L110" i="36"/>
  <c r="L230" i="48"/>
  <c r="L230" i="43"/>
  <c r="L232" i="46"/>
  <c r="L232" i="44"/>
  <c r="L151" i="43"/>
  <c r="L151" i="48"/>
  <c r="L130" i="48"/>
  <c r="L130" i="39"/>
  <c r="L130" i="42"/>
  <c r="L212" i="46"/>
  <c r="L212" i="42"/>
  <c r="L212" i="40"/>
  <c r="L251" i="35"/>
  <c r="L251" i="32"/>
  <c r="L192" i="35"/>
  <c r="L192" i="39"/>
  <c r="L192" i="33"/>
  <c r="L250" i="42"/>
  <c r="L250" i="44"/>
  <c r="L131" i="30"/>
  <c r="L131" i="39"/>
  <c r="L131" i="33"/>
  <c r="L171" i="42"/>
  <c r="L171" i="40"/>
  <c r="L171" i="46"/>
  <c r="L170" i="36"/>
  <c r="L170" i="44"/>
  <c r="L170" i="40"/>
  <c r="L252" i="38"/>
  <c r="L252" i="35"/>
  <c r="L252" i="40"/>
  <c r="L112" i="45"/>
  <c r="L112" i="36"/>
  <c r="L112" i="48"/>
  <c r="L150" i="39"/>
  <c r="L150" i="43"/>
  <c r="L211" i="48"/>
  <c r="L211" i="37"/>
  <c r="L211" i="33"/>
  <c r="L191" i="38"/>
  <c r="L191" i="37"/>
  <c r="L191" i="41"/>
  <c r="L272" i="41"/>
  <c r="L272" i="39"/>
  <c r="L213" i="29"/>
  <c r="L213" i="41"/>
  <c r="L271" i="34"/>
  <c r="L271" i="36"/>
  <c r="L271" i="30"/>
  <c r="L193" i="32"/>
  <c r="L193" i="44"/>
  <c r="L193" i="45"/>
  <c r="L233" i="48"/>
  <c r="L233" i="36"/>
  <c r="L270" i="42"/>
  <c r="L270" i="39"/>
  <c r="L273" i="32"/>
  <c r="L273" i="42"/>
  <c r="L253" i="41"/>
  <c r="L133" i="36"/>
  <c r="L133" i="43"/>
  <c r="L173" i="39"/>
  <c r="L173" i="29"/>
  <c r="L153" i="29"/>
  <c r="L153" i="43"/>
  <c r="L153" i="41"/>
  <c r="L113" i="36"/>
  <c r="L113" i="38"/>
  <c r="L231" i="38"/>
  <c r="L231" i="34"/>
  <c r="L231" i="30"/>
  <c r="L132" i="41"/>
  <c r="L132" i="38"/>
  <c r="L132" i="29"/>
  <c r="L210" i="36"/>
  <c r="L210" i="30"/>
  <c r="L110" i="31"/>
  <c r="L110" i="45"/>
  <c r="L110" i="34"/>
  <c r="L230" i="40"/>
  <c r="L230" i="45"/>
  <c r="L230" i="35"/>
  <c r="L232" i="38"/>
  <c r="L232" i="35"/>
  <c r="L151" i="42"/>
  <c r="L151" i="39"/>
  <c r="L130" i="33"/>
  <c r="L130" i="32"/>
  <c r="L130" i="36"/>
  <c r="L212" i="38"/>
  <c r="L212" i="41"/>
  <c r="L251" i="34"/>
  <c r="L251" i="39"/>
  <c r="L251" i="45"/>
  <c r="L192" i="42"/>
  <c r="L192" i="46"/>
  <c r="L192" i="43"/>
  <c r="L250" i="32"/>
  <c r="L250" i="39"/>
  <c r="L250" i="36"/>
  <c r="L131" i="42"/>
  <c r="L131" i="31"/>
  <c r="L131" i="29"/>
  <c r="L171" i="35"/>
  <c r="L171" i="30"/>
  <c r="L171" i="44"/>
  <c r="L170" i="35"/>
  <c r="L170" i="48"/>
  <c r="L252" i="43"/>
  <c r="L252" i="34"/>
  <c r="L252" i="46"/>
  <c r="L112" i="37"/>
  <c r="L112" i="34"/>
  <c r="L150" i="45"/>
  <c r="L150" i="35"/>
  <c r="L211" i="29"/>
  <c r="L211" i="42"/>
  <c r="L191" i="40"/>
  <c r="L191" i="35"/>
  <c r="L272" i="42"/>
  <c r="L272" i="36"/>
  <c r="L213" i="39"/>
  <c r="L213" i="31"/>
  <c r="L271" i="33"/>
  <c r="L271" i="44"/>
  <c r="L193" i="29"/>
  <c r="L193" i="34"/>
  <c r="L193" i="36"/>
  <c r="L233" i="43"/>
  <c r="L233" i="29"/>
  <c r="L233" i="41"/>
  <c r="L270" i="37"/>
  <c r="L270" i="33"/>
  <c r="L270" i="44"/>
  <c r="L273" i="41"/>
  <c r="L273" i="38"/>
  <c r="L253" i="38"/>
  <c r="L253" i="42"/>
  <c r="L253" i="36"/>
  <c r="L133" i="37"/>
  <c r="L133" i="34"/>
  <c r="L173" i="31"/>
  <c r="L173" i="32"/>
  <c r="L173" i="44"/>
  <c r="L153" i="38"/>
  <c r="L153" i="48"/>
  <c r="L113" i="34"/>
  <c r="L113" i="40"/>
  <c r="L190" i="44"/>
  <c r="L190" i="41"/>
  <c r="L190" i="38"/>
  <c r="L152" i="35"/>
  <c r="L152" i="46"/>
  <c r="L172" i="31"/>
  <c r="L172" i="44"/>
  <c r="L172" i="48"/>
  <c r="L231" i="37"/>
  <c r="L231" i="41"/>
  <c r="L132" i="42"/>
  <c r="L132" i="30"/>
  <c r="L132" i="36"/>
  <c r="L210" i="38"/>
  <c r="L210" i="43"/>
  <c r="L210" i="48"/>
  <c r="L110" i="33"/>
  <c r="L110" i="30"/>
  <c r="L230" i="38"/>
  <c r="L230" i="31"/>
  <c r="L230" i="44"/>
  <c r="L232" i="37"/>
  <c r="L232" i="36"/>
  <c r="L151" i="35"/>
  <c r="L151" i="34"/>
  <c r="L151" i="46"/>
  <c r="L130" i="41"/>
  <c r="L130" i="44"/>
  <c r="L212" i="36"/>
  <c r="L212" i="48"/>
  <c r="L251" i="43"/>
  <c r="L251" i="30"/>
  <c r="L251" i="38"/>
  <c r="L192" i="32"/>
  <c r="L192" i="30"/>
  <c r="L250" i="41"/>
  <c r="L250" i="38"/>
  <c r="L131" i="48"/>
  <c r="L131" i="36"/>
  <c r="L131" i="35"/>
  <c r="L171" i="34"/>
  <c r="L171" i="45"/>
  <c r="L171" i="36"/>
  <c r="L170" i="29"/>
  <c r="L170" i="43"/>
  <c r="L170" i="31"/>
  <c r="L252" i="36"/>
  <c r="L252" i="42"/>
  <c r="L112" i="39"/>
  <c r="L112" i="33"/>
  <c r="L150" i="34"/>
  <c r="L150" i="31"/>
  <c r="L150" i="33"/>
  <c r="L211" i="39"/>
  <c r="L211" i="40"/>
  <c r="L211" i="34"/>
  <c r="L191" i="30"/>
  <c r="L191" i="44"/>
  <c r="L272" i="45"/>
  <c r="L272" i="46"/>
  <c r="L213" i="33"/>
  <c r="L213" i="34"/>
  <c r="L271" i="40"/>
  <c r="L271" i="43"/>
  <c r="L271" i="46"/>
  <c r="L193" i="31"/>
  <c r="L233" i="40"/>
  <c r="L233" i="45"/>
  <c r="L233" i="31"/>
  <c r="L270" i="38"/>
  <c r="L270" i="48"/>
  <c r="L270" i="31"/>
  <c r="L273" i="40"/>
  <c r="L273" i="43"/>
  <c r="L273" i="33"/>
  <c r="L253" i="34"/>
  <c r="L253" i="39"/>
  <c r="L253" i="48"/>
  <c r="L133" i="32"/>
  <c r="L133" i="46"/>
  <c r="L173" i="43"/>
  <c r="L173" i="48"/>
  <c r="L173" i="30"/>
  <c r="L153" i="46"/>
  <c r="L153" i="32"/>
  <c r="L113" i="48"/>
  <c r="L113" i="43"/>
  <c r="L113" i="32"/>
  <c r="L152" i="30"/>
  <c r="L152" i="38"/>
  <c r="L172" i="38"/>
  <c r="L172" i="43"/>
  <c r="L172" i="30"/>
  <c r="L231" i="44"/>
  <c r="L231" i="33"/>
  <c r="L132" i="34"/>
  <c r="L132" i="44"/>
  <c r="L210" i="37"/>
  <c r="L210" i="31"/>
  <c r="L110" i="38"/>
  <c r="L110" i="41"/>
  <c r="L230" i="41"/>
  <c r="L230" i="37"/>
  <c r="L230" i="42"/>
  <c r="L232" i="39"/>
  <c r="L232" i="43"/>
  <c r="L232" i="41"/>
  <c r="L151" i="29"/>
  <c r="L151" i="31"/>
  <c r="L130" i="40"/>
  <c r="L130" i="35"/>
  <c r="L212" i="29"/>
  <c r="L212" i="39"/>
  <c r="L251" i="37"/>
  <c r="L251" i="48"/>
  <c r="L192" i="36"/>
  <c r="L192" i="45"/>
  <c r="L250" i="33"/>
  <c r="L250" i="31"/>
  <c r="L131" i="34"/>
  <c r="L131" i="44"/>
  <c r="L131" i="45"/>
  <c r="L171" i="32"/>
  <c r="L171" i="29"/>
  <c r="L170" i="37"/>
  <c r="L170" i="41"/>
  <c r="L170" i="46"/>
  <c r="L252" i="29"/>
  <c r="L252" i="31"/>
  <c r="L112" i="38"/>
  <c r="L112" i="46"/>
  <c r="L150" i="40"/>
  <c r="L150" i="44"/>
  <c r="L150" i="42"/>
  <c r="L211" i="41"/>
  <c r="L211" i="32"/>
  <c r="L191" i="39"/>
  <c r="L191" i="36"/>
  <c r="L272" i="34"/>
  <c r="L272" i="32"/>
  <c r="L213" i="32"/>
  <c r="L213" i="36"/>
  <c r="L271" i="41"/>
  <c r="L271" i="37"/>
  <c r="L271" i="32"/>
  <c r="L193" i="37"/>
  <c r="L233" i="37"/>
  <c r="L233" i="32"/>
  <c r="L233" i="38"/>
  <c r="L270" i="35"/>
  <c r="L270" i="43"/>
  <c r="L273" i="34"/>
  <c r="L273" i="48"/>
  <c r="L273" i="46"/>
  <c r="L253" i="37"/>
  <c r="L253" i="30"/>
  <c r="L133" i="33"/>
  <c r="L133" i="42"/>
  <c r="L133" i="45"/>
  <c r="L173" i="37"/>
  <c r="L173" i="45"/>
  <c r="L153" i="33"/>
  <c r="L153" i="40"/>
  <c r="L113" i="45"/>
  <c r="L113" i="33"/>
  <c r="L231" i="31"/>
  <c r="L231" i="40"/>
  <c r="L132" i="43"/>
  <c r="L132" i="39"/>
  <c r="L132" i="35"/>
  <c r="L210" i="29"/>
  <c r="L210" i="35"/>
  <c r="L210" i="39"/>
  <c r="L110" i="39"/>
  <c r="L110" i="44"/>
  <c r="L230" i="46"/>
  <c r="L230" i="39"/>
  <c r="L230" i="33"/>
  <c r="L232" i="29"/>
  <c r="L232" i="30"/>
  <c r="L232" i="34"/>
  <c r="L151" i="37"/>
  <c r="L151" i="41"/>
  <c r="L151" i="38"/>
  <c r="L130" i="30"/>
  <c r="L130" i="37"/>
  <c r="L212" i="31"/>
  <c r="L212" i="35"/>
  <c r="L251" i="41"/>
  <c r="L251" i="40"/>
  <c r="L192" i="34"/>
  <c r="L250" i="40"/>
  <c r="L250" i="30"/>
  <c r="L131" i="41"/>
  <c r="L171" i="37"/>
  <c r="L170" i="45"/>
  <c r="L170" i="42"/>
  <c r="L170" i="39"/>
  <c r="L252" i="39"/>
  <c r="L252" i="41"/>
  <c r="L112" i="30"/>
  <c r="L112" i="43"/>
  <c r="L150" i="46"/>
  <c r="L150" i="41"/>
  <c r="L211" i="30"/>
  <c r="L211" i="36"/>
  <c r="L191" i="46"/>
  <c r="L191" i="48"/>
  <c r="L191" i="32"/>
  <c r="L272" i="29"/>
  <c r="L272" i="48"/>
  <c r="L213" i="43"/>
  <c r="L213" i="35"/>
  <c r="L213" i="37"/>
  <c r="L271" i="38"/>
  <c r="L271" i="42"/>
  <c r="L271" i="31"/>
  <c r="L193" i="38"/>
  <c r="L193" i="43"/>
  <c r="L233" i="33"/>
  <c r="L233" i="42"/>
  <c r="L270" i="45"/>
  <c r="L270" i="30"/>
  <c r="L270" i="46"/>
  <c r="L273" i="39"/>
  <c r="L273" i="31"/>
  <c r="L273" i="29"/>
  <c r="L253" i="46"/>
  <c r="L253" i="43"/>
  <c r="L133" i="38"/>
  <c r="L133" i="31"/>
  <c r="L133" i="44"/>
  <c r="L173" i="42"/>
  <c r="L153" i="44"/>
  <c r="L153" i="42"/>
  <c r="L113" i="37"/>
  <c r="L113" i="29"/>
  <c r="L93" i="45"/>
  <c r="L93" i="32"/>
  <c r="L93" i="29"/>
  <c r="L92" i="42"/>
  <c r="L92" i="32"/>
  <c r="L92" i="30"/>
  <c r="L90" i="43"/>
  <c r="L90" i="46"/>
  <c r="L90" i="45"/>
  <c r="L91" i="31"/>
  <c r="L91" i="43"/>
  <c r="L91" i="40"/>
  <c r="L93" i="41"/>
  <c r="L92" i="35"/>
  <c r="L92" i="40"/>
  <c r="L92" i="36"/>
  <c r="L90" i="29"/>
  <c r="L90" i="42"/>
  <c r="L90" i="33"/>
  <c r="L91" i="29"/>
  <c r="L91" i="30"/>
  <c r="L93" i="39"/>
  <c r="L93" i="34"/>
  <c r="L93" i="37"/>
  <c r="L92" i="43"/>
  <c r="L92" i="41"/>
  <c r="L92" i="39"/>
  <c r="L90" i="35"/>
  <c r="L90" i="32"/>
  <c r="L90" i="34"/>
  <c r="L91" i="38"/>
  <c r="L93" i="42"/>
  <c r="L93" i="48"/>
  <c r="L93" i="38"/>
  <c r="L92" i="44"/>
  <c r="L90" i="37"/>
  <c r="L90" i="31"/>
  <c r="L91" i="45"/>
  <c r="L91" i="37"/>
  <c r="L93" i="31"/>
  <c r="L93" i="40"/>
  <c r="L92" i="46"/>
  <c r="L92" i="33"/>
  <c r="L90" i="30"/>
  <c r="L91" i="44"/>
  <c r="L91" i="46"/>
  <c r="L93" i="43"/>
  <c r="L93" i="33"/>
  <c r="L92" i="34"/>
  <c r="L90" i="40"/>
  <c r="L90" i="36"/>
  <c r="L91" i="41"/>
  <c r="L91" i="35"/>
  <c r="L91" i="36"/>
  <c r="L93" i="44"/>
  <c r="L93" i="46"/>
  <c r="L92" i="48"/>
  <c r="L92" i="45"/>
  <c r="L92" i="37"/>
  <c r="L90" i="48"/>
  <c r="L90" i="38"/>
  <c r="L91" i="34"/>
  <c r="L91" i="32"/>
  <c r="L91" i="48"/>
  <c r="L93" i="36"/>
  <c r="L93" i="35"/>
  <c r="L93" i="30"/>
  <c r="L92" i="29"/>
  <c r="L92" i="31"/>
  <c r="L92" i="38"/>
  <c r="L90" i="39"/>
  <c r="L90" i="41"/>
  <c r="L90" i="44"/>
  <c r="L91" i="39"/>
  <c r="L91" i="33"/>
  <c r="L91" i="42"/>
  <c r="L90" i="47" l="1"/>
  <c r="L91" i="47"/>
  <c r="L92" i="47"/>
  <c r="L93" i="47"/>
  <c r="L110" i="47"/>
  <c r="L111" i="47"/>
  <c r="L112" i="47"/>
  <c r="L113" i="47"/>
  <c r="L130" i="47"/>
  <c r="L131" i="47"/>
  <c r="L132" i="47"/>
  <c r="L133" i="47"/>
  <c r="L150" i="47"/>
  <c r="L151" i="47"/>
  <c r="L152" i="47"/>
  <c r="L153" i="47"/>
  <c r="L170" i="47"/>
  <c r="L171" i="47"/>
  <c r="L172" i="47"/>
  <c r="L173" i="47"/>
  <c r="L190" i="47"/>
  <c r="L191" i="47"/>
  <c r="L192" i="47"/>
  <c r="L193" i="47"/>
  <c r="L210" i="47"/>
  <c r="L211" i="47"/>
  <c r="L212" i="47"/>
  <c r="L213" i="47"/>
  <c r="L230" i="47"/>
  <c r="L231" i="47"/>
  <c r="L232" i="47"/>
  <c r="L233" i="47"/>
  <c r="L250" i="47"/>
  <c r="L251" i="47"/>
  <c r="L252" i="47"/>
  <c r="L253" i="47"/>
  <c r="L270" i="47"/>
  <c r="L271" i="47"/>
  <c r="L272" i="47"/>
  <c r="L273" i="47"/>
  <c r="L90" i="28"/>
  <c r="L91" i="28"/>
  <c r="L92" i="28"/>
  <c r="L93" i="28"/>
  <c r="L110" i="28"/>
  <c r="L111" i="28"/>
  <c r="L112" i="28"/>
  <c r="L113" i="28"/>
  <c r="L130" i="28"/>
  <c r="L131" i="28"/>
  <c r="L132" i="28"/>
  <c r="L133" i="28"/>
  <c r="L150" i="28"/>
  <c r="L151" i="28"/>
  <c r="L152" i="28"/>
  <c r="L153" i="28"/>
  <c r="L170" i="28"/>
  <c r="L171" i="28"/>
  <c r="L172" i="28"/>
  <c r="L173" i="28"/>
  <c r="L190" i="28"/>
  <c r="L191" i="28"/>
  <c r="L192" i="28"/>
  <c r="L193" i="28"/>
  <c r="L210" i="28"/>
  <c r="L211" i="28"/>
  <c r="L212" i="28"/>
  <c r="L213" i="28"/>
  <c r="L230" i="28"/>
  <c r="L231" i="28"/>
  <c r="L232" i="28"/>
  <c r="L233" i="28"/>
  <c r="L250" i="28"/>
  <c r="L251" i="28"/>
  <c r="L252" i="28"/>
  <c r="L253" i="28"/>
  <c r="L270" i="28"/>
  <c r="L271" i="28"/>
  <c r="L272" i="28"/>
  <c r="L273" i="28"/>
  <c r="L148" i="31" l="1"/>
  <c r="L148" i="46"/>
  <c r="L148" i="48"/>
  <c r="L148" i="37"/>
  <c r="L148" i="36"/>
  <c r="L148" i="40"/>
  <c r="L148" i="39"/>
  <c r="L148" i="32"/>
  <c r="L148" i="30"/>
  <c r="L148" i="45"/>
  <c r="L148" i="43"/>
  <c r="L148" i="35"/>
  <c r="L148" i="41"/>
  <c r="L148" i="29"/>
  <c r="L148" i="44"/>
  <c r="L148" i="42"/>
  <c r="L148" i="33"/>
  <c r="L148" i="38"/>
  <c r="L148" i="34"/>
  <c r="L128" i="44"/>
  <c r="L128" i="42"/>
  <c r="L128" i="38"/>
  <c r="L128" i="41"/>
  <c r="L128" i="46"/>
  <c r="L128" i="36"/>
  <c r="L128" i="35"/>
  <c r="L128" i="33"/>
  <c r="L128" i="34"/>
  <c r="L128" i="45"/>
  <c r="L128" i="31"/>
  <c r="L128" i="30"/>
  <c r="L128" i="39"/>
  <c r="L128" i="48"/>
  <c r="L128" i="29"/>
  <c r="L128" i="40"/>
  <c r="L128" i="32"/>
  <c r="L128" i="37"/>
  <c r="L128" i="43"/>
  <c r="L108" i="37"/>
  <c r="L108" i="42"/>
  <c r="L108" i="40"/>
  <c r="L108" i="44"/>
  <c r="L108" i="29"/>
  <c r="L108" i="30"/>
  <c r="L108" i="46"/>
  <c r="L108" i="31"/>
  <c r="L108" i="32"/>
  <c r="L108" i="36"/>
  <c r="L108" i="38"/>
  <c r="L108" i="34"/>
  <c r="L108" i="43"/>
  <c r="L108" i="48"/>
  <c r="L108" i="41"/>
  <c r="L108" i="45"/>
  <c r="L108" i="39"/>
  <c r="L108" i="35"/>
  <c r="L108" i="33"/>
  <c r="L208" i="35"/>
  <c r="L208" i="48"/>
  <c r="L208" i="29"/>
  <c r="L208" i="42"/>
  <c r="L208" i="31"/>
  <c r="L208" i="36"/>
  <c r="L208" i="40"/>
  <c r="L208" i="30"/>
  <c r="L208" i="38"/>
  <c r="L208" i="44"/>
  <c r="L208" i="32"/>
  <c r="L208" i="46"/>
  <c r="L208" i="43"/>
  <c r="L208" i="41"/>
  <c r="L208" i="33"/>
  <c r="L208" i="45"/>
  <c r="L208" i="34"/>
  <c r="L208" i="37"/>
  <c r="L208" i="39"/>
  <c r="L226" i="42"/>
  <c r="L226" i="45"/>
  <c r="L226" i="32"/>
  <c r="L226" i="46"/>
  <c r="L226" i="30"/>
  <c r="L226" i="44"/>
  <c r="L226" i="39"/>
  <c r="L226" i="33"/>
  <c r="L226" i="48"/>
  <c r="L226" i="36"/>
  <c r="L226" i="41"/>
  <c r="L226" i="29"/>
  <c r="L226" i="35"/>
  <c r="L226" i="34"/>
  <c r="L226" i="43"/>
  <c r="L226" i="40"/>
  <c r="L226" i="37"/>
  <c r="L226" i="31"/>
  <c r="L226" i="38"/>
  <c r="L246" i="34"/>
  <c r="L246" i="42"/>
  <c r="L246" i="32"/>
  <c r="L246" i="37"/>
  <c r="L246" i="33"/>
  <c r="L246" i="43"/>
  <c r="L246" i="46"/>
  <c r="L246" i="30"/>
  <c r="L246" i="39"/>
  <c r="L246" i="31"/>
  <c r="L246" i="48"/>
  <c r="L246" i="40"/>
  <c r="L246" i="38"/>
  <c r="L246" i="35"/>
  <c r="L246" i="29"/>
  <c r="L246" i="45"/>
  <c r="L246" i="41"/>
  <c r="L246" i="36"/>
  <c r="L246" i="44"/>
  <c r="L248" i="29"/>
  <c r="L248" i="48"/>
  <c r="L248" i="46"/>
  <c r="L248" i="40"/>
  <c r="L248" i="35"/>
  <c r="L248" i="33"/>
  <c r="L248" i="41"/>
  <c r="L248" i="45"/>
  <c r="L248" i="36"/>
  <c r="L248" i="44"/>
  <c r="L248" i="30"/>
  <c r="L248" i="38"/>
  <c r="L248" i="43"/>
  <c r="L248" i="32"/>
  <c r="L248" i="37"/>
  <c r="L248" i="42"/>
  <c r="L248" i="31"/>
  <c r="L248" i="39"/>
  <c r="L248" i="34"/>
  <c r="L188" i="33"/>
  <c r="L188" i="37"/>
  <c r="L188" i="42"/>
  <c r="L188" i="35"/>
  <c r="L188" i="41"/>
  <c r="L188" i="31"/>
  <c r="L188" i="32"/>
  <c r="L188" i="44"/>
  <c r="L188" i="38"/>
  <c r="L188" i="45"/>
  <c r="L188" i="29"/>
  <c r="L188" i="36"/>
  <c r="L188" i="30"/>
  <c r="L188" i="34"/>
  <c r="L188" i="48"/>
  <c r="L188" i="39"/>
  <c r="L188" i="43"/>
  <c r="L188" i="40"/>
  <c r="L188" i="46"/>
  <c r="L228" i="41"/>
  <c r="L228" i="34"/>
  <c r="L228" i="43"/>
  <c r="L228" i="45"/>
  <c r="L228" i="44"/>
  <c r="L228" i="39"/>
  <c r="L228" i="32"/>
  <c r="L228" i="30"/>
  <c r="L228" i="29"/>
  <c r="L228" i="36"/>
  <c r="L228" i="38"/>
  <c r="L228" i="31"/>
  <c r="L228" i="33"/>
  <c r="L228" i="48"/>
  <c r="L228" i="37"/>
  <c r="L228" i="46"/>
  <c r="L228" i="35"/>
  <c r="L228" i="40"/>
  <c r="L228" i="42"/>
  <c r="L168" i="38"/>
  <c r="L168" i="34"/>
  <c r="L168" i="41"/>
  <c r="L168" i="44"/>
  <c r="L168" i="36"/>
  <c r="L168" i="46"/>
  <c r="L168" i="32"/>
  <c r="L168" i="39"/>
  <c r="L168" i="33"/>
  <c r="L168" i="40"/>
  <c r="L168" i="29"/>
  <c r="L168" i="42"/>
  <c r="L168" i="48"/>
  <c r="L168" i="35"/>
  <c r="L168" i="30"/>
  <c r="L168" i="37"/>
  <c r="L168" i="31"/>
  <c r="L168" i="45"/>
  <c r="L168" i="43"/>
  <c r="L245" i="36"/>
  <c r="L245" i="34"/>
  <c r="L245" i="32"/>
  <c r="L245" i="46"/>
  <c r="L245" i="41"/>
  <c r="L245" i="30"/>
  <c r="L245" i="43"/>
  <c r="L245" i="35"/>
  <c r="L245" i="39"/>
  <c r="L245" i="42"/>
  <c r="L245" i="38"/>
  <c r="L245" i="40"/>
  <c r="L245" i="33"/>
  <c r="L245" i="29"/>
  <c r="L245" i="31"/>
  <c r="L245" i="45"/>
  <c r="L245" i="37"/>
  <c r="L245" i="48"/>
  <c r="L245" i="44"/>
  <c r="L225" i="44"/>
  <c r="L225" i="31"/>
  <c r="L225" i="34"/>
  <c r="L225" i="32"/>
  <c r="L225" i="30"/>
  <c r="L225" i="36"/>
  <c r="L225" i="41"/>
  <c r="L225" i="33"/>
  <c r="L225" i="43"/>
  <c r="L225" i="48"/>
  <c r="L225" i="29"/>
  <c r="L225" i="38"/>
  <c r="L225" i="42"/>
  <c r="L225" i="40"/>
  <c r="L225" i="46"/>
  <c r="L225" i="37"/>
  <c r="L225" i="45"/>
  <c r="L225" i="39"/>
  <c r="L225" i="35"/>
  <c r="L205" i="41"/>
  <c r="L205" i="40"/>
  <c r="L205" i="39"/>
  <c r="L205" i="48"/>
  <c r="L205" i="45"/>
  <c r="L205" i="46"/>
  <c r="L205" i="43"/>
  <c r="L205" i="32"/>
  <c r="L205" i="29"/>
  <c r="L205" i="38"/>
  <c r="L205" i="35"/>
  <c r="L205" i="31"/>
  <c r="L205" i="44"/>
  <c r="L205" i="33"/>
  <c r="L205" i="36"/>
  <c r="L205" i="37"/>
  <c r="L205" i="34"/>
  <c r="L205" i="30"/>
  <c r="L205" i="42"/>
  <c r="L206" i="40"/>
  <c r="L206" i="29"/>
  <c r="L206" i="45"/>
  <c r="L206" i="42"/>
  <c r="L206" i="43"/>
  <c r="L206" i="44"/>
  <c r="L206" i="35"/>
  <c r="L206" i="32"/>
  <c r="L206" i="37"/>
  <c r="L206" i="39"/>
  <c r="L206" i="33"/>
  <c r="L206" i="46"/>
  <c r="L206" i="48"/>
  <c r="L206" i="41"/>
  <c r="L206" i="30"/>
  <c r="L206" i="36"/>
  <c r="L206" i="31"/>
  <c r="L206" i="38"/>
  <c r="L206" i="34"/>
  <c r="L166" i="40"/>
  <c r="L166" i="29"/>
  <c r="L166" i="46"/>
  <c r="L166" i="31"/>
  <c r="L166" i="41"/>
  <c r="L166" i="38"/>
  <c r="L166" i="48"/>
  <c r="L166" i="37"/>
  <c r="L166" i="35"/>
  <c r="L166" i="45"/>
  <c r="L166" i="34"/>
  <c r="L166" i="33"/>
  <c r="L166" i="30"/>
  <c r="L166" i="43"/>
  <c r="L166" i="32"/>
  <c r="L166" i="36"/>
  <c r="L166" i="44"/>
  <c r="L166" i="39"/>
  <c r="L166" i="42"/>
  <c r="L186" i="40"/>
  <c r="L186" i="39"/>
  <c r="L186" i="32"/>
  <c r="L186" i="45"/>
  <c r="L186" i="31"/>
  <c r="L186" i="43"/>
  <c r="L186" i="34"/>
  <c r="L186" i="29"/>
  <c r="L186" i="41"/>
  <c r="L186" i="37"/>
  <c r="L186" i="44"/>
  <c r="L186" i="42"/>
  <c r="L186" i="35"/>
  <c r="L186" i="33"/>
  <c r="L186" i="38"/>
  <c r="L186" i="48"/>
  <c r="L186" i="36"/>
  <c r="L186" i="46"/>
  <c r="L186" i="30"/>
  <c r="L126" i="42"/>
  <c r="L126" i="33"/>
  <c r="L126" i="37"/>
  <c r="L126" i="45"/>
  <c r="L126" i="34"/>
  <c r="L126" i="30"/>
  <c r="L126" i="48"/>
  <c r="L126" i="31"/>
  <c r="L126" i="44"/>
  <c r="L126" i="35"/>
  <c r="L126" i="36"/>
  <c r="L126" i="40"/>
  <c r="L126" i="41"/>
  <c r="L126" i="32"/>
  <c r="L126" i="46"/>
  <c r="L126" i="43"/>
  <c r="L126" i="38"/>
  <c r="L126" i="39"/>
  <c r="L126" i="29"/>
  <c r="L145" i="43"/>
  <c r="L145" i="40"/>
  <c r="L145" i="35"/>
  <c r="L145" i="29"/>
  <c r="L145" i="45"/>
  <c r="L145" i="37"/>
  <c r="L145" i="36"/>
  <c r="L145" i="39"/>
  <c r="L145" i="42"/>
  <c r="L145" i="38"/>
  <c r="L145" i="44"/>
  <c r="L145" i="46"/>
  <c r="L145" i="41"/>
  <c r="L145" i="30"/>
  <c r="L145" i="31"/>
  <c r="L145" i="48"/>
  <c r="L145" i="34"/>
  <c r="L145" i="33"/>
  <c r="L145" i="32"/>
  <c r="L185" i="46"/>
  <c r="L185" i="29"/>
  <c r="L185" i="48"/>
  <c r="L185" i="37"/>
  <c r="L185" i="33"/>
  <c r="L185" i="42"/>
  <c r="L185" i="43"/>
  <c r="L185" i="40"/>
  <c r="L185" i="30"/>
  <c r="L185" i="35"/>
  <c r="L185" i="34"/>
  <c r="L185" i="36"/>
  <c r="L185" i="45"/>
  <c r="L185" i="44"/>
  <c r="L185" i="32"/>
  <c r="L185" i="41"/>
  <c r="L185" i="31"/>
  <c r="L185" i="39"/>
  <c r="L185" i="38"/>
  <c r="L125" i="30"/>
  <c r="L125" i="46"/>
  <c r="L125" i="32"/>
  <c r="L125" i="29"/>
  <c r="L125" i="39"/>
  <c r="L125" i="35"/>
  <c r="L125" i="42"/>
  <c r="L125" i="33"/>
  <c r="L125" i="34"/>
  <c r="L125" i="38"/>
  <c r="L125" i="36"/>
  <c r="L125" i="40"/>
  <c r="L125" i="37"/>
  <c r="L125" i="48"/>
  <c r="L125" i="45"/>
  <c r="L125" i="31"/>
  <c r="L125" i="44"/>
  <c r="L125" i="43"/>
  <c r="L125" i="41"/>
  <c r="L146" i="33"/>
  <c r="L146" i="43"/>
  <c r="L146" i="36"/>
  <c r="L146" i="46"/>
  <c r="L146" i="42"/>
  <c r="L146" i="45"/>
  <c r="L146" i="37"/>
  <c r="L146" i="41"/>
  <c r="L146" i="32"/>
  <c r="L146" i="40"/>
  <c r="L146" i="31"/>
  <c r="L146" i="30"/>
  <c r="L146" i="38"/>
  <c r="L146" i="34"/>
  <c r="L146" i="39"/>
  <c r="L146" i="35"/>
  <c r="L146" i="29"/>
  <c r="L146" i="48"/>
  <c r="L146" i="44"/>
  <c r="L165" i="44"/>
  <c r="L165" i="29"/>
  <c r="L165" i="46"/>
  <c r="L165" i="39"/>
  <c r="L165" i="32"/>
  <c r="L165" i="42"/>
  <c r="L165" i="34"/>
  <c r="L165" i="38"/>
  <c r="L165" i="35"/>
  <c r="L165" i="30"/>
  <c r="L165" i="40"/>
  <c r="L165" i="33"/>
  <c r="L165" i="45"/>
  <c r="L165" i="43"/>
  <c r="L165" i="41"/>
  <c r="L165" i="31"/>
  <c r="L165" i="37"/>
  <c r="L165" i="48"/>
  <c r="L165" i="36"/>
  <c r="L105" i="32"/>
  <c r="L105" i="39"/>
  <c r="L105" i="45"/>
  <c r="L105" i="35"/>
  <c r="L105" i="34"/>
  <c r="L105" i="42"/>
  <c r="L105" i="48"/>
  <c r="L105" i="37"/>
  <c r="L105" i="40"/>
  <c r="L105" i="43"/>
  <c r="L105" i="33"/>
  <c r="L105" i="46"/>
  <c r="L105" i="44"/>
  <c r="L105" i="38"/>
  <c r="L105" i="31"/>
  <c r="L105" i="41"/>
  <c r="L105" i="30"/>
  <c r="L105" i="36"/>
  <c r="L105" i="29"/>
  <c r="L446" i="29"/>
  <c r="L446" i="48"/>
  <c r="L446" i="32"/>
  <c r="L446" i="43"/>
  <c r="L446" i="42"/>
  <c r="L446" i="37"/>
  <c r="L446" i="44"/>
  <c r="L446" i="39"/>
  <c r="L446" i="36"/>
  <c r="L446" i="31"/>
  <c r="L446" i="46"/>
  <c r="L446" i="30"/>
  <c r="L446" i="35"/>
  <c r="L446" i="34"/>
  <c r="L446" i="38"/>
  <c r="L446" i="40"/>
  <c r="L446" i="33"/>
  <c r="L446" i="41"/>
  <c r="L446" i="45"/>
  <c r="L106" i="42"/>
  <c r="L106" i="37"/>
  <c r="L106" i="34"/>
  <c r="L106" i="30"/>
  <c r="L106" i="41"/>
  <c r="L106" i="32"/>
  <c r="L106" i="44"/>
  <c r="L106" i="35"/>
  <c r="L106" i="39"/>
  <c r="L106" i="33"/>
  <c r="L106" i="48"/>
  <c r="L106" i="29"/>
  <c r="L106" i="45"/>
  <c r="L106" i="31"/>
  <c r="L106" i="43"/>
  <c r="L106" i="40"/>
  <c r="L106" i="38"/>
  <c r="L106" i="46"/>
  <c r="L106" i="36"/>
  <c r="L466" i="32"/>
  <c r="L466" i="34"/>
  <c r="L466" i="48"/>
  <c r="L466" i="38"/>
  <c r="L466" i="46"/>
  <c r="L466" i="42"/>
  <c r="L466" i="33"/>
  <c r="L466" i="35"/>
  <c r="L466" i="40"/>
  <c r="L466" i="29"/>
  <c r="L466" i="43"/>
  <c r="L466" i="45"/>
  <c r="L466" i="36"/>
  <c r="L466" i="39"/>
  <c r="L466" i="31"/>
  <c r="L466" i="41"/>
  <c r="L466" i="44"/>
  <c r="L466" i="30"/>
  <c r="L466" i="37"/>
  <c r="L465" i="36"/>
  <c r="L465" i="39"/>
  <c r="L465" i="30"/>
  <c r="L465" i="34"/>
  <c r="L465" i="40"/>
  <c r="L465" i="43"/>
  <c r="L465" i="42"/>
  <c r="L465" i="44"/>
  <c r="L465" i="37"/>
  <c r="L465" i="41"/>
  <c r="L465" i="45"/>
  <c r="L465" i="33"/>
  <c r="L465" i="31"/>
  <c r="L465" i="48"/>
  <c r="L465" i="38"/>
  <c r="L465" i="32"/>
  <c r="L465" i="35"/>
  <c r="L465" i="46"/>
  <c r="L465" i="29"/>
  <c r="L367" i="42"/>
  <c r="L387" i="35"/>
  <c r="L287" i="38"/>
  <c r="L287" i="33"/>
  <c r="L367" i="32"/>
  <c r="L367" i="34"/>
  <c r="L367" i="44"/>
  <c r="L427" i="37"/>
  <c r="L427" i="38"/>
  <c r="L427" i="35"/>
  <c r="L387" i="32"/>
  <c r="L387" i="34"/>
  <c r="L387" i="37"/>
  <c r="L207" i="46"/>
  <c r="L207" i="45"/>
  <c r="L207" i="34"/>
  <c r="L307" i="33"/>
  <c r="L307" i="38"/>
  <c r="L307" i="43"/>
  <c r="L147" i="31"/>
  <c r="L147" i="30"/>
  <c r="L147" i="37"/>
  <c r="L107" i="33"/>
  <c r="L107" i="38"/>
  <c r="L127" i="29"/>
  <c r="L127" i="44"/>
  <c r="L467" i="33"/>
  <c r="L167" i="31"/>
  <c r="L167" i="29"/>
  <c r="L167" i="39"/>
  <c r="L407" i="48"/>
  <c r="L407" i="31"/>
  <c r="L407" i="30"/>
  <c r="L347" i="33"/>
  <c r="L347" i="48"/>
  <c r="L347" i="44"/>
  <c r="L327" i="42"/>
  <c r="L327" i="39"/>
  <c r="L327" i="37"/>
  <c r="L227" i="38"/>
  <c r="L227" i="45"/>
  <c r="L227" i="48"/>
  <c r="L247" i="33"/>
  <c r="L247" i="34"/>
  <c r="L447" i="30"/>
  <c r="L447" i="43"/>
  <c r="L447" i="35"/>
  <c r="L187" i="31"/>
  <c r="L187" i="45"/>
  <c r="L187" i="37"/>
  <c r="L427" i="30"/>
  <c r="L287" i="37"/>
  <c r="L367" i="41"/>
  <c r="L367" i="40"/>
  <c r="L367" i="33"/>
  <c r="L427" i="44"/>
  <c r="L427" i="33"/>
  <c r="L427" i="32"/>
  <c r="L387" i="45"/>
  <c r="L387" i="42"/>
  <c r="L207" i="40"/>
  <c r="L207" i="42"/>
  <c r="L307" i="30"/>
  <c r="L307" i="46"/>
  <c r="L147" i="34"/>
  <c r="L147" i="46"/>
  <c r="L107" i="48"/>
  <c r="L127" i="31"/>
  <c r="L127" i="45"/>
  <c r="L467" i="48"/>
  <c r="L467" i="32"/>
  <c r="L467" i="41"/>
  <c r="L167" i="44"/>
  <c r="L167" i="42"/>
  <c r="L407" i="34"/>
  <c r="L407" i="36"/>
  <c r="L407" i="40"/>
  <c r="L347" i="36"/>
  <c r="L347" i="31"/>
  <c r="L327" i="36"/>
  <c r="L327" i="43"/>
  <c r="L327" i="31"/>
  <c r="L227" i="41"/>
  <c r="L227" i="40"/>
  <c r="L227" i="34"/>
  <c r="L247" i="32"/>
  <c r="L247" i="37"/>
  <c r="L447" i="48"/>
  <c r="L447" i="44"/>
  <c r="L187" i="44"/>
  <c r="L187" i="32"/>
  <c r="L427" i="29"/>
  <c r="L287" i="29"/>
  <c r="L287" i="45"/>
  <c r="L367" i="48"/>
  <c r="L367" i="38"/>
  <c r="L427" i="48"/>
  <c r="L427" i="46"/>
  <c r="L427" i="36"/>
  <c r="L387" i="30"/>
  <c r="L387" i="43"/>
  <c r="L207" i="32"/>
  <c r="L207" i="30"/>
  <c r="L307" i="44"/>
  <c r="L307" i="34"/>
  <c r="L147" i="32"/>
  <c r="L147" i="29"/>
  <c r="L107" i="45"/>
  <c r="L107" i="32"/>
  <c r="L107" i="29"/>
  <c r="L127" i="37"/>
  <c r="L127" i="46"/>
  <c r="L467" i="37"/>
  <c r="L467" i="31"/>
  <c r="L467" i="36"/>
  <c r="L167" i="45"/>
  <c r="L167" i="37"/>
  <c r="L167" i="33"/>
  <c r="L407" i="29"/>
  <c r="L407" i="44"/>
  <c r="L347" i="37"/>
  <c r="L327" i="45"/>
  <c r="L327" i="38"/>
  <c r="L227" i="33"/>
  <c r="L227" i="36"/>
  <c r="L247" i="41"/>
  <c r="L247" i="44"/>
  <c r="L447" i="46"/>
  <c r="L447" i="38"/>
  <c r="L447" i="45"/>
  <c r="L187" i="48"/>
  <c r="L187" i="29"/>
  <c r="L287" i="39"/>
  <c r="L287" i="34"/>
  <c r="L287" i="48"/>
  <c r="L367" i="39"/>
  <c r="L367" i="35"/>
  <c r="L367" i="30"/>
  <c r="L427" i="40"/>
  <c r="L427" i="42"/>
  <c r="L387" i="44"/>
  <c r="L207" i="44"/>
  <c r="L207" i="31"/>
  <c r="L307" i="32"/>
  <c r="L307" i="36"/>
  <c r="L147" i="33"/>
  <c r="L107" i="36"/>
  <c r="L107" i="30"/>
  <c r="L107" i="37"/>
  <c r="L127" i="30"/>
  <c r="L127" i="34"/>
  <c r="L127" i="35"/>
  <c r="L467" i="46"/>
  <c r="L467" i="30"/>
  <c r="L467" i="45"/>
  <c r="L167" i="48"/>
  <c r="L167" i="43"/>
  <c r="L167" i="40"/>
  <c r="L407" i="38"/>
  <c r="L407" i="43"/>
  <c r="L407" i="46"/>
  <c r="L347" i="29"/>
  <c r="L347" i="45"/>
  <c r="L327" i="41"/>
  <c r="L327" i="34"/>
  <c r="L227" i="30"/>
  <c r="L227" i="32"/>
  <c r="L227" i="46"/>
  <c r="L247" i="31"/>
  <c r="L247" i="48"/>
  <c r="L247" i="43"/>
  <c r="L447" i="29"/>
  <c r="L447" i="32"/>
  <c r="L447" i="34"/>
  <c r="L187" i="42"/>
  <c r="L187" i="43"/>
  <c r="L367" i="36"/>
  <c r="L387" i="46"/>
  <c r="L307" i="29"/>
  <c r="L307" i="31"/>
  <c r="L147" i="41"/>
  <c r="L147" i="39"/>
  <c r="L147" i="35"/>
  <c r="L107" i="41"/>
  <c r="L107" i="39"/>
  <c r="L107" i="46"/>
  <c r="L127" i="32"/>
  <c r="L127" i="36"/>
  <c r="L127" i="41"/>
  <c r="L467" i="43"/>
  <c r="L467" i="42"/>
  <c r="L467" i="34"/>
  <c r="L167" i="32"/>
  <c r="L167" i="38"/>
  <c r="L407" i="45"/>
  <c r="L407" i="42"/>
  <c r="L407" i="32"/>
  <c r="L347" i="34"/>
  <c r="L347" i="40"/>
  <c r="L327" i="29"/>
  <c r="L327" i="40"/>
  <c r="L227" i="29"/>
  <c r="L227" i="39"/>
  <c r="L247" i="40"/>
  <c r="L247" i="30"/>
  <c r="L247" i="39"/>
  <c r="L447" i="40"/>
  <c r="L447" i="31"/>
  <c r="L447" i="36"/>
  <c r="L187" i="38"/>
  <c r="L187" i="40"/>
  <c r="L287" i="40"/>
  <c r="L287" i="35"/>
  <c r="L387" i="33"/>
  <c r="L207" i="39"/>
  <c r="L287" i="30"/>
  <c r="L287" i="31"/>
  <c r="L287" i="44"/>
  <c r="L367" i="46"/>
  <c r="L427" i="45"/>
  <c r="L387" i="48"/>
  <c r="L387" i="38"/>
  <c r="L207" i="37"/>
  <c r="L207" i="48"/>
  <c r="L207" i="43"/>
  <c r="L307" i="39"/>
  <c r="L307" i="42"/>
  <c r="L147" i="43"/>
  <c r="L147" i="44"/>
  <c r="L147" i="42"/>
  <c r="L107" i="42"/>
  <c r="L107" i="34"/>
  <c r="L127" i="39"/>
  <c r="L127" i="40"/>
  <c r="L127" i="48"/>
  <c r="L467" i="38"/>
  <c r="L467" i="40"/>
  <c r="L467" i="44"/>
  <c r="L167" i="30"/>
  <c r="L167" i="35"/>
  <c r="L407" i="33"/>
  <c r="L347" i="41"/>
  <c r="L347" i="35"/>
  <c r="L347" i="38"/>
  <c r="L327" i="35"/>
  <c r="L327" i="33"/>
  <c r="L227" i="42"/>
  <c r="L227" i="44"/>
  <c r="L247" i="38"/>
  <c r="L247" i="46"/>
  <c r="L247" i="45"/>
  <c r="L447" i="33"/>
  <c r="L187" i="39"/>
  <c r="L187" i="33"/>
  <c r="L427" i="31"/>
  <c r="L427" i="43"/>
  <c r="L387" i="31"/>
  <c r="L387" i="29"/>
  <c r="L387" i="36"/>
  <c r="L207" i="36"/>
  <c r="L207" i="35"/>
  <c r="L207" i="41"/>
  <c r="L307" i="37"/>
  <c r="L307" i="41"/>
  <c r="L307" i="40"/>
  <c r="L147" i="38"/>
  <c r="L147" i="45"/>
  <c r="L107" i="44"/>
  <c r="L107" i="43"/>
  <c r="L107" i="31"/>
  <c r="L127" i="33"/>
  <c r="L127" i="43"/>
  <c r="L467" i="39"/>
  <c r="L167" i="41"/>
  <c r="L167" i="36"/>
  <c r="L407" i="39"/>
  <c r="L407" i="41"/>
  <c r="L347" i="46"/>
  <c r="L347" i="32"/>
  <c r="L347" i="30"/>
  <c r="L327" i="30"/>
  <c r="L327" i="48"/>
  <c r="L227" i="43"/>
  <c r="L247" i="36"/>
  <c r="L247" i="42"/>
  <c r="L447" i="41"/>
  <c r="L447" i="39"/>
  <c r="L187" i="34"/>
  <c r="L187" i="35"/>
  <c r="L187" i="41"/>
  <c r="L287" i="32"/>
  <c r="L367" i="37"/>
  <c r="L287" i="36"/>
  <c r="L287" i="41"/>
  <c r="L367" i="31"/>
  <c r="L367" i="43"/>
  <c r="L287" i="43"/>
  <c r="L287" i="42"/>
  <c r="L287" i="46"/>
  <c r="L367" i="45"/>
  <c r="L367" i="29"/>
  <c r="L427" i="41"/>
  <c r="L427" i="34"/>
  <c r="L427" i="39"/>
  <c r="L387" i="39"/>
  <c r="L387" i="41"/>
  <c r="L387" i="40"/>
  <c r="L207" i="33"/>
  <c r="L207" i="38"/>
  <c r="L207" i="29"/>
  <c r="L307" i="35"/>
  <c r="L307" i="48"/>
  <c r="L307" i="45"/>
  <c r="L147" i="40"/>
  <c r="L147" i="48"/>
  <c r="L147" i="36"/>
  <c r="L107" i="35"/>
  <c r="L107" i="40"/>
  <c r="L127" i="42"/>
  <c r="L127" i="38"/>
  <c r="L467" i="35"/>
  <c r="L467" i="29"/>
  <c r="L167" i="46"/>
  <c r="L167" i="34"/>
  <c r="L407" i="35"/>
  <c r="L407" i="37"/>
  <c r="L347" i="39"/>
  <c r="L347" i="42"/>
  <c r="L347" i="43"/>
  <c r="L327" i="46"/>
  <c r="L327" i="32"/>
  <c r="L327" i="44"/>
  <c r="L227" i="31"/>
  <c r="L227" i="37"/>
  <c r="L227" i="35"/>
  <c r="L247" i="35"/>
  <c r="L247" i="29"/>
  <c r="L447" i="42"/>
  <c r="L447" i="37"/>
  <c r="L187" i="46"/>
  <c r="L187" i="30"/>
  <c r="L187" i="36"/>
  <c r="L301" i="36"/>
  <c r="L301" i="37"/>
  <c r="L184" i="44"/>
  <c r="L284" i="39"/>
  <c r="L462" i="42"/>
  <c r="L322" i="44"/>
  <c r="L361" i="30"/>
  <c r="L301" i="45"/>
  <c r="L284" i="42"/>
  <c r="L462" i="29"/>
  <c r="L444" i="44"/>
  <c r="L444" i="31"/>
  <c r="L381" i="33"/>
  <c r="L361" i="43"/>
  <c r="L362" i="35"/>
  <c r="L422" i="33"/>
  <c r="L223" i="29"/>
  <c r="L301" i="29"/>
  <c r="L301" i="40"/>
  <c r="L184" i="45"/>
  <c r="L184" i="31"/>
  <c r="L184" i="30"/>
  <c r="L284" i="40"/>
  <c r="L284" i="43"/>
  <c r="L462" i="32"/>
  <c r="L462" i="48"/>
  <c r="L322" i="38"/>
  <c r="L322" i="30"/>
  <c r="L322" i="34"/>
  <c r="L181" i="34"/>
  <c r="L181" i="38"/>
  <c r="L181" i="46"/>
  <c r="L421" i="46"/>
  <c r="L421" i="32"/>
  <c r="L404" i="31"/>
  <c r="L404" i="32"/>
  <c r="L404" i="42"/>
  <c r="L444" i="39"/>
  <c r="L444" i="35"/>
  <c r="L444" i="41"/>
  <c r="L364" i="48"/>
  <c r="L364" i="35"/>
  <c r="L364" i="32"/>
  <c r="L381" i="43"/>
  <c r="L381" i="46"/>
  <c r="L381" i="31"/>
  <c r="L361" i="42"/>
  <c r="L361" i="29"/>
  <c r="L362" i="38"/>
  <c r="L362" i="31"/>
  <c r="L362" i="33"/>
  <c r="L104" i="42"/>
  <c r="L104" i="40"/>
  <c r="L104" i="30"/>
  <c r="L422" i="35"/>
  <c r="L422" i="41"/>
  <c r="L422" i="34"/>
  <c r="L461" i="37"/>
  <c r="L461" i="39"/>
  <c r="L223" i="33"/>
  <c r="L441" i="42"/>
  <c r="L441" i="39"/>
  <c r="L161" i="40"/>
  <c r="L161" i="35"/>
  <c r="L401" i="46"/>
  <c r="L401" i="31"/>
  <c r="L401" i="41"/>
  <c r="L384" i="37"/>
  <c r="L384" i="45"/>
  <c r="L324" i="39"/>
  <c r="L324" i="29"/>
  <c r="L324" i="33"/>
  <c r="L202" i="39"/>
  <c r="L202" i="45"/>
  <c r="L323" i="33"/>
  <c r="L323" i="43"/>
  <c r="L323" i="39"/>
  <c r="L204" i="36"/>
  <c r="L204" i="46"/>
  <c r="L403" i="46"/>
  <c r="L403" i="31"/>
  <c r="L403" i="32"/>
  <c r="L244" i="43"/>
  <c r="L244" i="35"/>
  <c r="L164" i="40"/>
  <c r="L164" i="45"/>
  <c r="L164" i="39"/>
  <c r="L463" i="35"/>
  <c r="L463" i="33"/>
  <c r="L463" i="30"/>
  <c r="L423" i="48"/>
  <c r="L423" i="44"/>
  <c r="L344" i="42"/>
  <c r="L344" i="30"/>
  <c r="L344" i="48"/>
  <c r="L321" i="34"/>
  <c r="L321" i="46"/>
  <c r="L464" i="38"/>
  <c r="L464" i="42"/>
  <c r="L464" i="30"/>
  <c r="L124" i="40"/>
  <c r="L124" i="38"/>
  <c r="L342" i="35"/>
  <c r="L342" i="32"/>
  <c r="L144" i="40"/>
  <c r="L144" i="42"/>
  <c r="L241" i="41"/>
  <c r="L241" i="43"/>
  <c r="L343" i="35"/>
  <c r="L303" i="41"/>
  <c r="L303" i="46"/>
  <c r="L304" i="36"/>
  <c r="L304" i="38"/>
  <c r="L182" i="34"/>
  <c r="L182" i="42"/>
  <c r="L182" i="43"/>
  <c r="L402" i="36"/>
  <c r="L402" i="32"/>
  <c r="L383" i="41"/>
  <c r="L383" i="32"/>
  <c r="L221" i="44"/>
  <c r="L221" i="33"/>
  <c r="L221" i="48"/>
  <c r="L201" i="32"/>
  <c r="L201" i="31"/>
  <c r="L341" i="29"/>
  <c r="L341" i="30"/>
  <c r="L224" i="34"/>
  <c r="L224" i="42"/>
  <c r="L442" i="45"/>
  <c r="L442" i="38"/>
  <c r="L442" i="35"/>
  <c r="L281" i="43"/>
  <c r="L281" i="44"/>
  <c r="L183" i="42"/>
  <c r="L183" i="37"/>
  <c r="L183" i="31"/>
  <c r="L203" i="48"/>
  <c r="L203" i="29"/>
  <c r="L242" i="41"/>
  <c r="L242" i="29"/>
  <c r="L242" i="45"/>
  <c r="L162" i="41"/>
  <c r="L162" i="46"/>
  <c r="L222" i="45"/>
  <c r="L222" i="48"/>
  <c r="L222" i="31"/>
  <c r="L283" i="46"/>
  <c r="L283" i="37"/>
  <c r="L283" i="38"/>
  <c r="L424" i="38"/>
  <c r="L424" i="44"/>
  <c r="L363" i="37"/>
  <c r="L363" i="38"/>
  <c r="L282" i="31"/>
  <c r="L282" i="37"/>
  <c r="L163" i="30"/>
  <c r="L163" i="33"/>
  <c r="L302" i="35"/>
  <c r="L302" i="44"/>
  <c r="L302" i="45"/>
  <c r="L443" i="34"/>
  <c r="L443" i="36"/>
  <c r="L382" i="46"/>
  <c r="L382" i="34"/>
  <c r="L243" i="35"/>
  <c r="L243" i="34"/>
  <c r="L284" i="36"/>
  <c r="L421" i="48"/>
  <c r="L444" i="32"/>
  <c r="L362" i="46"/>
  <c r="L104" i="32"/>
  <c r="L441" i="36"/>
  <c r="L184" i="42"/>
  <c r="L284" i="46"/>
  <c r="L404" i="48"/>
  <c r="L364" i="34"/>
  <c r="L381" i="30"/>
  <c r="L361" i="33"/>
  <c r="L362" i="34"/>
  <c r="L104" i="44"/>
  <c r="L461" i="32"/>
  <c r="L441" i="33"/>
  <c r="L301" i="43"/>
  <c r="L301" i="33"/>
  <c r="L184" i="40"/>
  <c r="L184" i="37"/>
  <c r="L284" i="34"/>
  <c r="L284" i="45"/>
  <c r="L462" i="46"/>
  <c r="L322" i="43"/>
  <c r="L322" i="36"/>
  <c r="L181" i="42"/>
  <c r="L181" i="40"/>
  <c r="L421" i="39"/>
  <c r="L421" i="42"/>
  <c r="L421" i="31"/>
  <c r="L404" i="34"/>
  <c r="L404" i="45"/>
  <c r="L444" i="33"/>
  <c r="L444" i="43"/>
  <c r="L364" i="30"/>
  <c r="L364" i="29"/>
  <c r="L381" i="29"/>
  <c r="L381" i="36"/>
  <c r="L381" i="44"/>
  <c r="L361" i="48"/>
  <c r="L361" i="39"/>
  <c r="L362" i="45"/>
  <c r="L362" i="42"/>
  <c r="L104" i="31"/>
  <c r="L422" i="36"/>
  <c r="L422" i="32"/>
  <c r="L422" i="39"/>
  <c r="L461" i="44"/>
  <c r="L461" i="31"/>
  <c r="L223" i="48"/>
  <c r="L223" i="36"/>
  <c r="L441" i="48"/>
  <c r="L441" i="29"/>
  <c r="L161" i="37"/>
  <c r="L161" i="32"/>
  <c r="L161" i="34"/>
  <c r="L401" i="43"/>
  <c r="L401" i="34"/>
  <c r="L401" i="42"/>
  <c r="L384" i="44"/>
  <c r="L384" i="30"/>
  <c r="L324" i="41"/>
  <c r="L324" i="31"/>
  <c r="L202" i="42"/>
  <c r="L202" i="36"/>
  <c r="L202" i="30"/>
  <c r="L323" i="48"/>
  <c r="L323" i="36"/>
  <c r="L323" i="30"/>
  <c r="L204" i="43"/>
  <c r="L204" i="29"/>
  <c r="L204" i="32"/>
  <c r="L403" i="29"/>
  <c r="L403" i="35"/>
  <c r="L403" i="38"/>
  <c r="L244" i="31"/>
  <c r="L244" i="33"/>
  <c r="L244" i="30"/>
  <c r="L164" i="31"/>
  <c r="L164" i="29"/>
  <c r="L164" i="46"/>
  <c r="L463" i="40"/>
  <c r="L463" i="38"/>
  <c r="L463" i="34"/>
  <c r="L423" i="30"/>
  <c r="L423" i="33"/>
  <c r="L423" i="36"/>
  <c r="L344" i="32"/>
  <c r="L344" i="38"/>
  <c r="L321" i="43"/>
  <c r="L321" i="40"/>
  <c r="L321" i="33"/>
  <c r="L464" i="33"/>
  <c r="L464" i="39"/>
  <c r="L124" i="32"/>
  <c r="L124" i="43"/>
  <c r="L342" i="31"/>
  <c r="L342" i="40"/>
  <c r="L144" i="36"/>
  <c r="L144" i="33"/>
  <c r="L241" i="38"/>
  <c r="L241" i="35"/>
  <c r="L343" i="32"/>
  <c r="L343" i="46"/>
  <c r="L303" i="39"/>
  <c r="L303" i="45"/>
  <c r="L303" i="34"/>
  <c r="L304" i="41"/>
  <c r="L304" i="33"/>
  <c r="L304" i="42"/>
  <c r="L182" i="46"/>
  <c r="L182" i="31"/>
  <c r="L182" i="30"/>
  <c r="L402" i="48"/>
  <c r="L402" i="40"/>
  <c r="L383" i="35"/>
  <c r="L383" i="43"/>
  <c r="L383" i="48"/>
  <c r="L221" i="38"/>
  <c r="L221" i="31"/>
  <c r="L201" i="43"/>
  <c r="L201" i="46"/>
  <c r="L341" i="40"/>
  <c r="L341" i="31"/>
  <c r="L224" i="30"/>
  <c r="L224" i="36"/>
  <c r="L442" i="29"/>
  <c r="L442" i="30"/>
  <c r="L442" i="48"/>
  <c r="L281" i="41"/>
  <c r="L183" i="43"/>
  <c r="L183" i="36"/>
  <c r="L183" i="41"/>
  <c r="L203" i="44"/>
  <c r="L203" i="31"/>
  <c r="L242" i="39"/>
  <c r="L162" i="44"/>
  <c r="L162" i="33"/>
  <c r="L222" i="40"/>
  <c r="L222" i="37"/>
  <c r="L283" i="36"/>
  <c r="L283" i="35"/>
  <c r="L283" i="45"/>
  <c r="L424" i="46"/>
  <c r="L424" i="32"/>
  <c r="L363" i="48"/>
  <c r="L363" i="29"/>
  <c r="L282" i="48"/>
  <c r="L282" i="32"/>
  <c r="L282" i="34"/>
  <c r="L163" i="32"/>
  <c r="L163" i="41"/>
  <c r="L302" i="46"/>
  <c r="L302" i="37"/>
  <c r="L302" i="42"/>
  <c r="L443" i="45"/>
  <c r="L382" i="42"/>
  <c r="L382" i="29"/>
  <c r="L243" i="45"/>
  <c r="L243" i="41"/>
  <c r="L362" i="48"/>
  <c r="L301" i="32"/>
  <c r="L301" i="41"/>
  <c r="L301" i="35"/>
  <c r="L184" i="32"/>
  <c r="L184" i="39"/>
  <c r="L184" i="38"/>
  <c r="L284" i="32"/>
  <c r="L462" i="34"/>
  <c r="L462" i="40"/>
  <c r="L462" i="31"/>
  <c r="L322" i="29"/>
  <c r="L322" i="48"/>
  <c r="L181" i="44"/>
  <c r="L181" i="35"/>
  <c r="L181" i="31"/>
  <c r="L421" i="36"/>
  <c r="L421" i="43"/>
  <c r="L404" i="41"/>
  <c r="L404" i="29"/>
  <c r="L444" i="46"/>
  <c r="L444" i="42"/>
  <c r="L364" i="42"/>
  <c r="L364" i="36"/>
  <c r="L364" i="45"/>
  <c r="L381" i="41"/>
  <c r="L361" i="45"/>
  <c r="L361" i="37"/>
  <c r="L361" i="31"/>
  <c r="L362" i="40"/>
  <c r="L362" i="44"/>
  <c r="L104" i="33"/>
  <c r="L104" i="37"/>
  <c r="L422" i="38"/>
  <c r="L422" i="31"/>
  <c r="L461" i="40"/>
  <c r="L461" i="42"/>
  <c r="L223" i="42"/>
  <c r="L223" i="32"/>
  <c r="L223" i="46"/>
  <c r="L441" i="37"/>
  <c r="L441" i="43"/>
  <c r="L161" i="46"/>
  <c r="L161" i="39"/>
  <c r="L161" i="44"/>
  <c r="L401" i="30"/>
  <c r="L401" i="48"/>
  <c r="L401" i="36"/>
  <c r="L384" i="46"/>
  <c r="L384" i="38"/>
  <c r="L384" i="48"/>
  <c r="L324" i="35"/>
  <c r="L324" i="40"/>
  <c r="L202" i="33"/>
  <c r="L323" i="45"/>
  <c r="L323" i="35"/>
  <c r="L204" i="33"/>
  <c r="L204" i="44"/>
  <c r="L204" i="39"/>
  <c r="L403" i="34"/>
  <c r="L403" i="39"/>
  <c r="L244" i="40"/>
  <c r="L244" i="45"/>
  <c r="L244" i="34"/>
  <c r="L164" i="33"/>
  <c r="L164" i="35"/>
  <c r="L164" i="38"/>
  <c r="L463" i="36"/>
  <c r="L463" i="48"/>
  <c r="L463" i="44"/>
  <c r="L423" i="38"/>
  <c r="L423" i="46"/>
  <c r="L344" i="31"/>
  <c r="L344" i="43"/>
  <c r="L344" i="37"/>
  <c r="L321" i="39"/>
  <c r="L321" i="44"/>
  <c r="L464" i="45"/>
  <c r="L464" i="34"/>
  <c r="L124" i="42"/>
  <c r="L124" i="46"/>
  <c r="L342" i="41"/>
  <c r="L342" i="37"/>
  <c r="L144" i="46"/>
  <c r="L144" i="41"/>
  <c r="L144" i="31"/>
  <c r="L241" i="46"/>
  <c r="L241" i="42"/>
  <c r="L343" i="40"/>
  <c r="L343" i="33"/>
  <c r="L343" i="48"/>
  <c r="L303" i="44"/>
  <c r="L303" i="40"/>
  <c r="L303" i="37"/>
  <c r="L304" i="46"/>
  <c r="L304" i="39"/>
  <c r="L182" i="40"/>
  <c r="L182" i="29"/>
  <c r="L182" i="32"/>
  <c r="L402" i="38"/>
  <c r="L402" i="41"/>
  <c r="L402" i="30"/>
  <c r="L383" i="37"/>
  <c r="L383" i="39"/>
  <c r="L383" i="42"/>
  <c r="L221" i="42"/>
  <c r="L221" i="29"/>
  <c r="L221" i="41"/>
  <c r="L201" i="34"/>
  <c r="L201" i="36"/>
  <c r="L341" i="43"/>
  <c r="L341" i="35"/>
  <c r="L341" i="41"/>
  <c r="L224" i="45"/>
  <c r="L224" i="32"/>
  <c r="L224" i="43"/>
  <c r="L442" i="39"/>
  <c r="L442" i="46"/>
  <c r="L281" i="40"/>
  <c r="L281" i="39"/>
  <c r="L183" i="29"/>
  <c r="L183" i="35"/>
  <c r="L203" i="42"/>
  <c r="L203" i="41"/>
  <c r="L203" i="35"/>
  <c r="L242" i="30"/>
  <c r="L162" i="39"/>
  <c r="L162" i="29"/>
  <c r="L222" i="41"/>
  <c r="L222" i="38"/>
  <c r="L222" i="42"/>
  <c r="L283" i="34"/>
  <c r="L283" i="48"/>
  <c r="L424" i="31"/>
  <c r="L424" i="40"/>
  <c r="L363" i="43"/>
  <c r="L363" i="32"/>
  <c r="L363" i="33"/>
  <c r="L282" i="46"/>
  <c r="L282" i="38"/>
  <c r="L282" i="40"/>
  <c r="L163" i="46"/>
  <c r="L163" i="31"/>
  <c r="L302" i="33"/>
  <c r="L302" i="38"/>
  <c r="L443" i="40"/>
  <c r="L443" i="41"/>
  <c r="L382" i="39"/>
  <c r="L382" i="43"/>
  <c r="L243" i="30"/>
  <c r="L243" i="44"/>
  <c r="L243" i="32"/>
  <c r="L322" i="37"/>
  <c r="L322" i="41"/>
  <c r="L404" i="43"/>
  <c r="L381" i="38"/>
  <c r="L461" i="41"/>
  <c r="L223" i="45"/>
  <c r="L301" i="48"/>
  <c r="L284" i="35"/>
  <c r="L181" i="39"/>
  <c r="L364" i="37"/>
  <c r="L381" i="32"/>
  <c r="L104" i="41"/>
  <c r="L422" i="30"/>
  <c r="L301" i="44"/>
  <c r="L301" i="46"/>
  <c r="L301" i="30"/>
  <c r="L184" i="43"/>
  <c r="L184" i="48"/>
  <c r="L284" i="41"/>
  <c r="L284" i="48"/>
  <c r="L462" i="30"/>
  <c r="L462" i="45"/>
  <c r="L462" i="38"/>
  <c r="L322" i="33"/>
  <c r="L322" i="31"/>
  <c r="L322" i="39"/>
  <c r="L181" i="36"/>
  <c r="L181" i="43"/>
  <c r="L181" i="33"/>
  <c r="L421" i="29"/>
  <c r="L421" i="38"/>
  <c r="L421" i="40"/>
  <c r="L404" i="37"/>
  <c r="L444" i="45"/>
  <c r="L444" i="40"/>
  <c r="L364" i="44"/>
  <c r="L364" i="46"/>
  <c r="L381" i="48"/>
  <c r="L381" i="40"/>
  <c r="L361" i="41"/>
  <c r="L361" i="44"/>
  <c r="L362" i="39"/>
  <c r="L104" i="39"/>
  <c r="L104" i="48"/>
  <c r="L422" i="37"/>
  <c r="L422" i="45"/>
  <c r="L461" i="36"/>
  <c r="L461" i="43"/>
  <c r="L223" i="30"/>
  <c r="L223" i="41"/>
  <c r="L223" i="37"/>
  <c r="L441" i="30"/>
  <c r="L441" i="32"/>
  <c r="L161" i="43"/>
  <c r="L161" i="48"/>
  <c r="L161" i="29"/>
  <c r="L401" i="32"/>
  <c r="L401" i="44"/>
  <c r="L384" i="31"/>
  <c r="L384" i="34"/>
  <c r="L384" i="36"/>
  <c r="L324" i="32"/>
  <c r="L324" i="37"/>
  <c r="L202" i="37"/>
  <c r="L202" i="40"/>
  <c r="L323" i="41"/>
  <c r="L323" i="44"/>
  <c r="L204" i="41"/>
  <c r="L204" i="35"/>
  <c r="L204" i="40"/>
  <c r="L403" i="42"/>
  <c r="L403" i="43"/>
  <c r="L244" i="41"/>
  <c r="L244" i="38"/>
  <c r="L244" i="46"/>
  <c r="L164" i="37"/>
  <c r="L164" i="41"/>
  <c r="L463" i="41"/>
  <c r="L463" i="46"/>
  <c r="L463" i="45"/>
  <c r="L423" i="35"/>
  <c r="L423" i="32"/>
  <c r="L344" i="40"/>
  <c r="L344" i="46"/>
  <c r="L321" i="38"/>
  <c r="L321" i="45"/>
  <c r="L464" i="41"/>
  <c r="L464" i="31"/>
  <c r="L124" i="45"/>
  <c r="L124" i="41"/>
  <c r="L342" i="34"/>
  <c r="L144" i="29"/>
  <c r="L144" i="38"/>
  <c r="L144" i="35"/>
  <c r="L241" i="34"/>
  <c r="L241" i="45"/>
  <c r="L343" i="36"/>
  <c r="L343" i="29"/>
  <c r="L343" i="41"/>
  <c r="L303" i="36"/>
  <c r="L303" i="38"/>
  <c r="L303" i="33"/>
  <c r="L304" i="48"/>
  <c r="L304" i="30"/>
  <c r="L304" i="35"/>
  <c r="L182" i="35"/>
  <c r="L402" i="35"/>
  <c r="L402" i="44"/>
  <c r="L383" i="31"/>
  <c r="L383" i="34"/>
  <c r="L221" i="36"/>
  <c r="L221" i="32"/>
  <c r="L201" i="38"/>
  <c r="L201" i="45"/>
  <c r="L201" i="35"/>
  <c r="L341" i="37"/>
  <c r="L341" i="32"/>
  <c r="L341" i="45"/>
  <c r="L224" i="40"/>
  <c r="L224" i="44"/>
  <c r="L442" i="36"/>
  <c r="L442" i="44"/>
  <c r="L281" i="38"/>
  <c r="L281" i="32"/>
  <c r="L183" i="32"/>
  <c r="L183" i="38"/>
  <c r="L203" i="34"/>
  <c r="L203" i="40"/>
  <c r="L203" i="32"/>
  <c r="L242" i="31"/>
  <c r="L242" i="38"/>
  <c r="L162" i="35"/>
  <c r="L162" i="36"/>
  <c r="L162" i="45"/>
  <c r="L222" i="34"/>
  <c r="L222" i="30"/>
  <c r="L222" i="39"/>
  <c r="L283" i="29"/>
  <c r="L283" i="43"/>
  <c r="L424" i="36"/>
  <c r="L424" i="41"/>
  <c r="L363" i="42"/>
  <c r="L363" i="41"/>
  <c r="L282" i="36"/>
  <c r="L282" i="30"/>
  <c r="L163" i="35"/>
  <c r="L163" i="45"/>
  <c r="L163" i="43"/>
  <c r="L302" i="31"/>
  <c r="L302" i="32"/>
  <c r="L302" i="30"/>
  <c r="L443" i="31"/>
  <c r="L443" i="35"/>
  <c r="L382" i="32"/>
  <c r="L382" i="48"/>
  <c r="L243" i="38"/>
  <c r="L243" i="31"/>
  <c r="L181" i="37"/>
  <c r="L104" i="45"/>
  <c r="L422" i="29"/>
  <c r="L441" i="40"/>
  <c r="L161" i="30"/>
  <c r="L161" i="33"/>
  <c r="L401" i="45"/>
  <c r="L384" i="41"/>
  <c r="L384" i="33"/>
  <c r="L324" i="48"/>
  <c r="L324" i="42"/>
  <c r="L202" i="35"/>
  <c r="L202" i="31"/>
  <c r="L323" i="31"/>
  <c r="L323" i="38"/>
  <c r="L204" i="31"/>
  <c r="L204" i="38"/>
  <c r="L403" i="30"/>
  <c r="L403" i="33"/>
  <c r="L244" i="48"/>
  <c r="L244" i="39"/>
  <c r="L164" i="44"/>
  <c r="L164" i="48"/>
  <c r="L463" i="43"/>
  <c r="L463" i="37"/>
  <c r="L423" i="40"/>
  <c r="L423" i="41"/>
  <c r="L344" i="45"/>
  <c r="L344" i="36"/>
  <c r="L321" i="35"/>
  <c r="L321" i="41"/>
  <c r="L464" i="37"/>
  <c r="L464" i="32"/>
  <c r="L124" i="33"/>
  <c r="L124" i="44"/>
  <c r="L342" i="43"/>
  <c r="L342" i="42"/>
  <c r="L342" i="48"/>
  <c r="L144" i="32"/>
  <c r="L144" i="44"/>
  <c r="L144" i="30"/>
  <c r="L241" i="39"/>
  <c r="L241" i="31"/>
  <c r="L241" i="37"/>
  <c r="L343" i="39"/>
  <c r="L343" i="34"/>
  <c r="L343" i="42"/>
  <c r="L303" i="31"/>
  <c r="L303" i="32"/>
  <c r="L304" i="32"/>
  <c r="L304" i="37"/>
  <c r="L304" i="34"/>
  <c r="L182" i="39"/>
  <c r="L182" i="45"/>
  <c r="L402" i="39"/>
  <c r="L402" i="45"/>
  <c r="L383" i="46"/>
  <c r="L383" i="33"/>
  <c r="L383" i="44"/>
  <c r="L221" i="39"/>
  <c r="L221" i="43"/>
  <c r="L221" i="35"/>
  <c r="L201" i="30"/>
  <c r="L201" i="41"/>
  <c r="L201" i="29"/>
  <c r="L341" i="46"/>
  <c r="L341" i="44"/>
  <c r="L341" i="34"/>
  <c r="L224" i="31"/>
  <c r="L224" i="33"/>
  <c r="L442" i="32"/>
  <c r="L442" i="43"/>
  <c r="L281" i="45"/>
  <c r="L281" i="29"/>
  <c r="L281" i="37"/>
  <c r="L183" i="44"/>
  <c r="L203" i="36"/>
  <c r="L203" i="30"/>
  <c r="L242" i="32"/>
  <c r="L242" i="40"/>
  <c r="L242" i="43"/>
  <c r="L162" i="37"/>
  <c r="L162" i="31"/>
  <c r="L222" i="46"/>
  <c r="L222" i="36"/>
  <c r="L222" i="29"/>
  <c r="L283" i="42"/>
  <c r="L283" i="30"/>
  <c r="L424" i="34"/>
  <c r="L424" i="30"/>
  <c r="L424" i="45"/>
  <c r="L363" i="44"/>
  <c r="L363" i="35"/>
  <c r="L363" i="30"/>
  <c r="L282" i="43"/>
  <c r="L282" i="41"/>
  <c r="L282" i="33"/>
  <c r="L163" i="39"/>
  <c r="L163" i="34"/>
  <c r="L163" i="40"/>
  <c r="L302" i="40"/>
  <c r="L302" i="41"/>
  <c r="L443" i="30"/>
  <c r="L443" i="46"/>
  <c r="L443" i="43"/>
  <c r="L382" i="36"/>
  <c r="L382" i="38"/>
  <c r="L382" i="30"/>
  <c r="L243" i="29"/>
  <c r="L243" i="48"/>
  <c r="L243" i="37"/>
  <c r="L184" i="33"/>
  <c r="L462" i="36"/>
  <c r="L444" i="29"/>
  <c r="L364" i="41"/>
  <c r="L361" i="36"/>
  <c r="L461" i="46"/>
  <c r="L223" i="38"/>
  <c r="L441" i="34"/>
  <c r="L301" i="39"/>
  <c r="L184" i="35"/>
  <c r="L322" i="45"/>
  <c r="L421" i="33"/>
  <c r="L104" i="36"/>
  <c r="L461" i="48"/>
  <c r="L461" i="29"/>
  <c r="L441" i="38"/>
  <c r="L161" i="38"/>
  <c r="L161" i="36"/>
  <c r="L401" i="29"/>
  <c r="L401" i="35"/>
  <c r="L384" i="43"/>
  <c r="L384" i="35"/>
  <c r="L384" i="29"/>
  <c r="L324" i="38"/>
  <c r="L324" i="46"/>
  <c r="L202" i="38"/>
  <c r="L202" i="34"/>
  <c r="L202" i="41"/>
  <c r="L323" i="34"/>
  <c r="L323" i="29"/>
  <c r="L323" i="40"/>
  <c r="L204" i="48"/>
  <c r="L204" i="34"/>
  <c r="L403" i="37"/>
  <c r="L403" i="45"/>
  <c r="L244" i="36"/>
  <c r="L244" i="42"/>
  <c r="L164" i="42"/>
  <c r="L463" i="29"/>
  <c r="L463" i="32"/>
  <c r="L423" i="34"/>
  <c r="L423" i="29"/>
  <c r="L423" i="42"/>
  <c r="L344" i="34"/>
  <c r="L344" i="44"/>
  <c r="L321" i="36"/>
  <c r="L321" i="31"/>
  <c r="L321" i="48"/>
  <c r="L464" i="40"/>
  <c r="L464" i="36"/>
  <c r="L464" i="43"/>
  <c r="L124" i="48"/>
  <c r="L124" i="30"/>
  <c r="L124" i="35"/>
  <c r="L342" i="30"/>
  <c r="L342" i="39"/>
  <c r="L342" i="29"/>
  <c r="L144" i="39"/>
  <c r="L144" i="45"/>
  <c r="L241" i="33"/>
  <c r="L241" i="32"/>
  <c r="L241" i="36"/>
  <c r="L343" i="44"/>
  <c r="L343" i="30"/>
  <c r="L343" i="45"/>
  <c r="L303" i="35"/>
  <c r="L303" i="42"/>
  <c r="L303" i="30"/>
  <c r="L304" i="31"/>
  <c r="L304" i="45"/>
  <c r="L182" i="33"/>
  <c r="L182" i="37"/>
  <c r="L402" i="42"/>
  <c r="L402" i="33"/>
  <c r="L402" i="46"/>
  <c r="L383" i="29"/>
  <c r="L383" i="38"/>
  <c r="L383" i="36"/>
  <c r="L221" i="46"/>
  <c r="L221" i="45"/>
  <c r="L201" i="33"/>
  <c r="L201" i="37"/>
  <c r="L341" i="42"/>
  <c r="L341" i="48"/>
  <c r="L341" i="36"/>
  <c r="L224" i="48"/>
  <c r="L224" i="35"/>
  <c r="L442" i="31"/>
  <c r="L442" i="37"/>
  <c r="L281" i="35"/>
  <c r="L281" i="30"/>
  <c r="L281" i="42"/>
  <c r="L183" i="34"/>
  <c r="L183" i="48"/>
  <c r="L183" i="45"/>
  <c r="L203" i="38"/>
  <c r="L203" i="43"/>
  <c r="L242" i="34"/>
  <c r="L242" i="35"/>
  <c r="L242" i="48"/>
  <c r="L162" i="32"/>
  <c r="L162" i="42"/>
  <c r="L162" i="40"/>
  <c r="L222" i="44"/>
  <c r="L283" i="33"/>
  <c r="L283" i="39"/>
  <c r="L424" i="35"/>
  <c r="L424" i="39"/>
  <c r="L363" i="40"/>
  <c r="L363" i="34"/>
  <c r="L363" i="31"/>
  <c r="L282" i="35"/>
  <c r="L282" i="44"/>
  <c r="L282" i="45"/>
  <c r="L163" i="38"/>
  <c r="L163" i="42"/>
  <c r="L163" i="29"/>
  <c r="L302" i="39"/>
  <c r="L443" i="38"/>
  <c r="L443" i="33"/>
  <c r="L443" i="39"/>
  <c r="L382" i="40"/>
  <c r="L382" i="35"/>
  <c r="L382" i="33"/>
  <c r="L243" i="36"/>
  <c r="L243" i="46"/>
  <c r="L243" i="42"/>
  <c r="L284" i="37"/>
  <c r="L462" i="44"/>
  <c r="L404" i="44"/>
  <c r="L444" i="30"/>
  <c r="L364" i="40"/>
  <c r="L381" i="37"/>
  <c r="L362" i="32"/>
  <c r="L422" i="48"/>
  <c r="L223" i="43"/>
  <c r="L462" i="39"/>
  <c r="L404" i="40"/>
  <c r="L444" i="48"/>
  <c r="L362" i="29"/>
  <c r="L223" i="35"/>
  <c r="L441" i="44"/>
  <c r="L301" i="34"/>
  <c r="L301" i="38"/>
  <c r="L301" i="31"/>
  <c r="L184" i="29"/>
  <c r="L184" i="36"/>
  <c r="L284" i="44"/>
  <c r="L284" i="38"/>
  <c r="L284" i="30"/>
  <c r="L462" i="37"/>
  <c r="L462" i="41"/>
  <c r="L462" i="33"/>
  <c r="L322" i="40"/>
  <c r="L322" i="35"/>
  <c r="L181" i="41"/>
  <c r="L181" i="29"/>
  <c r="L421" i="41"/>
  <c r="L421" i="34"/>
  <c r="L404" i="36"/>
  <c r="L404" i="38"/>
  <c r="L404" i="30"/>
  <c r="L444" i="38"/>
  <c r="L364" i="38"/>
  <c r="L364" i="43"/>
  <c r="L364" i="33"/>
  <c r="L381" i="39"/>
  <c r="L381" i="35"/>
  <c r="L381" i="45"/>
  <c r="L361" i="46"/>
  <c r="L361" i="32"/>
  <c r="L361" i="40"/>
  <c r="L362" i="30"/>
  <c r="L362" i="41"/>
  <c r="L362" i="37"/>
  <c r="L104" i="35"/>
  <c r="L104" i="29"/>
  <c r="L104" i="46"/>
  <c r="L422" i="44"/>
  <c r="L422" i="40"/>
  <c r="L461" i="38"/>
  <c r="L461" i="45"/>
  <c r="L461" i="33"/>
  <c r="L223" i="34"/>
  <c r="L223" i="39"/>
  <c r="L441" i="45"/>
  <c r="L441" i="46"/>
  <c r="L161" i="41"/>
  <c r="L161" i="45"/>
  <c r="L401" i="38"/>
  <c r="L401" i="40"/>
  <c r="L401" i="33"/>
  <c r="L384" i="32"/>
  <c r="L384" i="40"/>
  <c r="L324" i="43"/>
  <c r="L324" i="36"/>
  <c r="L324" i="45"/>
  <c r="L202" i="43"/>
  <c r="L202" i="32"/>
  <c r="L202" i="44"/>
  <c r="L323" i="46"/>
  <c r="L323" i="37"/>
  <c r="L323" i="42"/>
  <c r="L204" i="42"/>
  <c r="L204" i="45"/>
  <c r="L403" i="48"/>
  <c r="L403" i="44"/>
  <c r="L244" i="37"/>
  <c r="L244" i="29"/>
  <c r="L164" i="36"/>
  <c r="L164" i="32"/>
  <c r="L423" i="45"/>
  <c r="L423" i="39"/>
  <c r="L423" i="31"/>
  <c r="L344" i="35"/>
  <c r="L344" i="39"/>
  <c r="L321" i="32"/>
  <c r="L321" i="42"/>
  <c r="L321" i="29"/>
  <c r="L464" i="48"/>
  <c r="L464" i="35"/>
  <c r="L124" i="36"/>
  <c r="L124" i="39"/>
  <c r="L124" i="37"/>
  <c r="L342" i="44"/>
  <c r="L342" i="38"/>
  <c r="L342" i="33"/>
  <c r="L144" i="34"/>
  <c r="L144" i="37"/>
  <c r="L241" i="48"/>
  <c r="L241" i="29"/>
  <c r="L343" i="31"/>
  <c r="L343" i="37"/>
  <c r="L343" i="43"/>
  <c r="L303" i="48"/>
  <c r="L304" i="43"/>
  <c r="L304" i="29"/>
  <c r="L182" i="41"/>
  <c r="L182" i="48"/>
  <c r="L402" i="34"/>
  <c r="L402" i="37"/>
  <c r="L402" i="29"/>
  <c r="L383" i="30"/>
  <c r="L383" i="45"/>
  <c r="L221" i="37"/>
  <c r="L221" i="30"/>
  <c r="L201" i="48"/>
  <c r="L201" i="39"/>
  <c r="L201" i="44"/>
  <c r="L341" i="38"/>
  <c r="L224" i="29"/>
  <c r="L224" i="37"/>
  <c r="L224" i="38"/>
  <c r="L442" i="33"/>
  <c r="L442" i="34"/>
  <c r="L442" i="41"/>
  <c r="L281" i="46"/>
  <c r="L281" i="33"/>
  <c r="L281" i="34"/>
  <c r="L183" i="30"/>
  <c r="L183" i="39"/>
  <c r="L183" i="46"/>
  <c r="L203" i="39"/>
  <c r="L203" i="33"/>
  <c r="L203" i="45"/>
  <c r="L242" i="46"/>
  <c r="L242" i="36"/>
  <c r="L242" i="37"/>
  <c r="L162" i="38"/>
  <c r="L162" i="30"/>
  <c r="L162" i="43"/>
  <c r="L222" i="33"/>
  <c r="L222" i="32"/>
  <c r="L283" i="41"/>
  <c r="L283" i="44"/>
  <c r="L424" i="29"/>
  <c r="L424" i="37"/>
  <c r="L424" i="43"/>
  <c r="L363" i="36"/>
  <c r="L363" i="39"/>
  <c r="L363" i="45"/>
  <c r="L282" i="29"/>
  <c r="L282" i="42"/>
  <c r="L163" i="44"/>
  <c r="L163" i="48"/>
  <c r="L302" i="48"/>
  <c r="L302" i="34"/>
  <c r="L443" i="29"/>
  <c r="L443" i="37"/>
  <c r="L443" i="42"/>
  <c r="L382" i="31"/>
  <c r="L382" i="41"/>
  <c r="L382" i="37"/>
  <c r="L243" i="39"/>
  <c r="L243" i="33"/>
  <c r="L243" i="43"/>
  <c r="L181" i="45"/>
  <c r="L421" i="35"/>
  <c r="L322" i="42"/>
  <c r="L421" i="44"/>
  <c r="L421" i="45"/>
  <c r="L404" i="39"/>
  <c r="L361" i="35"/>
  <c r="L223" i="31"/>
  <c r="L301" i="42"/>
  <c r="L184" i="41"/>
  <c r="L184" i="46"/>
  <c r="L184" i="34"/>
  <c r="L284" i="29"/>
  <c r="L284" i="31"/>
  <c r="L284" i="33"/>
  <c r="L462" i="43"/>
  <c r="L462" i="35"/>
  <c r="L322" i="46"/>
  <c r="L322" i="32"/>
  <c r="L181" i="30"/>
  <c r="L181" i="32"/>
  <c r="L181" i="48"/>
  <c r="L421" i="30"/>
  <c r="L421" i="37"/>
  <c r="L404" i="35"/>
  <c r="L404" i="33"/>
  <c r="L404" i="46"/>
  <c r="L444" i="36"/>
  <c r="L444" i="34"/>
  <c r="L444" i="37"/>
  <c r="L364" i="31"/>
  <c r="L364" i="39"/>
  <c r="L381" i="42"/>
  <c r="L381" i="34"/>
  <c r="L361" i="34"/>
  <c r="L361" i="38"/>
  <c r="L362" i="43"/>
  <c r="L362" i="36"/>
  <c r="L104" i="38"/>
  <c r="L104" i="34"/>
  <c r="L104" i="43"/>
  <c r="L422" i="43"/>
  <c r="L422" i="46"/>
  <c r="L422" i="42"/>
  <c r="L461" i="34"/>
  <c r="L461" i="30"/>
  <c r="L461" i="35"/>
  <c r="L223" i="44"/>
  <c r="L223" i="40"/>
  <c r="L441" i="31"/>
  <c r="L441" i="41"/>
  <c r="L441" i="35"/>
  <c r="L161" i="42"/>
  <c r="L161" i="31"/>
  <c r="L401" i="39"/>
  <c r="L401" i="37"/>
  <c r="L384" i="42"/>
  <c r="L384" i="39"/>
  <c r="L324" i="30"/>
  <c r="L324" i="44"/>
  <c r="L324" i="34"/>
  <c r="L202" i="29"/>
  <c r="L202" i="46"/>
  <c r="L202" i="48"/>
  <c r="L323" i="32"/>
  <c r="L204" i="30"/>
  <c r="L204" i="37"/>
  <c r="L403" i="41"/>
  <c r="L403" i="36"/>
  <c r="L403" i="40"/>
  <c r="L244" i="44"/>
  <c r="L244" i="32"/>
  <c r="L164" i="43"/>
  <c r="L164" i="34"/>
  <c r="L164" i="30"/>
  <c r="L463" i="39"/>
  <c r="L463" i="42"/>
  <c r="L463" i="31"/>
  <c r="L423" i="37"/>
  <c r="L423" i="43"/>
  <c r="L344" i="29"/>
  <c r="L344" i="41"/>
  <c r="L344" i="33"/>
  <c r="L321" i="37"/>
  <c r="L321" i="30"/>
  <c r="L464" i="29"/>
  <c r="L464" i="44"/>
  <c r="L464" i="46"/>
  <c r="L124" i="29"/>
  <c r="L124" i="31"/>
  <c r="L124" i="34"/>
  <c r="L342" i="45"/>
  <c r="L342" i="36"/>
  <c r="L342" i="46"/>
  <c r="L144" i="48"/>
  <c r="L144" i="43"/>
  <c r="L241" i="44"/>
  <c r="L241" i="30"/>
  <c r="L241" i="40"/>
  <c r="L343" i="38"/>
  <c r="L303" i="29"/>
  <c r="L303" i="43"/>
  <c r="L304" i="40"/>
  <c r="L304" i="44"/>
  <c r="L182" i="38"/>
  <c r="L182" i="44"/>
  <c r="L182" i="36"/>
  <c r="L402" i="31"/>
  <c r="L402" i="43"/>
  <c r="L383" i="40"/>
  <c r="L221" i="40"/>
  <c r="L221" i="34"/>
  <c r="L201" i="42"/>
  <c r="L201" i="40"/>
  <c r="L341" i="33"/>
  <c r="L341" i="39"/>
  <c r="L224" i="46"/>
  <c r="L224" i="39"/>
  <c r="L224" i="41"/>
  <c r="L442" i="40"/>
  <c r="L442" i="42"/>
  <c r="L281" i="48"/>
  <c r="L281" i="36"/>
  <c r="L281" i="31"/>
  <c r="L183" i="33"/>
  <c r="L183" i="40"/>
  <c r="L203" i="37"/>
  <c r="L203" i="46"/>
  <c r="L242" i="33"/>
  <c r="L242" i="42"/>
  <c r="L242" i="44"/>
  <c r="L162" i="34"/>
  <c r="L162" i="48"/>
  <c r="L222" i="43"/>
  <c r="L222" i="35"/>
  <c r="L283" i="32"/>
  <c r="L283" i="31"/>
  <c r="L283" i="40"/>
  <c r="L424" i="33"/>
  <c r="L424" i="42"/>
  <c r="L424" i="48"/>
  <c r="L363" i="46"/>
  <c r="L282" i="39"/>
  <c r="L163" i="36"/>
  <c r="L163" i="37"/>
  <c r="L302" i="36"/>
  <c r="L302" i="29"/>
  <c r="L302" i="43"/>
  <c r="L443" i="48"/>
  <c r="L443" i="44"/>
  <c r="L443" i="32"/>
  <c r="L382" i="45"/>
  <c r="L382" i="44"/>
  <c r="L243" i="40"/>
  <c r="L280" i="44"/>
  <c r="L340" i="35"/>
  <c r="L440" i="40"/>
  <c r="L320" i="41"/>
  <c r="L320" i="31"/>
  <c r="L280" i="33"/>
  <c r="L280" i="42"/>
  <c r="L280" i="34"/>
  <c r="L340" i="40"/>
  <c r="L340" i="29"/>
  <c r="L380" i="33"/>
  <c r="L380" i="30"/>
  <c r="L380" i="40"/>
  <c r="L440" i="33"/>
  <c r="L440" i="30"/>
  <c r="L460" i="41"/>
  <c r="L460" i="40"/>
  <c r="L400" i="32"/>
  <c r="L400" i="43"/>
  <c r="L400" i="37"/>
  <c r="L300" i="38"/>
  <c r="L300" i="43"/>
  <c r="L300" i="45"/>
  <c r="L360" i="40"/>
  <c r="L360" i="45"/>
  <c r="L360" i="43"/>
  <c r="L420" i="33"/>
  <c r="L420" i="42"/>
  <c r="L320" i="34"/>
  <c r="L280" i="36"/>
  <c r="L340" i="43"/>
  <c r="L320" i="37"/>
  <c r="L320" i="48"/>
  <c r="L280" i="30"/>
  <c r="L280" i="37"/>
  <c r="L380" i="29"/>
  <c r="L440" i="48"/>
  <c r="L320" i="44"/>
  <c r="L320" i="46"/>
  <c r="L320" i="38"/>
  <c r="L280" i="39"/>
  <c r="L280" i="45"/>
  <c r="L280" i="46"/>
  <c r="L340" i="39"/>
  <c r="L340" i="36"/>
  <c r="L340" i="37"/>
  <c r="L380" i="43"/>
  <c r="L380" i="32"/>
  <c r="L380" i="44"/>
  <c r="L440" i="37"/>
  <c r="L440" i="36"/>
  <c r="L460" i="43"/>
  <c r="L460" i="34"/>
  <c r="L460" i="32"/>
  <c r="L400" i="34"/>
  <c r="L400" i="36"/>
  <c r="L300" i="36"/>
  <c r="L300" i="48"/>
  <c r="L300" i="31"/>
  <c r="L360" i="46"/>
  <c r="L360" i="36"/>
  <c r="L420" i="40"/>
  <c r="L420" i="35"/>
  <c r="L320" i="42"/>
  <c r="L440" i="32"/>
  <c r="L320" i="32"/>
  <c r="L320" i="35"/>
  <c r="L320" i="30"/>
  <c r="L280" i="48"/>
  <c r="L280" i="31"/>
  <c r="L340" i="38"/>
  <c r="L340" i="33"/>
  <c r="L340" i="30"/>
  <c r="L380" i="42"/>
  <c r="L380" i="46"/>
  <c r="L380" i="37"/>
  <c r="L440" i="43"/>
  <c r="L440" i="35"/>
  <c r="L460" i="44"/>
  <c r="L460" i="39"/>
  <c r="L460" i="46"/>
  <c r="L400" i="48"/>
  <c r="L400" i="39"/>
  <c r="L300" i="34"/>
  <c r="L300" i="30"/>
  <c r="L300" i="39"/>
  <c r="L360" i="44"/>
  <c r="L360" i="34"/>
  <c r="L360" i="30"/>
  <c r="L420" i="31"/>
  <c r="L320" i="36"/>
  <c r="L340" i="32"/>
  <c r="L340" i="46"/>
  <c r="L320" i="40"/>
  <c r="L320" i="33"/>
  <c r="L320" i="29"/>
  <c r="L280" i="38"/>
  <c r="L280" i="29"/>
  <c r="L340" i="48"/>
  <c r="L340" i="31"/>
  <c r="L340" i="45"/>
  <c r="L380" i="31"/>
  <c r="L380" i="35"/>
  <c r="L380" i="48"/>
  <c r="L440" i="34"/>
  <c r="L440" i="39"/>
  <c r="L460" i="37"/>
  <c r="L460" i="30"/>
  <c r="L460" i="45"/>
  <c r="L400" i="45"/>
  <c r="L400" i="30"/>
  <c r="L400" i="40"/>
  <c r="L300" i="33"/>
  <c r="L300" i="40"/>
  <c r="L360" i="38"/>
  <c r="L360" i="33"/>
  <c r="L360" i="48"/>
  <c r="L420" i="37"/>
  <c r="L420" i="41"/>
  <c r="L420" i="38"/>
  <c r="L340" i="34"/>
  <c r="L380" i="41"/>
  <c r="L380" i="36"/>
  <c r="L440" i="42"/>
  <c r="L440" i="44"/>
  <c r="L460" i="29"/>
  <c r="L460" i="48"/>
  <c r="L460" i="33"/>
  <c r="L400" i="31"/>
  <c r="L400" i="33"/>
  <c r="L300" i="42"/>
  <c r="L360" i="31"/>
  <c r="L360" i="35"/>
  <c r="L360" i="32"/>
  <c r="L420" i="32"/>
  <c r="L420" i="46"/>
  <c r="L420" i="44"/>
  <c r="L320" i="43"/>
  <c r="L280" i="41"/>
  <c r="L280" i="43"/>
  <c r="L380" i="45"/>
  <c r="L380" i="38"/>
  <c r="L440" i="46"/>
  <c r="L460" i="36"/>
  <c r="L460" i="38"/>
  <c r="L460" i="42"/>
  <c r="L400" i="35"/>
  <c r="L400" i="44"/>
  <c r="L300" i="44"/>
  <c r="L300" i="29"/>
  <c r="L360" i="37"/>
  <c r="L420" i="48"/>
  <c r="L420" i="43"/>
  <c r="L420" i="39"/>
  <c r="L280" i="40"/>
  <c r="L340" i="41"/>
  <c r="L340" i="44"/>
  <c r="L440" i="45"/>
  <c r="L440" i="41"/>
  <c r="L320" i="45"/>
  <c r="L320" i="39"/>
  <c r="L280" i="35"/>
  <c r="L280" i="32"/>
  <c r="L340" i="42"/>
  <c r="L380" i="34"/>
  <c r="L380" i="39"/>
  <c r="L440" i="31"/>
  <c r="L440" i="38"/>
  <c r="L440" i="29"/>
  <c r="L460" i="31"/>
  <c r="L400" i="42"/>
  <c r="L400" i="38"/>
  <c r="L300" i="41"/>
  <c r="L300" i="32"/>
  <c r="L300" i="46"/>
  <c r="L360" i="42"/>
  <c r="L360" i="41"/>
  <c r="L420" i="29"/>
  <c r="L420" i="36"/>
  <c r="L420" i="45"/>
  <c r="L460" i="35"/>
  <c r="L400" i="41"/>
  <c r="L400" i="46"/>
  <c r="L400" i="29"/>
  <c r="L300" i="35"/>
  <c r="L300" i="37"/>
  <c r="L360" i="29"/>
  <c r="L360" i="39"/>
  <c r="L420" i="30"/>
  <c r="L420" i="34"/>
  <c r="L382" i="47" l="1"/>
  <c r="L382" i="28"/>
  <c r="L420" i="47"/>
  <c r="L420" i="28"/>
  <c r="L148" i="47"/>
  <c r="L148" i="28"/>
  <c r="L443" i="47"/>
  <c r="L443" i="28"/>
  <c r="L302" i="28"/>
  <c r="L302" i="47"/>
  <c r="L163" i="47"/>
  <c r="L163" i="28"/>
  <c r="L282" i="28"/>
  <c r="L282" i="47"/>
  <c r="L363" i="28"/>
  <c r="L363" i="47"/>
  <c r="L187" i="47"/>
  <c r="L187" i="28"/>
  <c r="L424" i="28"/>
  <c r="L424" i="47"/>
  <c r="L283" i="47"/>
  <c r="L283" i="28"/>
  <c r="L128" i="28"/>
  <c r="L128" i="47"/>
  <c r="L245" i="28"/>
  <c r="L245" i="47"/>
  <c r="L222" i="28"/>
  <c r="L222" i="47"/>
  <c r="L162" i="47"/>
  <c r="L247" i="28"/>
  <c r="L247" i="47"/>
  <c r="L242" i="28"/>
  <c r="L242" i="47"/>
  <c r="L183" i="47"/>
  <c r="L281" i="28"/>
  <c r="L226" i="47"/>
  <c r="L447" i="47"/>
  <c r="L447" i="28"/>
  <c r="L162" i="28"/>
  <c r="L360" i="28"/>
  <c r="L360" i="47"/>
  <c r="L203" i="47"/>
  <c r="L203" i="28"/>
  <c r="L183" i="28"/>
  <c r="L281" i="47"/>
  <c r="L446" i="28"/>
  <c r="L442" i="47"/>
  <c r="L442" i="28"/>
  <c r="L224" i="28"/>
  <c r="L224" i="47"/>
  <c r="L341" i="47"/>
  <c r="L227" i="28"/>
  <c r="L341" i="28"/>
  <c r="L227" i="47"/>
  <c r="L300" i="47"/>
  <c r="L300" i="28"/>
  <c r="L201" i="47"/>
  <c r="L201" i="28"/>
  <c r="L108" i="47"/>
  <c r="L108" i="28"/>
  <c r="L221" i="28"/>
  <c r="L221" i="47"/>
  <c r="L383" i="28"/>
  <c r="L383" i="47"/>
  <c r="L400" i="28"/>
  <c r="L400" i="47"/>
  <c r="L402" i="47"/>
  <c r="L402" i="28"/>
  <c r="L327" i="28"/>
  <c r="L327" i="47"/>
  <c r="L347" i="28"/>
  <c r="L347" i="47"/>
  <c r="L446" i="47"/>
  <c r="L182" i="47"/>
  <c r="L182" i="28"/>
  <c r="L304" i="28"/>
  <c r="L304" i="47"/>
  <c r="L126" i="47"/>
  <c r="L126" i="28"/>
  <c r="L208" i="47"/>
  <c r="L208" i="28"/>
  <c r="L303" i="47"/>
  <c r="L303" i="28"/>
  <c r="L343" i="47"/>
  <c r="L343" i="28"/>
  <c r="L241" i="28"/>
  <c r="L241" i="47"/>
  <c r="L144" i="47"/>
  <c r="L144" i="28"/>
  <c r="L342" i="28"/>
  <c r="L124" i="28"/>
  <c r="L342" i="47"/>
  <c r="L407" i="28"/>
  <c r="L407" i="47"/>
  <c r="L124" i="47"/>
  <c r="L226" i="28"/>
  <c r="L145" i="47"/>
  <c r="L145" i="28"/>
  <c r="L464" i="28"/>
  <c r="L464" i="47"/>
  <c r="L167" i="47"/>
  <c r="L167" i="28"/>
  <c r="L321" i="47"/>
  <c r="L321" i="28"/>
  <c r="L467" i="47"/>
  <c r="L467" i="28"/>
  <c r="L344" i="47"/>
  <c r="L344" i="28"/>
  <c r="L463" i="28"/>
  <c r="L127" i="47"/>
  <c r="L246" i="47"/>
  <c r="L164" i="47"/>
  <c r="L164" i="28"/>
  <c r="L244" i="28"/>
  <c r="L403" i="47"/>
  <c r="L204" i="47"/>
  <c r="L185" i="47"/>
  <c r="L323" i="28"/>
  <c r="L460" i="28"/>
  <c r="L147" i="28"/>
  <c r="L248" i="47"/>
  <c r="L202" i="47"/>
  <c r="L202" i="28"/>
  <c r="L188" i="47"/>
  <c r="L188" i="28"/>
  <c r="L307" i="28"/>
  <c r="L307" i="47"/>
  <c r="L184" i="47"/>
  <c r="L423" i="47"/>
  <c r="L423" i="28"/>
  <c r="L463" i="47"/>
  <c r="L127" i="28"/>
  <c r="L246" i="28"/>
  <c r="L244" i="47"/>
  <c r="L403" i="28"/>
  <c r="L107" i="47"/>
  <c r="L107" i="28"/>
  <c r="L204" i="28"/>
  <c r="L185" i="28"/>
  <c r="L323" i="47"/>
  <c r="L460" i="47"/>
  <c r="L147" i="47"/>
  <c r="L248" i="28"/>
  <c r="L184" i="28"/>
  <c r="L324" i="28"/>
  <c r="L324" i="47"/>
  <c r="L384" i="47"/>
  <c r="L384" i="28"/>
  <c r="L401" i="47"/>
  <c r="L401" i="28"/>
  <c r="L161" i="28"/>
  <c r="L161" i="47"/>
  <c r="L340" i="47"/>
  <c r="L287" i="47"/>
  <c r="L421" i="28"/>
  <c r="L106" i="28"/>
  <c r="L105" i="47"/>
  <c r="L181" i="47"/>
  <c r="L462" i="28"/>
  <c r="L462" i="47"/>
  <c r="L228" i="28"/>
  <c r="L168" i="28"/>
  <c r="L284" i="28"/>
  <c r="L301" i="28"/>
  <c r="L205" i="28"/>
  <c r="L205" i="47"/>
  <c r="L440" i="47"/>
  <c r="L440" i="28"/>
  <c r="L207" i="47"/>
  <c r="L207" i="28"/>
  <c r="L441" i="28"/>
  <c r="L441" i="47"/>
  <c r="L225" i="28"/>
  <c r="L225" i="47"/>
  <c r="L387" i="28"/>
  <c r="L387" i="47"/>
  <c r="L427" i="47"/>
  <c r="L427" i="28"/>
  <c r="L223" i="47"/>
  <c r="L223" i="28"/>
  <c r="L461" i="28"/>
  <c r="L461" i="47"/>
  <c r="L206" i="28"/>
  <c r="L206" i="47"/>
  <c r="L422" i="28"/>
  <c r="L422" i="47"/>
  <c r="L104" i="47"/>
  <c r="L104" i="28"/>
  <c r="L364" i="28"/>
  <c r="L364" i="47"/>
  <c r="L444" i="28"/>
  <c r="L367" i="47"/>
  <c r="L404" i="28"/>
  <c r="L466" i="28"/>
  <c r="L466" i="47"/>
  <c r="L340" i="28"/>
  <c r="L280" i="47"/>
  <c r="L320" i="47"/>
  <c r="L125" i="47"/>
  <c r="L125" i="28"/>
  <c r="L362" i="47"/>
  <c r="L362" i="28"/>
  <c r="L146" i="28"/>
  <c r="L146" i="47"/>
  <c r="L361" i="47"/>
  <c r="L361" i="28"/>
  <c r="L381" i="28"/>
  <c r="L381" i="47"/>
  <c r="L380" i="47"/>
  <c r="L380" i="28"/>
  <c r="L444" i="47"/>
  <c r="L165" i="28"/>
  <c r="L165" i="47"/>
  <c r="L367" i="28"/>
  <c r="L404" i="47"/>
  <c r="L287" i="28"/>
  <c r="L421" i="47"/>
  <c r="L280" i="28"/>
  <c r="L106" i="47"/>
  <c r="L105" i="28"/>
  <c r="L181" i="28"/>
  <c r="L322" i="28"/>
  <c r="L322" i="47"/>
  <c r="L320" i="28"/>
  <c r="L228" i="47"/>
  <c r="L168" i="47"/>
  <c r="L284" i="47"/>
  <c r="L301" i="47"/>
  <c r="L465" i="28"/>
  <c r="L465" i="47"/>
  <c r="L243" i="28"/>
  <c r="L243" i="47"/>
  <c r="L166" i="28"/>
  <c r="L166" i="47"/>
  <c r="L186" i="47"/>
  <c r="L186" i="28"/>
  <c r="D3" i="3" a="1"/>
  <c r="D3" i="3" s="1"/>
  <c r="D63" i="3" a="1"/>
  <c r="D63" i="3" s="1"/>
  <c r="D6" i="3" a="1"/>
  <c r="D6" i="3" s="1"/>
  <c r="D5" i="3" a="1"/>
  <c r="D5" i="3" s="1"/>
  <c r="D43" i="3" a="1"/>
  <c r="D43" i="3" s="1"/>
  <c r="D4" i="3" a="1"/>
  <c r="D4" i="3" s="1"/>
  <c r="D23" i="3" a="1"/>
  <c r="D23" i="3" s="1"/>
  <c r="C3" i="3" a="1"/>
  <c r="C3" i="3" s="1"/>
  <c r="C6" i="3" a="1"/>
  <c r="C6" i="3" s="1"/>
  <c r="C23" i="3" a="1"/>
  <c r="C23" i="3" s="1"/>
  <c r="C43" i="3" a="1"/>
  <c r="C43" i="3" s="1"/>
  <c r="C63" i="3" a="1"/>
  <c r="C63" i="3" s="1"/>
  <c r="C5" i="3" a="1"/>
  <c r="C5" i="3" s="1"/>
  <c r="C4" i="3" a="1"/>
  <c r="C4" i="3" s="1"/>
  <c r="D103" i="3" l="1" a="1"/>
  <c r="D103" i="3" s="1"/>
  <c r="D92" i="3" a="1"/>
  <c r="D92" i="3" s="1"/>
  <c r="D184" i="3" a="1"/>
  <c r="D184" i="3" s="1"/>
  <c r="D188" i="3" a="1"/>
  <c r="D188" i="3" s="1"/>
  <c r="D72" i="3" a="1"/>
  <c r="D72" i="3" s="1"/>
  <c r="D152" i="3" a="1"/>
  <c r="D152" i="3" s="1"/>
  <c r="D143" i="3" a="1"/>
  <c r="D143" i="3" s="1"/>
  <c r="D7" i="3" a="1"/>
  <c r="D7" i="3" s="1"/>
  <c r="D183" i="3" a="1"/>
  <c r="D183" i="3" s="1"/>
  <c r="D185" i="3" a="1"/>
  <c r="D185" i="3" s="1"/>
  <c r="D123" i="3" a="1"/>
  <c r="D123" i="3" s="1"/>
  <c r="D186" i="3" a="1"/>
  <c r="D186" i="3" s="1"/>
  <c r="D83" i="3" a="1"/>
  <c r="D83" i="3" s="1"/>
  <c r="D191" i="3" a="1"/>
  <c r="D191" i="3" s="1"/>
  <c r="D172" i="3" a="1"/>
  <c r="D172" i="3" s="1"/>
  <c r="D163" i="3" a="1"/>
  <c r="D163" i="3" s="1"/>
  <c r="D52" i="3" a="1"/>
  <c r="D52" i="3" s="1"/>
  <c r="C183" i="3" a="1"/>
  <c r="C183" i="3" s="1"/>
  <c r="C143" i="3" a="1"/>
  <c r="C143" i="3" s="1"/>
  <c r="C184" i="3" a="1"/>
  <c r="C184" i="3" s="1"/>
  <c r="C52" i="3" a="1"/>
  <c r="C52" i="3" s="1"/>
  <c r="C123" i="3" a="1"/>
  <c r="C123" i="3" s="1"/>
  <c r="C83" i="3" a="1"/>
  <c r="C83" i="3" s="1"/>
  <c r="C103" i="3" a="1"/>
  <c r="C103" i="3" s="1"/>
  <c r="C186" i="3" a="1"/>
  <c r="C186" i="3" s="1"/>
  <c r="C163" i="3" a="1"/>
  <c r="C163" i="3" s="1"/>
  <c r="C185" i="3" a="1"/>
  <c r="C185" i="3" s="1"/>
  <c r="D132" i="3" a="1"/>
  <c r="D132" i="3" s="1"/>
  <c r="D112" i="3" a="1"/>
  <c r="D112" i="3" s="1"/>
  <c r="D10" i="3" a="1"/>
  <c r="D10" i="3" s="1"/>
  <c r="D11" i="3" a="1"/>
  <c r="D11" i="3" s="1"/>
  <c r="D8" i="3" a="1"/>
  <c r="D8" i="3" s="1"/>
  <c r="D189" i="3" a="1"/>
  <c r="D189" i="3" s="1"/>
  <c r="D187" i="3" a="1"/>
  <c r="D187" i="3" s="1"/>
  <c r="D32" i="3" a="1"/>
  <c r="D32" i="3" s="1"/>
  <c r="C191" i="3" a="1"/>
  <c r="C191" i="3" s="1"/>
  <c r="C10" i="3" a="1"/>
  <c r="C10" i="3" s="1"/>
  <c r="C72" i="3" a="1"/>
  <c r="C72" i="3" s="1"/>
  <c r="C192" i="3" a="1"/>
  <c r="C192" i="3" s="1"/>
  <c r="C187" i="3" a="1"/>
  <c r="C187" i="3" s="1"/>
  <c r="C190" i="3" a="1"/>
  <c r="C190" i="3" s="1"/>
  <c r="C189" i="3" a="1"/>
  <c r="C189" i="3" s="1"/>
  <c r="C152" i="3" a="1"/>
  <c r="C152" i="3" s="1"/>
  <c r="C7" i="3" a="1"/>
  <c r="C7" i="3" s="1"/>
  <c r="D192" i="3" a="1"/>
  <c r="D192" i="3" s="1"/>
  <c r="D12" i="3" a="1"/>
  <c r="D12" i="3" s="1"/>
  <c r="D190" i="3" a="1"/>
  <c r="D190" i="3" s="1"/>
  <c r="D9" i="3" a="1"/>
  <c r="D9" i="3" s="1"/>
  <c r="C8" i="3" a="1"/>
  <c r="C8" i="3" s="1"/>
  <c r="C9" i="3" a="1"/>
  <c r="C9" i="3" s="1"/>
  <c r="C12" i="3" a="1"/>
  <c r="C12" i="3" s="1"/>
  <c r="F23" i="3"/>
  <c r="C92" i="3" a="1"/>
  <c r="C92" i="3" s="1"/>
  <c r="C11" i="3" a="1"/>
  <c r="C11" i="3" s="1"/>
  <c r="C112" i="3" a="1"/>
  <c r="C112" i="3" s="1"/>
  <c r="C132" i="3" a="1"/>
  <c r="C132" i="3" s="1"/>
  <c r="C188" i="3" a="1"/>
  <c r="C188" i="3" s="1"/>
  <c r="C172" i="3" a="1"/>
  <c r="C172" i="3" s="1"/>
  <c r="C32" i="3" a="1"/>
  <c r="C32" i="3" s="1"/>
  <c r="E5" i="3"/>
  <c r="C350" i="3" a="1"/>
  <c r="C350" i="3" s="1"/>
  <c r="C278" i="3" a="1"/>
  <c r="C278" i="3" s="1"/>
  <c r="C113" i="3" a="1"/>
  <c r="C113" i="3" s="1"/>
  <c r="C377" i="3" a="1"/>
  <c r="C377" i="3" s="1"/>
  <c r="C282" i="3" a="1"/>
  <c r="C282" i="3" s="1"/>
  <c r="C379" i="3" a="1"/>
  <c r="C379" i="3" s="1"/>
  <c r="C20" i="3" a="1"/>
  <c r="C20" i="3" s="1"/>
  <c r="C222" i="3" a="1"/>
  <c r="C222" i="3" s="1"/>
  <c r="C138" i="3" a="1"/>
  <c r="C138" i="3" s="1"/>
  <c r="C374" i="3" a="1"/>
  <c r="C374" i="3" s="1"/>
  <c r="C61" i="3" a="1"/>
  <c r="C61" i="3" s="1"/>
  <c r="C390" i="3" a="1"/>
  <c r="C390" i="3" s="1"/>
  <c r="C258" i="3" a="1"/>
  <c r="C258" i="3" s="1"/>
  <c r="C89" i="3" a="1"/>
  <c r="C89" i="3" s="1"/>
  <c r="C42" i="3" a="1"/>
  <c r="C42" i="3" s="1"/>
  <c r="C235" i="3" a="1"/>
  <c r="C235" i="3" s="1"/>
  <c r="C242" i="3" a="1"/>
  <c r="C242" i="3" s="1"/>
  <c r="C385" i="3" a="1"/>
  <c r="C385" i="3" s="1"/>
  <c r="C214" i="3" a="1"/>
  <c r="C214" i="3" s="1"/>
  <c r="C288" i="3" a="1"/>
  <c r="C288" i="3" s="1"/>
  <c r="C370" i="3" a="1"/>
  <c r="C370" i="3" s="1"/>
  <c r="C206" i="3" a="1"/>
  <c r="C206" i="3" s="1"/>
  <c r="C298" i="3" a="1"/>
  <c r="C298" i="3" s="1"/>
  <c r="C102" i="3" a="1"/>
  <c r="C102" i="3" s="1"/>
  <c r="C93" i="3" a="1"/>
  <c r="C93" i="3" s="1"/>
  <c r="C144" i="3" a="1"/>
  <c r="C144" i="3" s="1"/>
  <c r="C361" i="3" a="1"/>
  <c r="C361" i="3" s="1"/>
  <c r="C17" i="3" a="1"/>
  <c r="C17" i="3" s="1"/>
  <c r="C276" i="3" a="1"/>
  <c r="C276" i="3" s="1"/>
  <c r="C373" i="3" a="1"/>
  <c r="C373" i="3" s="1"/>
  <c r="C297" i="3" a="1"/>
  <c r="C297" i="3" s="1"/>
  <c r="C216" i="3" a="1"/>
  <c r="C216" i="3" s="1"/>
  <c r="C111" i="3" a="1"/>
  <c r="C111" i="3" s="1"/>
  <c r="C168" i="3" a="1"/>
  <c r="C168" i="3" s="1"/>
  <c r="C387" i="3" a="1"/>
  <c r="C387" i="3" s="1"/>
  <c r="C232" i="3" a="1"/>
  <c r="C232" i="3" s="1"/>
  <c r="C194" i="3" a="1"/>
  <c r="C194" i="3" s="1"/>
  <c r="C59" i="3" a="1"/>
  <c r="C59" i="3" s="1"/>
  <c r="C312" i="3" a="1"/>
  <c r="C312" i="3" s="1"/>
  <c r="C270" i="3" a="1"/>
  <c r="C270" i="3" s="1"/>
  <c r="C250" i="3" a="1"/>
  <c r="C250" i="3" s="1"/>
  <c r="C26" i="3" a="1"/>
  <c r="C26" i="3" s="1"/>
  <c r="C44" i="3" a="1"/>
  <c r="C44" i="3" s="1"/>
  <c r="C64" i="3" a="1"/>
  <c r="C64" i="3" s="1"/>
  <c r="C30" i="3" a="1"/>
  <c r="C30" i="3" s="1"/>
  <c r="C248" i="3" a="1"/>
  <c r="C248" i="3" s="1"/>
  <c r="C249" i="3" a="1"/>
  <c r="C249" i="3" s="1"/>
  <c r="C55" i="3" a="1"/>
  <c r="C55" i="3" s="1"/>
  <c r="C305" i="3" a="1"/>
  <c r="C305" i="3" s="1"/>
  <c r="C376" i="3" a="1"/>
  <c r="C376" i="3" s="1"/>
  <c r="C299" i="3" a="1"/>
  <c r="C299" i="3" s="1"/>
  <c r="C231" i="3" a="1"/>
  <c r="C231" i="3" s="1"/>
  <c r="C28" i="3" a="1"/>
  <c r="C28" i="3" s="1"/>
  <c r="C303" i="3" a="1"/>
  <c r="C303" i="3" s="1"/>
  <c r="C342" i="3" a="1"/>
  <c r="C342" i="3" s="1"/>
  <c r="C329" i="3" a="1"/>
  <c r="C329" i="3" s="1"/>
  <c r="C150" i="3" a="1"/>
  <c r="C150" i="3" s="1"/>
  <c r="C66" i="3" a="1"/>
  <c r="C66" i="3" s="1"/>
  <c r="C91" i="3" a="1"/>
  <c r="C91" i="3" s="1"/>
  <c r="C81" i="3" a="1"/>
  <c r="C81" i="3" s="1"/>
  <c r="C209" i="3" a="1"/>
  <c r="C209" i="3" s="1"/>
  <c r="C193" i="3" a="1"/>
  <c r="C193" i="3" s="1"/>
  <c r="C345" i="3" a="1"/>
  <c r="C345" i="3" s="1"/>
  <c r="C364" i="3" a="1"/>
  <c r="C364" i="3" s="1"/>
  <c r="C381" i="3" a="1"/>
  <c r="C381" i="3" s="1"/>
  <c r="C395" i="3" a="1"/>
  <c r="C395" i="3" s="1"/>
  <c r="C171" i="3" a="1"/>
  <c r="C171" i="3" s="1"/>
  <c r="C335" i="3" a="1"/>
  <c r="C335" i="3" s="1"/>
  <c r="C141" i="3" a="1"/>
  <c r="C141" i="3" s="1"/>
  <c r="C347" i="3" a="1"/>
  <c r="C347" i="3" s="1"/>
  <c r="C54" i="3" a="1"/>
  <c r="C54" i="3" s="1"/>
  <c r="C398" i="3" a="1"/>
  <c r="C398" i="3" s="1"/>
  <c r="C371" i="3" a="1"/>
  <c r="C371" i="3" s="1"/>
  <c r="C174" i="3" a="1"/>
  <c r="C174" i="3" s="1"/>
  <c r="C58" i="3" a="1"/>
  <c r="C58" i="3" s="1"/>
  <c r="C57" i="3" a="1"/>
  <c r="C57" i="3" s="1"/>
  <c r="C267" i="3" a="1"/>
  <c r="C267" i="3" s="1"/>
  <c r="C121" i="3" a="1"/>
  <c r="C121" i="3" s="1"/>
  <c r="C109" i="3" a="1"/>
  <c r="C109" i="3" s="1"/>
  <c r="C51" i="3" a="1"/>
  <c r="C51" i="3" s="1"/>
  <c r="C159" i="3" a="1"/>
  <c r="C159" i="3" s="1"/>
  <c r="C130" i="3" a="1"/>
  <c r="C130" i="3" s="1"/>
  <c r="C139" i="3" a="1"/>
  <c r="C139" i="3" s="1"/>
  <c r="C294" i="3" a="1"/>
  <c r="C294" i="3" s="1"/>
  <c r="C247" i="3" a="1"/>
  <c r="C247" i="3" s="1"/>
  <c r="C134" i="3" a="1"/>
  <c r="C134" i="3" s="1"/>
  <c r="C176" i="3" a="1"/>
  <c r="C176" i="3" s="1"/>
  <c r="C207" i="3" a="1"/>
  <c r="C207" i="3" s="1"/>
  <c r="C324" i="3" a="1"/>
  <c r="C324" i="3" s="1"/>
  <c r="C254" i="3" a="1"/>
  <c r="C254" i="3" s="1"/>
  <c r="C225" i="3" a="1"/>
  <c r="C225" i="3" s="1"/>
  <c r="C291" i="3" a="1"/>
  <c r="C291" i="3" s="1"/>
  <c r="C169" i="3" a="1"/>
  <c r="C169" i="3" s="1"/>
  <c r="C315" i="3" a="1"/>
  <c r="C315" i="3" s="1"/>
  <c r="C35" i="3" a="1"/>
  <c r="C35" i="3" s="1"/>
  <c r="C126" i="3" a="1"/>
  <c r="C126" i="3" s="1"/>
  <c r="C213" i="3" a="1"/>
  <c r="C213" i="3" s="1"/>
  <c r="C394" i="3" a="1"/>
  <c r="C394" i="3" s="1"/>
  <c r="C325" i="3" a="1"/>
  <c r="C325" i="3" s="1"/>
  <c r="C233" i="3" a="1"/>
  <c r="C233" i="3" s="1"/>
  <c r="C353" i="3" a="1"/>
  <c r="C353" i="3" s="1"/>
  <c r="C338" i="3" a="1"/>
  <c r="C338" i="3" s="1"/>
  <c r="C400" i="3" a="1"/>
  <c r="C400" i="3" s="1"/>
  <c r="C341" i="3" a="1"/>
  <c r="C341" i="3" s="1"/>
  <c r="C62" i="3" a="1"/>
  <c r="C62" i="3" s="1"/>
  <c r="C229" i="3" a="1"/>
  <c r="C229" i="3" s="1"/>
  <c r="F63" i="3"/>
  <c r="E63" i="3"/>
  <c r="E4" i="3"/>
  <c r="F4" i="3"/>
  <c r="E23" i="3"/>
  <c r="F5" i="3"/>
  <c r="D355" i="3" a="1"/>
  <c r="D355" i="3" s="1"/>
  <c r="D144" i="3" a="1"/>
  <c r="D144" i="3" s="1"/>
  <c r="D238" i="3" a="1"/>
  <c r="D238" i="3" s="1"/>
  <c r="D50" i="3" a="1"/>
  <c r="D50" i="3" s="1"/>
  <c r="D214" i="3" a="1"/>
  <c r="D214" i="3" s="1"/>
  <c r="D114" i="3" a="1"/>
  <c r="D114" i="3" s="1"/>
  <c r="D158" i="3" a="1"/>
  <c r="D158" i="3" s="1"/>
  <c r="D263" i="3" a="1"/>
  <c r="D263" i="3" s="1"/>
  <c r="D400" i="3" a="1"/>
  <c r="D400" i="3" s="1"/>
  <c r="D337" i="3" a="1"/>
  <c r="D337" i="3" s="1"/>
  <c r="D284" i="3" a="1"/>
  <c r="D284" i="3" s="1"/>
  <c r="D279" i="3" a="1"/>
  <c r="D279" i="3" s="1"/>
  <c r="D136" i="3" a="1"/>
  <c r="D136" i="3" s="1"/>
  <c r="D93" i="3" a="1"/>
  <c r="D93" i="3" s="1"/>
  <c r="D53" i="3" a="1"/>
  <c r="D53" i="3" s="1"/>
  <c r="D202" i="3" a="1"/>
  <c r="D202" i="3" s="1"/>
  <c r="D22" i="3" a="1"/>
  <c r="D22" i="3" s="1"/>
  <c r="D224" i="3" a="1"/>
  <c r="D224" i="3" s="1"/>
  <c r="D268" i="3" a="1"/>
  <c r="D268" i="3" s="1"/>
  <c r="D15" i="3" a="1"/>
  <c r="D15" i="3" s="1"/>
  <c r="D309" i="3" a="1"/>
  <c r="D309" i="3" s="1"/>
  <c r="D386" i="3" a="1"/>
  <c r="D386" i="3" s="1"/>
  <c r="D283" i="3" a="1"/>
  <c r="D283" i="3" s="1"/>
  <c r="D382" i="3" a="1"/>
  <c r="D382" i="3" s="1"/>
  <c r="D389" i="3" a="1"/>
  <c r="D389" i="3" s="1"/>
  <c r="D324" i="3" a="1"/>
  <c r="D324" i="3" s="1"/>
  <c r="D265" i="3" a="1"/>
  <c r="D265" i="3" s="1"/>
  <c r="D308" i="3" a="1"/>
  <c r="D308" i="3" s="1"/>
  <c r="D82" i="3" a="1"/>
  <c r="D82" i="3" s="1"/>
  <c r="D341" i="3" a="1"/>
  <c r="D341" i="3" s="1"/>
  <c r="D193" i="3" a="1"/>
  <c r="D193" i="3" s="1"/>
  <c r="D170" i="3" a="1"/>
  <c r="D170" i="3" s="1"/>
  <c r="D256" i="3" a="1"/>
  <c r="D256" i="3" s="1"/>
  <c r="D130" i="3" a="1"/>
  <c r="D130" i="3" s="1"/>
  <c r="D131" i="3" a="1"/>
  <c r="D131" i="3" s="1"/>
  <c r="D366" i="3" a="1"/>
  <c r="D366" i="3" s="1"/>
  <c r="D101" i="3" a="1"/>
  <c r="D101" i="3" s="1"/>
  <c r="D206" i="3" a="1"/>
  <c r="D206" i="3" s="1"/>
  <c r="D240" i="3" a="1"/>
  <c r="D240" i="3" s="1"/>
  <c r="D322" i="3" a="1"/>
  <c r="D322" i="3" s="1"/>
  <c r="D367" i="3" a="1"/>
  <c r="D367" i="3" s="1"/>
  <c r="D401" i="3" a="1"/>
  <c r="D401" i="3" s="1"/>
  <c r="D45" i="3" a="1"/>
  <c r="D45" i="3" s="1"/>
  <c r="D384" i="3" a="1"/>
  <c r="D384" i="3" s="1"/>
  <c r="D261" i="3" a="1"/>
  <c r="D261" i="3" s="1"/>
  <c r="D353" i="3" a="1"/>
  <c r="D353" i="3" s="1"/>
  <c r="D311" i="3" a="1"/>
  <c r="D311" i="3" s="1"/>
  <c r="D320" i="3" a="1"/>
  <c r="D320" i="3" s="1"/>
  <c r="D126" i="3" a="1"/>
  <c r="D126" i="3" s="1"/>
  <c r="D254" i="3" a="1"/>
  <c r="D254" i="3" s="1"/>
  <c r="D332" i="3" a="1"/>
  <c r="D332" i="3" s="1"/>
  <c r="D289" i="3" a="1"/>
  <c r="D289" i="3" s="1"/>
  <c r="D134" i="3" a="1"/>
  <c r="D134" i="3" s="1"/>
  <c r="D301" i="3" a="1"/>
  <c r="D301" i="3" s="1"/>
  <c r="D231" i="3" a="1"/>
  <c r="D231" i="3" s="1"/>
  <c r="D246" i="3" a="1"/>
  <c r="D246" i="3" s="1"/>
  <c r="D345" i="3" a="1"/>
  <c r="D345" i="3" s="1"/>
  <c r="D36" i="3" a="1"/>
  <c r="D36" i="3" s="1"/>
  <c r="D216" i="3" a="1"/>
  <c r="D216" i="3" s="1"/>
  <c r="D178" i="3" a="1"/>
  <c r="D178" i="3" s="1"/>
  <c r="D255" i="3" a="1"/>
  <c r="D255" i="3" s="1"/>
  <c r="D329" i="3" a="1"/>
  <c r="D329" i="3" s="1"/>
  <c r="D350" i="3" a="1"/>
  <c r="D350" i="3" s="1"/>
  <c r="D356" i="3" a="1"/>
  <c r="D356" i="3" s="1"/>
  <c r="D128" i="3" a="1"/>
  <c r="D128" i="3" s="1"/>
  <c r="D219" i="3" a="1"/>
  <c r="D219" i="3" s="1"/>
  <c r="D55" i="3" a="1"/>
  <c r="D55" i="3" s="1"/>
  <c r="D29" i="3" a="1"/>
  <c r="D29" i="3" s="1"/>
  <c r="D257" i="3" a="1"/>
  <c r="D257" i="3" s="1"/>
  <c r="D139" i="3" a="1"/>
  <c r="D139" i="3" s="1"/>
  <c r="D365" i="3" a="1"/>
  <c r="D365" i="3" s="1"/>
  <c r="D135" i="3" a="1"/>
  <c r="D135" i="3" s="1"/>
  <c r="D61" i="3" a="1"/>
  <c r="D61" i="3" s="1"/>
  <c r="D242" i="3" a="1"/>
  <c r="D242" i="3" s="1"/>
  <c r="D346" i="3" a="1"/>
  <c r="D346" i="3" s="1"/>
  <c r="D140" i="3" a="1"/>
  <c r="D140" i="3" s="1"/>
  <c r="D391" i="3" a="1"/>
  <c r="D391" i="3" s="1"/>
  <c r="D368" i="3" a="1"/>
  <c r="D368" i="3" s="1"/>
  <c r="D38" i="3" a="1"/>
  <c r="D38" i="3" s="1"/>
  <c r="D25" i="3" a="1"/>
  <c r="D25" i="3" s="1"/>
  <c r="D347" i="3" a="1"/>
  <c r="D347" i="3" s="1"/>
  <c r="D354" i="3" a="1"/>
  <c r="D354" i="3" s="1"/>
  <c r="D80" i="3" a="1"/>
  <c r="D80" i="3" s="1"/>
  <c r="D276" i="3" a="1"/>
  <c r="D276" i="3" s="1"/>
  <c r="D167" i="3" a="1"/>
  <c r="D167" i="3" s="1"/>
  <c r="D122" i="3" a="1"/>
  <c r="D122" i="3" s="1"/>
  <c r="D233" i="3" a="1"/>
  <c r="D233" i="3" s="1"/>
  <c r="D244" i="3" a="1"/>
  <c r="D244" i="3" s="1"/>
  <c r="D19" i="3" a="1"/>
  <c r="D19" i="3" s="1"/>
  <c r="D375" i="3" a="1"/>
  <c r="D375" i="3" s="1"/>
  <c r="D204" i="3" a="1"/>
  <c r="D204" i="3" s="1"/>
  <c r="D116" i="3" a="1"/>
  <c r="D116" i="3" s="1"/>
  <c r="D237" i="3" a="1"/>
  <c r="D237" i="3" s="1"/>
  <c r="D352" i="3" a="1"/>
  <c r="D352" i="3" s="1"/>
  <c r="D108" i="3" a="1"/>
  <c r="D108" i="3" s="1"/>
  <c r="D293" i="3" a="1"/>
  <c r="D293" i="3" s="1"/>
  <c r="D46" i="3" a="1"/>
  <c r="D46" i="3" s="1"/>
  <c r="D327" i="3" a="1"/>
  <c r="D327" i="3" s="1"/>
  <c r="D235" i="3" a="1"/>
  <c r="D235" i="3" s="1"/>
  <c r="D334" i="3" a="1"/>
  <c r="D334" i="3" s="1"/>
  <c r="D85" i="3" a="1"/>
  <c r="D85" i="3" s="1"/>
  <c r="D230" i="3" a="1"/>
  <c r="D230" i="3" s="1"/>
  <c r="D396" i="3" a="1"/>
  <c r="D396" i="3" s="1"/>
  <c r="D164" i="3" a="1"/>
  <c r="D164" i="3" s="1"/>
  <c r="D127" i="3" a="1"/>
  <c r="D127" i="3" s="1"/>
  <c r="D161" i="3" a="1"/>
  <c r="D161" i="3" s="1"/>
  <c r="D290" i="3" a="1"/>
  <c r="D290" i="3" s="1"/>
  <c r="D174" i="3" a="1"/>
  <c r="D174" i="3" s="1"/>
  <c r="D239" i="3" a="1"/>
  <c r="D239" i="3" s="1"/>
  <c r="D223" i="3" a="1"/>
  <c r="D223" i="3" s="1"/>
  <c r="D40" i="3" a="1"/>
  <c r="D40" i="3" s="1"/>
  <c r="D73" i="3" a="1"/>
  <c r="D73" i="3" s="1"/>
  <c r="D64" i="3" a="1"/>
  <c r="D64" i="3" s="1"/>
  <c r="D318" i="3" a="1"/>
  <c r="D318" i="3" s="1"/>
  <c r="D390" i="3" a="1"/>
  <c r="D390" i="3" s="1"/>
  <c r="D395" i="3" a="1"/>
  <c r="D395" i="3" s="1"/>
  <c r="D95" i="3" a="1"/>
  <c r="D95" i="3" s="1"/>
  <c r="D236" i="3" a="1"/>
  <c r="D236" i="3" s="1"/>
  <c r="D397" i="3" a="1"/>
  <c r="D397" i="3" s="1"/>
  <c r="D69" i="3" a="1"/>
  <c r="D69" i="3" s="1"/>
  <c r="D325" i="3" a="1"/>
  <c r="D325" i="3" s="1"/>
  <c r="D234" i="3" a="1"/>
  <c r="D234" i="3" s="1"/>
  <c r="D129" i="3" a="1"/>
  <c r="D129" i="3" s="1"/>
  <c r="D105" i="3" a="1"/>
  <c r="D105" i="3" s="1"/>
  <c r="D292" i="3" a="1"/>
  <c r="D292" i="3" s="1"/>
  <c r="D84" i="3" a="1"/>
  <c r="D84" i="3" s="1"/>
  <c r="D199" i="3" a="1"/>
  <c r="D199" i="3" s="1"/>
  <c r="D217" i="3" a="1"/>
  <c r="D217" i="3" s="1"/>
  <c r="D115" i="3" a="1"/>
  <c r="D115" i="3" s="1"/>
  <c r="D267" i="3" a="1"/>
  <c r="D267" i="3" s="1"/>
  <c r="D321" i="3" a="1"/>
  <c r="D321" i="3" s="1"/>
  <c r="D89" i="3" a="1"/>
  <c r="D89" i="3" s="1"/>
  <c r="D58" i="3" a="1"/>
  <c r="D58" i="3" s="1"/>
  <c r="D42" i="3" a="1"/>
  <c r="D42" i="3" s="1"/>
  <c r="D335" i="3" a="1"/>
  <c r="D335" i="3" s="1"/>
  <c r="D111" i="3" a="1"/>
  <c r="D111" i="3" s="1"/>
  <c r="D319" i="3" a="1"/>
  <c r="D319" i="3" s="1"/>
  <c r="D57" i="3" a="1"/>
  <c r="D57" i="3" s="1"/>
  <c r="D379" i="3" a="1"/>
  <c r="D379" i="3" s="1"/>
  <c r="D49" i="3" a="1"/>
  <c r="D49" i="3" s="1"/>
  <c r="D343" i="3" a="1"/>
  <c r="D343" i="3" s="1"/>
  <c r="D392" i="3" a="1"/>
  <c r="D392" i="3" s="1"/>
  <c r="D360" i="3" a="1"/>
  <c r="D360" i="3" s="1"/>
  <c r="D282" i="3" a="1"/>
  <c r="D282" i="3" s="1"/>
  <c r="D398" i="3" a="1"/>
  <c r="D398" i="3" s="1"/>
  <c r="D298" i="3" a="1"/>
  <c r="D298" i="3" s="1"/>
  <c r="D370" i="3" a="1"/>
  <c r="D370" i="3" s="1"/>
  <c r="D13" i="3" a="1"/>
  <c r="D13" i="3" s="1"/>
  <c r="D281" i="3" a="1"/>
  <c r="D281" i="3" s="1"/>
  <c r="D196" i="3" a="1"/>
  <c r="D196" i="3" s="1"/>
  <c r="D150" i="3" a="1"/>
  <c r="D150" i="3" s="1"/>
  <c r="D252" i="3" a="1"/>
  <c r="D252" i="3" s="1"/>
  <c r="D155" i="3" a="1"/>
  <c r="D155" i="3" s="1"/>
  <c r="D371" i="3" a="1"/>
  <c r="D371" i="3" s="1"/>
  <c r="D326" i="3" a="1"/>
  <c r="D326" i="3" s="1"/>
  <c r="D339" i="3" a="1"/>
  <c r="D339" i="3" s="1"/>
  <c r="D31" i="3" a="1"/>
  <c r="D31" i="3" s="1"/>
  <c r="D302" i="3" a="1"/>
  <c r="D302" i="3" s="1"/>
  <c r="D198" i="3" a="1"/>
  <c r="D198" i="3" s="1"/>
  <c r="D209" i="3" a="1"/>
  <c r="D209" i="3" s="1"/>
  <c r="D215" i="3" a="1"/>
  <c r="D215" i="3" s="1"/>
  <c r="D288" i="3" a="1"/>
  <c r="D288" i="3" s="1"/>
  <c r="D39" i="3" a="1"/>
  <c r="D39" i="3" s="1"/>
  <c r="D81" i="3" a="1"/>
  <c r="D81" i="3" s="1"/>
  <c r="D48" i="3" a="1"/>
  <c r="D48" i="3" s="1"/>
  <c r="D147" i="3" a="1"/>
  <c r="D147" i="3" s="1"/>
  <c r="D247" i="3" a="1"/>
  <c r="D247" i="3" s="1"/>
  <c r="D299" i="3" a="1"/>
  <c r="D299" i="3" s="1"/>
  <c r="D225" i="3" a="1"/>
  <c r="D225" i="3" s="1"/>
  <c r="D181" i="3" a="1"/>
  <c r="D181" i="3" s="1"/>
  <c r="D330" i="3" a="1"/>
  <c r="D330" i="3" s="1"/>
  <c r="D250" i="3" a="1"/>
  <c r="D250" i="3" s="1"/>
  <c r="D87" i="3" a="1"/>
  <c r="D87" i="3" s="1"/>
  <c r="D149" i="3" a="1"/>
  <c r="D149" i="3" s="1"/>
  <c r="D402" i="3" a="1"/>
  <c r="D402" i="3" s="1"/>
  <c r="D35" i="3" a="1"/>
  <c r="D35" i="3" s="1"/>
  <c r="D218" i="3" a="1"/>
  <c r="D218" i="3" s="1"/>
  <c r="D251" i="3" a="1"/>
  <c r="D251" i="3" s="1"/>
  <c r="D303" i="3" a="1"/>
  <c r="D303" i="3" s="1"/>
  <c r="D328" i="3" a="1"/>
  <c r="D328" i="3" s="1"/>
  <c r="D70" i="3" a="1"/>
  <c r="D70" i="3" s="1"/>
  <c r="D28" i="3" a="1"/>
  <c r="D28" i="3" s="1"/>
  <c r="D333" i="3" a="1"/>
  <c r="D333" i="3" s="1"/>
  <c r="D377" i="3" a="1"/>
  <c r="D377" i="3" s="1"/>
  <c r="D120" i="3" a="1"/>
  <c r="D120" i="3" s="1"/>
  <c r="D165" i="3" a="1"/>
  <c r="D165" i="3" s="1"/>
  <c r="D14" i="3" a="1"/>
  <c r="D14" i="3" s="1"/>
  <c r="D88" i="3" a="1"/>
  <c r="D88" i="3" s="1"/>
  <c r="D27" i="3" a="1"/>
  <c r="D27" i="3" s="1"/>
  <c r="D317" i="3" a="1"/>
  <c r="D317" i="3" s="1"/>
  <c r="D47" i="3" a="1"/>
  <c r="D47" i="3" s="1"/>
  <c r="D51" i="3" a="1"/>
  <c r="D51" i="3" s="1"/>
  <c r="D151" i="3" a="1"/>
  <c r="D151" i="3" s="1"/>
  <c r="D168" i="3" a="1"/>
  <c r="D168" i="3" s="1"/>
  <c r="D34" i="3" a="1"/>
  <c r="D34" i="3" s="1"/>
  <c r="D142" i="3" a="1"/>
  <c r="D142" i="3" s="1"/>
  <c r="D338" i="3" a="1"/>
  <c r="D338" i="3" s="1"/>
  <c r="D210" i="3" a="1"/>
  <c r="D210" i="3" s="1"/>
  <c r="D195" i="3" a="1"/>
  <c r="D195" i="3" s="1"/>
  <c r="D90" i="3" a="1"/>
  <c r="D90" i="3" s="1"/>
  <c r="D271" i="3" a="1"/>
  <c r="D271" i="3" s="1"/>
  <c r="D351" i="3" a="1"/>
  <c r="D351" i="3" s="1"/>
  <c r="D399" i="3" a="1"/>
  <c r="D399" i="3" s="1"/>
  <c r="D119" i="3" a="1"/>
  <c r="D119" i="3" s="1"/>
  <c r="D305" i="3" a="1"/>
  <c r="D305" i="3" s="1"/>
  <c r="D56" i="3" a="1"/>
  <c r="D56" i="3" s="1"/>
  <c r="D18" i="3" a="1"/>
  <c r="D18" i="3" s="1"/>
  <c r="D232" i="3" a="1"/>
  <c r="D232" i="3" s="1"/>
  <c r="D316" i="3" a="1"/>
  <c r="D316" i="3" s="1"/>
  <c r="D100" i="3" a="1"/>
  <c r="D100" i="3" s="1"/>
  <c r="D107" i="3" a="1"/>
  <c r="D107" i="3" s="1"/>
  <c r="D159" i="3" a="1"/>
  <c r="D159" i="3" s="1"/>
  <c r="D79" i="3" a="1"/>
  <c r="D79" i="3" s="1"/>
  <c r="D16" i="3" a="1"/>
  <c r="D16" i="3" s="1"/>
  <c r="D380" i="3" a="1"/>
  <c r="D380" i="3" s="1"/>
  <c r="D315" i="3" a="1"/>
  <c r="D315" i="3" s="1"/>
  <c r="D110" i="3" a="1"/>
  <c r="D110" i="3" s="1"/>
  <c r="D137" i="3" a="1"/>
  <c r="D137" i="3" s="1"/>
  <c r="D304" i="3" a="1"/>
  <c r="D304" i="3" s="1"/>
  <c r="D277" i="3" a="1"/>
  <c r="D277" i="3" s="1"/>
  <c r="D259" i="3" a="1"/>
  <c r="D259" i="3" s="1"/>
  <c r="D33" i="3" a="1"/>
  <c r="D33" i="3" s="1"/>
  <c r="D388" i="3" a="1"/>
  <c r="D388" i="3" s="1"/>
  <c r="D245" i="3" a="1"/>
  <c r="D245" i="3" s="1"/>
  <c r="D65" i="3" a="1"/>
  <c r="D65" i="3" s="1"/>
  <c r="D387" i="3" a="1"/>
  <c r="D387" i="3" s="1"/>
  <c r="D54" i="3" a="1"/>
  <c r="D54" i="3" s="1"/>
  <c r="D157" i="3" a="1"/>
  <c r="D157" i="3" s="1"/>
  <c r="D220" i="3" a="1"/>
  <c r="D220" i="3" s="1"/>
  <c r="D262" i="3" a="1"/>
  <c r="D262" i="3" s="1"/>
  <c r="D383" i="3" a="1"/>
  <c r="D383" i="3" s="1"/>
  <c r="D124" i="3" a="1"/>
  <c r="D124" i="3" s="1"/>
  <c r="D117" i="3" a="1"/>
  <c r="D117" i="3" s="1"/>
  <c r="D180" i="3" a="1"/>
  <c r="D180" i="3" s="1"/>
  <c r="D266" i="3" a="1"/>
  <c r="D266" i="3" s="1"/>
  <c r="D342" i="3" a="1"/>
  <c r="D342" i="3" s="1"/>
  <c r="D71" i="3" a="1"/>
  <c r="D71" i="3" s="1"/>
  <c r="D148" i="3" a="1"/>
  <c r="D148" i="3" s="1"/>
  <c r="D285" i="3" a="1"/>
  <c r="D285" i="3" s="1"/>
  <c r="D177" i="3" a="1"/>
  <c r="D177" i="3" s="1"/>
  <c r="D287" i="3" a="1"/>
  <c r="D287" i="3" s="1"/>
  <c r="D145" i="3" a="1"/>
  <c r="D145" i="3" s="1"/>
  <c r="D94" i="3" a="1"/>
  <c r="D94" i="3" s="1"/>
  <c r="D97" i="3" a="1"/>
  <c r="D97" i="3" s="1"/>
  <c r="D249" i="3" a="1"/>
  <c r="D249" i="3" s="1"/>
  <c r="D378" i="3" a="1"/>
  <c r="D378" i="3" s="1"/>
  <c r="D300" i="3" a="1"/>
  <c r="D300" i="3" s="1"/>
  <c r="D160" i="3" a="1"/>
  <c r="D160" i="3" s="1"/>
  <c r="D173" i="3" a="1"/>
  <c r="D173" i="3" s="1"/>
  <c r="D357" i="3" a="1"/>
  <c r="D357" i="3" s="1"/>
  <c r="D182" i="3" a="1"/>
  <c r="D182" i="3" s="1"/>
  <c r="D369" i="3" a="1"/>
  <c r="D369" i="3" s="1"/>
  <c r="D295" i="3" a="1"/>
  <c r="D295" i="3" s="1"/>
  <c r="D17" i="3" a="1"/>
  <c r="D17" i="3" s="1"/>
  <c r="D306" i="3" a="1"/>
  <c r="D306" i="3" s="1"/>
  <c r="D109" i="3" a="1"/>
  <c r="D109" i="3" s="1"/>
  <c r="D348" i="3" a="1"/>
  <c r="D348" i="3" s="1"/>
  <c r="D169" i="3" a="1"/>
  <c r="D169" i="3" s="1"/>
  <c r="D358" i="3" a="1"/>
  <c r="D358" i="3" s="1"/>
  <c r="D171" i="3" a="1"/>
  <c r="D171" i="3" s="1"/>
  <c r="D106" i="3" a="1"/>
  <c r="D106" i="3" s="1"/>
  <c r="D273" i="3" a="1"/>
  <c r="D273" i="3" s="1"/>
  <c r="D175" i="3" a="1"/>
  <c r="D175" i="3" s="1"/>
  <c r="D207" i="3" a="1"/>
  <c r="D207" i="3" s="1"/>
  <c r="D213" i="3" a="1"/>
  <c r="D213" i="3" s="1"/>
  <c r="D26" i="3" a="1"/>
  <c r="D26" i="3" s="1"/>
  <c r="D280" i="3" a="1"/>
  <c r="D280" i="3" s="1"/>
  <c r="D393" i="3" a="1"/>
  <c r="D393" i="3" s="1"/>
  <c r="D146" i="3" a="1"/>
  <c r="D146" i="3" s="1"/>
  <c r="D141" i="3" a="1"/>
  <c r="D141" i="3" s="1"/>
  <c r="D98" i="3" a="1"/>
  <c r="D98" i="3" s="1"/>
  <c r="D307" i="3" a="1"/>
  <c r="D307" i="3" s="1"/>
  <c r="D41" i="3" a="1"/>
  <c r="D41" i="3" s="1"/>
  <c r="D296" i="3" a="1"/>
  <c r="D296" i="3" s="1"/>
  <c r="D349" i="3" a="1"/>
  <c r="D349" i="3" s="1"/>
  <c r="D138" i="3" a="1"/>
  <c r="D138" i="3" s="1"/>
  <c r="D156" i="3" a="1"/>
  <c r="D156" i="3" s="1"/>
  <c r="D361" i="3" a="1"/>
  <c r="D361" i="3" s="1"/>
  <c r="D241" i="3" a="1"/>
  <c r="D241" i="3" s="1"/>
  <c r="D208" i="3" a="1"/>
  <c r="D208" i="3" s="1"/>
  <c r="C101" i="3" a="1"/>
  <c r="C101" i="3" s="1"/>
  <c r="C22" i="3" a="1"/>
  <c r="C22" i="3" s="1"/>
  <c r="C352" i="3" a="1"/>
  <c r="C352" i="3" s="1"/>
  <c r="C317" i="3" a="1"/>
  <c r="C317" i="3" s="1"/>
  <c r="C31" i="3" a="1"/>
  <c r="C31" i="3" s="1"/>
  <c r="C333" i="3" a="1"/>
  <c r="C333" i="3" s="1"/>
  <c r="C264" i="3" a="1"/>
  <c r="C264" i="3" s="1"/>
  <c r="C97" i="3" a="1"/>
  <c r="C97" i="3" s="1"/>
  <c r="C219" i="3" a="1"/>
  <c r="C219" i="3" s="1"/>
  <c r="C367" i="3" a="1"/>
  <c r="C367" i="3" s="1"/>
  <c r="C351" i="3" a="1"/>
  <c r="C351" i="3" s="1"/>
  <c r="C165" i="3" a="1"/>
  <c r="C165" i="3" s="1"/>
  <c r="C263" i="3" a="1"/>
  <c r="C263" i="3" s="1"/>
  <c r="C200" i="3" a="1"/>
  <c r="C200" i="3" s="1"/>
  <c r="C68" i="3" a="1"/>
  <c r="C68" i="3" s="1"/>
  <c r="C14" i="3" a="1"/>
  <c r="C14" i="3" s="1"/>
  <c r="C253" i="3" a="1"/>
  <c r="C253" i="3" s="1"/>
  <c r="C76" i="3" a="1"/>
  <c r="C76" i="3" s="1"/>
  <c r="C326" i="3" a="1"/>
  <c r="C326" i="3" s="1"/>
  <c r="C360" i="3" a="1"/>
  <c r="C360" i="3" s="1"/>
  <c r="C75" i="3" a="1"/>
  <c r="C75" i="3" s="1"/>
  <c r="C79" i="3" a="1"/>
  <c r="C79" i="3" s="1"/>
  <c r="C195" i="3" a="1"/>
  <c r="C195" i="3" s="1"/>
  <c r="C356" i="3" a="1"/>
  <c r="C356" i="3" s="1"/>
  <c r="C48" i="3" a="1"/>
  <c r="C48" i="3" s="1"/>
  <c r="C88" i="3" a="1"/>
  <c r="C88" i="3" s="1"/>
  <c r="C142" i="3" a="1"/>
  <c r="C142" i="3" s="1"/>
  <c r="C260" i="3" a="1"/>
  <c r="C260" i="3" s="1"/>
  <c r="C13" i="3" a="1"/>
  <c r="C13" i="3" s="1"/>
  <c r="C153" i="3" a="1"/>
  <c r="C153" i="3" s="1"/>
  <c r="C289" i="3" a="1"/>
  <c r="C289" i="3" s="1"/>
  <c r="C205" i="3" a="1"/>
  <c r="C205" i="3" s="1"/>
  <c r="C359" i="3" a="1"/>
  <c r="C359" i="3" s="1"/>
  <c r="C246" i="3" a="1"/>
  <c r="C246" i="3" s="1"/>
  <c r="C170" i="3" a="1"/>
  <c r="C170" i="3" s="1"/>
  <c r="C230" i="3" a="1"/>
  <c r="C230" i="3" s="1"/>
  <c r="C375" i="3" a="1"/>
  <c r="C375" i="3" s="1"/>
  <c r="C310" i="3" a="1"/>
  <c r="C310" i="3" s="1"/>
  <c r="C237" i="3" a="1"/>
  <c r="C237" i="3" s="1"/>
  <c r="C401" i="3" a="1"/>
  <c r="C401" i="3" s="1"/>
  <c r="C266" i="3" a="1"/>
  <c r="C266" i="3" s="1"/>
  <c r="C119" i="3" a="1"/>
  <c r="C119" i="3" s="1"/>
  <c r="C156" i="3" a="1"/>
  <c r="C156" i="3" s="1"/>
  <c r="C339" i="3" a="1"/>
  <c r="C339" i="3" s="1"/>
  <c r="C173" i="3" a="1"/>
  <c r="C173" i="3" s="1"/>
  <c r="C208" i="3" a="1"/>
  <c r="C208" i="3" s="1"/>
  <c r="C397" i="3" a="1"/>
  <c r="C397" i="3" s="1"/>
  <c r="C218" i="3" a="1"/>
  <c r="C218" i="3" s="1"/>
  <c r="C238" i="3" a="1"/>
  <c r="C238" i="3" s="1"/>
  <c r="C234" i="3" a="1"/>
  <c r="C234" i="3" s="1"/>
  <c r="C296" i="3" a="1"/>
  <c r="C296" i="3" s="1"/>
  <c r="C211" i="3" a="1"/>
  <c r="C211" i="3" s="1"/>
  <c r="C323" i="3" a="1"/>
  <c r="C323" i="3" s="1"/>
  <c r="C399" i="3" a="1"/>
  <c r="C399" i="3" s="1"/>
  <c r="C290" i="3" a="1"/>
  <c r="C290" i="3" s="1"/>
  <c r="C228" i="3" a="1"/>
  <c r="C228" i="3" s="1"/>
  <c r="C115" i="3" a="1"/>
  <c r="C115" i="3" s="1"/>
  <c r="C316" i="3" a="1"/>
  <c r="C316" i="3" s="1"/>
  <c r="C388" i="3" a="1"/>
  <c r="C388" i="3" s="1"/>
  <c r="C287" i="3" a="1"/>
  <c r="C287" i="3" s="1"/>
  <c r="C261" i="3" a="1"/>
  <c r="C261" i="3" s="1"/>
  <c r="C340" i="3" a="1"/>
  <c r="C340" i="3" s="1"/>
  <c r="C378" i="3" a="1"/>
  <c r="C378" i="3" s="1"/>
  <c r="C77" i="3" a="1"/>
  <c r="C77" i="3" s="1"/>
  <c r="C255" i="3" a="1"/>
  <c r="C255" i="3" s="1"/>
  <c r="C181" i="3" a="1"/>
  <c r="C181" i="3" s="1"/>
  <c r="C256" i="3" a="1"/>
  <c r="C256" i="3" s="1"/>
  <c r="C90" i="3" a="1"/>
  <c r="C90" i="3" s="1"/>
  <c r="C145" i="3" a="1"/>
  <c r="C145" i="3" s="1"/>
  <c r="C318" i="3" a="1"/>
  <c r="C318" i="3" s="1"/>
  <c r="C203" i="3" a="1"/>
  <c r="C203" i="3" s="1"/>
  <c r="C137" i="3" a="1"/>
  <c r="C137" i="3" s="1"/>
  <c r="C136" i="3" a="1"/>
  <c r="C136" i="3" s="1"/>
  <c r="C279" i="3" a="1"/>
  <c r="C279" i="3" s="1"/>
  <c r="C380" i="3" a="1"/>
  <c r="C380" i="3" s="1"/>
  <c r="C358" i="3" a="1"/>
  <c r="C358" i="3" s="1"/>
  <c r="C321" i="3" a="1"/>
  <c r="C321" i="3" s="1"/>
  <c r="C402" i="3" a="1"/>
  <c r="C402" i="3" s="1"/>
  <c r="C295" i="3" a="1"/>
  <c r="C295" i="3" s="1"/>
  <c r="C36" i="3" a="1"/>
  <c r="C36" i="3" s="1"/>
  <c r="C128" i="3" a="1"/>
  <c r="C128" i="3" s="1"/>
  <c r="C251" i="3" a="1"/>
  <c r="C251" i="3" s="1"/>
  <c r="C19" i="3" a="1"/>
  <c r="C19" i="3" s="1"/>
  <c r="C146" i="3" a="1"/>
  <c r="C146" i="3" s="1"/>
  <c r="C120" i="3" a="1"/>
  <c r="C120" i="3" s="1"/>
  <c r="C393" i="3" a="1"/>
  <c r="C393" i="3" s="1"/>
  <c r="C82" i="3" a="1"/>
  <c r="C82" i="3" s="1"/>
  <c r="C196" i="3" a="1"/>
  <c r="C196" i="3" s="1"/>
  <c r="C37" i="3" a="1"/>
  <c r="C37" i="3" s="1"/>
  <c r="C114" i="3" a="1"/>
  <c r="C114" i="3" s="1"/>
  <c r="C201" i="3" a="1"/>
  <c r="C201" i="3" s="1"/>
  <c r="C178" i="3" a="1"/>
  <c r="C178" i="3" s="1"/>
  <c r="C344" i="3" a="1"/>
  <c r="C344" i="3" s="1"/>
  <c r="C166" i="3" a="1"/>
  <c r="C166" i="3" s="1"/>
  <c r="C391" i="3" a="1"/>
  <c r="C391" i="3" s="1"/>
  <c r="C306" i="3" a="1"/>
  <c r="C306" i="3" s="1"/>
  <c r="C265" i="3" a="1"/>
  <c r="C265" i="3" s="1"/>
  <c r="C180" i="3" a="1"/>
  <c r="C180" i="3" s="1"/>
  <c r="C337" i="3" a="1"/>
  <c r="C337" i="3" s="1"/>
  <c r="C71" i="3" a="1"/>
  <c r="C71" i="3" s="1"/>
  <c r="C262" i="3" a="1"/>
  <c r="C262" i="3" s="1"/>
  <c r="C252" i="3" a="1"/>
  <c r="C252" i="3" s="1"/>
  <c r="C368" i="3" a="1"/>
  <c r="C368" i="3" s="1"/>
  <c r="C204" i="3" a="1"/>
  <c r="C204" i="3" s="1"/>
  <c r="C212" i="3" a="1"/>
  <c r="C212" i="3" s="1"/>
  <c r="C34" i="3" a="1"/>
  <c r="C34" i="3" s="1"/>
  <c r="C215" i="3" a="1"/>
  <c r="C215" i="3" s="1"/>
  <c r="C285" i="3" a="1"/>
  <c r="C285" i="3" s="1"/>
  <c r="C33" i="3" a="1"/>
  <c r="C33" i="3" s="1"/>
  <c r="C365" i="3" a="1"/>
  <c r="C365" i="3" s="1"/>
  <c r="C182" i="3" a="1"/>
  <c r="C182" i="3" s="1"/>
  <c r="C268" i="3" a="1"/>
  <c r="C268" i="3" s="1"/>
  <c r="C202" i="3" a="1"/>
  <c r="C202" i="3" s="1"/>
  <c r="C221" i="3" a="1"/>
  <c r="C221" i="3" s="1"/>
  <c r="C240" i="3" a="1"/>
  <c r="C240" i="3" s="1"/>
  <c r="C322" i="3" a="1"/>
  <c r="C322" i="3" s="1"/>
  <c r="C286" i="3" a="1"/>
  <c r="C286" i="3" s="1"/>
  <c r="C199" i="3" a="1"/>
  <c r="C199" i="3" s="1"/>
  <c r="C319" i="3" a="1"/>
  <c r="C319" i="3" s="1"/>
  <c r="C259" i="3" a="1"/>
  <c r="C259" i="3" s="1"/>
  <c r="C227" i="3" a="1"/>
  <c r="C227" i="3" s="1"/>
  <c r="C161" i="3" a="1"/>
  <c r="C161" i="3" s="1"/>
  <c r="C311" i="3" a="1"/>
  <c r="C311" i="3" s="1"/>
  <c r="C384" i="3" a="1"/>
  <c r="C384" i="3" s="1"/>
  <c r="C39" i="3" a="1"/>
  <c r="C39" i="3" s="1"/>
  <c r="C131" i="3" a="1"/>
  <c r="C131" i="3" s="1"/>
  <c r="C164" i="3" a="1"/>
  <c r="C164" i="3" s="1"/>
  <c r="C243" i="3" a="1"/>
  <c r="C243" i="3" s="1"/>
  <c r="C245" i="3" a="1"/>
  <c r="C245" i="3" s="1"/>
  <c r="C307" i="3" a="1"/>
  <c r="C307" i="3" s="1"/>
  <c r="C95" i="3" a="1"/>
  <c r="C95" i="3" s="1"/>
  <c r="C366" i="3" a="1"/>
  <c r="C366" i="3" s="1"/>
  <c r="C372" i="3" a="1"/>
  <c r="C372" i="3" s="1"/>
  <c r="C386" i="3" a="1"/>
  <c r="C386" i="3" s="1"/>
  <c r="C140" i="3" a="1"/>
  <c r="C140" i="3" s="1"/>
  <c r="C244" i="3" a="1"/>
  <c r="C244" i="3" s="1"/>
  <c r="C313" i="3" a="1"/>
  <c r="C313" i="3" s="1"/>
  <c r="C223" i="3" a="1"/>
  <c r="C223" i="3" s="1"/>
  <c r="C349" i="3" a="1"/>
  <c r="C349" i="3" s="1"/>
  <c r="C69" i="3" a="1"/>
  <c r="C69" i="3" s="1"/>
  <c r="C220" i="3" a="1"/>
  <c r="C220" i="3" s="1"/>
  <c r="C175" i="3" a="1"/>
  <c r="C175" i="3" s="1"/>
  <c r="C396" i="3" a="1"/>
  <c r="C396" i="3" s="1"/>
  <c r="C330" i="3" a="1"/>
  <c r="C330" i="3" s="1"/>
  <c r="C292" i="3" a="1"/>
  <c r="C292" i="3" s="1"/>
  <c r="C369" i="3" a="1"/>
  <c r="C369" i="3" s="1"/>
  <c r="C40" i="3" a="1"/>
  <c r="C40" i="3" s="1"/>
  <c r="C110" i="3" a="1"/>
  <c r="C110" i="3" s="1"/>
  <c r="C272" i="3" a="1"/>
  <c r="C272" i="3" s="1"/>
  <c r="C320" i="3" a="1"/>
  <c r="C320" i="3" s="1"/>
  <c r="C383" i="3" a="1"/>
  <c r="C383" i="3" s="1"/>
  <c r="C357" i="3" a="1"/>
  <c r="C357" i="3" s="1"/>
  <c r="C60" i="3" a="1"/>
  <c r="C60" i="3" s="1"/>
  <c r="C96" i="3" a="1"/>
  <c r="C96" i="3" s="1"/>
  <c r="C308" i="3" a="1"/>
  <c r="C308" i="3" s="1"/>
  <c r="C275" i="3" a="1"/>
  <c r="C275" i="3" s="1"/>
  <c r="C100" i="3" a="1"/>
  <c r="C100" i="3" s="1"/>
  <c r="C98" i="3" a="1"/>
  <c r="C98" i="3" s="1"/>
  <c r="C151" i="3" a="1"/>
  <c r="C151" i="3" s="1"/>
  <c r="C167" i="3" a="1"/>
  <c r="C167" i="3" s="1"/>
  <c r="C157" i="3" a="1"/>
  <c r="C157" i="3" s="1"/>
  <c r="C273" i="3" a="1"/>
  <c r="C273" i="3" s="1"/>
  <c r="C293" i="3" a="1"/>
  <c r="C293" i="3" s="1"/>
  <c r="C108" i="3" a="1"/>
  <c r="C108" i="3" s="1"/>
  <c r="C382" i="3" a="1"/>
  <c r="C382" i="3" s="1"/>
  <c r="C198" i="3" a="1"/>
  <c r="C198" i="3" s="1"/>
  <c r="C149" i="3" a="1"/>
  <c r="C149" i="3" s="1"/>
  <c r="C236" i="3" a="1"/>
  <c r="C236" i="3" s="1"/>
  <c r="C334" i="3" a="1"/>
  <c r="C334" i="3" s="1"/>
  <c r="C148" i="3" a="1"/>
  <c r="C148" i="3" s="1"/>
  <c r="C392" i="3" a="1"/>
  <c r="C392" i="3" s="1"/>
  <c r="C135" i="3" a="1"/>
  <c r="C135" i="3" s="1"/>
  <c r="C277" i="3" a="1"/>
  <c r="C277" i="3" s="1"/>
  <c r="C269" i="3" a="1"/>
  <c r="C269" i="3" s="1"/>
  <c r="C283" i="3" a="1"/>
  <c r="C283" i="3" s="1"/>
  <c r="C224" i="3" a="1"/>
  <c r="C224" i="3" s="1"/>
  <c r="C348" i="3" a="1"/>
  <c r="C348" i="3" s="1"/>
  <c r="C50" i="3" a="1"/>
  <c r="C50" i="3" s="1"/>
  <c r="C302" i="3" a="1"/>
  <c r="C302" i="3" s="1"/>
  <c r="C274" i="3" a="1"/>
  <c r="C274" i="3" s="1"/>
  <c r="C16" i="3" a="1"/>
  <c r="C16" i="3" s="1"/>
  <c r="C53" i="3" a="1"/>
  <c r="C53" i="3" s="1"/>
  <c r="C284" i="3" a="1"/>
  <c r="C284" i="3" s="1"/>
  <c r="C327" i="3" a="1"/>
  <c r="C327" i="3" s="1"/>
  <c r="C117" i="3" a="1"/>
  <c r="C117" i="3" s="1"/>
  <c r="C280" i="3" a="1"/>
  <c r="C280" i="3" s="1"/>
  <c r="C133" i="3" a="1"/>
  <c r="C133" i="3" s="1"/>
  <c r="C38" i="3" a="1"/>
  <c r="C38" i="3" s="1"/>
  <c r="C309" i="3" a="1"/>
  <c r="C309" i="3" s="1"/>
  <c r="C314" i="3" a="1"/>
  <c r="C314" i="3" s="1"/>
  <c r="C239" i="3" a="1"/>
  <c r="C239" i="3" s="1"/>
  <c r="C99" i="3" a="1"/>
  <c r="C99" i="3" s="1"/>
  <c r="C70" i="3" a="1"/>
  <c r="C70" i="3" s="1"/>
  <c r="C343" i="3" a="1"/>
  <c r="C343" i="3" s="1"/>
  <c r="C154" i="3" a="1"/>
  <c r="C154" i="3" s="1"/>
  <c r="C122" i="3" a="1"/>
  <c r="C122" i="3" s="1"/>
  <c r="C78" i="3" a="1"/>
  <c r="C78" i="3" s="1"/>
  <c r="C129" i="3" a="1"/>
  <c r="C129" i="3" s="1"/>
  <c r="C124" i="3" a="1"/>
  <c r="C124" i="3" s="1"/>
  <c r="C104" i="3" a="1"/>
  <c r="C104" i="3" s="1"/>
  <c r="C45" i="3" a="1"/>
  <c r="C45" i="3" s="1"/>
  <c r="C24" i="3" a="1"/>
  <c r="C24" i="3" s="1"/>
  <c r="C85" i="3" a="1"/>
  <c r="C85" i="3" s="1"/>
  <c r="C125" i="3" a="1"/>
  <c r="C125" i="3" s="1"/>
  <c r="C127" i="3" a="1"/>
  <c r="C127" i="3" s="1"/>
  <c r="C158" i="3" a="1"/>
  <c r="C158" i="3" s="1"/>
  <c r="C362" i="3" a="1"/>
  <c r="C362" i="3" s="1"/>
  <c r="C226" i="3" a="1"/>
  <c r="C226" i="3" s="1"/>
  <c r="C94" i="3" a="1"/>
  <c r="C94" i="3" s="1"/>
  <c r="C346" i="3" a="1"/>
  <c r="C346" i="3" s="1"/>
  <c r="C241" i="3" a="1"/>
  <c r="C241" i="3" s="1"/>
  <c r="C363" i="3" a="1"/>
  <c r="C363" i="3" s="1"/>
  <c r="C56" i="3" a="1"/>
  <c r="C56" i="3" s="1"/>
  <c r="C300" i="3" a="1"/>
  <c r="C300" i="3" s="1"/>
  <c r="C160" i="3" a="1"/>
  <c r="C160" i="3" s="1"/>
  <c r="C355" i="3" a="1"/>
  <c r="C355" i="3" s="1"/>
  <c r="C271" i="3" a="1"/>
  <c r="C271" i="3" s="1"/>
  <c r="C74" i="3" a="1"/>
  <c r="C74" i="3" s="1"/>
  <c r="C257" i="3" a="1"/>
  <c r="C257" i="3" s="1"/>
  <c r="C118" i="3" a="1"/>
  <c r="C118" i="3" s="1"/>
  <c r="C49" i="3" a="1"/>
  <c r="C49" i="3" s="1"/>
  <c r="C47" i="3" a="1"/>
  <c r="C47" i="3" s="1"/>
  <c r="C46" i="3" a="1"/>
  <c r="C46" i="3" s="1"/>
  <c r="C27" i="3" a="1"/>
  <c r="C27" i="3" s="1"/>
  <c r="C105" i="3" a="1"/>
  <c r="C105" i="3" s="1"/>
  <c r="C67" i="3" a="1"/>
  <c r="C67" i="3" s="1"/>
  <c r="C107" i="3" a="1"/>
  <c r="C107" i="3" s="1"/>
  <c r="C65" i="3" a="1"/>
  <c r="C65" i="3" s="1"/>
  <c r="C84" i="3" a="1"/>
  <c r="C84" i="3" s="1"/>
  <c r="C86" i="3" a="1"/>
  <c r="C86" i="3" s="1"/>
  <c r="C87" i="3" a="1"/>
  <c r="C87" i="3" s="1"/>
  <c r="C106" i="3" a="1"/>
  <c r="C106" i="3" s="1"/>
  <c r="C25" i="3" a="1"/>
  <c r="C25" i="3" s="1"/>
  <c r="F3" i="3"/>
  <c r="E3" i="3"/>
  <c r="C328" i="3" a="1"/>
  <c r="C328" i="3" s="1"/>
  <c r="C281" i="3" a="1"/>
  <c r="C281" i="3" s="1"/>
  <c r="C18" i="3" a="1"/>
  <c r="C18" i="3" s="1"/>
  <c r="C116" i="3" a="1"/>
  <c r="C116" i="3" s="1"/>
  <c r="C162" i="3" a="1"/>
  <c r="C162" i="3" s="1"/>
  <c r="C15" i="3" a="1"/>
  <c r="C15" i="3" s="1"/>
  <c r="C80" i="3" a="1"/>
  <c r="C80" i="3" s="1"/>
  <c r="D133" i="3" a="1"/>
  <c r="D133" i="3" s="1"/>
  <c r="D96" i="3" a="1"/>
  <c r="D96" i="3" s="1"/>
  <c r="D113" i="3" a="1"/>
  <c r="D113" i="3" s="1"/>
  <c r="D272" i="3" a="1"/>
  <c r="D272" i="3" s="1"/>
  <c r="D24" i="3" a="1"/>
  <c r="D24" i="3" s="1"/>
  <c r="D62" i="3" a="1"/>
  <c r="D62" i="3" s="1"/>
  <c r="D125" i="3" a="1"/>
  <c r="D125" i="3" s="1"/>
  <c r="D194" i="3" a="1"/>
  <c r="D194" i="3" s="1"/>
  <c r="D67" i="3" a="1"/>
  <c r="D67" i="3" s="1"/>
  <c r="D179" i="3" a="1"/>
  <c r="D179" i="3" s="1"/>
  <c r="D21" i="3" a="1"/>
  <c r="D21" i="3" s="1"/>
  <c r="D201" i="3" a="1"/>
  <c r="D201" i="3" s="1"/>
  <c r="D376" i="3" a="1"/>
  <c r="D376" i="3" s="1"/>
  <c r="D166" i="3" a="1"/>
  <c r="D166" i="3" s="1"/>
  <c r="D264" i="3" a="1"/>
  <c r="D264" i="3" s="1"/>
  <c r="D313" i="3" a="1"/>
  <c r="D313" i="3" s="1"/>
  <c r="D359" i="3" a="1"/>
  <c r="D359" i="3" s="1"/>
  <c r="D60" i="3" a="1"/>
  <c r="D60" i="3" s="1"/>
  <c r="D205" i="3" a="1"/>
  <c r="D205" i="3" s="1"/>
  <c r="D228" i="3" a="1"/>
  <c r="D228" i="3" s="1"/>
  <c r="D314" i="3" a="1"/>
  <c r="D314" i="3" s="1"/>
  <c r="D104" i="3" a="1"/>
  <c r="D104" i="3" s="1"/>
  <c r="D323" i="3" a="1"/>
  <c r="D323" i="3" s="1"/>
  <c r="D291" i="3" a="1"/>
  <c r="D291" i="3" s="1"/>
  <c r="D374" i="3" a="1"/>
  <c r="D374" i="3" s="1"/>
  <c r="D221" i="3" a="1"/>
  <c r="D221" i="3" s="1"/>
  <c r="D162" i="3" a="1"/>
  <c r="D162" i="3" s="1"/>
  <c r="D227" i="3" a="1"/>
  <c r="D227" i="3" s="1"/>
  <c r="D68" i="3" a="1"/>
  <c r="D68" i="3" s="1"/>
  <c r="D20" i="3" a="1"/>
  <c r="D20" i="3" s="1"/>
  <c r="D197" i="3" a="1"/>
  <c r="D197" i="3" s="1"/>
  <c r="D243" i="3" a="1"/>
  <c r="D243" i="3" s="1"/>
  <c r="D99" i="3" a="1"/>
  <c r="D99" i="3" s="1"/>
  <c r="D260" i="3" a="1"/>
  <c r="D260" i="3" s="1"/>
  <c r="D77" i="3" a="1"/>
  <c r="D77" i="3" s="1"/>
  <c r="D74" i="3" a="1"/>
  <c r="D74" i="3" s="1"/>
  <c r="D394" i="3" a="1"/>
  <c r="D394" i="3" s="1"/>
  <c r="D385" i="3" a="1"/>
  <c r="D385" i="3" s="1"/>
  <c r="D253" i="3" a="1"/>
  <c r="D253" i="3" s="1"/>
  <c r="D340" i="3" a="1"/>
  <c r="D340" i="3" s="1"/>
  <c r="D297" i="3" a="1"/>
  <c r="D297" i="3" s="1"/>
  <c r="D91" i="3" a="1"/>
  <c r="D91" i="3" s="1"/>
  <c r="D294" i="3" a="1"/>
  <c r="D294" i="3" s="1"/>
  <c r="D212" i="3" a="1"/>
  <c r="D212" i="3" s="1"/>
  <c r="D44" i="3" a="1"/>
  <c r="D44" i="3" s="1"/>
  <c r="D362" i="3" a="1"/>
  <c r="D362" i="3" s="1"/>
  <c r="D226" i="3" a="1"/>
  <c r="D226" i="3" s="1"/>
  <c r="D75" i="3" a="1"/>
  <c r="D75" i="3" s="1"/>
  <c r="D229" i="3" a="1"/>
  <c r="D229" i="3" s="1"/>
  <c r="D86" i="3" a="1"/>
  <c r="D86" i="3" s="1"/>
  <c r="D269" i="3" a="1"/>
  <c r="D269" i="3" s="1"/>
  <c r="D344" i="3" a="1"/>
  <c r="D344" i="3" s="1"/>
  <c r="D154" i="3" a="1"/>
  <c r="D154" i="3" s="1"/>
  <c r="D203" i="3" a="1"/>
  <c r="D203" i="3" s="1"/>
  <c r="D248" i="3" a="1"/>
  <c r="D248" i="3" s="1"/>
  <c r="D76" i="3" a="1"/>
  <c r="D76" i="3" s="1"/>
  <c r="D372" i="3" a="1"/>
  <c r="D372" i="3" s="1"/>
  <c r="D274" i="3" a="1"/>
  <c r="D274" i="3" s="1"/>
  <c r="D78" i="3" a="1"/>
  <c r="D78" i="3" s="1"/>
  <c r="D331" i="3" a="1"/>
  <c r="D331" i="3" s="1"/>
  <c r="D336" i="3" a="1"/>
  <c r="D336" i="3" s="1"/>
  <c r="D153" i="3" a="1"/>
  <c r="D153" i="3" s="1"/>
  <c r="D222" i="3" a="1"/>
  <c r="D222" i="3" s="1"/>
  <c r="D270" i="3" a="1"/>
  <c r="D270" i="3" s="1"/>
  <c r="D363" i="3" a="1"/>
  <c r="D363" i="3" s="1"/>
  <c r="D37" i="3" a="1"/>
  <c r="D37" i="3" s="1"/>
  <c r="D102" i="3" a="1"/>
  <c r="D102" i="3" s="1"/>
  <c r="D200" i="3" a="1"/>
  <c r="D200" i="3" s="1"/>
  <c r="D66" i="3" a="1"/>
  <c r="D66" i="3" s="1"/>
  <c r="D118" i="3" a="1"/>
  <c r="D118" i="3" s="1"/>
  <c r="D176" i="3" a="1"/>
  <c r="D176" i="3" s="1"/>
  <c r="D364" i="3" a="1"/>
  <c r="D364" i="3" s="1"/>
  <c r="D30" i="3" a="1"/>
  <c r="D30" i="3" s="1"/>
  <c r="D258" i="3" a="1"/>
  <c r="D258" i="3" s="1"/>
  <c r="D59" i="3" a="1"/>
  <c r="D59" i="3" s="1"/>
  <c r="D381" i="3" a="1"/>
  <c r="D381" i="3" s="1"/>
  <c r="D211" i="3" a="1"/>
  <c r="D211" i="3" s="1"/>
  <c r="D310" i="3" a="1"/>
  <c r="D310" i="3" s="1"/>
  <c r="D275" i="3" a="1"/>
  <c r="D275" i="3" s="1"/>
  <c r="D278" i="3" a="1"/>
  <c r="D278" i="3" s="1"/>
  <c r="D286" i="3" a="1"/>
  <c r="D286" i="3" s="1"/>
  <c r="D121" i="3" a="1"/>
  <c r="D121" i="3" s="1"/>
  <c r="D312" i="3" a="1"/>
  <c r="D312" i="3" s="1"/>
  <c r="D373" i="3" a="1"/>
  <c r="D373" i="3" s="1"/>
  <c r="F6" i="3"/>
  <c r="E6" i="3"/>
  <c r="C217" i="3" a="1"/>
  <c r="C217" i="3" s="1"/>
  <c r="C41" i="3" a="1"/>
  <c r="C41" i="3" s="1"/>
  <c r="C389" i="3" a="1"/>
  <c r="C389" i="3" s="1"/>
  <c r="C155" i="3" a="1"/>
  <c r="C155" i="3" s="1"/>
  <c r="C179" i="3" a="1"/>
  <c r="C179" i="3" s="1"/>
  <c r="C210" i="3" a="1"/>
  <c r="C210" i="3" s="1"/>
  <c r="C354" i="3" a="1"/>
  <c r="C354" i="3" s="1"/>
  <c r="C21" i="3" a="1"/>
  <c r="C21" i="3" s="1"/>
  <c r="C336" i="3" a="1"/>
  <c r="C336" i="3" s="1"/>
  <c r="C332" i="3" a="1"/>
  <c r="C332" i="3" s="1"/>
  <c r="C331" i="3" a="1"/>
  <c r="C331" i="3" s="1"/>
  <c r="C29" i="3" a="1"/>
  <c r="C29" i="3" s="1"/>
  <c r="C197" i="3" a="1"/>
  <c r="C197" i="3" s="1"/>
  <c r="C147" i="3" a="1"/>
  <c r="C147" i="3" s="1"/>
  <c r="C301" i="3" a="1"/>
  <c r="C301" i="3" s="1"/>
  <c r="C177" i="3" a="1"/>
  <c r="C177" i="3" s="1"/>
  <c r="C73" i="3" a="1"/>
  <c r="C73" i="3" s="1"/>
  <c r="C304" i="3" a="1"/>
  <c r="C304" i="3" s="1"/>
  <c r="E43" i="3"/>
  <c r="F43" i="3"/>
  <c r="L89" i="33"/>
  <c r="E189" i="3" l="1"/>
  <c r="F103" i="3"/>
  <c r="E103" i="3"/>
  <c r="F189" i="3"/>
  <c r="F120" i="3"/>
  <c r="E183" i="3"/>
  <c r="F183" i="3"/>
  <c r="F143" i="3"/>
  <c r="E143" i="3"/>
  <c r="E184" i="3"/>
  <c r="F184" i="3"/>
  <c r="E52" i="3"/>
  <c r="F52" i="3"/>
  <c r="F123" i="3"/>
  <c r="E123" i="3"/>
  <c r="F83" i="3"/>
  <c r="P160" i="28" s="1"/>
  <c r="E83" i="3"/>
  <c r="F186" i="3"/>
  <c r="E186" i="3"/>
  <c r="F163" i="3"/>
  <c r="E163" i="3"/>
  <c r="E185" i="3"/>
  <c r="F185" i="3"/>
  <c r="F191" i="3"/>
  <c r="E191" i="3"/>
  <c r="E10" i="3"/>
  <c r="F10" i="3"/>
  <c r="F72" i="3"/>
  <c r="E72" i="3"/>
  <c r="E187" i="3"/>
  <c r="F187" i="3"/>
  <c r="F152" i="3"/>
  <c r="E152" i="3"/>
  <c r="P180" i="31"/>
  <c r="P180" i="41"/>
  <c r="P180" i="33"/>
  <c r="P180" i="38"/>
  <c r="P180" i="29"/>
  <c r="P180" i="32"/>
  <c r="P180" i="30"/>
  <c r="F7" i="3"/>
  <c r="E7" i="3"/>
  <c r="P180" i="47"/>
  <c r="P180" i="42"/>
  <c r="P180" i="36"/>
  <c r="P180" i="39"/>
  <c r="P180" i="37"/>
  <c r="P180" i="46"/>
  <c r="P180" i="45"/>
  <c r="P180" i="43"/>
  <c r="P180" i="34"/>
  <c r="P180" i="48"/>
  <c r="F12" i="3"/>
  <c r="E12" i="3"/>
  <c r="F112" i="3"/>
  <c r="E112" i="3"/>
  <c r="E370" i="3"/>
  <c r="F192" i="3"/>
  <c r="E192" i="3"/>
  <c r="F190" i="3"/>
  <c r="E190" i="3"/>
  <c r="E8" i="3"/>
  <c r="F8" i="3"/>
  <c r="E9" i="3"/>
  <c r="F9" i="3"/>
  <c r="F92" i="3"/>
  <c r="E92" i="3"/>
  <c r="E32" i="3"/>
  <c r="F32" i="3"/>
  <c r="P100" i="45"/>
  <c r="P100" i="43"/>
  <c r="P100" i="40"/>
  <c r="P100" i="42"/>
  <c r="P100" i="44"/>
  <c r="P100" i="33"/>
  <c r="P100" i="38"/>
  <c r="P100" i="37"/>
  <c r="P100" i="48"/>
  <c r="P100" i="36"/>
  <c r="P100" i="34"/>
  <c r="P100" i="47"/>
  <c r="P100" i="32"/>
  <c r="P100" i="28"/>
  <c r="P100" i="31"/>
  <c r="P100" i="35"/>
  <c r="P100" i="30"/>
  <c r="P100" i="46"/>
  <c r="P100" i="29"/>
  <c r="P100" i="39"/>
  <c r="P100" i="41"/>
  <c r="F11" i="3"/>
  <c r="E11" i="3"/>
  <c r="F132" i="3"/>
  <c r="E132" i="3"/>
  <c r="F188" i="3"/>
  <c r="E188" i="3"/>
  <c r="E172" i="3"/>
  <c r="F172" i="3"/>
  <c r="F31" i="3"/>
  <c r="E31" i="3"/>
  <c r="E333" i="3"/>
  <c r="F333" i="3"/>
  <c r="F264" i="3"/>
  <c r="E264" i="3"/>
  <c r="F97" i="3"/>
  <c r="E97" i="3"/>
  <c r="E351" i="3"/>
  <c r="F351" i="3"/>
  <c r="E200" i="3"/>
  <c r="F200" i="3"/>
  <c r="F68" i="3"/>
  <c r="E68" i="3"/>
  <c r="E14" i="3"/>
  <c r="F14" i="3"/>
  <c r="E115" i="3"/>
  <c r="F115" i="3"/>
  <c r="F316" i="3"/>
  <c r="E316" i="3"/>
  <c r="F77" i="3"/>
  <c r="E77" i="3"/>
  <c r="F181" i="3"/>
  <c r="E181" i="3"/>
  <c r="F90" i="3"/>
  <c r="E90" i="3"/>
  <c r="F145" i="3"/>
  <c r="E145" i="3"/>
  <c r="E271" i="3"/>
  <c r="F271" i="3"/>
  <c r="F49" i="3"/>
  <c r="E49" i="3"/>
  <c r="E107" i="3"/>
  <c r="F107" i="3"/>
  <c r="F84" i="3"/>
  <c r="E84" i="3"/>
  <c r="F87" i="3"/>
  <c r="E87" i="3"/>
  <c r="P80" i="28"/>
  <c r="P80" i="46"/>
  <c r="P80" i="40"/>
  <c r="P80" i="44"/>
  <c r="P80" i="36"/>
  <c r="P80" i="34"/>
  <c r="P80" i="42"/>
  <c r="P80" i="41"/>
  <c r="P80" i="48"/>
  <c r="P80" i="29"/>
  <c r="P80" i="30"/>
  <c r="P80" i="33"/>
  <c r="P80" i="37"/>
  <c r="P80" i="45"/>
  <c r="O80" i="44"/>
  <c r="O80" i="32"/>
  <c r="O80" i="48"/>
  <c r="O80" i="31"/>
  <c r="O80" i="37"/>
  <c r="O80" i="38"/>
  <c r="O80" i="29"/>
  <c r="O80" i="28"/>
  <c r="O80" i="43"/>
  <c r="O80" i="47"/>
  <c r="O80" i="45"/>
  <c r="O80" i="36"/>
  <c r="O80" i="39"/>
  <c r="O80" i="34"/>
  <c r="O80" i="46"/>
  <c r="O80" i="30"/>
  <c r="O80" i="35"/>
  <c r="O80" i="40"/>
  <c r="O80" i="42"/>
  <c r="O80" i="33"/>
  <c r="O80" i="41"/>
  <c r="F18" i="3"/>
  <c r="E18" i="3"/>
  <c r="F162" i="3"/>
  <c r="E162" i="3"/>
  <c r="P83" i="31"/>
  <c r="P83" i="36"/>
  <c r="P83" i="42"/>
  <c r="P83" i="30"/>
  <c r="P83" i="29"/>
  <c r="P83" i="44"/>
  <c r="P83" i="28"/>
  <c r="P83" i="41"/>
  <c r="P83" i="32"/>
  <c r="P83" i="45"/>
  <c r="P83" i="47"/>
  <c r="P83" i="43"/>
  <c r="P83" i="33"/>
  <c r="P83" i="38"/>
  <c r="P83" i="35"/>
  <c r="P83" i="39"/>
  <c r="P83" i="34"/>
  <c r="P83" i="37"/>
  <c r="P83" i="48"/>
  <c r="P83" i="46"/>
  <c r="P83" i="40"/>
  <c r="O83" i="35"/>
  <c r="O83" i="34"/>
  <c r="O83" i="40"/>
  <c r="O83" i="36"/>
  <c r="O83" i="31"/>
  <c r="O83" i="30"/>
  <c r="O83" i="44"/>
  <c r="O83" i="32"/>
  <c r="O83" i="28"/>
  <c r="O83" i="46"/>
  <c r="O83" i="48"/>
  <c r="O83" i="38"/>
  <c r="O83" i="45"/>
  <c r="O83" i="29"/>
  <c r="O83" i="43"/>
  <c r="O83" i="42"/>
  <c r="O83" i="37"/>
  <c r="O83" i="33"/>
  <c r="O83" i="41"/>
  <c r="O83" i="47"/>
  <c r="O83" i="39"/>
  <c r="F311" i="3"/>
  <c r="F370" i="3"/>
  <c r="E399" i="3"/>
  <c r="O82" i="47"/>
  <c r="O82" i="43"/>
  <c r="O82" i="44"/>
  <c r="O82" i="29"/>
  <c r="O82" i="48"/>
  <c r="O82" i="38"/>
  <c r="O82" i="46"/>
  <c r="O82" i="41"/>
  <c r="O82" i="36"/>
  <c r="O82" i="35"/>
  <c r="O82" i="45"/>
  <c r="O82" i="42"/>
  <c r="O82" i="37"/>
  <c r="O82" i="32"/>
  <c r="O82" i="31"/>
  <c r="O82" i="28"/>
  <c r="O82" i="40"/>
  <c r="O82" i="34"/>
  <c r="O82" i="39"/>
  <c r="O82" i="30"/>
  <c r="O82" i="33"/>
  <c r="F278" i="3"/>
  <c r="E278" i="3"/>
  <c r="E379" i="3"/>
  <c r="O456" i="28" s="1"/>
  <c r="F379" i="3"/>
  <c r="F385" i="3"/>
  <c r="E385" i="3"/>
  <c r="F102" i="3"/>
  <c r="E102" i="3"/>
  <c r="E17" i="3"/>
  <c r="F17" i="3"/>
  <c r="F297" i="3"/>
  <c r="E297" i="3"/>
  <c r="E111" i="3"/>
  <c r="F111" i="3"/>
  <c r="E250" i="3"/>
  <c r="F250" i="3"/>
  <c r="E64" i="3"/>
  <c r="F64" i="3"/>
  <c r="P141" i="40" s="1"/>
  <c r="E342" i="3"/>
  <c r="F342" i="3"/>
  <c r="E91" i="3"/>
  <c r="F91" i="3"/>
  <c r="E174" i="3"/>
  <c r="F174" i="3"/>
  <c r="F106" i="3"/>
  <c r="E106" i="3"/>
  <c r="F124" i="3"/>
  <c r="E124" i="3"/>
  <c r="E226" i="3"/>
  <c r="F226" i="3"/>
  <c r="F241" i="3"/>
  <c r="E241" i="3"/>
  <c r="F363" i="3"/>
  <c r="E363" i="3"/>
  <c r="P81" i="41"/>
  <c r="P81" i="45"/>
  <c r="P81" i="48"/>
  <c r="P81" i="30"/>
  <c r="P81" i="29"/>
  <c r="P81" i="43"/>
  <c r="P81" i="36"/>
  <c r="P81" i="47"/>
  <c r="P81" i="34"/>
  <c r="P81" i="38"/>
  <c r="P81" i="40"/>
  <c r="P81" i="39"/>
  <c r="P81" i="44"/>
  <c r="P81" i="28"/>
  <c r="P81" i="35"/>
  <c r="P81" i="42"/>
  <c r="P81" i="46"/>
  <c r="P81" i="33"/>
  <c r="P81" i="32"/>
  <c r="P81" i="37"/>
  <c r="P81" i="31"/>
  <c r="E27" i="3"/>
  <c r="F322" i="3"/>
  <c r="F195" i="3"/>
  <c r="F142" i="3"/>
  <c r="F178" i="3"/>
  <c r="E268" i="3"/>
  <c r="E254" i="3"/>
  <c r="F254" i="3"/>
  <c r="E169" i="3"/>
  <c r="F169" i="3"/>
  <c r="F126" i="3"/>
  <c r="E126" i="3"/>
  <c r="E325" i="3"/>
  <c r="F325" i="3"/>
  <c r="E233" i="3"/>
  <c r="F233" i="3"/>
  <c r="E353" i="3"/>
  <c r="F353" i="3"/>
  <c r="F400" i="3"/>
  <c r="E400" i="3"/>
  <c r="E341" i="3"/>
  <c r="F341" i="3"/>
  <c r="E229" i="3"/>
  <c r="F229" i="3"/>
  <c r="L189" i="32"/>
  <c r="L189" i="31"/>
  <c r="L189" i="45"/>
  <c r="L189" i="48"/>
  <c r="L189" i="47"/>
  <c r="L189" i="44"/>
  <c r="L189" i="36"/>
  <c r="L189" i="38"/>
  <c r="L189" i="37"/>
  <c r="L189" i="41"/>
  <c r="L189" i="43"/>
  <c r="L189" i="35"/>
  <c r="L189" i="34"/>
  <c r="L189" i="29"/>
  <c r="L189" i="39"/>
  <c r="L189" i="33"/>
  <c r="L189" i="30"/>
  <c r="L189" i="40"/>
  <c r="L189" i="28"/>
  <c r="L189" i="42"/>
  <c r="L189" i="46"/>
  <c r="P140" i="31"/>
  <c r="P140" i="35"/>
  <c r="P140" i="40"/>
  <c r="P140" i="37"/>
  <c r="P140" i="47"/>
  <c r="P140" i="32"/>
  <c r="P140" i="36"/>
  <c r="P140" i="39"/>
  <c r="P140" i="42"/>
  <c r="P140" i="38"/>
  <c r="P140" i="48"/>
  <c r="P140" i="44"/>
  <c r="P140" i="33"/>
  <c r="P140" i="46"/>
  <c r="P140" i="29"/>
  <c r="P140" i="28"/>
  <c r="P140" i="30"/>
  <c r="P140" i="45"/>
  <c r="P140" i="41"/>
  <c r="P140" i="43"/>
  <c r="P140" i="34"/>
  <c r="O140" i="36"/>
  <c r="O140" i="46"/>
  <c r="O140" i="30"/>
  <c r="O140" i="37"/>
  <c r="O140" i="45"/>
  <c r="O140" i="44"/>
  <c r="O140" i="39"/>
  <c r="O140" i="33"/>
  <c r="O140" i="47"/>
  <c r="O140" i="40"/>
  <c r="O140" i="43"/>
  <c r="O140" i="32"/>
  <c r="O140" i="38"/>
  <c r="O140" i="35"/>
  <c r="O140" i="41"/>
  <c r="O140" i="28"/>
  <c r="O140" i="42"/>
  <c r="O140" i="48"/>
  <c r="O140" i="29"/>
  <c r="O140" i="34"/>
  <c r="O140" i="31"/>
  <c r="O81" i="35"/>
  <c r="O81" i="34"/>
  <c r="O81" i="46"/>
  <c r="O81" i="31"/>
  <c r="O81" i="32"/>
  <c r="O81" i="33"/>
  <c r="O81" i="40"/>
  <c r="O81" i="38"/>
  <c r="O81" i="30"/>
  <c r="O81" i="29"/>
  <c r="O81" i="42"/>
  <c r="O81" i="43"/>
  <c r="O81" i="39"/>
  <c r="O81" i="28"/>
  <c r="O81" i="47"/>
  <c r="O81" i="41"/>
  <c r="O81" i="44"/>
  <c r="O81" i="48"/>
  <c r="O81" i="45"/>
  <c r="O81" i="37"/>
  <c r="O81" i="36"/>
  <c r="O100" i="39"/>
  <c r="O100" i="46"/>
  <c r="O100" i="40"/>
  <c r="O100" i="43"/>
  <c r="O100" i="44"/>
  <c r="O100" i="41"/>
  <c r="O100" i="34"/>
  <c r="O100" i="37"/>
  <c r="O100" i="45"/>
  <c r="O100" i="48"/>
  <c r="O100" i="47"/>
  <c r="O100" i="35"/>
  <c r="O100" i="29"/>
  <c r="O100" i="38"/>
  <c r="O100" i="32"/>
  <c r="O100" i="36"/>
  <c r="O100" i="30"/>
  <c r="O100" i="42"/>
  <c r="O100" i="28"/>
  <c r="O100" i="31"/>
  <c r="O100" i="33"/>
  <c r="P82" i="31"/>
  <c r="P82" i="32"/>
  <c r="P82" i="44"/>
  <c r="P82" i="41"/>
  <c r="P82" i="39"/>
  <c r="P82" i="33"/>
  <c r="P82" i="34"/>
  <c r="P82" i="47"/>
  <c r="P82" i="42"/>
  <c r="P82" i="30"/>
  <c r="P82" i="40"/>
  <c r="P82" i="28"/>
  <c r="P82" i="45"/>
  <c r="P82" i="38"/>
  <c r="P82" i="48"/>
  <c r="P82" i="43"/>
  <c r="P82" i="46"/>
  <c r="P82" i="37"/>
  <c r="P82" i="29"/>
  <c r="P82" i="36"/>
  <c r="P82" i="35"/>
  <c r="F144" i="3"/>
  <c r="E144" i="3"/>
  <c r="E214" i="3"/>
  <c r="F214" i="3"/>
  <c r="F158" i="3"/>
  <c r="E158" i="3"/>
  <c r="F263" i="3"/>
  <c r="E263" i="3"/>
  <c r="E22" i="3"/>
  <c r="F22" i="3"/>
  <c r="F193" i="3"/>
  <c r="E193" i="3"/>
  <c r="F256" i="3"/>
  <c r="E256" i="3"/>
  <c r="F101" i="3"/>
  <c r="E101" i="3"/>
  <c r="E206" i="3"/>
  <c r="F206" i="3"/>
  <c r="E45" i="3"/>
  <c r="F45" i="3"/>
  <c r="E261" i="3"/>
  <c r="F261" i="3"/>
  <c r="F134" i="3"/>
  <c r="E134" i="3"/>
  <c r="E231" i="3"/>
  <c r="F231" i="3"/>
  <c r="E345" i="3"/>
  <c r="F345" i="3"/>
  <c r="E216" i="3"/>
  <c r="F216" i="3"/>
  <c r="F329" i="3"/>
  <c r="E329" i="3"/>
  <c r="F219" i="3"/>
  <c r="E219" i="3"/>
  <c r="F242" i="3"/>
  <c r="E242" i="3"/>
  <c r="E80" i="3"/>
  <c r="F80" i="3"/>
  <c r="F276" i="3"/>
  <c r="E276" i="3"/>
  <c r="F235" i="3"/>
  <c r="E235" i="3"/>
  <c r="F85" i="3"/>
  <c r="E85" i="3"/>
  <c r="E168" i="3"/>
  <c r="F168" i="3"/>
  <c r="E402" i="3"/>
  <c r="F402" i="3"/>
  <c r="E36" i="3"/>
  <c r="F36" i="3"/>
  <c r="F128" i="3"/>
  <c r="E128" i="3"/>
  <c r="F19" i="3"/>
  <c r="E19" i="3"/>
  <c r="F146" i="3"/>
  <c r="E146" i="3"/>
  <c r="F393" i="3"/>
  <c r="E393" i="3"/>
  <c r="F196" i="3"/>
  <c r="E196" i="3"/>
  <c r="F199" i="3"/>
  <c r="E199" i="3"/>
  <c r="F384" i="3"/>
  <c r="E384" i="3"/>
  <c r="E131" i="3"/>
  <c r="F131" i="3"/>
  <c r="F243" i="3"/>
  <c r="E243" i="3"/>
  <c r="F95" i="3"/>
  <c r="E95" i="3"/>
  <c r="E366" i="3"/>
  <c r="F366" i="3"/>
  <c r="E386" i="3"/>
  <c r="F386" i="3"/>
  <c r="F244" i="3"/>
  <c r="E244" i="3"/>
  <c r="E223" i="3"/>
  <c r="F223" i="3"/>
  <c r="E220" i="3"/>
  <c r="F220" i="3"/>
  <c r="F396" i="3"/>
  <c r="E396" i="3"/>
  <c r="E330" i="3"/>
  <c r="F330" i="3"/>
  <c r="E292" i="3"/>
  <c r="F292" i="3"/>
  <c r="F369" i="3"/>
  <c r="E369" i="3"/>
  <c r="F40" i="3"/>
  <c r="E40" i="3"/>
  <c r="E272" i="3"/>
  <c r="F272" i="3"/>
  <c r="E320" i="3"/>
  <c r="F320" i="3"/>
  <c r="F383" i="3"/>
  <c r="E383" i="3"/>
  <c r="E357" i="3"/>
  <c r="F357" i="3"/>
  <c r="F60" i="3"/>
  <c r="E60" i="3"/>
  <c r="F96" i="3"/>
  <c r="E96" i="3"/>
  <c r="F308" i="3"/>
  <c r="E308" i="3"/>
  <c r="F275" i="3"/>
  <c r="E275" i="3"/>
  <c r="F100" i="3"/>
  <c r="E100" i="3"/>
  <c r="F98" i="3"/>
  <c r="E98" i="3"/>
  <c r="F151" i="3"/>
  <c r="E151" i="3"/>
  <c r="F167" i="3"/>
  <c r="E167" i="3"/>
  <c r="F157" i="3"/>
  <c r="E157" i="3"/>
  <c r="F273" i="3"/>
  <c r="E273" i="3"/>
  <c r="E293" i="3"/>
  <c r="F293" i="3"/>
  <c r="F108" i="3"/>
  <c r="E108" i="3"/>
  <c r="F382" i="3"/>
  <c r="E382" i="3"/>
  <c r="E198" i="3"/>
  <c r="F198" i="3"/>
  <c r="E149" i="3"/>
  <c r="F149" i="3"/>
  <c r="E236" i="3"/>
  <c r="F236" i="3"/>
  <c r="F334" i="3"/>
  <c r="E334" i="3"/>
  <c r="E148" i="3"/>
  <c r="F148" i="3"/>
  <c r="F392" i="3"/>
  <c r="E392" i="3"/>
  <c r="E135" i="3"/>
  <c r="F135" i="3"/>
  <c r="E277" i="3"/>
  <c r="F277" i="3"/>
  <c r="F269" i="3"/>
  <c r="E269" i="3"/>
  <c r="F283" i="3"/>
  <c r="E283" i="3"/>
  <c r="F224" i="3"/>
  <c r="E224" i="3"/>
  <c r="E348" i="3"/>
  <c r="F348" i="3"/>
  <c r="F50" i="3"/>
  <c r="E50" i="3"/>
  <c r="O127" i="37" s="1"/>
  <c r="E302" i="3"/>
  <c r="F302" i="3"/>
  <c r="F274" i="3"/>
  <c r="E274" i="3"/>
  <c r="F16" i="3"/>
  <c r="E16" i="3"/>
  <c r="E53" i="3"/>
  <c r="F53" i="3"/>
  <c r="F284" i="3"/>
  <c r="E284" i="3"/>
  <c r="E327" i="3"/>
  <c r="F327" i="3"/>
  <c r="F117" i="3"/>
  <c r="E117" i="3"/>
  <c r="E280" i="3"/>
  <c r="F280" i="3"/>
  <c r="F133" i="3"/>
  <c r="E133" i="3"/>
  <c r="F38" i="3"/>
  <c r="E38" i="3"/>
  <c r="F309" i="3"/>
  <c r="E309" i="3"/>
  <c r="E314" i="3"/>
  <c r="F314" i="3"/>
  <c r="F239" i="3"/>
  <c r="E239" i="3"/>
  <c r="E70" i="3"/>
  <c r="F70" i="3"/>
  <c r="E343" i="3"/>
  <c r="F343" i="3"/>
  <c r="F154" i="3"/>
  <c r="E154" i="3"/>
  <c r="E122" i="3"/>
  <c r="F122" i="3"/>
  <c r="F78" i="3"/>
  <c r="E78" i="3"/>
  <c r="E129" i="3"/>
  <c r="F129" i="3"/>
  <c r="E346" i="3"/>
  <c r="F346" i="3"/>
  <c r="E15" i="3"/>
  <c r="F15" i="3"/>
  <c r="E125" i="3"/>
  <c r="F125" i="3"/>
  <c r="E93" i="3"/>
  <c r="F93" i="3"/>
  <c r="F324" i="3"/>
  <c r="E324" i="3"/>
  <c r="F130" i="3"/>
  <c r="E130" i="3"/>
  <c r="F350" i="3"/>
  <c r="E350" i="3"/>
  <c r="F55" i="3"/>
  <c r="E55" i="3"/>
  <c r="E139" i="3"/>
  <c r="F139" i="3"/>
  <c r="E61" i="3"/>
  <c r="F61" i="3"/>
  <c r="F347" i="3"/>
  <c r="E347" i="3"/>
  <c r="F390" i="3"/>
  <c r="E390" i="3"/>
  <c r="E395" i="3"/>
  <c r="F395" i="3"/>
  <c r="E267" i="3"/>
  <c r="F267" i="3"/>
  <c r="F89" i="3"/>
  <c r="E89" i="3"/>
  <c r="E42" i="3"/>
  <c r="F42" i="3"/>
  <c r="F282" i="3"/>
  <c r="E282" i="3"/>
  <c r="F398" i="3"/>
  <c r="E398" i="3"/>
  <c r="E371" i="3"/>
  <c r="F371" i="3"/>
  <c r="E247" i="3"/>
  <c r="F247" i="3"/>
  <c r="F305" i="3"/>
  <c r="E305" i="3"/>
  <c r="F159" i="3"/>
  <c r="E159" i="3"/>
  <c r="F54" i="3"/>
  <c r="E54" i="3"/>
  <c r="E109" i="3"/>
  <c r="F109" i="3"/>
  <c r="F352" i="3"/>
  <c r="E352" i="3"/>
  <c r="F317" i="3"/>
  <c r="E317" i="3"/>
  <c r="F367" i="3"/>
  <c r="E367" i="3"/>
  <c r="F165" i="3"/>
  <c r="E165" i="3"/>
  <c r="F360" i="3"/>
  <c r="E360" i="3"/>
  <c r="F79" i="3"/>
  <c r="E79" i="3"/>
  <c r="F48" i="3"/>
  <c r="E48" i="3"/>
  <c r="E13" i="3"/>
  <c r="F13" i="3"/>
  <c r="E230" i="3"/>
  <c r="F230" i="3"/>
  <c r="F375" i="3"/>
  <c r="E375" i="3"/>
  <c r="E237" i="3"/>
  <c r="F237" i="3"/>
  <c r="F156" i="3"/>
  <c r="E156" i="3"/>
  <c r="E339" i="3"/>
  <c r="F339" i="3"/>
  <c r="E173" i="3"/>
  <c r="F173" i="3"/>
  <c r="E208" i="3"/>
  <c r="F208" i="3"/>
  <c r="E397" i="3"/>
  <c r="F397" i="3"/>
  <c r="F218" i="3"/>
  <c r="E218" i="3"/>
  <c r="E296" i="3"/>
  <c r="F296" i="3"/>
  <c r="F290" i="3"/>
  <c r="E290" i="3"/>
  <c r="F388" i="3"/>
  <c r="E388" i="3"/>
  <c r="F287" i="3"/>
  <c r="E287" i="3"/>
  <c r="F378" i="3"/>
  <c r="E378" i="3"/>
  <c r="E255" i="3"/>
  <c r="F255" i="3"/>
  <c r="F318" i="3"/>
  <c r="E318" i="3"/>
  <c r="F380" i="3"/>
  <c r="E380" i="3"/>
  <c r="E358" i="3"/>
  <c r="F358" i="3"/>
  <c r="F321" i="3"/>
  <c r="E321" i="3"/>
  <c r="F295" i="3"/>
  <c r="E295" i="3"/>
  <c r="F251" i="3"/>
  <c r="E251" i="3"/>
  <c r="E306" i="3"/>
  <c r="F306" i="3"/>
  <c r="E71" i="3"/>
  <c r="F71" i="3"/>
  <c r="F262" i="3"/>
  <c r="E262" i="3"/>
  <c r="F368" i="3"/>
  <c r="E368" i="3"/>
  <c r="F34" i="3"/>
  <c r="E34" i="3"/>
  <c r="E215" i="3"/>
  <c r="F215" i="3"/>
  <c r="F285" i="3"/>
  <c r="E285" i="3"/>
  <c r="F33" i="3"/>
  <c r="E33" i="3"/>
  <c r="F240" i="3"/>
  <c r="E240" i="3"/>
  <c r="F319" i="3"/>
  <c r="E319" i="3"/>
  <c r="F259" i="3"/>
  <c r="E259" i="3"/>
  <c r="E161" i="3"/>
  <c r="F161" i="3"/>
  <c r="F39" i="3"/>
  <c r="E39" i="3"/>
  <c r="F164" i="3"/>
  <c r="E164" i="3"/>
  <c r="F245" i="3"/>
  <c r="E245" i="3"/>
  <c r="E307" i="3"/>
  <c r="F307" i="3"/>
  <c r="F140" i="3"/>
  <c r="E140" i="3"/>
  <c r="F349" i="3"/>
  <c r="E349" i="3"/>
  <c r="F69" i="3"/>
  <c r="E69" i="3"/>
  <c r="F175" i="3"/>
  <c r="E175" i="3"/>
  <c r="F110" i="3"/>
  <c r="E110" i="3"/>
  <c r="F127" i="3"/>
  <c r="E127" i="3"/>
  <c r="F94" i="3"/>
  <c r="E94" i="3"/>
  <c r="E56" i="3"/>
  <c r="F56" i="3"/>
  <c r="E300" i="3"/>
  <c r="F300" i="3"/>
  <c r="F160" i="3"/>
  <c r="E160" i="3"/>
  <c r="F355" i="3"/>
  <c r="E355" i="3"/>
  <c r="F257" i="3"/>
  <c r="E257" i="3"/>
  <c r="E47" i="3"/>
  <c r="F47" i="3"/>
  <c r="F46" i="3"/>
  <c r="E46" i="3"/>
  <c r="F105" i="3"/>
  <c r="E105" i="3"/>
  <c r="F65" i="3"/>
  <c r="E65" i="3"/>
  <c r="F25" i="3"/>
  <c r="E25" i="3"/>
  <c r="P80" i="43"/>
  <c r="P80" i="39"/>
  <c r="P80" i="38"/>
  <c r="P80" i="32"/>
  <c r="P80" i="35"/>
  <c r="P80" i="47"/>
  <c r="P80" i="31"/>
  <c r="F328" i="3"/>
  <c r="E328" i="3"/>
  <c r="F281" i="3"/>
  <c r="E281" i="3"/>
  <c r="F116" i="3"/>
  <c r="E116" i="3"/>
  <c r="F268" i="3"/>
  <c r="E322" i="3"/>
  <c r="E178" i="3"/>
  <c r="E120" i="3"/>
  <c r="E142" i="3"/>
  <c r="E195" i="3"/>
  <c r="F399" i="3"/>
  <c r="E311" i="3"/>
  <c r="F27" i="3"/>
  <c r="F58" i="3"/>
  <c r="E58" i="3"/>
  <c r="F335" i="3"/>
  <c r="E335" i="3"/>
  <c r="F57" i="3"/>
  <c r="E57" i="3"/>
  <c r="E298" i="3"/>
  <c r="F298" i="3"/>
  <c r="E150" i="3"/>
  <c r="F150" i="3"/>
  <c r="F209" i="3"/>
  <c r="E209" i="3"/>
  <c r="E288" i="3"/>
  <c r="F288" i="3"/>
  <c r="F81" i="3"/>
  <c r="E81" i="3"/>
  <c r="F299" i="3"/>
  <c r="E299" i="3"/>
  <c r="E225" i="3"/>
  <c r="F225" i="3"/>
  <c r="F35" i="3"/>
  <c r="E35" i="3"/>
  <c r="F303" i="3"/>
  <c r="E303" i="3"/>
  <c r="F28" i="3"/>
  <c r="E28" i="3"/>
  <c r="F377" i="3"/>
  <c r="E377" i="3"/>
  <c r="F51" i="3"/>
  <c r="E51" i="3"/>
  <c r="F338" i="3"/>
  <c r="E338" i="3"/>
  <c r="E232" i="3"/>
  <c r="F232" i="3"/>
  <c r="F315" i="3"/>
  <c r="E315" i="3"/>
  <c r="F387" i="3"/>
  <c r="E387" i="3"/>
  <c r="E249" i="3"/>
  <c r="F249" i="3"/>
  <c r="F171" i="3"/>
  <c r="E171" i="3"/>
  <c r="E207" i="3"/>
  <c r="F207" i="3"/>
  <c r="F213" i="3"/>
  <c r="E213" i="3"/>
  <c r="F26" i="3"/>
  <c r="E26" i="3"/>
  <c r="E141" i="3"/>
  <c r="F141" i="3"/>
  <c r="E138" i="3"/>
  <c r="F138" i="3"/>
  <c r="E361" i="3"/>
  <c r="F361" i="3"/>
  <c r="F326" i="3"/>
  <c r="E326" i="3"/>
  <c r="E356" i="3"/>
  <c r="F356" i="3"/>
  <c r="E88" i="3"/>
  <c r="F88" i="3"/>
  <c r="F289" i="3"/>
  <c r="E289" i="3"/>
  <c r="E246" i="3"/>
  <c r="F246" i="3"/>
  <c r="F170" i="3"/>
  <c r="E170" i="3"/>
  <c r="F401" i="3"/>
  <c r="E401" i="3"/>
  <c r="F266" i="3"/>
  <c r="E266" i="3"/>
  <c r="F119" i="3"/>
  <c r="E119" i="3"/>
  <c r="F238" i="3"/>
  <c r="E238" i="3"/>
  <c r="E234" i="3"/>
  <c r="F234" i="3"/>
  <c r="F228" i="3"/>
  <c r="E228" i="3"/>
  <c r="F137" i="3"/>
  <c r="E137" i="3"/>
  <c r="F136" i="3"/>
  <c r="E136" i="3"/>
  <c r="F279" i="3"/>
  <c r="E279" i="3"/>
  <c r="F82" i="3"/>
  <c r="E82" i="3"/>
  <c r="F37" i="3"/>
  <c r="E37" i="3"/>
  <c r="E114" i="3"/>
  <c r="F114" i="3"/>
  <c r="F344" i="3"/>
  <c r="E344" i="3"/>
  <c r="E166" i="3"/>
  <c r="F166" i="3"/>
  <c r="F391" i="3"/>
  <c r="E391" i="3"/>
  <c r="F265" i="3"/>
  <c r="E265" i="3"/>
  <c r="E180" i="3"/>
  <c r="F180" i="3"/>
  <c r="F337" i="3"/>
  <c r="E337" i="3"/>
  <c r="E252" i="3"/>
  <c r="F252" i="3"/>
  <c r="F204" i="3"/>
  <c r="E204" i="3"/>
  <c r="E212" i="3"/>
  <c r="F212" i="3"/>
  <c r="E365" i="3"/>
  <c r="F365" i="3"/>
  <c r="E182" i="3"/>
  <c r="F182" i="3"/>
  <c r="F202" i="3"/>
  <c r="E202" i="3"/>
  <c r="F113" i="3"/>
  <c r="E113" i="3"/>
  <c r="E24" i="3"/>
  <c r="F24" i="3"/>
  <c r="F62" i="3"/>
  <c r="E62" i="3"/>
  <c r="F194" i="3"/>
  <c r="E194" i="3"/>
  <c r="E67" i="3"/>
  <c r="F67" i="3"/>
  <c r="E201" i="3"/>
  <c r="F201" i="3"/>
  <c r="E376" i="3"/>
  <c r="F376" i="3"/>
  <c r="E313" i="3"/>
  <c r="F313" i="3"/>
  <c r="F359" i="3"/>
  <c r="E359" i="3"/>
  <c r="E205" i="3"/>
  <c r="F205" i="3"/>
  <c r="E104" i="3"/>
  <c r="F104" i="3"/>
  <c r="F323" i="3"/>
  <c r="E323" i="3"/>
  <c r="F291" i="3"/>
  <c r="E291" i="3"/>
  <c r="E374" i="3"/>
  <c r="F374" i="3"/>
  <c r="F221" i="3"/>
  <c r="E221" i="3"/>
  <c r="F227" i="3"/>
  <c r="E227" i="3"/>
  <c r="F20" i="3"/>
  <c r="E20" i="3"/>
  <c r="F99" i="3"/>
  <c r="E99" i="3"/>
  <c r="F260" i="3"/>
  <c r="E260" i="3"/>
  <c r="F74" i="3"/>
  <c r="E74" i="3"/>
  <c r="F394" i="3"/>
  <c r="E394" i="3"/>
  <c r="F253" i="3"/>
  <c r="E253" i="3"/>
  <c r="E340" i="3"/>
  <c r="F340" i="3"/>
  <c r="F294" i="3"/>
  <c r="E294" i="3"/>
  <c r="F44" i="3"/>
  <c r="E44" i="3"/>
  <c r="E362" i="3"/>
  <c r="F362" i="3"/>
  <c r="F75" i="3"/>
  <c r="E75" i="3"/>
  <c r="F86" i="3"/>
  <c r="E86" i="3"/>
  <c r="E203" i="3"/>
  <c r="F203" i="3"/>
  <c r="F248" i="3"/>
  <c r="E248" i="3"/>
  <c r="F76" i="3"/>
  <c r="E76" i="3"/>
  <c r="F372" i="3"/>
  <c r="E372" i="3"/>
  <c r="E153" i="3"/>
  <c r="F153" i="3"/>
  <c r="F222" i="3"/>
  <c r="E222" i="3"/>
  <c r="F270" i="3"/>
  <c r="E270" i="3"/>
  <c r="E66" i="3"/>
  <c r="F66" i="3"/>
  <c r="F118" i="3"/>
  <c r="E118" i="3"/>
  <c r="F176" i="3"/>
  <c r="E176" i="3"/>
  <c r="E364" i="3"/>
  <c r="F364" i="3"/>
  <c r="E30" i="3"/>
  <c r="F30" i="3"/>
  <c r="E258" i="3"/>
  <c r="F258" i="3"/>
  <c r="E59" i="3"/>
  <c r="F59" i="3"/>
  <c r="E381" i="3"/>
  <c r="F381" i="3"/>
  <c r="E211" i="3"/>
  <c r="F211" i="3"/>
  <c r="E310" i="3"/>
  <c r="F310" i="3"/>
  <c r="F286" i="3"/>
  <c r="E286" i="3"/>
  <c r="F121" i="3"/>
  <c r="E121" i="3"/>
  <c r="F312" i="3"/>
  <c r="E312" i="3"/>
  <c r="F373" i="3"/>
  <c r="E373" i="3"/>
  <c r="E217" i="3"/>
  <c r="F217" i="3"/>
  <c r="E41" i="3"/>
  <c r="F41" i="3"/>
  <c r="F389" i="3"/>
  <c r="E389" i="3"/>
  <c r="F155" i="3"/>
  <c r="E155" i="3"/>
  <c r="F179" i="3"/>
  <c r="E179" i="3"/>
  <c r="F210" i="3"/>
  <c r="E210" i="3"/>
  <c r="F354" i="3"/>
  <c r="E354" i="3"/>
  <c r="F21" i="3"/>
  <c r="E21" i="3"/>
  <c r="F336" i="3"/>
  <c r="E336" i="3"/>
  <c r="E332" i="3"/>
  <c r="F332" i="3"/>
  <c r="F331" i="3"/>
  <c r="E331" i="3"/>
  <c r="E29" i="3"/>
  <c r="F29" i="3"/>
  <c r="F197" i="3"/>
  <c r="E197" i="3"/>
  <c r="E147" i="3"/>
  <c r="F147" i="3"/>
  <c r="E301" i="3"/>
  <c r="F301" i="3"/>
  <c r="E177" i="3"/>
  <c r="F177" i="3"/>
  <c r="F73" i="3"/>
  <c r="E73" i="3"/>
  <c r="F304" i="3"/>
  <c r="E304" i="3"/>
  <c r="O120" i="32"/>
  <c r="O120" i="30"/>
  <c r="O120" i="28"/>
  <c r="O120" i="40"/>
  <c r="O120" i="47"/>
  <c r="O120" i="35"/>
  <c r="O120" i="38"/>
  <c r="O120" i="37"/>
  <c r="O120" i="33"/>
  <c r="O120" i="34"/>
  <c r="O120" i="43"/>
  <c r="O120" i="44"/>
  <c r="O120" i="48"/>
  <c r="O120" i="31"/>
  <c r="O120" i="36"/>
  <c r="O120" i="41"/>
  <c r="O120" i="45"/>
  <c r="O120" i="46"/>
  <c r="O120" i="39"/>
  <c r="O120" i="29"/>
  <c r="O120" i="42"/>
  <c r="P120" i="42"/>
  <c r="P120" i="31"/>
  <c r="P120" i="44"/>
  <c r="P120" i="35"/>
  <c r="P120" i="48"/>
  <c r="P120" i="39"/>
  <c r="P120" i="43"/>
  <c r="P120" i="29"/>
  <c r="P120" i="45"/>
  <c r="P120" i="40"/>
  <c r="P120" i="33"/>
  <c r="P120" i="34"/>
  <c r="P120" i="41"/>
  <c r="P120" i="37"/>
  <c r="P120" i="28"/>
  <c r="P120" i="38"/>
  <c r="P120" i="36"/>
  <c r="P120" i="32"/>
  <c r="P120" i="46"/>
  <c r="P120" i="47"/>
  <c r="P120" i="30"/>
  <c r="L87" i="47"/>
  <c r="L87" i="44"/>
  <c r="L87" i="32"/>
  <c r="L87" i="41"/>
  <c r="L87" i="39"/>
  <c r="L87" i="46"/>
  <c r="L87" i="45"/>
  <c r="L87" i="28"/>
  <c r="L87" i="37"/>
  <c r="L87" i="35"/>
  <c r="L87" i="43"/>
  <c r="L87" i="31"/>
  <c r="L87" i="29"/>
  <c r="L87" i="36"/>
  <c r="L87" i="34"/>
  <c r="L87" i="48"/>
  <c r="L87" i="40"/>
  <c r="L87" i="33"/>
  <c r="L87" i="38"/>
  <c r="L87" i="42"/>
  <c r="L87" i="30"/>
  <c r="L267" i="39"/>
  <c r="L267" i="45"/>
  <c r="L267" i="30"/>
  <c r="L267" i="28"/>
  <c r="L267" i="37"/>
  <c r="L267" i="44"/>
  <c r="L267" i="32"/>
  <c r="L267" i="31"/>
  <c r="L267" i="47"/>
  <c r="L267" i="33"/>
  <c r="L267" i="29"/>
  <c r="L267" i="35"/>
  <c r="L267" i="43"/>
  <c r="L267" i="48"/>
  <c r="L267" i="40"/>
  <c r="L267" i="46"/>
  <c r="L267" i="38"/>
  <c r="L267" i="42"/>
  <c r="L267" i="41"/>
  <c r="L267" i="36"/>
  <c r="L267" i="34"/>
  <c r="L249" i="46"/>
  <c r="L249" i="32"/>
  <c r="L249" i="41"/>
  <c r="L249" i="47"/>
  <c r="L249" i="43"/>
  <c r="L249" i="31"/>
  <c r="L249" i="45"/>
  <c r="L249" i="37"/>
  <c r="L249" i="40"/>
  <c r="L249" i="42"/>
  <c r="L249" i="39"/>
  <c r="L249" i="48"/>
  <c r="L249" i="38"/>
  <c r="L249" i="28"/>
  <c r="L249" i="29"/>
  <c r="L249" i="36"/>
  <c r="L249" i="30"/>
  <c r="L249" i="33"/>
  <c r="L249" i="44"/>
  <c r="L249" i="35"/>
  <c r="L249" i="34"/>
  <c r="L268" i="36"/>
  <c r="L268" i="44"/>
  <c r="L268" i="41"/>
  <c r="L268" i="47"/>
  <c r="L268" i="46"/>
  <c r="L268" i="30"/>
  <c r="L268" i="43"/>
  <c r="L268" i="38"/>
  <c r="L268" i="32"/>
  <c r="L268" i="48"/>
  <c r="L268" i="42"/>
  <c r="L268" i="40"/>
  <c r="L268" i="39"/>
  <c r="L268" i="37"/>
  <c r="L268" i="35"/>
  <c r="L268" i="28"/>
  <c r="L268" i="31"/>
  <c r="L268" i="33"/>
  <c r="L268" i="45"/>
  <c r="L268" i="29"/>
  <c r="L268" i="34"/>
  <c r="L209" i="31"/>
  <c r="L209" i="33"/>
  <c r="L209" i="34"/>
  <c r="L209" i="45"/>
  <c r="L209" i="46"/>
  <c r="L209" i="42"/>
  <c r="L209" i="39"/>
  <c r="L209" i="38"/>
  <c r="L209" i="35"/>
  <c r="L209" i="37"/>
  <c r="L209" i="40"/>
  <c r="L209" i="28"/>
  <c r="L209" i="47"/>
  <c r="L209" i="30"/>
  <c r="L209" i="43"/>
  <c r="L209" i="32"/>
  <c r="L209" i="44"/>
  <c r="L209" i="41"/>
  <c r="L209" i="48"/>
  <c r="L209" i="36"/>
  <c r="L209" i="29"/>
  <c r="L84" i="28"/>
  <c r="L84" i="29"/>
  <c r="L84" i="31"/>
  <c r="L84" i="41"/>
  <c r="L84" i="44"/>
  <c r="L84" i="39"/>
  <c r="L264" i="38"/>
  <c r="L264" i="36"/>
  <c r="L264" i="33"/>
  <c r="L264" i="41"/>
  <c r="L264" i="29"/>
  <c r="L264" i="47"/>
  <c r="L264" i="40"/>
  <c r="L264" i="34"/>
  <c r="L264" i="42"/>
  <c r="L264" i="37"/>
  <c r="L264" i="48"/>
  <c r="L264" i="44"/>
  <c r="L264" i="45"/>
  <c r="L264" i="31"/>
  <c r="L264" i="39"/>
  <c r="L264" i="28"/>
  <c r="L264" i="32"/>
  <c r="L264" i="30"/>
  <c r="L264" i="43"/>
  <c r="L264" i="46"/>
  <c r="L264" i="35"/>
  <c r="L89" i="48"/>
  <c r="L89" i="36"/>
  <c r="L89" i="37"/>
  <c r="L89" i="43"/>
  <c r="L89" i="32"/>
  <c r="L89" i="35"/>
  <c r="L89" i="42"/>
  <c r="L89" i="47"/>
  <c r="L89" i="45"/>
  <c r="L89" i="28"/>
  <c r="L89" i="31"/>
  <c r="L89" i="40"/>
  <c r="L89" i="44"/>
  <c r="L89" i="39"/>
  <c r="L89" i="38"/>
  <c r="L89" i="41"/>
  <c r="L89" i="46"/>
  <c r="L89" i="29"/>
  <c r="L89" i="34"/>
  <c r="L89" i="30"/>
  <c r="L88" i="36"/>
  <c r="L88" i="42"/>
  <c r="L88" i="33"/>
  <c r="L88" i="40"/>
  <c r="L88" i="32"/>
  <c r="L88" i="30"/>
  <c r="L88" i="34"/>
  <c r="L88" i="48"/>
  <c r="L149" i="31"/>
  <c r="L149" i="46"/>
  <c r="L149" i="32"/>
  <c r="L149" i="33"/>
  <c r="L149" i="42"/>
  <c r="L149" i="47"/>
  <c r="L149" i="43"/>
  <c r="L149" i="45"/>
  <c r="L149" i="37"/>
  <c r="L149" i="35"/>
  <c r="L149" i="40"/>
  <c r="L149" i="30"/>
  <c r="L149" i="44"/>
  <c r="L149" i="29"/>
  <c r="L149" i="39"/>
  <c r="L149" i="28"/>
  <c r="L149" i="38"/>
  <c r="L149" i="36"/>
  <c r="L149" i="34"/>
  <c r="L149" i="48"/>
  <c r="L149" i="41"/>
  <c r="O266" i="37" l="1"/>
  <c r="O266" i="29"/>
  <c r="O266" i="41"/>
  <c r="O266" i="30"/>
  <c r="O266" i="38"/>
  <c r="O266" i="46"/>
  <c r="O266" i="34"/>
  <c r="O266" i="32"/>
  <c r="O266" i="43"/>
  <c r="O266" i="44"/>
  <c r="O266" i="36"/>
  <c r="O266" i="45"/>
  <c r="O266" i="48"/>
  <c r="O180" i="44"/>
  <c r="O180" i="33"/>
  <c r="O180" i="40"/>
  <c r="O180" i="38"/>
  <c r="O180" i="41"/>
  <c r="O180" i="45"/>
  <c r="O180" i="32"/>
  <c r="O180" i="36"/>
  <c r="O180" i="47"/>
  <c r="O180" i="39"/>
  <c r="O180" i="35"/>
  <c r="O180" i="28"/>
  <c r="O180" i="29"/>
  <c r="O180" i="43"/>
  <c r="O180" i="31"/>
  <c r="O266" i="31"/>
  <c r="O266" i="33"/>
  <c r="O266" i="35"/>
  <c r="O266" i="39"/>
  <c r="O266" i="40"/>
  <c r="O266" i="42"/>
  <c r="O266" i="28"/>
  <c r="O266" i="47"/>
  <c r="O260" i="45"/>
  <c r="O260" i="47"/>
  <c r="O260" i="31"/>
  <c r="O260" i="48"/>
  <c r="O260" i="43"/>
  <c r="O160" i="34"/>
  <c r="O160" i="30"/>
  <c r="O160" i="38"/>
  <c r="O160" i="29"/>
  <c r="O160" i="45"/>
  <c r="O262" i="37"/>
  <c r="O262" i="34"/>
  <c r="P180" i="28"/>
  <c r="P180" i="44"/>
  <c r="P180" i="40"/>
  <c r="P180" i="35"/>
  <c r="O180" i="42"/>
  <c r="O180" i="30"/>
  <c r="O180" i="46"/>
  <c r="O180" i="37"/>
  <c r="O180" i="34"/>
  <c r="O180" i="48"/>
  <c r="P266" i="28"/>
  <c r="P266" i="45"/>
  <c r="R266" i="45" s="1"/>
  <c r="P266" i="47"/>
  <c r="P266" i="43"/>
  <c r="R266" i="43" s="1"/>
  <c r="P266" i="31"/>
  <c r="R266" i="31" s="1"/>
  <c r="P266" i="37"/>
  <c r="R266" i="37" s="1"/>
  <c r="P266" i="41"/>
  <c r="R266" i="41" s="1"/>
  <c r="P266" i="34"/>
  <c r="R266" i="34" s="1"/>
  <c r="P266" i="32"/>
  <c r="R266" i="32" s="1"/>
  <c r="P266" i="39"/>
  <c r="R266" i="39" s="1"/>
  <c r="P266" i="48"/>
  <c r="R266" i="48" s="1"/>
  <c r="P266" i="42"/>
  <c r="R266" i="42" s="1"/>
  <c r="P266" i="29"/>
  <c r="R266" i="29" s="1"/>
  <c r="P266" i="35"/>
  <c r="R266" i="35" s="1"/>
  <c r="P266" i="38"/>
  <c r="R266" i="38" s="1"/>
  <c r="P266" i="46"/>
  <c r="R266" i="46" s="1"/>
  <c r="P266" i="44"/>
  <c r="R266" i="44" s="1"/>
  <c r="P266" i="40"/>
  <c r="R266" i="40" s="1"/>
  <c r="P266" i="30"/>
  <c r="R266" i="30" s="1"/>
  <c r="P266" i="36"/>
  <c r="R266" i="36" s="1"/>
  <c r="P266" i="33"/>
  <c r="R266" i="33" s="1"/>
  <c r="P197" i="29"/>
  <c r="R197" i="29" s="1"/>
  <c r="P197" i="28"/>
  <c r="O261" i="35"/>
  <c r="O261" i="37"/>
  <c r="O261" i="36"/>
  <c r="O261" i="29"/>
  <c r="O261" i="38"/>
  <c r="O261" i="32"/>
  <c r="O261" i="34"/>
  <c r="O261" i="46"/>
  <c r="O261" i="39"/>
  <c r="O261" i="31"/>
  <c r="O261" i="47"/>
  <c r="O261" i="30"/>
  <c r="O261" i="33"/>
  <c r="O261" i="40"/>
  <c r="O261" i="28"/>
  <c r="P261" i="28"/>
  <c r="P261" i="29"/>
  <c r="R261" i="29" s="1"/>
  <c r="P261" i="33"/>
  <c r="R261" i="33" s="1"/>
  <c r="P261" i="46"/>
  <c r="R261" i="46" s="1"/>
  <c r="P261" i="48"/>
  <c r="R261" i="48" s="1"/>
  <c r="O160" i="37"/>
  <c r="O160" i="35"/>
  <c r="O160" i="28"/>
  <c r="O160" i="40"/>
  <c r="O160" i="47"/>
  <c r="O160" i="43"/>
  <c r="O160" i="44"/>
  <c r="O160" i="48"/>
  <c r="P262" i="47"/>
  <c r="P262" i="37"/>
  <c r="P262" i="41"/>
  <c r="P262" i="33"/>
  <c r="P262" i="46"/>
  <c r="P262" i="38"/>
  <c r="P262" i="29"/>
  <c r="P262" i="45"/>
  <c r="P262" i="42"/>
  <c r="P262" i="35"/>
  <c r="P262" i="34"/>
  <c r="P262" i="31"/>
  <c r="P197" i="34"/>
  <c r="R197" i="34" s="1"/>
  <c r="P197" i="41"/>
  <c r="R197" i="41" s="1"/>
  <c r="S197" i="41" s="1"/>
  <c r="P197" i="42"/>
  <c r="R197" i="42" s="1"/>
  <c r="S197" i="42" s="1"/>
  <c r="P197" i="32"/>
  <c r="R197" i="32" s="1"/>
  <c r="P89" i="30"/>
  <c r="R89" i="30" s="1"/>
  <c r="P89" i="33"/>
  <c r="R89" i="33" s="1"/>
  <c r="P89" i="34"/>
  <c r="R89" i="34" s="1"/>
  <c r="P89" i="38"/>
  <c r="R89" i="38" s="1"/>
  <c r="P89" i="41"/>
  <c r="R89" i="41" s="1"/>
  <c r="P89" i="46"/>
  <c r="R89" i="46" s="1"/>
  <c r="S89" i="46" s="1"/>
  <c r="P89" i="29"/>
  <c r="R89" i="29" s="1"/>
  <c r="O260" i="29"/>
  <c r="O260" i="30"/>
  <c r="O260" i="39"/>
  <c r="O261" i="44"/>
  <c r="O261" i="43"/>
  <c r="O261" i="45"/>
  <c r="O261" i="41"/>
  <c r="O261" i="42"/>
  <c r="O261" i="48"/>
  <c r="P261" i="39"/>
  <c r="R261" i="39" s="1"/>
  <c r="P261" i="43"/>
  <c r="R261" i="43" s="1"/>
  <c r="P261" i="44"/>
  <c r="R261" i="44" s="1"/>
  <c r="P261" i="31"/>
  <c r="R261" i="31" s="1"/>
  <c r="P261" i="47"/>
  <c r="P261" i="35"/>
  <c r="R261" i="35" s="1"/>
  <c r="P261" i="32"/>
  <c r="R261" i="32" s="1"/>
  <c r="P261" i="38"/>
  <c r="R261" i="38" s="1"/>
  <c r="P261" i="37"/>
  <c r="R261" i="37" s="1"/>
  <c r="P261" i="41"/>
  <c r="R261" i="41" s="1"/>
  <c r="P261" i="36"/>
  <c r="R261" i="36" s="1"/>
  <c r="P261" i="34"/>
  <c r="R261" i="34" s="1"/>
  <c r="P261" i="42"/>
  <c r="R261" i="42" s="1"/>
  <c r="P261" i="40"/>
  <c r="R261" i="40" s="1"/>
  <c r="P261" i="45"/>
  <c r="R261" i="45" s="1"/>
  <c r="P261" i="30"/>
  <c r="R261" i="30" s="1"/>
  <c r="P200" i="31"/>
  <c r="R200" i="31" s="1"/>
  <c r="P200" i="46"/>
  <c r="R200" i="46" s="1"/>
  <c r="O200" i="45"/>
  <c r="O200" i="28"/>
  <c r="O200" i="31"/>
  <c r="O200" i="48"/>
  <c r="O200" i="32"/>
  <c r="O200" i="38"/>
  <c r="O200" i="34"/>
  <c r="O200" i="36"/>
  <c r="O160" i="39"/>
  <c r="O160" i="42"/>
  <c r="O160" i="31"/>
  <c r="O160" i="32"/>
  <c r="O160" i="41"/>
  <c r="O160" i="33"/>
  <c r="O160" i="46"/>
  <c r="O160" i="36"/>
  <c r="P263" i="42"/>
  <c r="R263" i="42" s="1"/>
  <c r="P263" i="48"/>
  <c r="R263" i="48" s="1"/>
  <c r="P263" i="43"/>
  <c r="R263" i="43" s="1"/>
  <c r="P263" i="28"/>
  <c r="P263" i="36"/>
  <c r="R263" i="36" s="1"/>
  <c r="O262" i="31"/>
  <c r="O262" i="28"/>
  <c r="O262" i="42"/>
  <c r="O262" i="33"/>
  <c r="O262" i="43"/>
  <c r="O262" i="44"/>
  <c r="O262" i="30"/>
  <c r="O262" i="45"/>
  <c r="O262" i="40"/>
  <c r="O262" i="41"/>
  <c r="O262" i="32"/>
  <c r="O262" i="48"/>
  <c r="O262" i="35"/>
  <c r="O262" i="38"/>
  <c r="O262" i="29"/>
  <c r="O262" i="47"/>
  <c r="O262" i="39"/>
  <c r="O262" i="36"/>
  <c r="O262" i="46"/>
  <c r="O260" i="42"/>
  <c r="O260" i="33"/>
  <c r="O260" i="40"/>
  <c r="O260" i="44"/>
  <c r="O260" i="38"/>
  <c r="O260" i="41"/>
  <c r="O260" i="46"/>
  <c r="O260" i="36"/>
  <c r="O260" i="37"/>
  <c r="O260" i="32"/>
  <c r="O260" i="35"/>
  <c r="O260" i="34"/>
  <c r="O260" i="28"/>
  <c r="P260" i="47"/>
  <c r="P260" i="45"/>
  <c r="R260" i="45" s="1"/>
  <c r="P260" i="31"/>
  <c r="R260" i="31" s="1"/>
  <c r="P260" i="44"/>
  <c r="R260" i="44" s="1"/>
  <c r="P260" i="48"/>
  <c r="R260" i="48" s="1"/>
  <c r="P260" i="29"/>
  <c r="R260" i="29" s="1"/>
  <c r="P260" i="30"/>
  <c r="R260" i="30" s="1"/>
  <c r="P260" i="33"/>
  <c r="R260" i="33" s="1"/>
  <c r="P260" i="34"/>
  <c r="R260" i="34" s="1"/>
  <c r="P260" i="42"/>
  <c r="R260" i="42" s="1"/>
  <c r="P260" i="32"/>
  <c r="R260" i="32" s="1"/>
  <c r="P260" i="40"/>
  <c r="R260" i="40" s="1"/>
  <c r="P260" i="39"/>
  <c r="R260" i="39" s="1"/>
  <c r="P260" i="43"/>
  <c r="R260" i="43" s="1"/>
  <c r="P260" i="41"/>
  <c r="R260" i="41" s="1"/>
  <c r="P260" i="38"/>
  <c r="R260" i="38" s="1"/>
  <c r="P260" i="36"/>
  <c r="R260" i="36" s="1"/>
  <c r="P260" i="37"/>
  <c r="R260" i="37" s="1"/>
  <c r="P260" i="28"/>
  <c r="P260" i="35"/>
  <c r="R260" i="35" s="1"/>
  <c r="P260" i="46"/>
  <c r="R260" i="46" s="1"/>
  <c r="P220" i="48"/>
  <c r="R220" i="48" s="1"/>
  <c r="P220" i="32"/>
  <c r="R220" i="32" s="1"/>
  <c r="P220" i="29"/>
  <c r="R220" i="29" s="1"/>
  <c r="P220" i="42"/>
  <c r="R220" i="42" s="1"/>
  <c r="P220" i="47"/>
  <c r="P220" i="46"/>
  <c r="R220" i="46" s="1"/>
  <c r="P220" i="41"/>
  <c r="R220" i="41" s="1"/>
  <c r="P220" i="28"/>
  <c r="O220" i="42"/>
  <c r="O220" i="41"/>
  <c r="O220" i="32"/>
  <c r="O220" i="28"/>
  <c r="O220" i="31"/>
  <c r="O220" i="38"/>
  <c r="O220" i="36"/>
  <c r="O220" i="34"/>
  <c r="O220" i="47"/>
  <c r="O220" i="33"/>
  <c r="O220" i="48"/>
  <c r="O220" i="40"/>
  <c r="O220" i="43"/>
  <c r="O220" i="37"/>
  <c r="O220" i="45"/>
  <c r="O220" i="39"/>
  <c r="O220" i="30"/>
  <c r="O220" i="46"/>
  <c r="O220" i="44"/>
  <c r="O220" i="35"/>
  <c r="O220" i="29"/>
  <c r="O129" i="46"/>
  <c r="O129" i="36"/>
  <c r="O129" i="41"/>
  <c r="O129" i="45"/>
  <c r="O129" i="43"/>
  <c r="O129" i="37"/>
  <c r="O129" i="47"/>
  <c r="O129" i="39"/>
  <c r="O129" i="40"/>
  <c r="O129" i="31"/>
  <c r="O129" i="38"/>
  <c r="O129" i="33"/>
  <c r="O129" i="35"/>
  <c r="O129" i="32"/>
  <c r="O129" i="29"/>
  <c r="O129" i="44"/>
  <c r="O129" i="34"/>
  <c r="O129" i="42"/>
  <c r="O129" i="48"/>
  <c r="O129" i="30"/>
  <c r="O129" i="28"/>
  <c r="P129" i="33"/>
  <c r="R129" i="33" s="1"/>
  <c r="P129" i="29"/>
  <c r="R129" i="29" s="1"/>
  <c r="P129" i="36"/>
  <c r="R129" i="36" s="1"/>
  <c r="P129" i="37"/>
  <c r="R129" i="37" s="1"/>
  <c r="P129" i="47"/>
  <c r="P129" i="34"/>
  <c r="R129" i="34" s="1"/>
  <c r="P129" i="32"/>
  <c r="R129" i="32" s="1"/>
  <c r="P129" i="31"/>
  <c r="R129" i="31" s="1"/>
  <c r="P129" i="43"/>
  <c r="R129" i="43" s="1"/>
  <c r="P129" i="39"/>
  <c r="R129" i="39" s="1"/>
  <c r="P129" i="35"/>
  <c r="R129" i="35" s="1"/>
  <c r="P129" i="48"/>
  <c r="R129" i="48" s="1"/>
  <c r="P129" i="30"/>
  <c r="R129" i="30" s="1"/>
  <c r="P129" i="44"/>
  <c r="R129" i="44" s="1"/>
  <c r="P129" i="45"/>
  <c r="R129" i="45" s="1"/>
  <c r="P129" i="28"/>
  <c r="P129" i="46"/>
  <c r="R129" i="46" s="1"/>
  <c r="P129" i="38"/>
  <c r="R129" i="38" s="1"/>
  <c r="P129" i="40"/>
  <c r="R129" i="40" s="1"/>
  <c r="O200" i="44"/>
  <c r="O200" i="46"/>
  <c r="O200" i="35"/>
  <c r="O200" i="43"/>
  <c r="O200" i="47"/>
  <c r="O200" i="30"/>
  <c r="O200" i="42"/>
  <c r="O200" i="37"/>
  <c r="O200" i="29"/>
  <c r="O200" i="39"/>
  <c r="O200" i="41"/>
  <c r="O200" i="40"/>
  <c r="O200" i="33"/>
  <c r="P160" i="41"/>
  <c r="R160" i="41" s="1"/>
  <c r="P160" i="33"/>
  <c r="R160" i="33" s="1"/>
  <c r="P160" i="45"/>
  <c r="R160" i="45" s="1"/>
  <c r="P160" i="35"/>
  <c r="R160" i="35" s="1"/>
  <c r="P160" i="43"/>
  <c r="R160" i="43" s="1"/>
  <c r="P160" i="37"/>
  <c r="R160" i="37" s="1"/>
  <c r="P160" i="46"/>
  <c r="R160" i="46" s="1"/>
  <c r="P160" i="34"/>
  <c r="R160" i="34" s="1"/>
  <c r="P160" i="47"/>
  <c r="P160" i="31"/>
  <c r="R160" i="31" s="1"/>
  <c r="P160" i="38"/>
  <c r="R160" i="38" s="1"/>
  <c r="P160" i="44"/>
  <c r="R160" i="44" s="1"/>
  <c r="P160" i="29"/>
  <c r="R160" i="29" s="1"/>
  <c r="P160" i="30"/>
  <c r="R160" i="30" s="1"/>
  <c r="P160" i="48"/>
  <c r="R160" i="48" s="1"/>
  <c r="P160" i="40"/>
  <c r="R160" i="40" s="1"/>
  <c r="P160" i="42"/>
  <c r="R160" i="42" s="1"/>
  <c r="P160" i="32"/>
  <c r="R160" i="32" s="1"/>
  <c r="P160" i="39"/>
  <c r="R160" i="39" s="1"/>
  <c r="P160" i="36"/>
  <c r="R160" i="36" s="1"/>
  <c r="P263" i="35"/>
  <c r="R263" i="35" s="1"/>
  <c r="P263" i="33"/>
  <c r="R263" i="33" s="1"/>
  <c r="P263" i="29"/>
  <c r="R263" i="29" s="1"/>
  <c r="P263" i="45"/>
  <c r="R263" i="45" s="1"/>
  <c r="P263" i="46"/>
  <c r="R263" i="46" s="1"/>
  <c r="P263" i="31"/>
  <c r="R263" i="31" s="1"/>
  <c r="P263" i="39"/>
  <c r="R263" i="39" s="1"/>
  <c r="P263" i="40"/>
  <c r="R263" i="40" s="1"/>
  <c r="P263" i="44"/>
  <c r="R263" i="44" s="1"/>
  <c r="P263" i="32"/>
  <c r="R263" i="32" s="1"/>
  <c r="P263" i="41"/>
  <c r="R263" i="41" s="1"/>
  <c r="P263" i="37"/>
  <c r="R263" i="37" s="1"/>
  <c r="P263" i="30"/>
  <c r="R263" i="30" s="1"/>
  <c r="P263" i="47"/>
  <c r="P263" i="34"/>
  <c r="R263" i="34" s="1"/>
  <c r="P263" i="38"/>
  <c r="R263" i="38" s="1"/>
  <c r="P197" i="37"/>
  <c r="R197" i="37" s="1"/>
  <c r="P197" i="46"/>
  <c r="R197" i="46" s="1"/>
  <c r="P197" i="30"/>
  <c r="R197" i="30" s="1"/>
  <c r="P197" i="33"/>
  <c r="R197" i="33" s="1"/>
  <c r="P197" i="31"/>
  <c r="R197" i="31" s="1"/>
  <c r="P197" i="44"/>
  <c r="R197" i="44" s="1"/>
  <c r="P197" i="40"/>
  <c r="R197" i="40" s="1"/>
  <c r="P197" i="39"/>
  <c r="R197" i="39" s="1"/>
  <c r="P197" i="35"/>
  <c r="R197" i="35" s="1"/>
  <c r="P197" i="43"/>
  <c r="R197" i="43" s="1"/>
  <c r="P197" i="36"/>
  <c r="R197" i="36" s="1"/>
  <c r="P197" i="45"/>
  <c r="R197" i="45" s="1"/>
  <c r="P197" i="47"/>
  <c r="P197" i="38"/>
  <c r="R197" i="38" s="1"/>
  <c r="P197" i="48"/>
  <c r="R197" i="48" s="1"/>
  <c r="P220" i="45"/>
  <c r="R220" i="45" s="1"/>
  <c r="P220" i="31"/>
  <c r="R220" i="31" s="1"/>
  <c r="P220" i="40"/>
  <c r="R220" i="40" s="1"/>
  <c r="P220" i="37"/>
  <c r="R220" i="37" s="1"/>
  <c r="P220" i="30"/>
  <c r="R220" i="30" s="1"/>
  <c r="P220" i="38"/>
  <c r="R220" i="38" s="1"/>
  <c r="P220" i="33"/>
  <c r="R220" i="33" s="1"/>
  <c r="P220" i="44"/>
  <c r="R220" i="44" s="1"/>
  <c r="P220" i="36"/>
  <c r="R220" i="36" s="1"/>
  <c r="P220" i="39"/>
  <c r="R220" i="39" s="1"/>
  <c r="P220" i="43"/>
  <c r="R220" i="43" s="1"/>
  <c r="P220" i="35"/>
  <c r="R220" i="35" s="1"/>
  <c r="P220" i="34"/>
  <c r="R220" i="34" s="1"/>
  <c r="P200" i="41"/>
  <c r="R200" i="41" s="1"/>
  <c r="P200" i="45"/>
  <c r="R200" i="45" s="1"/>
  <c r="P200" i="48"/>
  <c r="R200" i="48" s="1"/>
  <c r="P200" i="32"/>
  <c r="R200" i="32" s="1"/>
  <c r="P200" i="34"/>
  <c r="R200" i="34" s="1"/>
  <c r="P200" i="30"/>
  <c r="R200" i="30" s="1"/>
  <c r="P200" i="44"/>
  <c r="R200" i="44" s="1"/>
  <c r="P200" i="40"/>
  <c r="R200" i="40" s="1"/>
  <c r="P200" i="37"/>
  <c r="R200" i="37" s="1"/>
  <c r="P200" i="43"/>
  <c r="R200" i="43" s="1"/>
  <c r="P200" i="35"/>
  <c r="R200" i="35" s="1"/>
  <c r="P200" i="36"/>
  <c r="R200" i="36" s="1"/>
  <c r="P200" i="47"/>
  <c r="P200" i="28"/>
  <c r="P200" i="33"/>
  <c r="R200" i="33" s="1"/>
  <c r="P200" i="29"/>
  <c r="R200" i="29" s="1"/>
  <c r="P200" i="39"/>
  <c r="R200" i="39" s="1"/>
  <c r="P200" i="42"/>
  <c r="R200" i="42" s="1"/>
  <c r="P200" i="38"/>
  <c r="R200" i="38" s="1"/>
  <c r="P240" i="37"/>
  <c r="R240" i="37" s="1"/>
  <c r="P240" i="35"/>
  <c r="R240" i="35" s="1"/>
  <c r="P240" i="47"/>
  <c r="P240" i="28"/>
  <c r="P240" i="40"/>
  <c r="R240" i="40" s="1"/>
  <c r="P240" i="32"/>
  <c r="R240" i="32" s="1"/>
  <c r="P240" i="42"/>
  <c r="R240" i="42" s="1"/>
  <c r="P240" i="30"/>
  <c r="R240" i="30" s="1"/>
  <c r="P240" i="38"/>
  <c r="R240" i="38" s="1"/>
  <c r="P240" i="33"/>
  <c r="R240" i="33" s="1"/>
  <c r="P240" i="39"/>
  <c r="R240" i="39" s="1"/>
  <c r="P240" i="44"/>
  <c r="R240" i="44" s="1"/>
  <c r="P240" i="31"/>
  <c r="R240" i="31" s="1"/>
  <c r="P240" i="46"/>
  <c r="R240" i="46" s="1"/>
  <c r="P240" i="48"/>
  <c r="R240" i="48" s="1"/>
  <c r="P240" i="34"/>
  <c r="R240" i="34" s="1"/>
  <c r="P240" i="41"/>
  <c r="R240" i="41" s="1"/>
  <c r="P240" i="36"/>
  <c r="R240" i="36" s="1"/>
  <c r="P240" i="45"/>
  <c r="R240" i="45" s="1"/>
  <c r="P240" i="29"/>
  <c r="R240" i="29" s="1"/>
  <c r="P240" i="43"/>
  <c r="R240" i="43" s="1"/>
  <c r="O240" i="38"/>
  <c r="O240" i="30"/>
  <c r="O240" i="34"/>
  <c r="O240" i="32"/>
  <c r="O240" i="45"/>
  <c r="O240" i="33"/>
  <c r="O240" i="43"/>
  <c r="O240" i="40"/>
  <c r="O240" i="48"/>
  <c r="O240" i="37"/>
  <c r="O240" i="42"/>
  <c r="O240" i="35"/>
  <c r="O240" i="44"/>
  <c r="O240" i="41"/>
  <c r="O240" i="39"/>
  <c r="O240" i="36"/>
  <c r="O240" i="28"/>
  <c r="O240" i="46"/>
  <c r="O240" i="47"/>
  <c r="O240" i="31"/>
  <c r="O240" i="29"/>
  <c r="P129" i="42"/>
  <c r="R129" i="42" s="1"/>
  <c r="P129" i="41"/>
  <c r="R129" i="41" s="1"/>
  <c r="O263" i="37"/>
  <c r="O263" i="29"/>
  <c r="O263" i="40"/>
  <c r="O263" i="35"/>
  <c r="O263" i="42"/>
  <c r="O263" i="41"/>
  <c r="O263" i="44"/>
  <c r="O263" i="39"/>
  <c r="O263" i="30"/>
  <c r="O263" i="31"/>
  <c r="O263" i="47"/>
  <c r="O263" i="43"/>
  <c r="O263" i="46"/>
  <c r="O263" i="36"/>
  <c r="O263" i="34"/>
  <c r="O263" i="32"/>
  <c r="O263" i="38"/>
  <c r="O263" i="28"/>
  <c r="O263" i="33"/>
  <c r="O263" i="48"/>
  <c r="O263" i="45"/>
  <c r="P262" i="44"/>
  <c r="R262" i="44" s="1"/>
  <c r="P262" i="28"/>
  <c r="P262" i="43"/>
  <c r="R262" i="43" s="1"/>
  <c r="P262" i="40"/>
  <c r="R262" i="40" s="1"/>
  <c r="P262" i="30"/>
  <c r="R262" i="30" s="1"/>
  <c r="P262" i="39"/>
  <c r="R262" i="39" s="1"/>
  <c r="P262" i="32"/>
  <c r="R262" i="32" s="1"/>
  <c r="P262" i="36"/>
  <c r="R262" i="36" s="1"/>
  <c r="P262" i="48"/>
  <c r="R262" i="48" s="1"/>
  <c r="O149" i="33"/>
  <c r="O149" i="32"/>
  <c r="O149" i="46"/>
  <c r="O149" i="34"/>
  <c r="O264" i="35"/>
  <c r="O264" i="43"/>
  <c r="O264" i="41"/>
  <c r="O264" i="39"/>
  <c r="O264" i="47"/>
  <c r="O264" i="28"/>
  <c r="O264" i="36"/>
  <c r="O264" i="30"/>
  <c r="O264" i="34"/>
  <c r="O264" i="32"/>
  <c r="O264" i="42"/>
  <c r="O264" i="45"/>
  <c r="O264" i="48"/>
  <c r="O264" i="33"/>
  <c r="O264" i="37"/>
  <c r="O264" i="40"/>
  <c r="O264" i="29"/>
  <c r="O264" i="44"/>
  <c r="P388" i="33"/>
  <c r="R388" i="33" s="1"/>
  <c r="P388" i="34"/>
  <c r="R388" i="34" s="1"/>
  <c r="P388" i="42"/>
  <c r="R388" i="42" s="1"/>
  <c r="P388" i="36"/>
  <c r="R388" i="36" s="1"/>
  <c r="P388" i="28"/>
  <c r="P388" i="39"/>
  <c r="R388" i="39" s="1"/>
  <c r="P388" i="40"/>
  <c r="R388" i="40" s="1"/>
  <c r="P388" i="45"/>
  <c r="R388" i="45" s="1"/>
  <c r="P388" i="41"/>
  <c r="R388" i="41" s="1"/>
  <c r="P388" i="43"/>
  <c r="R388" i="43" s="1"/>
  <c r="P388" i="47"/>
  <c r="P388" i="35"/>
  <c r="R388" i="35" s="1"/>
  <c r="P388" i="31"/>
  <c r="R388" i="31" s="1"/>
  <c r="P388" i="30"/>
  <c r="R388" i="30" s="1"/>
  <c r="R141" i="40"/>
  <c r="L141" i="40"/>
  <c r="O87" i="35"/>
  <c r="O87" i="33"/>
  <c r="O87" i="32"/>
  <c r="O87" i="31"/>
  <c r="O87" i="29"/>
  <c r="O87" i="43"/>
  <c r="O87" i="46"/>
  <c r="O87" i="28"/>
  <c r="O87" i="37"/>
  <c r="O87" i="47"/>
  <c r="O87" i="45"/>
  <c r="O87" i="44"/>
  <c r="O87" i="48"/>
  <c r="O87" i="34"/>
  <c r="O87" i="30"/>
  <c r="O87" i="40"/>
  <c r="O87" i="41"/>
  <c r="O87" i="38"/>
  <c r="O87" i="42"/>
  <c r="O87" i="39"/>
  <c r="O87" i="36"/>
  <c r="P87" i="37"/>
  <c r="R87" i="37" s="1"/>
  <c r="P87" i="43"/>
  <c r="R87" i="43" s="1"/>
  <c r="P87" i="39"/>
  <c r="R87" i="39" s="1"/>
  <c r="P87" i="45"/>
  <c r="R87" i="45" s="1"/>
  <c r="S87" i="45" s="1"/>
  <c r="P87" i="44"/>
  <c r="R87" i="44" s="1"/>
  <c r="P87" i="38"/>
  <c r="R87" i="38" s="1"/>
  <c r="P87" i="36"/>
  <c r="R87" i="36" s="1"/>
  <c r="P87" i="31"/>
  <c r="R87" i="31" s="1"/>
  <c r="P87" i="35"/>
  <c r="R87" i="35" s="1"/>
  <c r="P87" i="30"/>
  <c r="R87" i="30" s="1"/>
  <c r="P87" i="42"/>
  <c r="R87" i="42" s="1"/>
  <c r="P87" i="40"/>
  <c r="R87" i="40" s="1"/>
  <c r="P87" i="46"/>
  <c r="R87" i="46" s="1"/>
  <c r="S87" i="46" s="1"/>
  <c r="P87" i="47"/>
  <c r="P87" i="32"/>
  <c r="R87" i="32" s="1"/>
  <c r="P87" i="41"/>
  <c r="R87" i="41" s="1"/>
  <c r="P87" i="28"/>
  <c r="P87" i="48"/>
  <c r="R87" i="48" s="1"/>
  <c r="P87" i="34"/>
  <c r="R87" i="34" s="1"/>
  <c r="P87" i="33"/>
  <c r="R87" i="33" s="1"/>
  <c r="P87" i="29"/>
  <c r="R87" i="29" s="1"/>
  <c r="O149" i="44"/>
  <c r="O149" i="40"/>
  <c r="O149" i="30"/>
  <c r="O149" i="43"/>
  <c r="O149" i="29"/>
  <c r="O149" i="31"/>
  <c r="O149" i="35"/>
  <c r="O149" i="48"/>
  <c r="O149" i="38"/>
  <c r="O149" i="28"/>
  <c r="O149" i="37"/>
  <c r="O149" i="47"/>
  <c r="O149" i="36"/>
  <c r="O149" i="45"/>
  <c r="O149" i="41"/>
  <c r="O149" i="39"/>
  <c r="O149" i="42"/>
  <c r="O264" i="38"/>
  <c r="O264" i="46"/>
  <c r="O264" i="31"/>
  <c r="P267" i="39"/>
  <c r="R267" i="39" s="1"/>
  <c r="P267" i="44"/>
  <c r="R267" i="44" s="1"/>
  <c r="P267" i="37"/>
  <c r="R267" i="37" s="1"/>
  <c r="P267" i="43"/>
  <c r="R267" i="43" s="1"/>
  <c r="P267" i="30"/>
  <c r="R267" i="30" s="1"/>
  <c r="P267" i="40"/>
  <c r="R267" i="40" s="1"/>
  <c r="P267" i="42"/>
  <c r="R267" i="42" s="1"/>
  <c r="P267" i="34"/>
  <c r="R267" i="34" s="1"/>
  <c r="P267" i="48"/>
  <c r="R267" i="48" s="1"/>
  <c r="P267" i="47"/>
  <c r="P267" i="45"/>
  <c r="R267" i="45" s="1"/>
  <c r="S267" i="45" s="1"/>
  <c r="P267" i="31"/>
  <c r="R267" i="31" s="1"/>
  <c r="P267" i="28"/>
  <c r="P267" i="33"/>
  <c r="R267" i="33" s="1"/>
  <c r="P267" i="29"/>
  <c r="R267" i="29" s="1"/>
  <c r="P267" i="46"/>
  <c r="R267" i="46" s="1"/>
  <c r="S267" i="46" s="1"/>
  <c r="P267" i="41"/>
  <c r="R267" i="41" s="1"/>
  <c r="P267" i="36"/>
  <c r="R267" i="36" s="1"/>
  <c r="P267" i="38"/>
  <c r="R267" i="38" s="1"/>
  <c r="P267" i="35"/>
  <c r="R267" i="35" s="1"/>
  <c r="P267" i="32"/>
  <c r="R267" i="32" s="1"/>
  <c r="O267" i="29"/>
  <c r="O267" i="32"/>
  <c r="O267" i="34"/>
  <c r="O267" i="36"/>
  <c r="O267" i="31"/>
  <c r="O267" i="44"/>
  <c r="O267" i="46"/>
  <c r="O267" i="38"/>
  <c r="O267" i="40"/>
  <c r="O267" i="47"/>
  <c r="O267" i="37"/>
  <c r="O267" i="33"/>
  <c r="O267" i="45"/>
  <c r="O267" i="35"/>
  <c r="O267" i="30"/>
  <c r="O267" i="48"/>
  <c r="O267" i="43"/>
  <c r="O267" i="41"/>
  <c r="O267" i="39"/>
  <c r="O267" i="42"/>
  <c r="O267" i="28"/>
  <c r="P268" i="36"/>
  <c r="R268" i="36" s="1"/>
  <c r="P268" i="29"/>
  <c r="R268" i="29" s="1"/>
  <c r="P268" i="44"/>
  <c r="R268" i="44" s="1"/>
  <c r="P268" i="41"/>
  <c r="R268" i="41" s="1"/>
  <c r="P268" i="34"/>
  <c r="R268" i="34" s="1"/>
  <c r="P268" i="33"/>
  <c r="R268" i="33" s="1"/>
  <c r="P268" i="31"/>
  <c r="R268" i="31" s="1"/>
  <c r="P268" i="45"/>
  <c r="R268" i="45" s="1"/>
  <c r="S268" i="45" s="1"/>
  <c r="P268" i="32"/>
  <c r="R268" i="32" s="1"/>
  <c r="P268" i="38"/>
  <c r="R268" i="38" s="1"/>
  <c r="P268" i="43"/>
  <c r="R268" i="43" s="1"/>
  <c r="P268" i="30"/>
  <c r="R268" i="30" s="1"/>
  <c r="P268" i="47"/>
  <c r="P268" i="28"/>
  <c r="P268" i="46"/>
  <c r="R268" i="46" s="1"/>
  <c r="S268" i="46" s="1"/>
  <c r="P268" i="35"/>
  <c r="R268" i="35" s="1"/>
  <c r="P268" i="48"/>
  <c r="R268" i="48" s="1"/>
  <c r="P268" i="37"/>
  <c r="R268" i="37" s="1"/>
  <c r="P268" i="39"/>
  <c r="R268" i="39" s="1"/>
  <c r="P268" i="40"/>
  <c r="R268" i="40" s="1"/>
  <c r="P268" i="42"/>
  <c r="R268" i="42" s="1"/>
  <c r="O268" i="40"/>
  <c r="O268" i="44"/>
  <c r="O268" i="35"/>
  <c r="O268" i="34"/>
  <c r="O268" i="43"/>
  <c r="O268" i="37"/>
  <c r="O268" i="48"/>
  <c r="O268" i="38"/>
  <c r="O268" i="30"/>
  <c r="O268" i="31"/>
  <c r="O268" i="28"/>
  <c r="O268" i="32"/>
  <c r="O268" i="47"/>
  <c r="O268" i="29"/>
  <c r="O268" i="46"/>
  <c r="O268" i="45"/>
  <c r="O268" i="42"/>
  <c r="O268" i="33"/>
  <c r="O268" i="41"/>
  <c r="O268" i="39"/>
  <c r="O268" i="36"/>
  <c r="P149" i="40"/>
  <c r="R149" i="40" s="1"/>
  <c r="P149" i="29"/>
  <c r="R149" i="29" s="1"/>
  <c r="P149" i="32"/>
  <c r="R149" i="32" s="1"/>
  <c r="P149" i="34"/>
  <c r="R149" i="34" s="1"/>
  <c r="P149" i="38"/>
  <c r="R149" i="38" s="1"/>
  <c r="P149" i="39"/>
  <c r="R149" i="39" s="1"/>
  <c r="P149" i="44"/>
  <c r="R149" i="44" s="1"/>
  <c r="P149" i="31"/>
  <c r="R149" i="31" s="1"/>
  <c r="P149" i="46"/>
  <c r="R149" i="46" s="1"/>
  <c r="S149" i="46" s="1"/>
  <c r="P149" i="36"/>
  <c r="R149" i="36" s="1"/>
  <c r="P149" i="33"/>
  <c r="R149" i="33" s="1"/>
  <c r="P149" i="48"/>
  <c r="R149" i="48" s="1"/>
  <c r="P149" i="41"/>
  <c r="R149" i="41" s="1"/>
  <c r="P149" i="28"/>
  <c r="P149" i="30"/>
  <c r="R149" i="30" s="1"/>
  <c r="P149" i="35"/>
  <c r="R149" i="35" s="1"/>
  <c r="P149" i="37"/>
  <c r="R149" i="37" s="1"/>
  <c r="P149" i="43"/>
  <c r="R149" i="43" s="1"/>
  <c r="P149" i="47"/>
  <c r="P149" i="45"/>
  <c r="R149" i="45" s="1"/>
  <c r="S149" i="45" s="1"/>
  <c r="P149" i="42"/>
  <c r="R149" i="42" s="1"/>
  <c r="P264" i="33"/>
  <c r="R264" i="33" s="1"/>
  <c r="P264" i="41"/>
  <c r="R264" i="41" s="1"/>
  <c r="P264" i="29"/>
  <c r="R264" i="29" s="1"/>
  <c r="P264" i="40"/>
  <c r="R264" i="40" s="1"/>
  <c r="P264" i="45"/>
  <c r="R264" i="45" s="1"/>
  <c r="S264" i="45" s="1"/>
  <c r="P264" i="47"/>
  <c r="P264" i="34"/>
  <c r="R264" i="34" s="1"/>
  <c r="P264" i="42"/>
  <c r="R264" i="42" s="1"/>
  <c r="P264" i="37"/>
  <c r="R264" i="37" s="1"/>
  <c r="P264" i="48"/>
  <c r="R264" i="48" s="1"/>
  <c r="P264" i="44"/>
  <c r="R264" i="44" s="1"/>
  <c r="P264" i="31"/>
  <c r="R264" i="31" s="1"/>
  <c r="P264" i="28"/>
  <c r="P264" i="32"/>
  <c r="R264" i="32" s="1"/>
  <c r="P264" i="30"/>
  <c r="R264" i="30" s="1"/>
  <c r="P264" i="43"/>
  <c r="R264" i="43" s="1"/>
  <c r="P264" i="46"/>
  <c r="R264" i="46" s="1"/>
  <c r="S264" i="46" s="1"/>
  <c r="P264" i="35"/>
  <c r="R264" i="35" s="1"/>
  <c r="P264" i="39"/>
  <c r="R264" i="39" s="1"/>
  <c r="P264" i="38"/>
  <c r="R264" i="38" s="1"/>
  <c r="P264" i="36"/>
  <c r="R264" i="36" s="1"/>
  <c r="P229" i="47"/>
  <c r="P229" i="38"/>
  <c r="R229" i="38" s="1"/>
  <c r="P229" i="30"/>
  <c r="R229" i="30" s="1"/>
  <c r="P229" i="37"/>
  <c r="R229" i="37" s="1"/>
  <c r="P229" i="40"/>
  <c r="R229" i="40" s="1"/>
  <c r="P229" i="45"/>
  <c r="R229" i="45" s="1"/>
  <c r="P229" i="28"/>
  <c r="P229" i="46"/>
  <c r="R229" i="46" s="1"/>
  <c r="P229" i="36"/>
  <c r="R229" i="36" s="1"/>
  <c r="P229" i="34"/>
  <c r="R229" i="34" s="1"/>
  <c r="P229" i="41"/>
  <c r="R229" i="41" s="1"/>
  <c r="P229" i="44"/>
  <c r="R229" i="44" s="1"/>
  <c r="P229" i="42"/>
  <c r="R229" i="42" s="1"/>
  <c r="P229" i="48"/>
  <c r="R229" i="48" s="1"/>
  <c r="P229" i="29"/>
  <c r="R229" i="29" s="1"/>
  <c r="P229" i="33"/>
  <c r="R229" i="33" s="1"/>
  <c r="P229" i="32"/>
  <c r="R229" i="32" s="1"/>
  <c r="P229" i="43"/>
  <c r="R229" i="43" s="1"/>
  <c r="P229" i="39"/>
  <c r="R229" i="39" s="1"/>
  <c r="P229" i="35"/>
  <c r="R229" i="35" s="1"/>
  <c r="P229" i="31"/>
  <c r="R229" i="31" s="1"/>
  <c r="O229" i="43"/>
  <c r="O229" i="36"/>
  <c r="O229" i="32"/>
  <c r="O229" i="37"/>
  <c r="O229" i="47"/>
  <c r="O229" i="44"/>
  <c r="O229" i="42"/>
  <c r="O229" i="45"/>
  <c r="O229" i="40"/>
  <c r="O229" i="33"/>
  <c r="O229" i="28"/>
  <c r="O229" i="38"/>
  <c r="O229" i="31"/>
  <c r="O229" i="29"/>
  <c r="O229" i="41"/>
  <c r="O229" i="34"/>
  <c r="O229" i="48"/>
  <c r="O229" i="46"/>
  <c r="O229" i="35"/>
  <c r="O229" i="30"/>
  <c r="O229" i="39"/>
  <c r="R180" i="31"/>
  <c r="L180" i="31"/>
  <c r="R180" i="41"/>
  <c r="L180" i="41"/>
  <c r="R180" i="33"/>
  <c r="L180" i="33"/>
  <c r="R180" i="38"/>
  <c r="L180" i="38"/>
  <c r="L180" i="29"/>
  <c r="R180" i="29"/>
  <c r="L180" i="32"/>
  <c r="R180" i="32"/>
  <c r="R180" i="30"/>
  <c r="L180" i="30"/>
  <c r="P89" i="47"/>
  <c r="P89" i="35"/>
  <c r="R89" i="35" s="1"/>
  <c r="P89" i="43"/>
  <c r="R89" i="43" s="1"/>
  <c r="P89" i="37"/>
  <c r="R89" i="37" s="1"/>
  <c r="P89" i="44"/>
  <c r="R89" i="44" s="1"/>
  <c r="P89" i="45"/>
  <c r="R89" i="45" s="1"/>
  <c r="S89" i="45" s="1"/>
  <c r="P89" i="32"/>
  <c r="R89" i="32" s="1"/>
  <c r="P89" i="36"/>
  <c r="R89" i="36" s="1"/>
  <c r="P89" i="31"/>
  <c r="R89" i="31" s="1"/>
  <c r="P89" i="39"/>
  <c r="R89" i="39" s="1"/>
  <c r="P89" i="40"/>
  <c r="R89" i="40" s="1"/>
  <c r="P89" i="28"/>
  <c r="P89" i="42"/>
  <c r="R89" i="42" s="1"/>
  <c r="P89" i="48"/>
  <c r="R89" i="48" s="1"/>
  <c r="P388" i="29"/>
  <c r="R388" i="29" s="1"/>
  <c r="P388" i="46"/>
  <c r="R388" i="46" s="1"/>
  <c r="P388" i="44"/>
  <c r="R388" i="44" s="1"/>
  <c r="P388" i="32"/>
  <c r="R388" i="32" s="1"/>
  <c r="P388" i="38"/>
  <c r="R388" i="38" s="1"/>
  <c r="P388" i="37"/>
  <c r="R388" i="37" s="1"/>
  <c r="P388" i="48"/>
  <c r="R388" i="48" s="1"/>
  <c r="P188" i="43"/>
  <c r="R188" i="43" s="1"/>
  <c r="P188" i="44"/>
  <c r="R188" i="44" s="1"/>
  <c r="P188" i="42"/>
  <c r="R188" i="42" s="1"/>
  <c r="P188" i="31"/>
  <c r="R188" i="31" s="1"/>
  <c r="P188" i="28"/>
  <c r="P188" i="36"/>
  <c r="R188" i="36" s="1"/>
  <c r="P188" i="34"/>
  <c r="R188" i="34" s="1"/>
  <c r="P188" i="40"/>
  <c r="R188" i="40" s="1"/>
  <c r="P188" i="35"/>
  <c r="R188" i="35" s="1"/>
  <c r="P188" i="38"/>
  <c r="R188" i="38" s="1"/>
  <c r="P188" i="30"/>
  <c r="R188" i="30" s="1"/>
  <c r="P188" i="45"/>
  <c r="R188" i="45" s="1"/>
  <c r="P188" i="39"/>
  <c r="R188" i="39" s="1"/>
  <c r="P188" i="41"/>
  <c r="R188" i="41" s="1"/>
  <c r="P188" i="46"/>
  <c r="R188" i="46" s="1"/>
  <c r="P188" i="32"/>
  <c r="R188" i="32" s="1"/>
  <c r="P188" i="29"/>
  <c r="R188" i="29" s="1"/>
  <c r="P188" i="33"/>
  <c r="R188" i="33" s="1"/>
  <c r="P188" i="47"/>
  <c r="P188" i="48"/>
  <c r="R188" i="48" s="1"/>
  <c r="P188" i="37"/>
  <c r="R188" i="37" s="1"/>
  <c r="O141" i="32"/>
  <c r="O141" i="36"/>
  <c r="O141" i="42"/>
  <c r="O141" i="33"/>
  <c r="O141" i="35"/>
  <c r="O141" i="38"/>
  <c r="O141" i="39"/>
  <c r="O141" i="37"/>
  <c r="O141" i="30"/>
  <c r="O141" i="34"/>
  <c r="O141" i="29"/>
  <c r="O141" i="41"/>
  <c r="O141" i="28"/>
  <c r="O141" i="44"/>
  <c r="O141" i="45"/>
  <c r="O141" i="47"/>
  <c r="O141" i="46"/>
  <c r="O141" i="31"/>
  <c r="O141" i="40"/>
  <c r="O141" i="43"/>
  <c r="O141" i="48"/>
  <c r="O419" i="39"/>
  <c r="O419" i="38"/>
  <c r="O419" i="36"/>
  <c r="O419" i="46"/>
  <c r="O419" i="45"/>
  <c r="L220" i="43"/>
  <c r="L220" i="38"/>
  <c r="L220" i="35"/>
  <c r="L220" i="30"/>
  <c r="L220" i="34"/>
  <c r="L220" i="33"/>
  <c r="L220" i="45"/>
  <c r="L220" i="44"/>
  <c r="L220" i="31"/>
  <c r="L220" i="36"/>
  <c r="L220" i="40"/>
  <c r="L220" i="39"/>
  <c r="L220" i="37"/>
  <c r="L220" i="47"/>
  <c r="L220" i="32"/>
  <c r="L220" i="46"/>
  <c r="L220" i="28"/>
  <c r="L220" i="29"/>
  <c r="L220" i="48"/>
  <c r="L220" i="41"/>
  <c r="L220" i="42"/>
  <c r="P189" i="40"/>
  <c r="R189" i="40" s="1"/>
  <c r="P189" i="44"/>
  <c r="R189" i="44" s="1"/>
  <c r="P189" i="36"/>
  <c r="R189" i="36" s="1"/>
  <c r="P189" i="38"/>
  <c r="R189" i="38" s="1"/>
  <c r="P189" i="37"/>
  <c r="R189" i="37" s="1"/>
  <c r="P189" i="41"/>
  <c r="R189" i="41" s="1"/>
  <c r="P189" i="43"/>
  <c r="R189" i="43" s="1"/>
  <c r="P189" i="35"/>
  <c r="R189" i="35" s="1"/>
  <c r="P189" i="34"/>
  <c r="R189" i="34" s="1"/>
  <c r="P189" i="29"/>
  <c r="R189" i="29" s="1"/>
  <c r="P189" i="39"/>
  <c r="R189" i="39" s="1"/>
  <c r="P189" i="33"/>
  <c r="R189" i="33" s="1"/>
  <c r="P189" i="30"/>
  <c r="R189" i="30" s="1"/>
  <c r="P189" i="46"/>
  <c r="R189" i="46" s="1"/>
  <c r="S189" i="46" s="1"/>
  <c r="P189" i="42"/>
  <c r="R189" i="42" s="1"/>
  <c r="P189" i="28"/>
  <c r="P189" i="47"/>
  <c r="P189" i="48"/>
  <c r="R189" i="48" s="1"/>
  <c r="P189" i="45"/>
  <c r="R189" i="45" s="1"/>
  <c r="S189" i="45" s="1"/>
  <c r="P189" i="31"/>
  <c r="R189" i="31" s="1"/>
  <c r="P189" i="32"/>
  <c r="R189" i="32" s="1"/>
  <c r="P84" i="46"/>
  <c r="R84" i="46" s="1"/>
  <c r="S84" i="46" s="1"/>
  <c r="P84" i="34"/>
  <c r="R84" i="34" s="1"/>
  <c r="P84" i="40"/>
  <c r="R84" i="40" s="1"/>
  <c r="P84" i="28"/>
  <c r="P84" i="43"/>
  <c r="R84" i="43" s="1"/>
  <c r="P84" i="38"/>
  <c r="R84" i="38" s="1"/>
  <c r="P84" i="36"/>
  <c r="R84" i="36" s="1"/>
  <c r="P84" i="30"/>
  <c r="R84" i="30" s="1"/>
  <c r="P84" i="35"/>
  <c r="R84" i="35" s="1"/>
  <c r="P84" i="48"/>
  <c r="R84" i="48" s="1"/>
  <c r="P84" i="47"/>
  <c r="P84" i="33"/>
  <c r="R84" i="33" s="1"/>
  <c r="P84" i="37"/>
  <c r="R84" i="37" s="1"/>
  <c r="P84" i="39"/>
  <c r="R84" i="39" s="1"/>
  <c r="P84" i="44"/>
  <c r="R84" i="44" s="1"/>
  <c r="P84" i="41"/>
  <c r="R84" i="41" s="1"/>
  <c r="P84" i="31"/>
  <c r="R84" i="31" s="1"/>
  <c r="P84" i="29"/>
  <c r="R84" i="29" s="1"/>
  <c r="P84" i="45"/>
  <c r="R84" i="45" s="1"/>
  <c r="P84" i="32"/>
  <c r="R84" i="32" s="1"/>
  <c r="P84" i="42"/>
  <c r="R84" i="42" s="1"/>
  <c r="O84" i="38"/>
  <c r="O84" i="42"/>
  <c r="O84" i="40"/>
  <c r="O84" i="39"/>
  <c r="O84" i="30"/>
  <c r="O84" i="44"/>
  <c r="O84" i="48"/>
  <c r="O84" i="32"/>
  <c r="O84" i="31"/>
  <c r="O84" i="36"/>
  <c r="O84" i="28"/>
  <c r="O84" i="45"/>
  <c r="O84" i="34"/>
  <c r="O84" i="47"/>
  <c r="O84" i="35"/>
  <c r="O84" i="43"/>
  <c r="O84" i="41"/>
  <c r="O84" i="29"/>
  <c r="O84" i="46"/>
  <c r="O84" i="33"/>
  <c r="O84" i="37"/>
  <c r="W180" i="47"/>
  <c r="V180" i="47"/>
  <c r="L180" i="47"/>
  <c r="R180" i="42"/>
  <c r="L180" i="42"/>
  <c r="R180" i="36"/>
  <c r="L180" i="36"/>
  <c r="L180" i="39"/>
  <c r="R180" i="39"/>
  <c r="R180" i="37"/>
  <c r="L180" i="37"/>
  <c r="L180" i="46"/>
  <c r="R180" i="46"/>
  <c r="L180" i="45"/>
  <c r="R180" i="45"/>
  <c r="R180" i="43"/>
  <c r="L180" i="43"/>
  <c r="R180" i="34"/>
  <c r="L180" i="34"/>
  <c r="L180" i="48"/>
  <c r="R180" i="48"/>
  <c r="O89" i="32"/>
  <c r="O89" i="47"/>
  <c r="O89" i="42"/>
  <c r="O89" i="39"/>
  <c r="O89" i="44"/>
  <c r="O89" i="45"/>
  <c r="O89" i="28"/>
  <c r="O89" i="34"/>
  <c r="O89" i="41"/>
  <c r="O89" i="35"/>
  <c r="O89" i="29"/>
  <c r="O89" i="48"/>
  <c r="O89" i="43"/>
  <c r="O89" i="38"/>
  <c r="O89" i="46"/>
  <c r="O89" i="37"/>
  <c r="O89" i="36"/>
  <c r="O89" i="31"/>
  <c r="O89" i="33"/>
  <c r="O89" i="30"/>
  <c r="O89" i="40"/>
  <c r="O189" i="45"/>
  <c r="O189" i="48"/>
  <c r="O189" i="33"/>
  <c r="O189" i="41"/>
  <c r="O189" i="43"/>
  <c r="O189" i="47"/>
  <c r="O189" i="34"/>
  <c r="O189" i="29"/>
  <c r="O189" i="36"/>
  <c r="O189" i="32"/>
  <c r="O189" i="44"/>
  <c r="O189" i="30"/>
  <c r="O189" i="46"/>
  <c r="O189" i="31"/>
  <c r="O189" i="38"/>
  <c r="O189" i="39"/>
  <c r="O189" i="42"/>
  <c r="O189" i="35"/>
  <c r="O189" i="40"/>
  <c r="O189" i="28"/>
  <c r="O189" i="37"/>
  <c r="L262" i="36"/>
  <c r="L262" i="48"/>
  <c r="L262" i="44"/>
  <c r="L262" i="28"/>
  <c r="L262" i="43"/>
  <c r="L262" i="40"/>
  <c r="L262" i="30"/>
  <c r="L262" i="39"/>
  <c r="L262" i="32"/>
  <c r="L262" i="33"/>
  <c r="R262" i="33"/>
  <c r="L262" i="41"/>
  <c r="R262" i="41"/>
  <c r="R262" i="37"/>
  <c r="L262" i="37"/>
  <c r="V262" i="47"/>
  <c r="L262" i="47"/>
  <c r="W262" i="47"/>
  <c r="L262" i="31"/>
  <c r="R262" i="31"/>
  <c r="R262" i="42"/>
  <c r="L262" i="42"/>
  <c r="R262" i="29"/>
  <c r="L262" i="29"/>
  <c r="L262" i="34"/>
  <c r="R262" i="34"/>
  <c r="L262" i="35"/>
  <c r="R262" i="35"/>
  <c r="R262" i="45"/>
  <c r="L262" i="45"/>
  <c r="R262" i="38"/>
  <c r="L262" i="38"/>
  <c r="L262" i="46"/>
  <c r="R262" i="46"/>
  <c r="P179" i="44"/>
  <c r="R179" i="44" s="1"/>
  <c r="P179" i="39"/>
  <c r="R179" i="39" s="1"/>
  <c r="P179" i="37"/>
  <c r="R179" i="37" s="1"/>
  <c r="P179" i="40"/>
  <c r="R179" i="40" s="1"/>
  <c r="P179" i="35"/>
  <c r="R179" i="35" s="1"/>
  <c r="P179" i="45"/>
  <c r="R179" i="45" s="1"/>
  <c r="P179" i="29"/>
  <c r="R179" i="29" s="1"/>
  <c r="P179" i="34"/>
  <c r="R179" i="34" s="1"/>
  <c r="P179" i="30"/>
  <c r="R179" i="30" s="1"/>
  <c r="P179" i="47"/>
  <c r="P179" i="31"/>
  <c r="R179" i="31" s="1"/>
  <c r="P179" i="43"/>
  <c r="R179" i="43" s="1"/>
  <c r="P179" i="28"/>
  <c r="P179" i="41"/>
  <c r="R179" i="41" s="1"/>
  <c r="P179" i="32"/>
  <c r="R179" i="32" s="1"/>
  <c r="P179" i="48"/>
  <c r="R179" i="48" s="1"/>
  <c r="P179" i="42"/>
  <c r="R179" i="42" s="1"/>
  <c r="P179" i="33"/>
  <c r="R179" i="33" s="1"/>
  <c r="P179" i="36"/>
  <c r="R179" i="36" s="1"/>
  <c r="P179" i="46"/>
  <c r="R179" i="46" s="1"/>
  <c r="P179" i="38"/>
  <c r="R179" i="38" s="1"/>
  <c r="O419" i="37"/>
  <c r="O419" i="30"/>
  <c r="O419" i="29"/>
  <c r="O419" i="35"/>
  <c r="O419" i="41"/>
  <c r="O419" i="40"/>
  <c r="O419" i="43"/>
  <c r="O419" i="32"/>
  <c r="O419" i="44"/>
  <c r="O419" i="31"/>
  <c r="O419" i="28"/>
  <c r="O419" i="33"/>
  <c r="O419" i="48"/>
  <c r="O419" i="47"/>
  <c r="O419" i="42"/>
  <c r="O419" i="34"/>
  <c r="O85" i="31"/>
  <c r="O85" i="35"/>
  <c r="O85" i="46"/>
  <c r="O85" i="38"/>
  <c r="O85" i="28"/>
  <c r="O85" i="29"/>
  <c r="O85" i="44"/>
  <c r="O85" i="40"/>
  <c r="O85" i="42"/>
  <c r="O85" i="43"/>
  <c r="O85" i="37"/>
  <c r="O85" i="32"/>
  <c r="O85" i="34"/>
  <c r="O85" i="47"/>
  <c r="O85" i="41"/>
  <c r="O85" i="48"/>
  <c r="O85" i="36"/>
  <c r="O85" i="33"/>
  <c r="O85" i="45"/>
  <c r="O85" i="39"/>
  <c r="O85" i="30"/>
  <c r="O447" i="33"/>
  <c r="O447" i="38"/>
  <c r="O447" i="28"/>
  <c r="O447" i="35"/>
  <c r="O447" i="44"/>
  <c r="O447" i="45"/>
  <c r="O447" i="42"/>
  <c r="O447" i="29"/>
  <c r="O447" i="34"/>
  <c r="O447" i="48"/>
  <c r="O447" i="46"/>
  <c r="O447" i="41"/>
  <c r="O447" i="32"/>
  <c r="O447" i="40"/>
  <c r="O447" i="47"/>
  <c r="O447" i="37"/>
  <c r="O447" i="31"/>
  <c r="O447" i="36"/>
  <c r="O447" i="39"/>
  <c r="O447" i="30"/>
  <c r="O447" i="43"/>
  <c r="L180" i="44"/>
  <c r="R180" i="44"/>
  <c r="V180" i="28"/>
  <c r="W180" i="28"/>
  <c r="L180" i="28"/>
  <c r="R180" i="40"/>
  <c r="L180" i="40"/>
  <c r="L180" i="35"/>
  <c r="R180" i="35"/>
  <c r="P269" i="43"/>
  <c r="R269" i="43" s="1"/>
  <c r="P269" i="46"/>
  <c r="R269" i="46" s="1"/>
  <c r="P269" i="34"/>
  <c r="R269" i="34" s="1"/>
  <c r="P269" i="38"/>
  <c r="R269" i="38" s="1"/>
  <c r="P269" i="32"/>
  <c r="R269" i="32" s="1"/>
  <c r="P269" i="40"/>
  <c r="R269" i="40" s="1"/>
  <c r="P269" i="33"/>
  <c r="R269" i="33" s="1"/>
  <c r="P269" i="47"/>
  <c r="P269" i="29"/>
  <c r="R269" i="29" s="1"/>
  <c r="P269" i="30"/>
  <c r="R269" i="30" s="1"/>
  <c r="P269" i="42"/>
  <c r="R269" i="42" s="1"/>
  <c r="P269" i="37"/>
  <c r="R269" i="37" s="1"/>
  <c r="P269" i="36"/>
  <c r="R269" i="36" s="1"/>
  <c r="P269" i="45"/>
  <c r="R269" i="45" s="1"/>
  <c r="P269" i="39"/>
  <c r="R269" i="39" s="1"/>
  <c r="P269" i="48"/>
  <c r="R269" i="48" s="1"/>
  <c r="P269" i="44"/>
  <c r="R269" i="44" s="1"/>
  <c r="P269" i="41"/>
  <c r="R269" i="41" s="1"/>
  <c r="P269" i="28"/>
  <c r="P269" i="31"/>
  <c r="R269" i="31" s="1"/>
  <c r="P269" i="35"/>
  <c r="R269" i="35" s="1"/>
  <c r="O269" i="46"/>
  <c r="O269" i="45"/>
  <c r="O269" i="30"/>
  <c r="O269" i="39"/>
  <c r="O269" i="31"/>
  <c r="O269" i="48"/>
  <c r="O269" i="36"/>
  <c r="O269" i="32"/>
  <c r="O269" i="44"/>
  <c r="O269" i="42"/>
  <c r="O269" i="34"/>
  <c r="O269" i="43"/>
  <c r="O269" i="38"/>
  <c r="O269" i="37"/>
  <c r="O269" i="29"/>
  <c r="O269" i="41"/>
  <c r="O269" i="40"/>
  <c r="O269" i="47"/>
  <c r="O269" i="33"/>
  <c r="O269" i="35"/>
  <c r="O269" i="28"/>
  <c r="P85" i="45"/>
  <c r="R85" i="45" s="1"/>
  <c r="P85" i="33"/>
  <c r="R85" i="33" s="1"/>
  <c r="P85" i="32"/>
  <c r="R85" i="32" s="1"/>
  <c r="P85" i="44"/>
  <c r="R85" i="44" s="1"/>
  <c r="P85" i="41"/>
  <c r="R85" i="41" s="1"/>
  <c r="P85" i="39"/>
  <c r="R85" i="39" s="1"/>
  <c r="P85" i="28"/>
  <c r="P85" i="31"/>
  <c r="R85" i="31" s="1"/>
  <c r="P85" i="37"/>
  <c r="R85" i="37" s="1"/>
  <c r="P85" i="35"/>
  <c r="R85" i="35" s="1"/>
  <c r="P85" i="36"/>
  <c r="R85" i="36" s="1"/>
  <c r="P85" i="46"/>
  <c r="R85" i="46" s="1"/>
  <c r="P85" i="40"/>
  <c r="R85" i="40" s="1"/>
  <c r="P85" i="42"/>
  <c r="R85" i="42" s="1"/>
  <c r="P85" i="29"/>
  <c r="R85" i="29" s="1"/>
  <c r="P85" i="47"/>
  <c r="P85" i="43"/>
  <c r="R85" i="43" s="1"/>
  <c r="P85" i="34"/>
  <c r="R85" i="34" s="1"/>
  <c r="P85" i="38"/>
  <c r="R85" i="38" s="1"/>
  <c r="P85" i="48"/>
  <c r="R85" i="48" s="1"/>
  <c r="P85" i="30"/>
  <c r="R85" i="30" s="1"/>
  <c r="O86" i="32"/>
  <c r="O86" i="31"/>
  <c r="O86" i="40"/>
  <c r="O86" i="44"/>
  <c r="O86" i="38"/>
  <c r="O86" i="37"/>
  <c r="O86" i="45"/>
  <c r="O86" i="39"/>
  <c r="O86" i="41"/>
  <c r="O86" i="33"/>
  <c r="O86" i="34"/>
  <c r="O86" i="48"/>
  <c r="O86" i="30"/>
  <c r="O86" i="35"/>
  <c r="O86" i="42"/>
  <c r="O86" i="36"/>
  <c r="O86" i="46"/>
  <c r="O86" i="43"/>
  <c r="O86" i="28"/>
  <c r="O86" i="47"/>
  <c r="O86" i="29"/>
  <c r="P86" i="48"/>
  <c r="R86" i="48" s="1"/>
  <c r="P86" i="34"/>
  <c r="R86" i="34" s="1"/>
  <c r="P86" i="37"/>
  <c r="R86" i="37" s="1"/>
  <c r="P86" i="42"/>
  <c r="R86" i="42" s="1"/>
  <c r="P86" i="39"/>
  <c r="R86" i="39" s="1"/>
  <c r="P86" i="45"/>
  <c r="R86" i="45" s="1"/>
  <c r="P86" i="36"/>
  <c r="R86" i="36" s="1"/>
  <c r="P86" i="38"/>
  <c r="R86" i="38" s="1"/>
  <c r="P86" i="41"/>
  <c r="R86" i="41" s="1"/>
  <c r="P86" i="35"/>
  <c r="R86" i="35" s="1"/>
  <c r="P86" i="30"/>
  <c r="R86" i="30" s="1"/>
  <c r="P86" i="46"/>
  <c r="R86" i="46" s="1"/>
  <c r="P86" i="40"/>
  <c r="R86" i="40" s="1"/>
  <c r="P86" i="29"/>
  <c r="R86" i="29" s="1"/>
  <c r="P86" i="33"/>
  <c r="R86" i="33" s="1"/>
  <c r="P86" i="43"/>
  <c r="R86" i="43" s="1"/>
  <c r="P86" i="44"/>
  <c r="R86" i="44" s="1"/>
  <c r="P86" i="47"/>
  <c r="P86" i="32"/>
  <c r="R86" i="32" s="1"/>
  <c r="P86" i="31"/>
  <c r="R86" i="31" s="1"/>
  <c r="P86" i="28"/>
  <c r="P169" i="34"/>
  <c r="R169" i="34" s="1"/>
  <c r="P169" i="39"/>
  <c r="R169" i="39" s="1"/>
  <c r="P169" i="46"/>
  <c r="R169" i="46" s="1"/>
  <c r="P169" i="48"/>
  <c r="R169" i="48" s="1"/>
  <c r="P169" i="40"/>
  <c r="R169" i="40" s="1"/>
  <c r="P169" i="31"/>
  <c r="R169" i="31" s="1"/>
  <c r="P169" i="38"/>
  <c r="R169" i="38" s="1"/>
  <c r="P169" i="37"/>
  <c r="R169" i="37" s="1"/>
  <c r="P169" i="43"/>
  <c r="R169" i="43" s="1"/>
  <c r="P169" i="44"/>
  <c r="R169" i="44" s="1"/>
  <c r="P169" i="45"/>
  <c r="R169" i="45" s="1"/>
  <c r="P169" i="41"/>
  <c r="R169" i="41" s="1"/>
  <c r="P169" i="47"/>
  <c r="P169" i="28"/>
  <c r="P169" i="35"/>
  <c r="R169" i="35" s="1"/>
  <c r="P169" i="32"/>
  <c r="R169" i="32" s="1"/>
  <c r="P169" i="36"/>
  <c r="R169" i="36" s="1"/>
  <c r="P169" i="30"/>
  <c r="R169" i="30" s="1"/>
  <c r="P169" i="42"/>
  <c r="R169" i="42" s="1"/>
  <c r="P169" i="33"/>
  <c r="R169" i="33" s="1"/>
  <c r="P169" i="29"/>
  <c r="R169" i="29" s="1"/>
  <c r="O169" i="43"/>
  <c r="O169" i="30"/>
  <c r="O169" i="35"/>
  <c r="O169" i="39"/>
  <c r="O169" i="29"/>
  <c r="O169" i="32"/>
  <c r="O169" i="36"/>
  <c r="O169" i="41"/>
  <c r="O169" i="44"/>
  <c r="O169" i="42"/>
  <c r="O169" i="48"/>
  <c r="O169" i="33"/>
  <c r="O169" i="47"/>
  <c r="O169" i="28"/>
  <c r="O169" i="45"/>
  <c r="O169" i="37"/>
  <c r="O169" i="31"/>
  <c r="O169" i="38"/>
  <c r="O169" i="46"/>
  <c r="O169" i="34"/>
  <c r="O169" i="40"/>
  <c r="O109" i="42"/>
  <c r="O109" i="35"/>
  <c r="O109" i="44"/>
  <c r="O109" i="48"/>
  <c r="O109" i="43"/>
  <c r="O109" i="38"/>
  <c r="O109" i="45"/>
  <c r="O109" i="30"/>
  <c r="O109" i="41"/>
  <c r="O109" i="36"/>
  <c r="O109" i="39"/>
  <c r="O109" i="31"/>
  <c r="O109" i="34"/>
  <c r="O109" i="37"/>
  <c r="O109" i="32"/>
  <c r="O109" i="47"/>
  <c r="O109" i="33"/>
  <c r="O109" i="29"/>
  <c r="O109" i="46"/>
  <c r="O109" i="40"/>
  <c r="O109" i="28"/>
  <c r="P109" i="39"/>
  <c r="R109" i="39" s="1"/>
  <c r="P109" i="38"/>
  <c r="R109" i="38" s="1"/>
  <c r="P109" i="32"/>
  <c r="R109" i="32" s="1"/>
  <c r="P109" i="29"/>
  <c r="R109" i="29" s="1"/>
  <c r="P109" i="40"/>
  <c r="R109" i="40" s="1"/>
  <c r="P109" i="37"/>
  <c r="R109" i="37" s="1"/>
  <c r="P109" i="46"/>
  <c r="R109" i="46" s="1"/>
  <c r="P109" i="33"/>
  <c r="R109" i="33" s="1"/>
  <c r="P109" i="28"/>
  <c r="P109" i="36"/>
  <c r="R109" i="36" s="1"/>
  <c r="P109" i="35"/>
  <c r="R109" i="35" s="1"/>
  <c r="P109" i="47"/>
  <c r="P109" i="41"/>
  <c r="R109" i="41" s="1"/>
  <c r="P109" i="31"/>
  <c r="R109" i="31" s="1"/>
  <c r="P109" i="44"/>
  <c r="R109" i="44" s="1"/>
  <c r="P109" i="45"/>
  <c r="R109" i="45" s="1"/>
  <c r="P109" i="48"/>
  <c r="R109" i="48" s="1"/>
  <c r="P109" i="42"/>
  <c r="R109" i="42" s="1"/>
  <c r="P109" i="43"/>
  <c r="R109" i="43" s="1"/>
  <c r="P109" i="30"/>
  <c r="R109" i="30" s="1"/>
  <c r="P109" i="34"/>
  <c r="R109" i="34" s="1"/>
  <c r="P88" i="34"/>
  <c r="R88" i="34" s="1"/>
  <c r="P88" i="42"/>
  <c r="R88" i="42" s="1"/>
  <c r="P88" i="32"/>
  <c r="R88" i="32" s="1"/>
  <c r="P88" i="33"/>
  <c r="R88" i="33" s="1"/>
  <c r="P88" i="40"/>
  <c r="R88" i="40" s="1"/>
  <c r="P88" i="36"/>
  <c r="R88" i="36" s="1"/>
  <c r="P88" i="30"/>
  <c r="R88" i="30" s="1"/>
  <c r="P88" i="48"/>
  <c r="R88" i="48" s="1"/>
  <c r="P410" i="47"/>
  <c r="P410" i="34"/>
  <c r="R410" i="34" s="1"/>
  <c r="P410" i="46"/>
  <c r="R410" i="46" s="1"/>
  <c r="P410" i="48"/>
  <c r="R410" i="48" s="1"/>
  <c r="P410" i="41"/>
  <c r="R410" i="41" s="1"/>
  <c r="P410" i="28"/>
  <c r="P410" i="43"/>
  <c r="R410" i="43" s="1"/>
  <c r="P410" i="36"/>
  <c r="R410" i="36" s="1"/>
  <c r="P410" i="29"/>
  <c r="R410" i="29" s="1"/>
  <c r="P410" i="40"/>
  <c r="R410" i="40" s="1"/>
  <c r="P410" i="39"/>
  <c r="R410" i="39" s="1"/>
  <c r="P410" i="45"/>
  <c r="R410" i="45" s="1"/>
  <c r="P410" i="37"/>
  <c r="R410" i="37" s="1"/>
  <c r="P410" i="32"/>
  <c r="R410" i="32" s="1"/>
  <c r="P410" i="42"/>
  <c r="R410" i="42" s="1"/>
  <c r="P410" i="33"/>
  <c r="R410" i="33" s="1"/>
  <c r="P410" i="44"/>
  <c r="R410" i="44" s="1"/>
  <c r="P410" i="38"/>
  <c r="R410" i="38" s="1"/>
  <c r="P410" i="35"/>
  <c r="R410" i="35" s="1"/>
  <c r="P410" i="31"/>
  <c r="R410" i="31" s="1"/>
  <c r="P410" i="30"/>
  <c r="R410" i="30" s="1"/>
  <c r="P341" i="41"/>
  <c r="R341" i="41" s="1"/>
  <c r="P341" i="35"/>
  <c r="R341" i="35" s="1"/>
  <c r="P341" i="33"/>
  <c r="R341" i="33" s="1"/>
  <c r="P341" i="28"/>
  <c r="P341" i="34"/>
  <c r="R341" i="34" s="1"/>
  <c r="P341" i="38"/>
  <c r="R341" i="38" s="1"/>
  <c r="P341" i="45"/>
  <c r="R341" i="45" s="1"/>
  <c r="P341" i="30"/>
  <c r="R341" i="30" s="1"/>
  <c r="P341" i="39"/>
  <c r="R341" i="39" s="1"/>
  <c r="P341" i="36"/>
  <c r="R341" i="36" s="1"/>
  <c r="P341" i="48"/>
  <c r="R341" i="48" s="1"/>
  <c r="P341" i="37"/>
  <c r="R341" i="37" s="1"/>
  <c r="P341" i="40"/>
  <c r="R341" i="40" s="1"/>
  <c r="P341" i="32"/>
  <c r="R341" i="32" s="1"/>
  <c r="P341" i="31"/>
  <c r="R341" i="31" s="1"/>
  <c r="P341" i="29"/>
  <c r="R341" i="29" s="1"/>
  <c r="P341" i="46"/>
  <c r="R341" i="46" s="1"/>
  <c r="P341" i="47"/>
  <c r="P341" i="42"/>
  <c r="R341" i="42" s="1"/>
  <c r="P341" i="43"/>
  <c r="R341" i="43" s="1"/>
  <c r="P341" i="44"/>
  <c r="R341" i="44" s="1"/>
  <c r="O277" i="37"/>
  <c r="O277" i="32"/>
  <c r="O277" i="38"/>
  <c r="O277" i="33"/>
  <c r="O277" i="34"/>
  <c r="O277" i="35"/>
  <c r="O277" i="29"/>
  <c r="O277" i="47"/>
  <c r="O277" i="31"/>
  <c r="O277" i="48"/>
  <c r="O277" i="40"/>
  <c r="O277" i="45"/>
  <c r="O277" i="28"/>
  <c r="O277" i="39"/>
  <c r="O277" i="41"/>
  <c r="O277" i="43"/>
  <c r="O277" i="36"/>
  <c r="O277" i="44"/>
  <c r="O277" i="46"/>
  <c r="O277" i="30"/>
  <c r="O277" i="42"/>
  <c r="P277" i="45"/>
  <c r="R277" i="45" s="1"/>
  <c r="P277" i="43"/>
  <c r="R277" i="43" s="1"/>
  <c r="P277" i="44"/>
  <c r="R277" i="44" s="1"/>
  <c r="P277" i="46"/>
  <c r="R277" i="46" s="1"/>
  <c r="P277" i="29"/>
  <c r="R277" i="29" s="1"/>
  <c r="P277" i="36"/>
  <c r="R277" i="36" s="1"/>
  <c r="P277" i="42"/>
  <c r="R277" i="42" s="1"/>
  <c r="P277" i="34"/>
  <c r="R277" i="34" s="1"/>
  <c r="P277" i="39"/>
  <c r="R277" i="39" s="1"/>
  <c r="P277" i="37"/>
  <c r="R277" i="37" s="1"/>
  <c r="P277" i="38"/>
  <c r="R277" i="38" s="1"/>
  <c r="P277" i="30"/>
  <c r="R277" i="30" s="1"/>
  <c r="P277" i="32"/>
  <c r="R277" i="32" s="1"/>
  <c r="P277" i="33"/>
  <c r="R277" i="33" s="1"/>
  <c r="P277" i="28"/>
  <c r="P277" i="41"/>
  <c r="R277" i="41" s="1"/>
  <c r="P277" i="48"/>
  <c r="R277" i="48" s="1"/>
  <c r="P277" i="35"/>
  <c r="R277" i="35" s="1"/>
  <c r="P277" i="31"/>
  <c r="R277" i="31" s="1"/>
  <c r="P277" i="47"/>
  <c r="P277" i="40"/>
  <c r="R277" i="40" s="1"/>
  <c r="P393" i="28"/>
  <c r="P393" i="43"/>
  <c r="R393" i="43" s="1"/>
  <c r="P393" i="37"/>
  <c r="R393" i="37" s="1"/>
  <c r="P393" i="48"/>
  <c r="R393" i="48" s="1"/>
  <c r="P393" i="31"/>
  <c r="R393" i="31" s="1"/>
  <c r="P393" i="33"/>
  <c r="R393" i="33" s="1"/>
  <c r="P393" i="39"/>
  <c r="R393" i="39" s="1"/>
  <c r="P393" i="47"/>
  <c r="P393" i="45"/>
  <c r="R393" i="45" s="1"/>
  <c r="P393" i="32"/>
  <c r="R393" i="32" s="1"/>
  <c r="P393" i="41"/>
  <c r="R393" i="41" s="1"/>
  <c r="P393" i="34"/>
  <c r="R393" i="34" s="1"/>
  <c r="P393" i="46"/>
  <c r="R393" i="46" s="1"/>
  <c r="P393" i="35"/>
  <c r="R393" i="35" s="1"/>
  <c r="P393" i="44"/>
  <c r="R393" i="44" s="1"/>
  <c r="P393" i="42"/>
  <c r="R393" i="42" s="1"/>
  <c r="P393" i="29"/>
  <c r="R393" i="29" s="1"/>
  <c r="P393" i="30"/>
  <c r="R393" i="30" s="1"/>
  <c r="O184" i="28"/>
  <c r="O184" i="34"/>
  <c r="O184" i="46"/>
  <c r="O184" i="42"/>
  <c r="O184" i="43"/>
  <c r="O184" i="44"/>
  <c r="O184" i="32"/>
  <c r="O184" i="38"/>
  <c r="O184" i="35"/>
  <c r="O184" i="45"/>
  <c r="O184" i="31"/>
  <c r="O184" i="30"/>
  <c r="O184" i="36"/>
  <c r="O184" i="41"/>
  <c r="O184" i="40"/>
  <c r="O184" i="39"/>
  <c r="O184" i="37"/>
  <c r="O184" i="33"/>
  <c r="O184" i="29"/>
  <c r="O184" i="48"/>
  <c r="O184" i="47"/>
  <c r="O161" i="36"/>
  <c r="O161" i="45"/>
  <c r="O161" i="35"/>
  <c r="O161" i="33"/>
  <c r="O161" i="38"/>
  <c r="O161" i="47"/>
  <c r="O161" i="40"/>
  <c r="O161" i="42"/>
  <c r="O161" i="28"/>
  <c r="O161" i="34"/>
  <c r="O161" i="29"/>
  <c r="O161" i="44"/>
  <c r="O161" i="30"/>
  <c r="O161" i="46"/>
  <c r="O161" i="31"/>
  <c r="O161" i="43"/>
  <c r="O161" i="41"/>
  <c r="O161" i="32"/>
  <c r="O161" i="48"/>
  <c r="O161" i="39"/>
  <c r="O161" i="37"/>
  <c r="R80" i="36"/>
  <c r="L80" i="36"/>
  <c r="L80" i="34"/>
  <c r="R80" i="34"/>
  <c r="L80" i="42"/>
  <c r="R80" i="42"/>
  <c r="R80" i="41"/>
  <c r="L80" i="41"/>
  <c r="L80" i="29"/>
  <c r="R80" i="29"/>
  <c r="P141" i="42"/>
  <c r="P141" i="41"/>
  <c r="P141" i="35"/>
  <c r="P141" i="44"/>
  <c r="P141" i="38"/>
  <c r="P141" i="45"/>
  <c r="P141" i="29"/>
  <c r="P141" i="39"/>
  <c r="P141" i="33"/>
  <c r="P141" i="32"/>
  <c r="P141" i="43"/>
  <c r="P141" i="34"/>
  <c r="P141" i="37"/>
  <c r="P141" i="30"/>
  <c r="P141" i="47"/>
  <c r="L141" i="47" s="1"/>
  <c r="P141" i="46"/>
  <c r="P141" i="36"/>
  <c r="P141" i="28"/>
  <c r="L141" i="28" s="1"/>
  <c r="P141" i="48"/>
  <c r="P141" i="31"/>
  <c r="L200" i="48"/>
  <c r="L200" i="32"/>
  <c r="L200" i="42"/>
  <c r="L200" i="34"/>
  <c r="L200" i="39"/>
  <c r="L200" i="33"/>
  <c r="L200" i="30"/>
  <c r="L200" i="29"/>
  <c r="L200" i="28"/>
  <c r="L200" i="47"/>
  <c r="L200" i="44"/>
  <c r="L200" i="36"/>
  <c r="L200" i="40"/>
  <c r="L200" i="38"/>
  <c r="L200" i="37"/>
  <c r="L200" i="43"/>
  <c r="O88" i="32"/>
  <c r="O88" i="36"/>
  <c r="O88" i="29"/>
  <c r="O88" i="46"/>
  <c r="O88" i="41"/>
  <c r="O88" i="31"/>
  <c r="O88" i="33"/>
  <c r="O88" i="37"/>
  <c r="O88" i="38"/>
  <c r="O88" i="39"/>
  <c r="O88" i="35"/>
  <c r="O88" i="40"/>
  <c r="O88" i="28"/>
  <c r="O88" i="45"/>
  <c r="O88" i="42"/>
  <c r="O88" i="43"/>
  <c r="O88" i="44"/>
  <c r="O88" i="47"/>
  <c r="O88" i="34"/>
  <c r="O88" i="30"/>
  <c r="O88" i="48"/>
  <c r="P209" i="29"/>
  <c r="R209" i="29" s="1"/>
  <c r="P209" i="36"/>
  <c r="R209" i="36" s="1"/>
  <c r="P209" i="48"/>
  <c r="R209" i="48" s="1"/>
  <c r="P209" i="41"/>
  <c r="R209" i="41" s="1"/>
  <c r="P209" i="44"/>
  <c r="R209" i="44" s="1"/>
  <c r="P209" i="32"/>
  <c r="R209" i="32" s="1"/>
  <c r="P209" i="43"/>
  <c r="R209" i="43" s="1"/>
  <c r="P209" i="30"/>
  <c r="R209" i="30" s="1"/>
  <c r="P209" i="47"/>
  <c r="P209" i="28"/>
  <c r="P209" i="40"/>
  <c r="R209" i="40" s="1"/>
  <c r="P209" i="37"/>
  <c r="R209" i="37" s="1"/>
  <c r="P209" i="35"/>
  <c r="R209" i="35" s="1"/>
  <c r="P209" i="38"/>
  <c r="R209" i="38" s="1"/>
  <c r="P209" i="39"/>
  <c r="R209" i="39" s="1"/>
  <c r="P209" i="42"/>
  <c r="R209" i="42" s="1"/>
  <c r="P209" i="46"/>
  <c r="R209" i="46" s="1"/>
  <c r="P209" i="45"/>
  <c r="R209" i="45" s="1"/>
  <c r="P209" i="34"/>
  <c r="R209" i="34" s="1"/>
  <c r="P209" i="33"/>
  <c r="R209" i="33" s="1"/>
  <c r="P209" i="31"/>
  <c r="R209" i="31" s="1"/>
  <c r="O209" i="42"/>
  <c r="O209" i="34"/>
  <c r="O209" i="35"/>
  <c r="O209" i="45"/>
  <c r="O209" i="43"/>
  <c r="O209" i="39"/>
  <c r="O209" i="30"/>
  <c r="O209" i="47"/>
  <c r="O209" i="37"/>
  <c r="O209" i="33"/>
  <c r="O209" i="36"/>
  <c r="O209" i="41"/>
  <c r="O209" i="46"/>
  <c r="O209" i="31"/>
  <c r="O209" i="44"/>
  <c r="O209" i="38"/>
  <c r="O209" i="32"/>
  <c r="O209" i="40"/>
  <c r="O209" i="28"/>
  <c r="O209" i="29"/>
  <c r="O209" i="48"/>
  <c r="O249" i="37"/>
  <c r="O249" i="38"/>
  <c r="O249" i="33"/>
  <c r="O249" i="40"/>
  <c r="O249" i="39"/>
  <c r="O249" i="43"/>
  <c r="O249" i="48"/>
  <c r="O249" i="31"/>
  <c r="O249" i="44"/>
  <c r="O249" i="46"/>
  <c r="O249" i="35"/>
  <c r="O249" i="28"/>
  <c r="O249" i="32"/>
  <c r="O249" i="30"/>
  <c r="O249" i="36"/>
  <c r="O249" i="34"/>
  <c r="O249" i="47"/>
  <c r="O249" i="29"/>
  <c r="O249" i="42"/>
  <c r="O249" i="41"/>
  <c r="O249" i="45"/>
  <c r="P249" i="34"/>
  <c r="R249" i="34" s="1"/>
  <c r="P249" i="44"/>
  <c r="R249" i="44" s="1"/>
  <c r="P249" i="33"/>
  <c r="R249" i="33" s="1"/>
  <c r="P249" i="36"/>
  <c r="R249" i="36" s="1"/>
  <c r="P249" i="28"/>
  <c r="P249" i="48"/>
  <c r="R249" i="48" s="1"/>
  <c r="P249" i="42"/>
  <c r="R249" i="42" s="1"/>
  <c r="P249" i="37"/>
  <c r="R249" i="37" s="1"/>
  <c r="P249" i="31"/>
  <c r="R249" i="31" s="1"/>
  <c r="P249" i="41"/>
  <c r="R249" i="41" s="1"/>
  <c r="P249" i="32"/>
  <c r="R249" i="32" s="1"/>
  <c r="P249" i="35"/>
  <c r="R249" i="35" s="1"/>
  <c r="P249" i="30"/>
  <c r="R249" i="30" s="1"/>
  <c r="P249" i="29"/>
  <c r="R249" i="29" s="1"/>
  <c r="P249" i="38"/>
  <c r="R249" i="38" s="1"/>
  <c r="P249" i="39"/>
  <c r="R249" i="39" s="1"/>
  <c r="P249" i="40"/>
  <c r="R249" i="40" s="1"/>
  <c r="P249" i="45"/>
  <c r="R249" i="45" s="1"/>
  <c r="P249" i="43"/>
  <c r="R249" i="43" s="1"/>
  <c r="P249" i="47"/>
  <c r="P249" i="46"/>
  <c r="R249" i="46" s="1"/>
  <c r="P108" i="37"/>
  <c r="R108" i="37" s="1"/>
  <c r="P108" i="30"/>
  <c r="R108" i="30" s="1"/>
  <c r="P108" i="46"/>
  <c r="R108" i="46" s="1"/>
  <c r="P108" i="31"/>
  <c r="R108" i="31" s="1"/>
  <c r="P108" i="32"/>
  <c r="R108" i="32" s="1"/>
  <c r="P108" i="36"/>
  <c r="R108" i="36" s="1"/>
  <c r="P108" i="28"/>
  <c r="P108" i="38"/>
  <c r="R108" i="38" s="1"/>
  <c r="P108" i="34"/>
  <c r="R108" i="34" s="1"/>
  <c r="P108" i="43"/>
  <c r="R108" i="43" s="1"/>
  <c r="P108" i="48"/>
  <c r="R108" i="48" s="1"/>
  <c r="P108" i="41"/>
  <c r="R108" i="41" s="1"/>
  <c r="O91" i="36"/>
  <c r="O91" i="33"/>
  <c r="O91" i="34"/>
  <c r="O91" i="41"/>
  <c r="O91" i="43"/>
  <c r="O91" i="47"/>
  <c r="O91" i="32"/>
  <c r="O91" i="37"/>
  <c r="O91" i="46"/>
  <c r="O91" i="28"/>
  <c r="O91" i="40"/>
  <c r="O91" i="48"/>
  <c r="O91" i="29"/>
  <c r="O91" i="31"/>
  <c r="O91" i="35"/>
  <c r="O91" i="39"/>
  <c r="O91" i="30"/>
  <c r="O91" i="42"/>
  <c r="O91" i="38"/>
  <c r="O91" i="44"/>
  <c r="O91" i="45"/>
  <c r="P393" i="38"/>
  <c r="R393" i="38" s="1"/>
  <c r="P393" i="40"/>
  <c r="R393" i="40" s="1"/>
  <c r="P393" i="36"/>
  <c r="R393" i="36" s="1"/>
  <c r="O95" i="46"/>
  <c r="O95" i="35"/>
  <c r="O95" i="44"/>
  <c r="O95" i="33"/>
  <c r="O95" i="29"/>
  <c r="O95" i="36"/>
  <c r="O95" i="42"/>
  <c r="O95" i="43"/>
  <c r="O95" i="39"/>
  <c r="O95" i="45"/>
  <c r="O95" i="41"/>
  <c r="O95" i="37"/>
  <c r="O95" i="48"/>
  <c r="O95" i="38"/>
  <c r="O95" i="40"/>
  <c r="O95" i="47"/>
  <c r="O95" i="34"/>
  <c r="O95" i="32"/>
  <c r="O95" i="28"/>
  <c r="O95" i="31"/>
  <c r="O95" i="30"/>
  <c r="L100" i="45"/>
  <c r="R100" i="45"/>
  <c r="R100" i="43"/>
  <c r="L100" i="43"/>
  <c r="L100" i="40"/>
  <c r="R100" i="40"/>
  <c r="L100" i="42"/>
  <c r="R100" i="42"/>
  <c r="R100" i="44"/>
  <c r="L100" i="44"/>
  <c r="L100" i="33"/>
  <c r="R100" i="33"/>
  <c r="L100" i="38"/>
  <c r="R100" i="38"/>
  <c r="L100" i="37"/>
  <c r="R100" i="37"/>
  <c r="L100" i="48"/>
  <c r="R100" i="48"/>
  <c r="R100" i="36"/>
  <c r="L100" i="36"/>
  <c r="R100" i="34"/>
  <c r="L100" i="34"/>
  <c r="L100" i="47"/>
  <c r="V100" i="47"/>
  <c r="W100" i="47"/>
  <c r="L100" i="32"/>
  <c r="R100" i="32"/>
  <c r="V100" i="28"/>
  <c r="W100" i="28"/>
  <c r="L100" i="28"/>
  <c r="L100" i="31"/>
  <c r="R100" i="31"/>
  <c r="R100" i="35"/>
  <c r="L100" i="35"/>
  <c r="R100" i="30"/>
  <c r="L100" i="30"/>
  <c r="R100" i="46"/>
  <c r="L100" i="46"/>
  <c r="L100" i="29"/>
  <c r="R100" i="29"/>
  <c r="R100" i="39"/>
  <c r="L100" i="39"/>
  <c r="L100" i="41"/>
  <c r="R100" i="41"/>
  <c r="P88" i="44"/>
  <c r="R88" i="44" s="1"/>
  <c r="P88" i="45"/>
  <c r="R88" i="45" s="1"/>
  <c r="P88" i="46"/>
  <c r="R88" i="46" s="1"/>
  <c r="P88" i="29"/>
  <c r="R88" i="29" s="1"/>
  <c r="P88" i="41"/>
  <c r="R88" i="41" s="1"/>
  <c r="P88" i="37"/>
  <c r="R88" i="37" s="1"/>
  <c r="P88" i="47"/>
  <c r="P88" i="35"/>
  <c r="R88" i="35" s="1"/>
  <c r="P88" i="39"/>
  <c r="R88" i="39" s="1"/>
  <c r="P88" i="43"/>
  <c r="R88" i="43" s="1"/>
  <c r="P88" i="38"/>
  <c r="R88" i="38" s="1"/>
  <c r="P88" i="31"/>
  <c r="R88" i="31" s="1"/>
  <c r="P88" i="28"/>
  <c r="P265" i="32"/>
  <c r="R265" i="32" s="1"/>
  <c r="P265" i="38"/>
  <c r="R265" i="38" s="1"/>
  <c r="P265" i="39"/>
  <c r="R265" i="39" s="1"/>
  <c r="P265" i="28"/>
  <c r="P265" i="30"/>
  <c r="R265" i="30" s="1"/>
  <c r="P265" i="31"/>
  <c r="R265" i="31" s="1"/>
  <c r="P265" i="42"/>
  <c r="R265" i="42" s="1"/>
  <c r="P265" i="37"/>
  <c r="R265" i="37" s="1"/>
  <c r="P265" i="35"/>
  <c r="R265" i="35" s="1"/>
  <c r="P265" i="33"/>
  <c r="R265" i="33" s="1"/>
  <c r="P265" i="47"/>
  <c r="P265" i="46"/>
  <c r="R265" i="46" s="1"/>
  <c r="P265" i="45"/>
  <c r="R265" i="45" s="1"/>
  <c r="P265" i="29"/>
  <c r="R265" i="29" s="1"/>
  <c r="P265" i="43"/>
  <c r="R265" i="43" s="1"/>
  <c r="P265" i="48"/>
  <c r="R265" i="48" s="1"/>
  <c r="P265" i="40"/>
  <c r="R265" i="40" s="1"/>
  <c r="P265" i="44"/>
  <c r="R265" i="44" s="1"/>
  <c r="P265" i="41"/>
  <c r="R265" i="41" s="1"/>
  <c r="P265" i="36"/>
  <c r="R265" i="36" s="1"/>
  <c r="P265" i="34"/>
  <c r="R265" i="34" s="1"/>
  <c r="O265" i="37"/>
  <c r="O265" i="39"/>
  <c r="O265" i="48"/>
  <c r="O265" i="32"/>
  <c r="O265" i="38"/>
  <c r="O265" i="47"/>
  <c r="O265" i="41"/>
  <c r="O265" i="36"/>
  <c r="O265" i="43"/>
  <c r="O265" i="30"/>
  <c r="O265" i="45"/>
  <c r="O265" i="40"/>
  <c r="O265" i="28"/>
  <c r="O265" i="34"/>
  <c r="O265" i="31"/>
  <c r="O265" i="29"/>
  <c r="O265" i="42"/>
  <c r="O265" i="35"/>
  <c r="O265" i="44"/>
  <c r="O265" i="46"/>
  <c r="O265" i="33"/>
  <c r="P108" i="42"/>
  <c r="R108" i="42" s="1"/>
  <c r="P108" i="33"/>
  <c r="R108" i="33" s="1"/>
  <c r="P108" i="40"/>
  <c r="R108" i="40" s="1"/>
  <c r="P108" i="44"/>
  <c r="R108" i="44" s="1"/>
  <c r="P108" i="47"/>
  <c r="P108" i="29"/>
  <c r="R108" i="29" s="1"/>
  <c r="P108" i="45"/>
  <c r="R108" i="45" s="1"/>
  <c r="P108" i="39"/>
  <c r="R108" i="39" s="1"/>
  <c r="P108" i="35"/>
  <c r="R108" i="35" s="1"/>
  <c r="O108" i="29"/>
  <c r="O108" i="45"/>
  <c r="O108" i="46"/>
  <c r="O108" i="36"/>
  <c r="O108" i="32"/>
  <c r="O108" i="41"/>
  <c r="O108" i="42"/>
  <c r="O108" i="35"/>
  <c r="O108" i="37"/>
  <c r="O108" i="28"/>
  <c r="O108" i="34"/>
  <c r="O108" i="43"/>
  <c r="O108" i="38"/>
  <c r="O108" i="30"/>
  <c r="O108" i="31"/>
  <c r="O108" i="39"/>
  <c r="O108" i="33"/>
  <c r="O108" i="40"/>
  <c r="O108" i="47"/>
  <c r="O108" i="48"/>
  <c r="O108" i="44"/>
  <c r="O410" i="35"/>
  <c r="O410" i="39"/>
  <c r="O410" i="43"/>
  <c r="O410" i="38"/>
  <c r="O410" i="30"/>
  <c r="O410" i="28"/>
  <c r="O410" i="33"/>
  <c r="O410" i="41"/>
  <c r="O410" i="34"/>
  <c r="O410" i="32"/>
  <c r="O410" i="31"/>
  <c r="O410" i="37"/>
  <c r="O410" i="48"/>
  <c r="O410" i="47"/>
  <c r="O410" i="46"/>
  <c r="O410" i="42"/>
  <c r="O410" i="36"/>
  <c r="O410" i="40"/>
  <c r="O410" i="29"/>
  <c r="O410" i="44"/>
  <c r="O410" i="45"/>
  <c r="O341" i="28"/>
  <c r="O341" i="47"/>
  <c r="O341" i="42"/>
  <c r="O341" i="44"/>
  <c r="O341" i="41"/>
  <c r="O341" i="48"/>
  <c r="O341" i="45"/>
  <c r="O341" i="32"/>
  <c r="O341" i="39"/>
  <c r="O341" i="37"/>
  <c r="O341" i="29"/>
  <c r="O341" i="35"/>
  <c r="O341" i="38"/>
  <c r="O341" i="30"/>
  <c r="O341" i="36"/>
  <c r="O341" i="46"/>
  <c r="O341" i="34"/>
  <c r="O341" i="43"/>
  <c r="O341" i="33"/>
  <c r="O341" i="40"/>
  <c r="O341" i="31"/>
  <c r="P174" i="48"/>
  <c r="R174" i="48" s="1"/>
  <c r="P174" i="30"/>
  <c r="R174" i="30" s="1"/>
  <c r="P174" i="29"/>
  <c r="R174" i="29" s="1"/>
  <c r="P174" i="47"/>
  <c r="P174" i="32"/>
  <c r="R174" i="32" s="1"/>
  <c r="P174" i="45"/>
  <c r="R174" i="45" s="1"/>
  <c r="P174" i="41"/>
  <c r="R174" i="41" s="1"/>
  <c r="P174" i="33"/>
  <c r="R174" i="33" s="1"/>
  <c r="P174" i="39"/>
  <c r="R174" i="39" s="1"/>
  <c r="P174" i="38"/>
  <c r="R174" i="38" s="1"/>
  <c r="P174" i="35"/>
  <c r="R174" i="35" s="1"/>
  <c r="P174" i="42"/>
  <c r="R174" i="42" s="1"/>
  <c r="P174" i="43"/>
  <c r="R174" i="43" s="1"/>
  <c r="P174" i="28"/>
  <c r="P174" i="34"/>
  <c r="R174" i="34" s="1"/>
  <c r="P174" i="40"/>
  <c r="R174" i="40" s="1"/>
  <c r="P174" i="31"/>
  <c r="R174" i="31" s="1"/>
  <c r="P174" i="37"/>
  <c r="R174" i="37" s="1"/>
  <c r="P174" i="46"/>
  <c r="R174" i="46" s="1"/>
  <c r="P174" i="44"/>
  <c r="R174" i="44" s="1"/>
  <c r="P174" i="36"/>
  <c r="R174" i="36" s="1"/>
  <c r="O174" i="40"/>
  <c r="O174" i="32"/>
  <c r="O174" i="44"/>
  <c r="O174" i="36"/>
  <c r="O174" i="35"/>
  <c r="O174" i="30"/>
  <c r="O174" i="29"/>
  <c r="O174" i="48"/>
  <c r="O174" i="47"/>
  <c r="O174" i="46"/>
  <c r="O174" i="45"/>
  <c r="O174" i="41"/>
  <c r="O174" i="31"/>
  <c r="O174" i="34"/>
  <c r="O174" i="28"/>
  <c r="O174" i="37"/>
  <c r="O174" i="42"/>
  <c r="O174" i="39"/>
  <c r="O174" i="38"/>
  <c r="O174" i="33"/>
  <c r="O174" i="43"/>
  <c r="O428" i="46"/>
  <c r="O428" i="29"/>
  <c r="O428" i="36"/>
  <c r="O428" i="33"/>
  <c r="O428" i="37"/>
  <c r="O428" i="38"/>
  <c r="O428" i="42"/>
  <c r="O428" i="31"/>
  <c r="O428" i="44"/>
  <c r="O428" i="28"/>
  <c r="O428" i="39"/>
  <c r="O428" i="34"/>
  <c r="O428" i="48"/>
  <c r="O428" i="43"/>
  <c r="O428" i="40"/>
  <c r="O428" i="30"/>
  <c r="O428" i="35"/>
  <c r="O428" i="47"/>
  <c r="O428" i="32"/>
  <c r="O428" i="45"/>
  <c r="O428" i="41"/>
  <c r="P428" i="46"/>
  <c r="R428" i="46" s="1"/>
  <c r="P428" i="31"/>
  <c r="R428" i="31" s="1"/>
  <c r="P428" i="42"/>
  <c r="R428" i="42" s="1"/>
  <c r="P428" i="44"/>
  <c r="R428" i="44" s="1"/>
  <c r="P428" i="40"/>
  <c r="R428" i="40" s="1"/>
  <c r="P428" i="35"/>
  <c r="R428" i="35" s="1"/>
  <c r="P428" i="37"/>
  <c r="R428" i="37" s="1"/>
  <c r="P428" i="41"/>
  <c r="R428" i="41" s="1"/>
  <c r="P428" i="38"/>
  <c r="R428" i="38" s="1"/>
  <c r="P428" i="30"/>
  <c r="R428" i="30" s="1"/>
  <c r="P428" i="32"/>
  <c r="R428" i="32" s="1"/>
  <c r="P428" i="28"/>
  <c r="P428" i="33"/>
  <c r="R428" i="33" s="1"/>
  <c r="P428" i="34"/>
  <c r="R428" i="34" s="1"/>
  <c r="P428" i="36"/>
  <c r="R428" i="36" s="1"/>
  <c r="P428" i="47"/>
  <c r="P428" i="45"/>
  <c r="R428" i="45" s="1"/>
  <c r="P428" i="48"/>
  <c r="R428" i="48" s="1"/>
  <c r="P428" i="39"/>
  <c r="R428" i="39" s="1"/>
  <c r="P428" i="43"/>
  <c r="R428" i="43" s="1"/>
  <c r="P428" i="29"/>
  <c r="R428" i="29" s="1"/>
  <c r="P145" i="30"/>
  <c r="R145" i="30" s="1"/>
  <c r="P145" i="41"/>
  <c r="R145" i="41" s="1"/>
  <c r="P145" i="28"/>
  <c r="P145" i="35"/>
  <c r="R145" i="35" s="1"/>
  <c r="P145" i="33"/>
  <c r="R145" i="33" s="1"/>
  <c r="P145" i="42"/>
  <c r="R145" i="42" s="1"/>
  <c r="P145" i="40"/>
  <c r="R145" i="40" s="1"/>
  <c r="P145" i="43"/>
  <c r="R145" i="43" s="1"/>
  <c r="P145" i="47"/>
  <c r="P145" i="34"/>
  <c r="R145" i="34" s="1"/>
  <c r="P145" i="48"/>
  <c r="R145" i="48" s="1"/>
  <c r="P145" i="38"/>
  <c r="R145" i="38" s="1"/>
  <c r="P145" i="31"/>
  <c r="R145" i="31" s="1"/>
  <c r="P145" i="46"/>
  <c r="R145" i="46" s="1"/>
  <c r="P145" i="39"/>
  <c r="R145" i="39" s="1"/>
  <c r="P145" i="44"/>
  <c r="R145" i="44" s="1"/>
  <c r="P145" i="36"/>
  <c r="R145" i="36" s="1"/>
  <c r="P145" i="37"/>
  <c r="R145" i="37" s="1"/>
  <c r="P145" i="45"/>
  <c r="R145" i="45" s="1"/>
  <c r="P145" i="29"/>
  <c r="R145" i="29" s="1"/>
  <c r="P145" i="32"/>
  <c r="R145" i="32" s="1"/>
  <c r="O145" i="29"/>
  <c r="O145" i="33"/>
  <c r="O145" i="43"/>
  <c r="O145" i="45"/>
  <c r="O145" i="28"/>
  <c r="O145" i="48"/>
  <c r="O145" i="34"/>
  <c r="O145" i="41"/>
  <c r="O145" i="37"/>
  <c r="O145" i="31"/>
  <c r="O145" i="30"/>
  <c r="O145" i="42"/>
  <c r="O145" i="40"/>
  <c r="O145" i="47"/>
  <c r="O145" i="35"/>
  <c r="O145" i="44"/>
  <c r="O145" i="39"/>
  <c r="O145" i="38"/>
  <c r="O145" i="32"/>
  <c r="O145" i="46"/>
  <c r="O145" i="36"/>
  <c r="P91" i="40"/>
  <c r="R91" i="40" s="1"/>
  <c r="P91" i="28"/>
  <c r="P91" i="30"/>
  <c r="R91" i="30" s="1"/>
  <c r="P91" i="47"/>
  <c r="P91" i="32"/>
  <c r="R91" i="32" s="1"/>
  <c r="P91" i="42"/>
  <c r="R91" i="42" s="1"/>
  <c r="P91" i="39"/>
  <c r="R91" i="39" s="1"/>
  <c r="P91" i="36"/>
  <c r="R91" i="36" s="1"/>
  <c r="P91" i="35"/>
  <c r="R91" i="35" s="1"/>
  <c r="P91" i="37"/>
  <c r="R91" i="37" s="1"/>
  <c r="P91" i="29"/>
  <c r="R91" i="29" s="1"/>
  <c r="P91" i="45"/>
  <c r="R91" i="45" s="1"/>
  <c r="P91" i="48"/>
  <c r="R91" i="48" s="1"/>
  <c r="P91" i="34"/>
  <c r="R91" i="34" s="1"/>
  <c r="P91" i="31"/>
  <c r="R91" i="31" s="1"/>
  <c r="P91" i="46"/>
  <c r="R91" i="46" s="1"/>
  <c r="P91" i="43"/>
  <c r="R91" i="43" s="1"/>
  <c r="P91" i="41"/>
  <c r="R91" i="41" s="1"/>
  <c r="P91" i="38"/>
  <c r="R91" i="38" s="1"/>
  <c r="P91" i="44"/>
  <c r="R91" i="44" s="1"/>
  <c r="P91" i="33"/>
  <c r="R91" i="33" s="1"/>
  <c r="O192" i="28"/>
  <c r="O192" i="35"/>
  <c r="O192" i="32"/>
  <c r="O192" i="41"/>
  <c r="O192" i="46"/>
  <c r="O192" i="33"/>
  <c r="O192" i="44"/>
  <c r="O192" i="37"/>
  <c r="O192" i="47"/>
  <c r="O192" i="30"/>
  <c r="O192" i="38"/>
  <c r="O192" i="34"/>
  <c r="O192" i="29"/>
  <c r="O192" i="31"/>
  <c r="O192" i="42"/>
  <c r="O192" i="43"/>
  <c r="O192" i="36"/>
  <c r="O192" i="45"/>
  <c r="O192" i="40"/>
  <c r="O192" i="48"/>
  <c r="O192" i="39"/>
  <c r="P192" i="39"/>
  <c r="R192" i="39" s="1"/>
  <c r="P192" i="38"/>
  <c r="R192" i="38" s="1"/>
  <c r="P192" i="33"/>
  <c r="R192" i="33" s="1"/>
  <c r="P192" i="30"/>
  <c r="R192" i="30" s="1"/>
  <c r="P192" i="29"/>
  <c r="R192" i="29" s="1"/>
  <c r="P192" i="36"/>
  <c r="R192" i="36" s="1"/>
  <c r="P192" i="48"/>
  <c r="R192" i="48" s="1"/>
  <c r="P192" i="32"/>
  <c r="R192" i="32" s="1"/>
  <c r="P192" i="46"/>
  <c r="R192" i="46" s="1"/>
  <c r="P192" i="37"/>
  <c r="R192" i="37" s="1"/>
  <c r="P192" i="43"/>
  <c r="R192" i="43" s="1"/>
  <c r="P192" i="40"/>
  <c r="R192" i="40" s="1"/>
  <c r="P192" i="44"/>
  <c r="R192" i="44" s="1"/>
  <c r="P192" i="41"/>
  <c r="R192" i="41" s="1"/>
  <c r="P192" i="31"/>
  <c r="R192" i="31" s="1"/>
  <c r="P192" i="34"/>
  <c r="R192" i="34" s="1"/>
  <c r="P192" i="45"/>
  <c r="R192" i="45" s="1"/>
  <c r="P192" i="35"/>
  <c r="R192" i="35" s="1"/>
  <c r="P192" i="28"/>
  <c r="P192" i="47"/>
  <c r="P192" i="42"/>
  <c r="R192" i="42" s="1"/>
  <c r="O393" i="35"/>
  <c r="O393" i="34"/>
  <c r="O393" i="42"/>
  <c r="O393" i="32"/>
  <c r="O393" i="43"/>
  <c r="O393" i="36"/>
  <c r="O393" i="47"/>
  <c r="O393" i="31"/>
  <c r="O393" i="48"/>
  <c r="O393" i="44"/>
  <c r="O393" i="29"/>
  <c r="O393" i="37"/>
  <c r="O393" i="41"/>
  <c r="O393" i="45"/>
  <c r="O393" i="28"/>
  <c r="O393" i="46"/>
  <c r="O393" i="33"/>
  <c r="O393" i="30"/>
  <c r="O393" i="39"/>
  <c r="O393" i="40"/>
  <c r="O393" i="38"/>
  <c r="P154" i="44"/>
  <c r="R154" i="44" s="1"/>
  <c r="P154" i="28"/>
  <c r="P154" i="36"/>
  <c r="R154" i="36" s="1"/>
  <c r="P154" i="43"/>
  <c r="R154" i="43" s="1"/>
  <c r="P154" i="42"/>
  <c r="R154" i="42" s="1"/>
  <c r="P154" i="47"/>
  <c r="P154" i="48"/>
  <c r="R154" i="48" s="1"/>
  <c r="P154" i="31"/>
  <c r="R154" i="31" s="1"/>
  <c r="P154" i="39"/>
  <c r="R154" i="39" s="1"/>
  <c r="P154" i="32"/>
  <c r="R154" i="32" s="1"/>
  <c r="P154" i="38"/>
  <c r="R154" i="38" s="1"/>
  <c r="P154" i="35"/>
  <c r="R154" i="35" s="1"/>
  <c r="P154" i="37"/>
  <c r="R154" i="37" s="1"/>
  <c r="P154" i="34"/>
  <c r="R154" i="34" s="1"/>
  <c r="P154" i="46"/>
  <c r="R154" i="46" s="1"/>
  <c r="P154" i="45"/>
  <c r="R154" i="45" s="1"/>
  <c r="P154" i="41"/>
  <c r="R154" i="41" s="1"/>
  <c r="P154" i="30"/>
  <c r="R154" i="30" s="1"/>
  <c r="P154" i="40"/>
  <c r="R154" i="40" s="1"/>
  <c r="P154" i="29"/>
  <c r="R154" i="29" s="1"/>
  <c r="P154" i="33"/>
  <c r="R154" i="33" s="1"/>
  <c r="O154" i="33"/>
  <c r="O154" i="36"/>
  <c r="O154" i="47"/>
  <c r="O154" i="29"/>
  <c r="O154" i="35"/>
  <c r="O154" i="48"/>
  <c r="O154" i="37"/>
  <c r="O154" i="42"/>
  <c r="O154" i="40"/>
  <c r="O154" i="32"/>
  <c r="O154" i="41"/>
  <c r="O154" i="46"/>
  <c r="O154" i="44"/>
  <c r="O154" i="31"/>
  <c r="O154" i="43"/>
  <c r="O154" i="30"/>
  <c r="O154" i="39"/>
  <c r="O154" i="45"/>
  <c r="O154" i="34"/>
  <c r="O154" i="38"/>
  <c r="O154" i="28"/>
  <c r="P258" i="42"/>
  <c r="R258" i="42" s="1"/>
  <c r="P258" i="36"/>
  <c r="R258" i="36" s="1"/>
  <c r="P258" i="41"/>
  <c r="R258" i="41" s="1"/>
  <c r="P258" i="33"/>
  <c r="R258" i="33" s="1"/>
  <c r="P258" i="31"/>
  <c r="R258" i="31" s="1"/>
  <c r="P258" i="48"/>
  <c r="R258" i="48" s="1"/>
  <c r="P258" i="39"/>
  <c r="R258" i="39" s="1"/>
  <c r="P258" i="34"/>
  <c r="R258" i="34" s="1"/>
  <c r="P258" i="38"/>
  <c r="R258" i="38" s="1"/>
  <c r="P258" i="37"/>
  <c r="R258" i="37" s="1"/>
  <c r="P258" i="32"/>
  <c r="R258" i="32" s="1"/>
  <c r="P258" i="28"/>
  <c r="P258" i="35"/>
  <c r="R258" i="35" s="1"/>
  <c r="P258" i="45"/>
  <c r="R258" i="45" s="1"/>
  <c r="P258" i="47"/>
  <c r="P258" i="30"/>
  <c r="R258" i="30" s="1"/>
  <c r="P258" i="44"/>
  <c r="R258" i="44" s="1"/>
  <c r="P258" i="46"/>
  <c r="R258" i="46" s="1"/>
  <c r="P258" i="43"/>
  <c r="R258" i="43" s="1"/>
  <c r="P258" i="40"/>
  <c r="R258" i="40" s="1"/>
  <c r="P258" i="29"/>
  <c r="R258" i="29" s="1"/>
  <c r="O258" i="44"/>
  <c r="O258" i="45"/>
  <c r="O258" i="46"/>
  <c r="O258" i="38"/>
  <c r="O258" i="33"/>
  <c r="O258" i="42"/>
  <c r="O258" i="30"/>
  <c r="O258" i="34"/>
  <c r="O258" i="40"/>
  <c r="O258" i="41"/>
  <c r="O258" i="43"/>
  <c r="O258" i="35"/>
  <c r="O258" i="36"/>
  <c r="O258" i="39"/>
  <c r="O258" i="28"/>
  <c r="O258" i="48"/>
  <c r="O258" i="47"/>
  <c r="O258" i="37"/>
  <c r="O258" i="29"/>
  <c r="O258" i="31"/>
  <c r="O258" i="32"/>
  <c r="P167" i="42"/>
  <c r="R167" i="42" s="1"/>
  <c r="P167" i="35"/>
  <c r="R167" i="35" s="1"/>
  <c r="P167" i="45"/>
  <c r="R167" i="45" s="1"/>
  <c r="P167" i="36"/>
  <c r="R167" i="36" s="1"/>
  <c r="P167" i="44"/>
  <c r="R167" i="44" s="1"/>
  <c r="P167" i="31"/>
  <c r="R167" i="31" s="1"/>
  <c r="P167" i="32"/>
  <c r="R167" i="32" s="1"/>
  <c r="P167" i="46"/>
  <c r="R167" i="46" s="1"/>
  <c r="P167" i="28"/>
  <c r="P167" i="48"/>
  <c r="R167" i="48" s="1"/>
  <c r="P167" i="41"/>
  <c r="R167" i="41" s="1"/>
  <c r="P167" i="30"/>
  <c r="R167" i="30" s="1"/>
  <c r="P167" i="40"/>
  <c r="R167" i="40" s="1"/>
  <c r="P167" i="39"/>
  <c r="R167" i="39" s="1"/>
  <c r="P167" i="34"/>
  <c r="R167" i="34" s="1"/>
  <c r="P167" i="29"/>
  <c r="R167" i="29" s="1"/>
  <c r="P167" i="47"/>
  <c r="P167" i="43"/>
  <c r="R167" i="43" s="1"/>
  <c r="P167" i="33"/>
  <c r="R167" i="33" s="1"/>
  <c r="P167" i="38"/>
  <c r="R167" i="38" s="1"/>
  <c r="P167" i="37"/>
  <c r="R167" i="37" s="1"/>
  <c r="O167" i="45"/>
  <c r="O167" i="33"/>
  <c r="O167" i="37"/>
  <c r="O167" i="29"/>
  <c r="O167" i="44"/>
  <c r="O167" i="31"/>
  <c r="O167" i="43"/>
  <c r="O167" i="48"/>
  <c r="O167" i="36"/>
  <c r="O167" i="41"/>
  <c r="O167" i="30"/>
  <c r="O167" i="47"/>
  <c r="O167" i="32"/>
  <c r="O167" i="46"/>
  <c r="O167" i="34"/>
  <c r="O167" i="35"/>
  <c r="O167" i="28"/>
  <c r="O167" i="42"/>
  <c r="O167" i="38"/>
  <c r="O167" i="40"/>
  <c r="O167" i="39"/>
  <c r="P222" i="28"/>
  <c r="P222" i="36"/>
  <c r="R222" i="36" s="1"/>
  <c r="P222" i="30"/>
  <c r="R222" i="30" s="1"/>
  <c r="P222" i="29"/>
  <c r="R222" i="29" s="1"/>
  <c r="P222" i="32"/>
  <c r="R222" i="32" s="1"/>
  <c r="P222" i="31"/>
  <c r="R222" i="31" s="1"/>
  <c r="P222" i="37"/>
  <c r="R222" i="37" s="1"/>
  <c r="P222" i="42"/>
  <c r="R222" i="42" s="1"/>
  <c r="P222" i="33"/>
  <c r="R222" i="33" s="1"/>
  <c r="P222" i="48"/>
  <c r="R222" i="48" s="1"/>
  <c r="P222" i="40"/>
  <c r="R222" i="40" s="1"/>
  <c r="P222" i="38"/>
  <c r="R222" i="38" s="1"/>
  <c r="P222" i="47"/>
  <c r="P222" i="43"/>
  <c r="R222" i="43" s="1"/>
  <c r="P222" i="34"/>
  <c r="R222" i="34" s="1"/>
  <c r="P222" i="39"/>
  <c r="R222" i="39" s="1"/>
  <c r="P222" i="41"/>
  <c r="R222" i="41" s="1"/>
  <c r="P222" i="46"/>
  <c r="R222" i="46" s="1"/>
  <c r="P222" i="44"/>
  <c r="R222" i="44" s="1"/>
  <c r="P222" i="45"/>
  <c r="R222" i="45" s="1"/>
  <c r="P222" i="35"/>
  <c r="R222" i="35" s="1"/>
  <c r="O222" i="38"/>
  <c r="O222" i="47"/>
  <c r="O222" i="29"/>
  <c r="O222" i="34"/>
  <c r="O222" i="44"/>
  <c r="O222" i="33"/>
  <c r="O222" i="46"/>
  <c r="O222" i="48"/>
  <c r="O222" i="40"/>
  <c r="O222" i="31"/>
  <c r="O222" i="37"/>
  <c r="O222" i="28"/>
  <c r="O222" i="36"/>
  <c r="O222" i="41"/>
  <c r="O222" i="42"/>
  <c r="O222" i="30"/>
  <c r="O222" i="35"/>
  <c r="O222" i="45"/>
  <c r="O222" i="39"/>
  <c r="O222" i="43"/>
  <c r="O222" i="32"/>
  <c r="O348" i="31"/>
  <c r="O348" i="29"/>
  <c r="O348" i="33"/>
  <c r="O348" i="34"/>
  <c r="O348" i="39"/>
  <c r="O348" i="43"/>
  <c r="O348" i="46"/>
  <c r="O348" i="28"/>
  <c r="O348" i="35"/>
  <c r="O348" i="38"/>
  <c r="O348" i="36"/>
  <c r="O348" i="47"/>
  <c r="O348" i="42"/>
  <c r="O348" i="48"/>
  <c r="O348" i="30"/>
  <c r="O348" i="45"/>
  <c r="O348" i="37"/>
  <c r="O348" i="32"/>
  <c r="O348" i="44"/>
  <c r="O348" i="41"/>
  <c r="O348" i="40"/>
  <c r="P348" i="34"/>
  <c r="R348" i="34" s="1"/>
  <c r="P348" i="32"/>
  <c r="R348" i="32" s="1"/>
  <c r="P348" i="48"/>
  <c r="R348" i="48" s="1"/>
  <c r="P348" i="47"/>
  <c r="P348" i="37"/>
  <c r="R348" i="37" s="1"/>
  <c r="P348" i="29"/>
  <c r="R348" i="29" s="1"/>
  <c r="P348" i="35"/>
  <c r="R348" i="35" s="1"/>
  <c r="P348" i="36"/>
  <c r="R348" i="36" s="1"/>
  <c r="P348" i="30"/>
  <c r="R348" i="30" s="1"/>
  <c r="P348" i="43"/>
  <c r="R348" i="43" s="1"/>
  <c r="P348" i="41"/>
  <c r="R348" i="41" s="1"/>
  <c r="P348" i="46"/>
  <c r="R348" i="46" s="1"/>
  <c r="P348" i="40"/>
  <c r="R348" i="40" s="1"/>
  <c r="P348" i="45"/>
  <c r="R348" i="45" s="1"/>
  <c r="P348" i="31"/>
  <c r="R348" i="31" s="1"/>
  <c r="P348" i="39"/>
  <c r="R348" i="39" s="1"/>
  <c r="P348" i="28"/>
  <c r="P348" i="44"/>
  <c r="R348" i="44" s="1"/>
  <c r="P348" i="38"/>
  <c r="R348" i="38" s="1"/>
  <c r="P348" i="42"/>
  <c r="R348" i="42" s="1"/>
  <c r="P348" i="33"/>
  <c r="R348" i="33" s="1"/>
  <c r="P126" i="40"/>
  <c r="R126" i="40" s="1"/>
  <c r="P126" i="38"/>
  <c r="R126" i="38" s="1"/>
  <c r="P126" i="44"/>
  <c r="R126" i="44" s="1"/>
  <c r="P126" i="42"/>
  <c r="R126" i="42" s="1"/>
  <c r="P126" i="37"/>
  <c r="R126" i="37" s="1"/>
  <c r="P126" i="34"/>
  <c r="R126" i="34" s="1"/>
  <c r="P126" i="47"/>
  <c r="P126" i="39"/>
  <c r="R126" i="39" s="1"/>
  <c r="P126" i="48"/>
  <c r="R126" i="48" s="1"/>
  <c r="P126" i="46"/>
  <c r="R126" i="46" s="1"/>
  <c r="P126" i="36"/>
  <c r="R126" i="36" s="1"/>
  <c r="P126" i="28"/>
  <c r="P126" i="32"/>
  <c r="R126" i="32" s="1"/>
  <c r="P126" i="43"/>
  <c r="R126" i="43" s="1"/>
  <c r="P126" i="41"/>
  <c r="R126" i="41" s="1"/>
  <c r="P126" i="29"/>
  <c r="R126" i="29" s="1"/>
  <c r="P126" i="33"/>
  <c r="R126" i="33" s="1"/>
  <c r="P126" i="45"/>
  <c r="R126" i="45" s="1"/>
  <c r="P126" i="30"/>
  <c r="R126" i="30" s="1"/>
  <c r="P126" i="31"/>
  <c r="R126" i="31" s="1"/>
  <c r="P126" i="35"/>
  <c r="R126" i="35" s="1"/>
  <c r="O126" i="29"/>
  <c r="O126" i="42"/>
  <c r="O126" i="35"/>
  <c r="O126" i="28"/>
  <c r="O126" i="34"/>
  <c r="O126" i="33"/>
  <c r="O126" i="38"/>
  <c r="O126" i="48"/>
  <c r="O126" i="36"/>
  <c r="O126" i="30"/>
  <c r="O126" i="45"/>
  <c r="O126" i="32"/>
  <c r="O126" i="46"/>
  <c r="O126" i="37"/>
  <c r="O126" i="43"/>
  <c r="O126" i="39"/>
  <c r="O126" i="44"/>
  <c r="O126" i="40"/>
  <c r="O126" i="41"/>
  <c r="O126" i="47"/>
  <c r="O126" i="31"/>
  <c r="P184" i="35"/>
  <c r="R184" i="35" s="1"/>
  <c r="P184" i="34"/>
  <c r="R184" i="34" s="1"/>
  <c r="P184" i="39"/>
  <c r="R184" i="39" s="1"/>
  <c r="P184" i="40"/>
  <c r="R184" i="40" s="1"/>
  <c r="P184" i="45"/>
  <c r="R184" i="45" s="1"/>
  <c r="P184" i="46"/>
  <c r="R184" i="46" s="1"/>
  <c r="P184" i="43"/>
  <c r="R184" i="43" s="1"/>
  <c r="P184" i="30"/>
  <c r="R184" i="30" s="1"/>
  <c r="P184" i="29"/>
  <c r="R184" i="29" s="1"/>
  <c r="P184" i="44"/>
  <c r="R184" i="44" s="1"/>
  <c r="P184" i="31"/>
  <c r="R184" i="31" s="1"/>
  <c r="P184" i="32"/>
  <c r="R184" i="32" s="1"/>
  <c r="P184" i="36"/>
  <c r="R184" i="36" s="1"/>
  <c r="P184" i="42"/>
  <c r="R184" i="42" s="1"/>
  <c r="P184" i="33"/>
  <c r="R184" i="33" s="1"/>
  <c r="P184" i="38"/>
  <c r="R184" i="38" s="1"/>
  <c r="P184" i="41"/>
  <c r="R184" i="41" s="1"/>
  <c r="P184" i="48"/>
  <c r="R184" i="48" s="1"/>
  <c r="P184" i="37"/>
  <c r="R184" i="37" s="1"/>
  <c r="P184" i="47"/>
  <c r="P184" i="28"/>
  <c r="P161" i="31"/>
  <c r="R161" i="31" s="1"/>
  <c r="P161" i="46"/>
  <c r="R161" i="46" s="1"/>
  <c r="P161" i="48"/>
  <c r="R161" i="48" s="1"/>
  <c r="P161" i="30"/>
  <c r="R161" i="30" s="1"/>
  <c r="P161" i="29"/>
  <c r="R161" i="29" s="1"/>
  <c r="P161" i="47"/>
  <c r="P161" i="36"/>
  <c r="R161" i="36" s="1"/>
  <c r="P161" i="42"/>
  <c r="R161" i="42" s="1"/>
  <c r="P161" i="40"/>
  <c r="R161" i="40" s="1"/>
  <c r="P161" i="32"/>
  <c r="R161" i="32" s="1"/>
  <c r="P161" i="39"/>
  <c r="R161" i="39" s="1"/>
  <c r="P161" i="28"/>
  <c r="P161" i="45"/>
  <c r="R161" i="45" s="1"/>
  <c r="P161" i="38"/>
  <c r="R161" i="38" s="1"/>
  <c r="P161" i="35"/>
  <c r="R161" i="35" s="1"/>
  <c r="P161" i="34"/>
  <c r="R161" i="34" s="1"/>
  <c r="P161" i="44"/>
  <c r="R161" i="44" s="1"/>
  <c r="P161" i="33"/>
  <c r="R161" i="33" s="1"/>
  <c r="P161" i="41"/>
  <c r="R161" i="41" s="1"/>
  <c r="P161" i="43"/>
  <c r="R161" i="43" s="1"/>
  <c r="P161" i="37"/>
  <c r="R161" i="37" s="1"/>
  <c r="P164" i="28"/>
  <c r="P164" i="31"/>
  <c r="R164" i="31" s="1"/>
  <c r="P164" i="43"/>
  <c r="R164" i="43" s="1"/>
  <c r="P164" i="33"/>
  <c r="R164" i="33" s="1"/>
  <c r="P164" i="44"/>
  <c r="R164" i="44" s="1"/>
  <c r="P164" i="45"/>
  <c r="R164" i="45" s="1"/>
  <c r="P164" i="29"/>
  <c r="R164" i="29" s="1"/>
  <c r="P164" i="41"/>
  <c r="R164" i="41" s="1"/>
  <c r="P164" i="47"/>
  <c r="P164" i="37"/>
  <c r="R164" i="37" s="1"/>
  <c r="P164" i="32"/>
  <c r="R164" i="32" s="1"/>
  <c r="P164" i="39"/>
  <c r="R164" i="39" s="1"/>
  <c r="P164" i="38"/>
  <c r="R164" i="38" s="1"/>
  <c r="P164" i="42"/>
  <c r="R164" i="42" s="1"/>
  <c r="P164" i="34"/>
  <c r="R164" i="34" s="1"/>
  <c r="P164" i="35"/>
  <c r="R164" i="35" s="1"/>
  <c r="P164" i="48"/>
  <c r="R164" i="48" s="1"/>
  <c r="P164" i="30"/>
  <c r="R164" i="30" s="1"/>
  <c r="P164" i="46"/>
  <c r="R164" i="46" s="1"/>
  <c r="P164" i="36"/>
  <c r="R164" i="36" s="1"/>
  <c r="P164" i="40"/>
  <c r="R164" i="40" s="1"/>
  <c r="O164" i="37"/>
  <c r="O164" i="35"/>
  <c r="O164" i="41"/>
  <c r="O164" i="31"/>
  <c r="O164" i="36"/>
  <c r="O164" i="29"/>
  <c r="O164" i="47"/>
  <c r="O164" i="34"/>
  <c r="O164" i="46"/>
  <c r="O164" i="28"/>
  <c r="O164" i="43"/>
  <c r="O164" i="48"/>
  <c r="O164" i="42"/>
  <c r="O164" i="30"/>
  <c r="O164" i="33"/>
  <c r="O164" i="44"/>
  <c r="O164" i="45"/>
  <c r="O164" i="40"/>
  <c r="O164" i="38"/>
  <c r="O164" i="32"/>
  <c r="O164" i="39"/>
  <c r="W80" i="28"/>
  <c r="L80" i="28"/>
  <c r="V80" i="28"/>
  <c r="R80" i="46"/>
  <c r="L80" i="46"/>
  <c r="L80" i="40"/>
  <c r="R80" i="40"/>
  <c r="R80" i="44"/>
  <c r="L80" i="44"/>
  <c r="R80" i="48"/>
  <c r="L80" i="48"/>
  <c r="L80" i="30"/>
  <c r="R80" i="30"/>
  <c r="R80" i="33"/>
  <c r="L80" i="33"/>
  <c r="R80" i="37"/>
  <c r="L80" i="37"/>
  <c r="L80" i="45"/>
  <c r="R80" i="45"/>
  <c r="P95" i="30"/>
  <c r="R95" i="30" s="1"/>
  <c r="P95" i="38"/>
  <c r="R95" i="38" s="1"/>
  <c r="P95" i="35"/>
  <c r="R95" i="35" s="1"/>
  <c r="P95" i="28"/>
  <c r="P95" i="39"/>
  <c r="R95" i="39" s="1"/>
  <c r="P95" i="47"/>
  <c r="P95" i="37"/>
  <c r="R95" i="37" s="1"/>
  <c r="P95" i="48"/>
  <c r="R95" i="48" s="1"/>
  <c r="P95" i="29"/>
  <c r="R95" i="29" s="1"/>
  <c r="P95" i="31"/>
  <c r="R95" i="31" s="1"/>
  <c r="P95" i="33"/>
  <c r="R95" i="33" s="1"/>
  <c r="P95" i="46"/>
  <c r="R95" i="46" s="1"/>
  <c r="P95" i="45"/>
  <c r="R95" i="45" s="1"/>
  <c r="P95" i="43"/>
  <c r="R95" i="43" s="1"/>
  <c r="P95" i="42"/>
  <c r="R95" i="42" s="1"/>
  <c r="P95" i="36"/>
  <c r="R95" i="36" s="1"/>
  <c r="P95" i="44"/>
  <c r="R95" i="44" s="1"/>
  <c r="P95" i="40"/>
  <c r="R95" i="40" s="1"/>
  <c r="P95" i="34"/>
  <c r="R95" i="34" s="1"/>
  <c r="P95" i="32"/>
  <c r="R95" i="32" s="1"/>
  <c r="P95" i="41"/>
  <c r="R95" i="41" s="1"/>
  <c r="P239" i="40"/>
  <c r="R239" i="40" s="1"/>
  <c r="P239" i="44"/>
  <c r="R239" i="44" s="1"/>
  <c r="P239" i="28"/>
  <c r="P239" i="38"/>
  <c r="R239" i="38" s="1"/>
  <c r="P239" i="32"/>
  <c r="R239" i="32" s="1"/>
  <c r="P239" i="34"/>
  <c r="R239" i="34" s="1"/>
  <c r="P239" i="42"/>
  <c r="R239" i="42" s="1"/>
  <c r="P239" i="45"/>
  <c r="R239" i="45" s="1"/>
  <c r="P239" i="41"/>
  <c r="R239" i="41" s="1"/>
  <c r="P239" i="35"/>
  <c r="R239" i="35" s="1"/>
  <c r="P239" i="33"/>
  <c r="R239" i="33" s="1"/>
  <c r="P239" i="36"/>
  <c r="R239" i="36" s="1"/>
  <c r="P239" i="31"/>
  <c r="R239" i="31" s="1"/>
  <c r="P239" i="47"/>
  <c r="P239" i="37"/>
  <c r="R239" i="37" s="1"/>
  <c r="P239" i="48"/>
  <c r="R239" i="48" s="1"/>
  <c r="P239" i="43"/>
  <c r="R239" i="43" s="1"/>
  <c r="P239" i="39"/>
  <c r="R239" i="39" s="1"/>
  <c r="P239" i="30"/>
  <c r="R239" i="30" s="1"/>
  <c r="P239" i="46"/>
  <c r="R239" i="46" s="1"/>
  <c r="P239" i="29"/>
  <c r="R239" i="29" s="1"/>
  <c r="O239" i="45"/>
  <c r="O239" i="37"/>
  <c r="O239" i="41"/>
  <c r="O239" i="48"/>
  <c r="O239" i="31"/>
  <c r="O239" i="32"/>
  <c r="O239" i="28"/>
  <c r="O239" i="38"/>
  <c r="O239" i="34"/>
  <c r="O239" i="39"/>
  <c r="O239" i="44"/>
  <c r="O239" i="30"/>
  <c r="O239" i="40"/>
  <c r="O239" i="46"/>
  <c r="O239" i="29"/>
  <c r="O239" i="33"/>
  <c r="O239" i="47"/>
  <c r="O239" i="42"/>
  <c r="O239" i="35"/>
  <c r="O239" i="36"/>
  <c r="O239" i="43"/>
  <c r="R83" i="31"/>
  <c r="L83" i="31"/>
  <c r="L83" i="36"/>
  <c r="R83" i="36"/>
  <c r="R83" i="42"/>
  <c r="L83" i="42"/>
  <c r="L83" i="30"/>
  <c r="R83" i="30"/>
  <c r="R83" i="29"/>
  <c r="L83" i="29"/>
  <c r="L83" i="44"/>
  <c r="R83" i="44"/>
  <c r="L83" i="28"/>
  <c r="W83" i="28"/>
  <c r="V83" i="28"/>
  <c r="L83" i="41"/>
  <c r="R83" i="41"/>
  <c r="L83" i="32"/>
  <c r="R83" i="32"/>
  <c r="R83" i="45"/>
  <c r="L83" i="45"/>
  <c r="V83" i="47"/>
  <c r="L83" i="47"/>
  <c r="W83" i="47"/>
  <c r="L83" i="43"/>
  <c r="R83" i="43"/>
  <c r="L83" i="33"/>
  <c r="R83" i="33"/>
  <c r="L83" i="38"/>
  <c r="R83" i="38"/>
  <c r="L83" i="35"/>
  <c r="R83" i="35"/>
  <c r="L83" i="39"/>
  <c r="R83" i="39"/>
  <c r="L83" i="34"/>
  <c r="R83" i="34"/>
  <c r="L83" i="37"/>
  <c r="R83" i="37"/>
  <c r="R83" i="48"/>
  <c r="L83" i="48"/>
  <c r="R83" i="46"/>
  <c r="L83" i="46"/>
  <c r="R83" i="40"/>
  <c r="L83" i="40"/>
  <c r="P447" i="37"/>
  <c r="R447" i="37" s="1"/>
  <c r="P447" i="33"/>
  <c r="R447" i="33" s="1"/>
  <c r="P447" i="47"/>
  <c r="P447" i="30"/>
  <c r="R447" i="30" s="1"/>
  <c r="P447" i="31"/>
  <c r="R447" i="31" s="1"/>
  <c r="P447" i="32"/>
  <c r="R447" i="32" s="1"/>
  <c r="P447" i="48"/>
  <c r="R447" i="48" s="1"/>
  <c r="P447" i="42"/>
  <c r="R447" i="42" s="1"/>
  <c r="P447" i="43"/>
  <c r="R447" i="43" s="1"/>
  <c r="P447" i="35"/>
  <c r="R447" i="35" s="1"/>
  <c r="P447" i="36"/>
  <c r="R447" i="36" s="1"/>
  <c r="P447" i="40"/>
  <c r="R447" i="40" s="1"/>
  <c r="P447" i="46"/>
  <c r="R447" i="46" s="1"/>
  <c r="P447" i="34"/>
  <c r="R447" i="34" s="1"/>
  <c r="P447" i="39"/>
  <c r="R447" i="39" s="1"/>
  <c r="P447" i="44"/>
  <c r="R447" i="44" s="1"/>
  <c r="P447" i="28"/>
  <c r="P447" i="45"/>
  <c r="R447" i="45" s="1"/>
  <c r="P447" i="41"/>
  <c r="R447" i="41" s="1"/>
  <c r="P447" i="38"/>
  <c r="R447" i="38" s="1"/>
  <c r="P447" i="29"/>
  <c r="R447" i="29" s="1"/>
  <c r="O476" i="46"/>
  <c r="O476" i="29"/>
  <c r="O476" i="39"/>
  <c r="O476" i="42"/>
  <c r="O476" i="40"/>
  <c r="O476" i="28"/>
  <c r="O476" i="33"/>
  <c r="O476" i="47"/>
  <c r="O476" i="38"/>
  <c r="O476" i="36"/>
  <c r="O476" i="32"/>
  <c r="O476" i="35"/>
  <c r="O476" i="43"/>
  <c r="O476" i="41"/>
  <c r="O476" i="45"/>
  <c r="O476" i="37"/>
  <c r="O476" i="48"/>
  <c r="O476" i="34"/>
  <c r="O476" i="30"/>
  <c r="O476" i="31"/>
  <c r="O476" i="44"/>
  <c r="P355" i="46"/>
  <c r="R355" i="46" s="1"/>
  <c r="P355" i="30"/>
  <c r="R355" i="30" s="1"/>
  <c r="P355" i="47"/>
  <c r="P355" i="36"/>
  <c r="R355" i="36" s="1"/>
  <c r="P355" i="29"/>
  <c r="R355" i="29" s="1"/>
  <c r="P355" i="37"/>
  <c r="R355" i="37" s="1"/>
  <c r="P355" i="28"/>
  <c r="P462" i="41"/>
  <c r="R462" i="41" s="1"/>
  <c r="P462" i="45"/>
  <c r="R462" i="45" s="1"/>
  <c r="P462" i="32"/>
  <c r="R462" i="32" s="1"/>
  <c r="P462" i="48"/>
  <c r="R462" i="48" s="1"/>
  <c r="P462" i="36"/>
  <c r="R462" i="36" s="1"/>
  <c r="P462" i="42"/>
  <c r="R462" i="42" s="1"/>
  <c r="P462" i="30"/>
  <c r="R462" i="30" s="1"/>
  <c r="P462" i="47"/>
  <c r="P462" i="39"/>
  <c r="R462" i="39" s="1"/>
  <c r="P462" i="31"/>
  <c r="R462" i="31" s="1"/>
  <c r="P462" i="29"/>
  <c r="R462" i="29" s="1"/>
  <c r="P462" i="46"/>
  <c r="R462" i="46" s="1"/>
  <c r="P462" i="37"/>
  <c r="R462" i="37" s="1"/>
  <c r="P462" i="40"/>
  <c r="R462" i="40" s="1"/>
  <c r="P462" i="34"/>
  <c r="R462" i="34" s="1"/>
  <c r="P462" i="35"/>
  <c r="R462" i="35" s="1"/>
  <c r="P462" i="38"/>
  <c r="R462" i="38" s="1"/>
  <c r="P462" i="43"/>
  <c r="R462" i="43" s="1"/>
  <c r="P462" i="33"/>
  <c r="R462" i="33" s="1"/>
  <c r="P462" i="44"/>
  <c r="R462" i="44" s="1"/>
  <c r="P462" i="28"/>
  <c r="O462" i="35"/>
  <c r="O462" i="33"/>
  <c r="O462" i="46"/>
  <c r="O462" i="40"/>
  <c r="O462" i="38"/>
  <c r="O462" i="32"/>
  <c r="O462" i="30"/>
  <c r="O462" i="43"/>
  <c r="O462" i="45"/>
  <c r="O462" i="41"/>
  <c r="O462" i="37"/>
  <c r="O462" i="42"/>
  <c r="O462" i="34"/>
  <c r="O462" i="29"/>
  <c r="O462" i="28"/>
  <c r="O462" i="31"/>
  <c r="O462" i="44"/>
  <c r="O462" i="39"/>
  <c r="O462" i="47"/>
  <c r="O462" i="36"/>
  <c r="O462" i="48"/>
  <c r="O94" i="30"/>
  <c r="O94" i="28"/>
  <c r="O94" i="44"/>
  <c r="O94" i="32"/>
  <c r="O94" i="38"/>
  <c r="O94" i="47"/>
  <c r="O94" i="46"/>
  <c r="O94" i="43"/>
  <c r="O94" i="40"/>
  <c r="O94" i="45"/>
  <c r="O94" i="34"/>
  <c r="O94" i="48"/>
  <c r="O94" i="29"/>
  <c r="O94" i="37"/>
  <c r="O94" i="33"/>
  <c r="O94" i="39"/>
  <c r="O94" i="36"/>
  <c r="O94" i="35"/>
  <c r="O94" i="31"/>
  <c r="O94" i="42"/>
  <c r="O94" i="41"/>
  <c r="P94" i="34"/>
  <c r="R94" i="34" s="1"/>
  <c r="P94" i="36"/>
  <c r="R94" i="36" s="1"/>
  <c r="P94" i="46"/>
  <c r="R94" i="46" s="1"/>
  <c r="P94" i="35"/>
  <c r="R94" i="35" s="1"/>
  <c r="P94" i="30"/>
  <c r="R94" i="30" s="1"/>
  <c r="P94" i="48"/>
  <c r="R94" i="48" s="1"/>
  <c r="P94" i="28"/>
  <c r="P94" i="44"/>
  <c r="R94" i="44" s="1"/>
  <c r="P94" i="43"/>
  <c r="R94" i="43" s="1"/>
  <c r="P94" i="39"/>
  <c r="R94" i="39" s="1"/>
  <c r="P94" i="45"/>
  <c r="R94" i="45" s="1"/>
  <c r="P94" i="41"/>
  <c r="R94" i="41" s="1"/>
  <c r="P94" i="37"/>
  <c r="R94" i="37" s="1"/>
  <c r="P94" i="31"/>
  <c r="R94" i="31" s="1"/>
  <c r="P94" i="40"/>
  <c r="R94" i="40" s="1"/>
  <c r="P94" i="29"/>
  <c r="R94" i="29" s="1"/>
  <c r="P94" i="32"/>
  <c r="R94" i="32" s="1"/>
  <c r="P94" i="47"/>
  <c r="P94" i="33"/>
  <c r="R94" i="33" s="1"/>
  <c r="P94" i="38"/>
  <c r="R94" i="38" s="1"/>
  <c r="P94" i="42"/>
  <c r="R94" i="42" s="1"/>
  <c r="P374" i="33"/>
  <c r="R374" i="33" s="1"/>
  <c r="P374" i="40"/>
  <c r="R374" i="40" s="1"/>
  <c r="P374" i="34"/>
  <c r="R374" i="34" s="1"/>
  <c r="P374" i="45"/>
  <c r="R374" i="45" s="1"/>
  <c r="P374" i="39"/>
  <c r="R374" i="39" s="1"/>
  <c r="P374" i="37"/>
  <c r="R374" i="37" s="1"/>
  <c r="P374" i="42"/>
  <c r="R374" i="42" s="1"/>
  <c r="P374" i="43"/>
  <c r="R374" i="43" s="1"/>
  <c r="P374" i="47"/>
  <c r="P374" i="28"/>
  <c r="P374" i="30"/>
  <c r="R374" i="30" s="1"/>
  <c r="P374" i="46"/>
  <c r="R374" i="46" s="1"/>
  <c r="P374" i="44"/>
  <c r="R374" i="44" s="1"/>
  <c r="P374" i="36"/>
  <c r="R374" i="36" s="1"/>
  <c r="P374" i="48"/>
  <c r="R374" i="48" s="1"/>
  <c r="P374" i="29"/>
  <c r="R374" i="29" s="1"/>
  <c r="P374" i="35"/>
  <c r="R374" i="35" s="1"/>
  <c r="P374" i="32"/>
  <c r="R374" i="32" s="1"/>
  <c r="P374" i="31"/>
  <c r="R374" i="31" s="1"/>
  <c r="P374" i="38"/>
  <c r="R374" i="38" s="1"/>
  <c r="P374" i="41"/>
  <c r="R374" i="41" s="1"/>
  <c r="O374" i="37"/>
  <c r="O374" i="34"/>
  <c r="O374" i="48"/>
  <c r="O374" i="40"/>
  <c r="O374" i="41"/>
  <c r="O374" i="44"/>
  <c r="O374" i="35"/>
  <c r="O374" i="39"/>
  <c r="O374" i="28"/>
  <c r="O374" i="38"/>
  <c r="O374" i="46"/>
  <c r="O374" i="36"/>
  <c r="O374" i="32"/>
  <c r="O374" i="33"/>
  <c r="O374" i="45"/>
  <c r="O374" i="47"/>
  <c r="O374" i="31"/>
  <c r="O374" i="29"/>
  <c r="O374" i="30"/>
  <c r="O374" i="43"/>
  <c r="O374" i="42"/>
  <c r="O327" i="40"/>
  <c r="O327" i="38"/>
  <c r="O327" i="34"/>
  <c r="O327" i="31"/>
  <c r="O327" i="42"/>
  <c r="O327" i="28"/>
  <c r="O327" i="47"/>
  <c r="O327" i="48"/>
  <c r="O327" i="32"/>
  <c r="O327" i="45"/>
  <c r="O327" i="30"/>
  <c r="O327" i="33"/>
  <c r="O327" i="41"/>
  <c r="O327" i="36"/>
  <c r="O327" i="43"/>
  <c r="O327" i="29"/>
  <c r="O327" i="46"/>
  <c r="O327" i="35"/>
  <c r="O327" i="44"/>
  <c r="O327" i="39"/>
  <c r="O327" i="37"/>
  <c r="P327" i="35"/>
  <c r="R327" i="35" s="1"/>
  <c r="P327" i="31"/>
  <c r="R327" i="31" s="1"/>
  <c r="P327" i="45"/>
  <c r="R327" i="45" s="1"/>
  <c r="P327" i="48"/>
  <c r="R327" i="48" s="1"/>
  <c r="P327" i="39"/>
  <c r="R327" i="39" s="1"/>
  <c r="P327" i="37"/>
  <c r="R327" i="37" s="1"/>
  <c r="P327" i="41"/>
  <c r="R327" i="41" s="1"/>
  <c r="P419" i="33"/>
  <c r="R419" i="33" s="1"/>
  <c r="P419" i="37"/>
  <c r="R419" i="37" s="1"/>
  <c r="P419" i="29"/>
  <c r="R419" i="29" s="1"/>
  <c r="P419" i="36"/>
  <c r="R419" i="36" s="1"/>
  <c r="P419" i="31"/>
  <c r="R419" i="31" s="1"/>
  <c r="P419" i="45"/>
  <c r="R419" i="45" s="1"/>
  <c r="P419" i="44"/>
  <c r="R419" i="44" s="1"/>
  <c r="P419" i="41"/>
  <c r="R419" i="41" s="1"/>
  <c r="P419" i="40"/>
  <c r="R419" i="40" s="1"/>
  <c r="P419" i="38"/>
  <c r="R419" i="38" s="1"/>
  <c r="P419" i="47"/>
  <c r="P419" i="30"/>
  <c r="R419" i="30" s="1"/>
  <c r="P419" i="35"/>
  <c r="R419" i="35" s="1"/>
  <c r="P419" i="32"/>
  <c r="R419" i="32" s="1"/>
  <c r="P419" i="34"/>
  <c r="R419" i="34" s="1"/>
  <c r="P419" i="46"/>
  <c r="R419" i="46" s="1"/>
  <c r="P419" i="28"/>
  <c r="P419" i="48"/>
  <c r="R419" i="48" s="1"/>
  <c r="P419" i="43"/>
  <c r="R419" i="43" s="1"/>
  <c r="P419" i="42"/>
  <c r="R419" i="42" s="1"/>
  <c r="P419" i="39"/>
  <c r="R419" i="39" s="1"/>
  <c r="O168" i="47"/>
  <c r="O168" i="31"/>
  <c r="O168" i="40"/>
  <c r="O168" i="32"/>
  <c r="O168" i="38"/>
  <c r="O168" i="48"/>
  <c r="O168" i="44"/>
  <c r="O168" i="30"/>
  <c r="O168" i="45"/>
  <c r="O168" i="28"/>
  <c r="O168" i="46"/>
  <c r="O168" i="41"/>
  <c r="O168" i="42"/>
  <c r="O168" i="39"/>
  <c r="O168" i="34"/>
  <c r="O168" i="33"/>
  <c r="O168" i="37"/>
  <c r="O168" i="36"/>
  <c r="O168" i="29"/>
  <c r="O168" i="35"/>
  <c r="O168" i="43"/>
  <c r="P168" i="39"/>
  <c r="R168" i="39" s="1"/>
  <c r="P168" i="40"/>
  <c r="R168" i="40" s="1"/>
  <c r="P168" i="29"/>
  <c r="R168" i="29" s="1"/>
  <c r="P168" i="33"/>
  <c r="R168" i="33" s="1"/>
  <c r="P168" i="34"/>
  <c r="R168" i="34" s="1"/>
  <c r="P168" i="32"/>
  <c r="R168" i="32" s="1"/>
  <c r="P168" i="48"/>
  <c r="R168" i="48" s="1"/>
  <c r="P168" i="45"/>
  <c r="R168" i="45" s="1"/>
  <c r="P168" i="28"/>
  <c r="P168" i="36"/>
  <c r="R168" i="36" s="1"/>
  <c r="P168" i="35"/>
  <c r="R168" i="35" s="1"/>
  <c r="P168" i="42"/>
  <c r="R168" i="42" s="1"/>
  <c r="P168" i="31"/>
  <c r="R168" i="31" s="1"/>
  <c r="P168" i="41"/>
  <c r="R168" i="41" s="1"/>
  <c r="P168" i="30"/>
  <c r="R168" i="30" s="1"/>
  <c r="P168" i="37"/>
  <c r="R168" i="37" s="1"/>
  <c r="P168" i="38"/>
  <c r="R168" i="38" s="1"/>
  <c r="P168" i="43"/>
  <c r="R168" i="43" s="1"/>
  <c r="P168" i="47"/>
  <c r="P168" i="44"/>
  <c r="R168" i="44" s="1"/>
  <c r="P168" i="46"/>
  <c r="R168" i="46" s="1"/>
  <c r="O251" i="46"/>
  <c r="O251" i="48"/>
  <c r="O251" i="42"/>
  <c r="O251" i="34"/>
  <c r="O251" i="30"/>
  <c r="O251" i="45"/>
  <c r="O251" i="44"/>
  <c r="O251" i="29"/>
  <c r="O251" i="36"/>
  <c r="O251" i="32"/>
  <c r="O251" i="37"/>
  <c r="O251" i="40"/>
  <c r="O251" i="35"/>
  <c r="O251" i="28"/>
  <c r="O251" i="31"/>
  <c r="O251" i="38"/>
  <c r="O251" i="41"/>
  <c r="O251" i="39"/>
  <c r="O251" i="47"/>
  <c r="O251" i="43"/>
  <c r="O251" i="33"/>
  <c r="P251" i="33"/>
  <c r="R251" i="33" s="1"/>
  <c r="P251" i="36"/>
  <c r="R251" i="36" s="1"/>
  <c r="P251" i="46"/>
  <c r="R251" i="46" s="1"/>
  <c r="P251" i="41"/>
  <c r="R251" i="41" s="1"/>
  <c r="P251" i="40"/>
  <c r="R251" i="40" s="1"/>
  <c r="P251" i="32"/>
  <c r="R251" i="32" s="1"/>
  <c r="P251" i="44"/>
  <c r="R251" i="44" s="1"/>
  <c r="P251" i="38"/>
  <c r="R251" i="38" s="1"/>
  <c r="P251" i="31"/>
  <c r="R251" i="31" s="1"/>
  <c r="P251" i="28"/>
  <c r="P251" i="47"/>
  <c r="P251" i="34"/>
  <c r="R251" i="34" s="1"/>
  <c r="P251" i="35"/>
  <c r="R251" i="35" s="1"/>
  <c r="P251" i="29"/>
  <c r="R251" i="29" s="1"/>
  <c r="P251" i="43"/>
  <c r="R251" i="43" s="1"/>
  <c r="P251" i="48"/>
  <c r="R251" i="48" s="1"/>
  <c r="P251" i="39"/>
  <c r="R251" i="39" s="1"/>
  <c r="P251" i="42"/>
  <c r="R251" i="42" s="1"/>
  <c r="P251" i="37"/>
  <c r="R251" i="37" s="1"/>
  <c r="P251" i="30"/>
  <c r="R251" i="30" s="1"/>
  <c r="P251" i="45"/>
  <c r="R251" i="45" s="1"/>
  <c r="P183" i="39"/>
  <c r="R183" i="39" s="1"/>
  <c r="P183" i="41"/>
  <c r="R183" i="41" s="1"/>
  <c r="P183" i="40"/>
  <c r="R183" i="40" s="1"/>
  <c r="P183" i="31"/>
  <c r="R183" i="31" s="1"/>
  <c r="P183" i="43"/>
  <c r="R183" i="43" s="1"/>
  <c r="P183" i="33"/>
  <c r="R183" i="33" s="1"/>
  <c r="P183" i="38"/>
  <c r="R183" i="38" s="1"/>
  <c r="P183" i="47"/>
  <c r="P183" i="42"/>
  <c r="R183" i="42" s="1"/>
  <c r="P183" i="29"/>
  <c r="R183" i="29" s="1"/>
  <c r="P183" i="30"/>
  <c r="R183" i="30" s="1"/>
  <c r="P183" i="34"/>
  <c r="R183" i="34" s="1"/>
  <c r="P183" i="32"/>
  <c r="R183" i="32" s="1"/>
  <c r="P183" i="28"/>
  <c r="P183" i="48"/>
  <c r="R183" i="48" s="1"/>
  <c r="P183" i="36"/>
  <c r="R183" i="36" s="1"/>
  <c r="P183" i="35"/>
  <c r="R183" i="35" s="1"/>
  <c r="P183" i="37"/>
  <c r="R183" i="37" s="1"/>
  <c r="P183" i="44"/>
  <c r="R183" i="44" s="1"/>
  <c r="P183" i="46"/>
  <c r="R183" i="46" s="1"/>
  <c r="P183" i="45"/>
  <c r="R183" i="45" s="1"/>
  <c r="P201" i="45"/>
  <c r="R201" i="45" s="1"/>
  <c r="P201" i="41"/>
  <c r="R201" i="41" s="1"/>
  <c r="P201" i="33"/>
  <c r="R201" i="33" s="1"/>
  <c r="P201" i="43"/>
  <c r="R201" i="43" s="1"/>
  <c r="P201" i="47"/>
  <c r="P201" i="48"/>
  <c r="R201" i="48" s="1"/>
  <c r="P201" i="30"/>
  <c r="R201" i="30" s="1"/>
  <c r="P201" i="28"/>
  <c r="P201" i="39"/>
  <c r="R201" i="39" s="1"/>
  <c r="P201" i="40"/>
  <c r="R201" i="40" s="1"/>
  <c r="P201" i="46"/>
  <c r="R201" i="46" s="1"/>
  <c r="P201" i="31"/>
  <c r="R201" i="31" s="1"/>
  <c r="O303" i="42"/>
  <c r="O303" i="32"/>
  <c r="O303" i="29"/>
  <c r="O303" i="33"/>
  <c r="O303" i="38"/>
  <c r="O303" i="41"/>
  <c r="O303" i="35"/>
  <c r="O303" i="31"/>
  <c r="O303" i="43"/>
  <c r="O303" i="40"/>
  <c r="O303" i="30"/>
  <c r="O303" i="28"/>
  <c r="O303" i="44"/>
  <c r="O303" i="37"/>
  <c r="O303" i="48"/>
  <c r="O303" i="36"/>
  <c r="O303" i="39"/>
  <c r="O303" i="47"/>
  <c r="O303" i="34"/>
  <c r="O303" i="45"/>
  <c r="O303" i="46"/>
  <c r="P303" i="44"/>
  <c r="R303" i="44" s="1"/>
  <c r="P303" i="33"/>
  <c r="R303" i="33" s="1"/>
  <c r="P303" i="37"/>
  <c r="R303" i="37" s="1"/>
  <c r="P303" i="48"/>
  <c r="R303" i="48" s="1"/>
  <c r="P303" i="31"/>
  <c r="R303" i="31" s="1"/>
  <c r="P303" i="45"/>
  <c r="R303" i="45" s="1"/>
  <c r="P303" i="29"/>
  <c r="R303" i="29" s="1"/>
  <c r="P303" i="35"/>
  <c r="R303" i="35" s="1"/>
  <c r="P303" i="32"/>
  <c r="R303" i="32" s="1"/>
  <c r="P303" i="42"/>
  <c r="R303" i="42" s="1"/>
  <c r="P303" i="46"/>
  <c r="R303" i="46" s="1"/>
  <c r="P303" i="34"/>
  <c r="R303" i="34" s="1"/>
  <c r="P303" i="28"/>
  <c r="P303" i="30"/>
  <c r="R303" i="30" s="1"/>
  <c r="P303" i="41"/>
  <c r="R303" i="41" s="1"/>
  <c r="P303" i="40"/>
  <c r="R303" i="40" s="1"/>
  <c r="P303" i="47"/>
  <c r="P303" i="39"/>
  <c r="R303" i="39" s="1"/>
  <c r="P303" i="43"/>
  <c r="R303" i="43" s="1"/>
  <c r="P303" i="36"/>
  <c r="R303" i="36" s="1"/>
  <c r="P303" i="38"/>
  <c r="R303" i="38" s="1"/>
  <c r="P440" i="32"/>
  <c r="R440" i="32" s="1"/>
  <c r="P440" i="44"/>
  <c r="R440" i="44" s="1"/>
  <c r="P440" i="39"/>
  <c r="R440" i="39" s="1"/>
  <c r="P440" i="29"/>
  <c r="R440" i="29" s="1"/>
  <c r="P440" i="30"/>
  <c r="R440" i="30" s="1"/>
  <c r="P440" i="42"/>
  <c r="R440" i="42" s="1"/>
  <c r="P440" i="41"/>
  <c r="R440" i="41" s="1"/>
  <c r="P440" i="28"/>
  <c r="P440" i="46"/>
  <c r="R440" i="46" s="1"/>
  <c r="P440" i="36"/>
  <c r="R440" i="36" s="1"/>
  <c r="P440" i="35"/>
  <c r="R440" i="35" s="1"/>
  <c r="P440" i="40"/>
  <c r="R440" i="40" s="1"/>
  <c r="P440" i="45"/>
  <c r="R440" i="45" s="1"/>
  <c r="P440" i="33"/>
  <c r="R440" i="33" s="1"/>
  <c r="P440" i="43"/>
  <c r="R440" i="43" s="1"/>
  <c r="P440" i="31"/>
  <c r="R440" i="31" s="1"/>
  <c r="P440" i="47"/>
  <c r="P440" i="38"/>
  <c r="R440" i="38" s="1"/>
  <c r="P440" i="48"/>
  <c r="R440" i="48" s="1"/>
  <c r="P440" i="37"/>
  <c r="R440" i="37" s="1"/>
  <c r="P440" i="34"/>
  <c r="R440" i="34" s="1"/>
  <c r="O440" i="46"/>
  <c r="O440" i="31"/>
  <c r="O440" i="36"/>
  <c r="O440" i="37"/>
  <c r="O440" i="45"/>
  <c r="O440" i="47"/>
  <c r="O440" i="43"/>
  <c r="O440" i="32"/>
  <c r="O440" i="39"/>
  <c r="O440" i="44"/>
  <c r="O440" i="40"/>
  <c r="O440" i="29"/>
  <c r="O440" i="35"/>
  <c r="O440" i="38"/>
  <c r="O440" i="30"/>
  <c r="O440" i="34"/>
  <c r="O440" i="42"/>
  <c r="O440" i="48"/>
  <c r="O440" i="28"/>
  <c r="O440" i="41"/>
  <c r="O440" i="33"/>
  <c r="L84" i="45"/>
  <c r="P351" i="43"/>
  <c r="R351" i="43" s="1"/>
  <c r="P351" i="35"/>
  <c r="R351" i="35" s="1"/>
  <c r="P351" i="40"/>
  <c r="R351" i="40" s="1"/>
  <c r="P351" i="47"/>
  <c r="P351" i="45"/>
  <c r="R351" i="45" s="1"/>
  <c r="P351" i="32"/>
  <c r="R351" i="32" s="1"/>
  <c r="P351" i="42"/>
  <c r="R351" i="42" s="1"/>
  <c r="P351" i="37"/>
  <c r="R351" i="37" s="1"/>
  <c r="P351" i="38"/>
  <c r="R351" i="38" s="1"/>
  <c r="P351" i="39"/>
  <c r="R351" i="39" s="1"/>
  <c r="P351" i="31"/>
  <c r="R351" i="31" s="1"/>
  <c r="P351" i="44"/>
  <c r="R351" i="44" s="1"/>
  <c r="P351" i="48"/>
  <c r="R351" i="48" s="1"/>
  <c r="P351" i="34"/>
  <c r="R351" i="34" s="1"/>
  <c r="P351" i="30"/>
  <c r="R351" i="30" s="1"/>
  <c r="P351" i="29"/>
  <c r="R351" i="29" s="1"/>
  <c r="P351" i="33"/>
  <c r="R351" i="33" s="1"/>
  <c r="P351" i="46"/>
  <c r="R351" i="46" s="1"/>
  <c r="P351" i="36"/>
  <c r="R351" i="36" s="1"/>
  <c r="P351" i="41"/>
  <c r="R351" i="41" s="1"/>
  <c r="P351" i="28"/>
  <c r="O351" i="28"/>
  <c r="O351" i="42"/>
  <c r="O351" i="37"/>
  <c r="O351" i="38"/>
  <c r="O351" i="41"/>
  <c r="O351" i="47"/>
  <c r="O351" i="31"/>
  <c r="O351" i="46"/>
  <c r="O351" i="29"/>
  <c r="O351" i="36"/>
  <c r="O351" i="34"/>
  <c r="O351" i="30"/>
  <c r="O351" i="33"/>
  <c r="O351" i="45"/>
  <c r="O351" i="44"/>
  <c r="O351" i="35"/>
  <c r="O351" i="39"/>
  <c r="O351" i="48"/>
  <c r="O351" i="40"/>
  <c r="O351" i="43"/>
  <c r="O351" i="32"/>
  <c r="O93" i="29"/>
  <c r="O93" i="32"/>
  <c r="O93" i="36"/>
  <c r="O93" i="41"/>
  <c r="O93" i="37"/>
  <c r="O93" i="47"/>
  <c r="O93" i="33"/>
  <c r="O93" i="34"/>
  <c r="O93" i="43"/>
  <c r="O93" i="35"/>
  <c r="O93" i="38"/>
  <c r="O93" i="30"/>
  <c r="O93" i="46"/>
  <c r="O93" i="45"/>
  <c r="O93" i="28"/>
  <c r="O93" i="48"/>
  <c r="O93" i="44"/>
  <c r="O93" i="42"/>
  <c r="O93" i="40"/>
  <c r="O93" i="31"/>
  <c r="O93" i="39"/>
  <c r="O404" i="36"/>
  <c r="O404" i="48"/>
  <c r="O404" i="42"/>
  <c r="O404" i="47"/>
  <c r="O404" i="33"/>
  <c r="O404" i="43"/>
  <c r="O404" i="44"/>
  <c r="O404" i="30"/>
  <c r="O404" i="35"/>
  <c r="O404" i="40"/>
  <c r="O404" i="29"/>
  <c r="O404" i="31"/>
  <c r="O404" i="45"/>
  <c r="O404" i="39"/>
  <c r="O404" i="46"/>
  <c r="O404" i="38"/>
  <c r="O404" i="32"/>
  <c r="O404" i="37"/>
  <c r="O404" i="28"/>
  <c r="O404" i="41"/>
  <c r="O404" i="34"/>
  <c r="P404" i="41"/>
  <c r="R404" i="41" s="1"/>
  <c r="P404" i="45"/>
  <c r="R404" i="45" s="1"/>
  <c r="P404" i="32"/>
  <c r="R404" i="32" s="1"/>
  <c r="P404" i="40"/>
  <c r="R404" i="40" s="1"/>
  <c r="P404" i="29"/>
  <c r="R404" i="29" s="1"/>
  <c r="P404" i="36"/>
  <c r="R404" i="36" s="1"/>
  <c r="P404" i="46"/>
  <c r="R404" i="46" s="1"/>
  <c r="P404" i="48"/>
  <c r="R404" i="48" s="1"/>
  <c r="P404" i="34"/>
  <c r="R404" i="34" s="1"/>
  <c r="P404" i="43"/>
  <c r="R404" i="43" s="1"/>
  <c r="P404" i="42"/>
  <c r="R404" i="42" s="1"/>
  <c r="P404" i="30"/>
  <c r="R404" i="30" s="1"/>
  <c r="P404" i="33"/>
  <c r="R404" i="33" s="1"/>
  <c r="P404" i="47"/>
  <c r="P404" i="38"/>
  <c r="R404" i="38" s="1"/>
  <c r="P404" i="35"/>
  <c r="R404" i="35" s="1"/>
  <c r="P404" i="44"/>
  <c r="R404" i="44" s="1"/>
  <c r="P404" i="28"/>
  <c r="P404" i="39"/>
  <c r="R404" i="39" s="1"/>
  <c r="P404" i="31"/>
  <c r="R404" i="31" s="1"/>
  <c r="P404" i="37"/>
  <c r="R404" i="37" s="1"/>
  <c r="O199" i="32"/>
  <c r="O199" i="47"/>
  <c r="O199" i="30"/>
  <c r="O199" i="43"/>
  <c r="O199" i="29"/>
  <c r="O199" i="34"/>
  <c r="O199" i="36"/>
  <c r="O199" i="31"/>
  <c r="O199" i="35"/>
  <c r="O199" i="46"/>
  <c r="O199" i="42"/>
  <c r="O199" i="41"/>
  <c r="O199" i="39"/>
  <c r="O199" i="38"/>
  <c r="O199" i="44"/>
  <c r="O199" i="40"/>
  <c r="O199" i="33"/>
  <c r="O199" i="45"/>
  <c r="O199" i="37"/>
  <c r="L200" i="35"/>
  <c r="L200" i="41"/>
  <c r="L200" i="45"/>
  <c r="P355" i="41"/>
  <c r="R355" i="41" s="1"/>
  <c r="P355" i="39"/>
  <c r="R355" i="39" s="1"/>
  <c r="P355" i="38"/>
  <c r="R355" i="38" s="1"/>
  <c r="P355" i="48"/>
  <c r="R355" i="48" s="1"/>
  <c r="P355" i="43"/>
  <c r="R355" i="43" s="1"/>
  <c r="P355" i="42"/>
  <c r="R355" i="42" s="1"/>
  <c r="P355" i="34"/>
  <c r="R355" i="34" s="1"/>
  <c r="P355" i="31"/>
  <c r="R355" i="31" s="1"/>
  <c r="P355" i="45"/>
  <c r="R355" i="45" s="1"/>
  <c r="P355" i="33"/>
  <c r="R355" i="33" s="1"/>
  <c r="P355" i="32"/>
  <c r="R355" i="32" s="1"/>
  <c r="P355" i="35"/>
  <c r="R355" i="35" s="1"/>
  <c r="P355" i="40"/>
  <c r="R355" i="40" s="1"/>
  <c r="P355" i="44"/>
  <c r="R355" i="44" s="1"/>
  <c r="O355" i="29"/>
  <c r="O355" i="30"/>
  <c r="O355" i="43"/>
  <c r="O355" i="35"/>
  <c r="O355" i="42"/>
  <c r="O355" i="46"/>
  <c r="O355" i="38"/>
  <c r="O355" i="36"/>
  <c r="O355" i="34"/>
  <c r="O355" i="32"/>
  <c r="O355" i="47"/>
  <c r="O355" i="31"/>
  <c r="O355" i="44"/>
  <c r="O355" i="37"/>
  <c r="O355" i="45"/>
  <c r="O355" i="33"/>
  <c r="O355" i="48"/>
  <c r="O355" i="39"/>
  <c r="O355" i="41"/>
  <c r="O355" i="28"/>
  <c r="O355" i="40"/>
  <c r="P456" i="40"/>
  <c r="R456" i="40" s="1"/>
  <c r="P456" i="44"/>
  <c r="R456" i="44" s="1"/>
  <c r="P456" i="33"/>
  <c r="R456" i="33" s="1"/>
  <c r="P456" i="43"/>
  <c r="R456" i="43" s="1"/>
  <c r="P456" i="30"/>
  <c r="R456" i="30" s="1"/>
  <c r="P456" i="48"/>
  <c r="R456" i="48" s="1"/>
  <c r="P456" i="37"/>
  <c r="R456" i="37" s="1"/>
  <c r="P456" i="39"/>
  <c r="R456" i="39" s="1"/>
  <c r="P456" i="41"/>
  <c r="R456" i="41" s="1"/>
  <c r="P456" i="36"/>
  <c r="R456" i="36" s="1"/>
  <c r="P456" i="29"/>
  <c r="R456" i="29" s="1"/>
  <c r="P456" i="28"/>
  <c r="P456" i="45"/>
  <c r="R456" i="45" s="1"/>
  <c r="P456" i="35"/>
  <c r="R456" i="35" s="1"/>
  <c r="P456" i="38"/>
  <c r="R456" i="38" s="1"/>
  <c r="P456" i="47"/>
  <c r="P456" i="32"/>
  <c r="R456" i="32" s="1"/>
  <c r="P456" i="31"/>
  <c r="R456" i="31" s="1"/>
  <c r="P456" i="34"/>
  <c r="R456" i="34" s="1"/>
  <c r="P456" i="46"/>
  <c r="R456" i="46" s="1"/>
  <c r="P456" i="42"/>
  <c r="R456" i="42" s="1"/>
  <c r="O179" i="30"/>
  <c r="O179" i="29"/>
  <c r="O179" i="28"/>
  <c r="O179" i="33"/>
  <c r="O179" i="31"/>
  <c r="O179" i="35"/>
  <c r="O179" i="44"/>
  <c r="O179" i="45"/>
  <c r="O179" i="42"/>
  <c r="O179" i="41"/>
  <c r="O179" i="38"/>
  <c r="O179" i="34"/>
  <c r="O179" i="36"/>
  <c r="O179" i="46"/>
  <c r="O179" i="37"/>
  <c r="O179" i="47"/>
  <c r="O179" i="48"/>
  <c r="O179" i="43"/>
  <c r="O179" i="40"/>
  <c r="O179" i="39"/>
  <c r="O179" i="32"/>
  <c r="O188" i="38"/>
  <c r="O188" i="33"/>
  <c r="O188" i="35"/>
  <c r="O188" i="36"/>
  <c r="O188" i="37"/>
  <c r="O188" i="29"/>
  <c r="O188" i="41"/>
  <c r="O188" i="28"/>
  <c r="O188" i="32"/>
  <c r="O188" i="42"/>
  <c r="O188" i="48"/>
  <c r="O188" i="43"/>
  <c r="O188" i="40"/>
  <c r="O188" i="44"/>
  <c r="O188" i="47"/>
  <c r="O188" i="46"/>
  <c r="O188" i="45"/>
  <c r="O188" i="31"/>
  <c r="O188" i="39"/>
  <c r="O188" i="34"/>
  <c r="O188" i="30"/>
  <c r="P327" i="36"/>
  <c r="R327" i="36" s="1"/>
  <c r="P327" i="28"/>
  <c r="P327" i="32"/>
  <c r="R327" i="32" s="1"/>
  <c r="P327" i="34"/>
  <c r="R327" i="34" s="1"/>
  <c r="P327" i="38"/>
  <c r="R327" i="38" s="1"/>
  <c r="P327" i="44"/>
  <c r="R327" i="44" s="1"/>
  <c r="P327" i="40"/>
  <c r="R327" i="40" s="1"/>
  <c r="P327" i="43"/>
  <c r="R327" i="43" s="1"/>
  <c r="P327" i="30"/>
  <c r="R327" i="30" s="1"/>
  <c r="P327" i="29"/>
  <c r="R327" i="29" s="1"/>
  <c r="P327" i="42"/>
  <c r="R327" i="42" s="1"/>
  <c r="P327" i="46"/>
  <c r="R327" i="46" s="1"/>
  <c r="P327" i="47"/>
  <c r="P327" i="33"/>
  <c r="R327" i="33" s="1"/>
  <c r="O183" i="39"/>
  <c r="O183" i="41"/>
  <c r="O183" i="35"/>
  <c r="O183" i="42"/>
  <c r="O183" i="45"/>
  <c r="O183" i="40"/>
  <c r="O183" i="32"/>
  <c r="O183" i="29"/>
  <c r="O183" i="38"/>
  <c r="O183" i="33"/>
  <c r="O183" i="28"/>
  <c r="O183" i="48"/>
  <c r="O183" i="31"/>
  <c r="O183" i="30"/>
  <c r="O183" i="43"/>
  <c r="O183" i="44"/>
  <c r="O183" i="36"/>
  <c r="O183" i="37"/>
  <c r="O183" i="34"/>
  <c r="O183" i="46"/>
  <c r="O183" i="47"/>
  <c r="P201" i="35"/>
  <c r="R201" i="35" s="1"/>
  <c r="P201" i="29"/>
  <c r="R201" i="29" s="1"/>
  <c r="P201" i="42"/>
  <c r="R201" i="42" s="1"/>
  <c r="P201" i="32"/>
  <c r="R201" i="32" s="1"/>
  <c r="P201" i="34"/>
  <c r="R201" i="34" s="1"/>
  <c r="P201" i="38"/>
  <c r="R201" i="38" s="1"/>
  <c r="P201" i="37"/>
  <c r="R201" i="37" s="1"/>
  <c r="P201" i="44"/>
  <c r="R201" i="44" s="1"/>
  <c r="P201" i="36"/>
  <c r="R201" i="36" s="1"/>
  <c r="O201" i="47"/>
  <c r="O201" i="48"/>
  <c r="O201" i="41"/>
  <c r="O201" i="33"/>
  <c r="O201" i="45"/>
  <c r="O201" i="31"/>
  <c r="O201" i="35"/>
  <c r="O201" i="39"/>
  <c r="O201" i="37"/>
  <c r="O201" i="29"/>
  <c r="O201" i="28"/>
  <c r="O201" i="30"/>
  <c r="O201" i="34"/>
  <c r="O201" i="43"/>
  <c r="O201" i="36"/>
  <c r="O201" i="32"/>
  <c r="O201" i="42"/>
  <c r="O201" i="46"/>
  <c r="O201" i="40"/>
  <c r="O201" i="38"/>
  <c r="O201" i="44"/>
  <c r="P318" i="36"/>
  <c r="R318" i="36" s="1"/>
  <c r="P318" i="38"/>
  <c r="R318" i="38" s="1"/>
  <c r="P318" i="34"/>
  <c r="R318" i="34" s="1"/>
  <c r="P318" i="43"/>
  <c r="R318" i="43" s="1"/>
  <c r="P318" i="33"/>
  <c r="R318" i="33" s="1"/>
  <c r="P318" i="48"/>
  <c r="R318" i="48" s="1"/>
  <c r="P318" i="45"/>
  <c r="R318" i="45" s="1"/>
  <c r="P318" i="37"/>
  <c r="R318" i="37" s="1"/>
  <c r="P318" i="46"/>
  <c r="R318" i="46" s="1"/>
  <c r="P318" i="44"/>
  <c r="R318" i="44" s="1"/>
  <c r="P318" i="31"/>
  <c r="R318" i="31" s="1"/>
  <c r="P318" i="42"/>
  <c r="R318" i="42" s="1"/>
  <c r="P318" i="47"/>
  <c r="P318" i="29"/>
  <c r="R318" i="29" s="1"/>
  <c r="P318" i="35"/>
  <c r="R318" i="35" s="1"/>
  <c r="P318" i="32"/>
  <c r="R318" i="32" s="1"/>
  <c r="P318" i="41"/>
  <c r="R318" i="41" s="1"/>
  <c r="P318" i="28"/>
  <c r="P318" i="30"/>
  <c r="R318" i="30" s="1"/>
  <c r="P318" i="39"/>
  <c r="R318" i="39" s="1"/>
  <c r="P318" i="40"/>
  <c r="R318" i="40" s="1"/>
  <c r="O318" i="48"/>
  <c r="O318" i="29"/>
  <c r="O318" i="32"/>
  <c r="O318" i="28"/>
  <c r="O318" i="38"/>
  <c r="O318" i="45"/>
  <c r="O318" i="31"/>
  <c r="O318" i="44"/>
  <c r="O318" i="36"/>
  <c r="O318" i="30"/>
  <c r="O318" i="47"/>
  <c r="O318" i="41"/>
  <c r="O318" i="43"/>
  <c r="O318" i="46"/>
  <c r="O318" i="39"/>
  <c r="O318" i="35"/>
  <c r="O318" i="34"/>
  <c r="O318" i="40"/>
  <c r="O318" i="33"/>
  <c r="O318" i="37"/>
  <c r="O318" i="42"/>
  <c r="O456" i="35"/>
  <c r="O456" i="30"/>
  <c r="O456" i="37"/>
  <c r="O456" i="41"/>
  <c r="O456" i="29"/>
  <c r="O456" i="48"/>
  <c r="O456" i="46"/>
  <c r="O456" i="32"/>
  <c r="O456" i="31"/>
  <c r="O456" i="47"/>
  <c r="O456" i="38"/>
  <c r="O456" i="43"/>
  <c r="O456" i="34"/>
  <c r="O456" i="39"/>
  <c r="O456" i="45"/>
  <c r="O456" i="33"/>
  <c r="O456" i="36"/>
  <c r="O456" i="44"/>
  <c r="O456" i="42"/>
  <c r="O456" i="40"/>
  <c r="L84" i="46"/>
  <c r="L84" i="38"/>
  <c r="L84" i="36"/>
  <c r="L84" i="30"/>
  <c r="L84" i="35"/>
  <c r="L84" i="48"/>
  <c r="L84" i="33"/>
  <c r="L84" i="37"/>
  <c r="L84" i="32"/>
  <c r="L84" i="42"/>
  <c r="L84" i="34"/>
  <c r="L84" i="43"/>
  <c r="L84" i="47"/>
  <c r="L84" i="40"/>
  <c r="P477" i="36"/>
  <c r="R477" i="36" s="1"/>
  <c r="P477" i="46"/>
  <c r="R477" i="46" s="1"/>
  <c r="P477" i="31"/>
  <c r="R477" i="31" s="1"/>
  <c r="P477" i="48"/>
  <c r="R477" i="48" s="1"/>
  <c r="P477" i="30"/>
  <c r="R477" i="30" s="1"/>
  <c r="P477" i="43"/>
  <c r="R477" i="43" s="1"/>
  <c r="P477" i="47"/>
  <c r="P477" i="44"/>
  <c r="R477" i="44" s="1"/>
  <c r="P477" i="38"/>
  <c r="R477" i="38" s="1"/>
  <c r="P477" i="42"/>
  <c r="R477" i="42" s="1"/>
  <c r="P477" i="37"/>
  <c r="R477" i="37" s="1"/>
  <c r="P477" i="32"/>
  <c r="R477" i="32" s="1"/>
  <c r="P477" i="29"/>
  <c r="R477" i="29" s="1"/>
  <c r="P477" i="35"/>
  <c r="R477" i="35" s="1"/>
  <c r="P477" i="39"/>
  <c r="R477" i="39" s="1"/>
  <c r="P477" i="34"/>
  <c r="R477" i="34" s="1"/>
  <c r="P477" i="28"/>
  <c r="P477" i="45"/>
  <c r="R477" i="45" s="1"/>
  <c r="P477" i="41"/>
  <c r="R477" i="41" s="1"/>
  <c r="P477" i="33"/>
  <c r="R477" i="33" s="1"/>
  <c r="P477" i="40"/>
  <c r="R477" i="40" s="1"/>
  <c r="R140" i="31"/>
  <c r="L140" i="31"/>
  <c r="L140" i="35"/>
  <c r="R140" i="35"/>
  <c r="R140" i="40"/>
  <c r="L140" i="40"/>
  <c r="L140" i="37"/>
  <c r="R140" i="37"/>
  <c r="L140" i="47"/>
  <c r="V140" i="47"/>
  <c r="W140" i="47"/>
  <c r="R140" i="32"/>
  <c r="L140" i="32"/>
  <c r="L140" i="36"/>
  <c r="R140" i="36"/>
  <c r="R140" i="39"/>
  <c r="L140" i="39"/>
  <c r="L140" i="42"/>
  <c r="R140" i="42"/>
  <c r="L140" i="38"/>
  <c r="R140" i="38"/>
  <c r="L140" i="48"/>
  <c r="R140" i="48"/>
  <c r="L140" i="44"/>
  <c r="R140" i="44"/>
  <c r="R140" i="33"/>
  <c r="L140" i="33"/>
  <c r="R140" i="46"/>
  <c r="L140" i="46"/>
  <c r="L140" i="29"/>
  <c r="R140" i="29"/>
  <c r="V140" i="28"/>
  <c r="W140" i="28"/>
  <c r="L140" i="28"/>
  <c r="R140" i="30"/>
  <c r="L140" i="30"/>
  <c r="R140" i="45"/>
  <c r="S140" i="45" s="1"/>
  <c r="L140" i="45"/>
  <c r="R140" i="41"/>
  <c r="L140" i="41"/>
  <c r="L140" i="43"/>
  <c r="R140" i="43"/>
  <c r="L140" i="34"/>
  <c r="R140" i="34"/>
  <c r="O369" i="44"/>
  <c r="O369" i="43"/>
  <c r="O369" i="47"/>
  <c r="O369" i="40"/>
  <c r="O369" i="41"/>
  <c r="O369" i="46"/>
  <c r="O369" i="37"/>
  <c r="O369" i="42"/>
  <c r="O369" i="32"/>
  <c r="O369" i="31"/>
  <c r="O369" i="45"/>
  <c r="O369" i="48"/>
  <c r="O369" i="36"/>
  <c r="O369" i="39"/>
  <c r="O369" i="30"/>
  <c r="P117" i="48"/>
  <c r="R117" i="48" s="1"/>
  <c r="P117" i="43"/>
  <c r="R117" i="43" s="1"/>
  <c r="P117" i="35"/>
  <c r="R117" i="35" s="1"/>
  <c r="P117" i="45"/>
  <c r="R117" i="45" s="1"/>
  <c r="P117" i="28"/>
  <c r="P117" i="46"/>
  <c r="R117" i="46" s="1"/>
  <c r="P117" i="42"/>
  <c r="R117" i="42" s="1"/>
  <c r="P117" i="40"/>
  <c r="R117" i="40" s="1"/>
  <c r="P117" i="47"/>
  <c r="P117" i="44"/>
  <c r="R117" i="44" s="1"/>
  <c r="P117" i="32"/>
  <c r="R117" i="32" s="1"/>
  <c r="P117" i="38"/>
  <c r="R117" i="38" s="1"/>
  <c r="P117" i="34"/>
  <c r="R117" i="34" s="1"/>
  <c r="P117" i="29"/>
  <c r="R117" i="29" s="1"/>
  <c r="P117" i="37"/>
  <c r="R117" i="37" s="1"/>
  <c r="P117" i="30"/>
  <c r="R117" i="30" s="1"/>
  <c r="P117" i="36"/>
  <c r="R117" i="36" s="1"/>
  <c r="P117" i="33"/>
  <c r="R117" i="33" s="1"/>
  <c r="P117" i="31"/>
  <c r="R117" i="31" s="1"/>
  <c r="P117" i="41"/>
  <c r="R117" i="41" s="1"/>
  <c r="P117" i="39"/>
  <c r="R117" i="39" s="1"/>
  <c r="O117" i="46"/>
  <c r="O117" i="39"/>
  <c r="O117" i="44"/>
  <c r="O117" i="28"/>
  <c r="O117" i="42"/>
  <c r="O117" i="30"/>
  <c r="O117" i="32"/>
  <c r="O117" i="38"/>
  <c r="O117" i="31"/>
  <c r="O117" i="33"/>
  <c r="O117" i="36"/>
  <c r="O117" i="45"/>
  <c r="O117" i="48"/>
  <c r="O117" i="29"/>
  <c r="O117" i="37"/>
  <c r="O117" i="35"/>
  <c r="O117" i="47"/>
  <c r="O117" i="43"/>
  <c r="O117" i="34"/>
  <c r="O117" i="40"/>
  <c r="O117" i="41"/>
  <c r="O349" i="47"/>
  <c r="O349" i="46"/>
  <c r="O349" i="31"/>
  <c r="O349" i="36"/>
  <c r="O349" i="40"/>
  <c r="O349" i="33"/>
  <c r="O349" i="38"/>
  <c r="O349" i="45"/>
  <c r="O349" i="29"/>
  <c r="O349" i="41"/>
  <c r="O349" i="37"/>
  <c r="O349" i="34"/>
  <c r="O349" i="39"/>
  <c r="O349" i="28"/>
  <c r="O349" i="48"/>
  <c r="O349" i="35"/>
  <c r="O349" i="32"/>
  <c r="O349" i="43"/>
  <c r="O349" i="42"/>
  <c r="O349" i="30"/>
  <c r="O349" i="44"/>
  <c r="P349" i="38"/>
  <c r="R349" i="38" s="1"/>
  <c r="P349" i="34"/>
  <c r="R349" i="34" s="1"/>
  <c r="P349" i="42"/>
  <c r="R349" i="42" s="1"/>
  <c r="P349" i="37"/>
  <c r="R349" i="37" s="1"/>
  <c r="P349" i="40"/>
  <c r="R349" i="40" s="1"/>
  <c r="P349" i="48"/>
  <c r="R349" i="48" s="1"/>
  <c r="P349" i="47"/>
  <c r="P349" i="29"/>
  <c r="R349" i="29" s="1"/>
  <c r="P349" i="41"/>
  <c r="R349" i="41" s="1"/>
  <c r="P349" i="32"/>
  <c r="R349" i="32" s="1"/>
  <c r="P349" i="39"/>
  <c r="R349" i="39" s="1"/>
  <c r="P349" i="43"/>
  <c r="R349" i="43" s="1"/>
  <c r="P349" i="31"/>
  <c r="R349" i="31" s="1"/>
  <c r="P349" i="35"/>
  <c r="R349" i="35" s="1"/>
  <c r="P349" i="28"/>
  <c r="P349" i="45"/>
  <c r="R349" i="45" s="1"/>
  <c r="P349" i="30"/>
  <c r="R349" i="30" s="1"/>
  <c r="P349" i="36"/>
  <c r="R349" i="36" s="1"/>
  <c r="P349" i="33"/>
  <c r="R349" i="33" s="1"/>
  <c r="P349" i="44"/>
  <c r="R349" i="44" s="1"/>
  <c r="P349" i="46"/>
  <c r="R349" i="46" s="1"/>
  <c r="O460" i="29"/>
  <c r="O460" i="31"/>
  <c r="O460" i="28"/>
  <c r="O460" i="36"/>
  <c r="O460" i="41"/>
  <c r="O460" i="39"/>
  <c r="O460" i="47"/>
  <c r="O460" i="45"/>
  <c r="O460" i="34"/>
  <c r="O460" i="33"/>
  <c r="O460" i="35"/>
  <c r="O460" i="48"/>
  <c r="O460" i="30"/>
  <c r="O460" i="44"/>
  <c r="O460" i="38"/>
  <c r="O460" i="42"/>
  <c r="O460" i="43"/>
  <c r="O460" i="32"/>
  <c r="O460" i="46"/>
  <c r="O460" i="37"/>
  <c r="O460" i="40"/>
  <c r="O385" i="31"/>
  <c r="O385" i="35"/>
  <c r="O385" i="33"/>
  <c r="O385" i="29"/>
  <c r="O385" i="41"/>
  <c r="O385" i="32"/>
  <c r="O385" i="47"/>
  <c r="O385" i="34"/>
  <c r="O385" i="28"/>
  <c r="O385" i="45"/>
  <c r="O385" i="39"/>
  <c r="O385" i="40"/>
  <c r="O385" i="44"/>
  <c r="O385" i="42"/>
  <c r="O385" i="36"/>
  <c r="O385" i="43"/>
  <c r="O385" i="38"/>
  <c r="O385" i="37"/>
  <c r="O385" i="48"/>
  <c r="O385" i="46"/>
  <c r="O385" i="30"/>
  <c r="P177" i="44"/>
  <c r="R177" i="44" s="1"/>
  <c r="P177" i="43"/>
  <c r="R177" i="43" s="1"/>
  <c r="P177" i="34"/>
  <c r="R177" i="34" s="1"/>
  <c r="P177" i="42"/>
  <c r="R177" i="42" s="1"/>
  <c r="P177" i="37"/>
  <c r="R177" i="37" s="1"/>
  <c r="P177" i="45"/>
  <c r="R177" i="45" s="1"/>
  <c r="P177" i="40"/>
  <c r="R177" i="40" s="1"/>
  <c r="P177" i="30"/>
  <c r="R177" i="30" s="1"/>
  <c r="P177" i="38"/>
  <c r="R177" i="38" s="1"/>
  <c r="P177" i="48"/>
  <c r="R177" i="48" s="1"/>
  <c r="P177" i="28"/>
  <c r="P177" i="31"/>
  <c r="R177" i="31" s="1"/>
  <c r="P177" i="33"/>
  <c r="R177" i="33" s="1"/>
  <c r="P177" i="35"/>
  <c r="R177" i="35" s="1"/>
  <c r="P177" i="29"/>
  <c r="R177" i="29" s="1"/>
  <c r="P177" i="41"/>
  <c r="R177" i="41" s="1"/>
  <c r="P177" i="36"/>
  <c r="R177" i="36" s="1"/>
  <c r="P177" i="39"/>
  <c r="R177" i="39" s="1"/>
  <c r="P177" i="46"/>
  <c r="R177" i="46" s="1"/>
  <c r="P177" i="32"/>
  <c r="R177" i="32" s="1"/>
  <c r="P177" i="47"/>
  <c r="O177" i="37"/>
  <c r="O177" i="35"/>
  <c r="O177" i="47"/>
  <c r="O177" i="39"/>
  <c r="O177" i="28"/>
  <c r="O177" i="38"/>
  <c r="O177" i="44"/>
  <c r="O177" i="40"/>
  <c r="O177" i="42"/>
  <c r="O177" i="30"/>
  <c r="O177" i="33"/>
  <c r="O177" i="34"/>
  <c r="O177" i="48"/>
  <c r="O177" i="32"/>
  <c r="O177" i="36"/>
  <c r="O177" i="31"/>
  <c r="O177" i="43"/>
  <c r="O177" i="46"/>
  <c r="O177" i="45"/>
  <c r="O177" i="29"/>
  <c r="O177" i="41"/>
  <c r="P228" i="39"/>
  <c r="R228" i="39" s="1"/>
  <c r="P228" i="46"/>
  <c r="R228" i="46" s="1"/>
  <c r="P228" i="36"/>
  <c r="R228" i="36" s="1"/>
  <c r="P228" i="32"/>
  <c r="R228" i="32" s="1"/>
  <c r="P228" i="45"/>
  <c r="R228" i="45" s="1"/>
  <c r="P228" i="34"/>
  <c r="R228" i="34" s="1"/>
  <c r="P228" i="33"/>
  <c r="R228" i="33" s="1"/>
  <c r="P228" i="38"/>
  <c r="R228" i="38" s="1"/>
  <c r="P228" i="30"/>
  <c r="R228" i="30" s="1"/>
  <c r="P228" i="44"/>
  <c r="R228" i="44" s="1"/>
  <c r="P228" i="28"/>
  <c r="P228" i="37"/>
  <c r="R228" i="37" s="1"/>
  <c r="P228" i="47"/>
  <c r="P228" i="43"/>
  <c r="R228" i="43" s="1"/>
  <c r="P228" i="48"/>
  <c r="R228" i="48" s="1"/>
  <c r="P228" i="40"/>
  <c r="R228" i="40" s="1"/>
  <c r="P228" i="31"/>
  <c r="R228" i="31" s="1"/>
  <c r="P228" i="29"/>
  <c r="R228" i="29" s="1"/>
  <c r="P228" i="41"/>
  <c r="R228" i="41" s="1"/>
  <c r="P228" i="35"/>
  <c r="R228" i="35" s="1"/>
  <c r="P228" i="42"/>
  <c r="R228" i="42" s="1"/>
  <c r="O228" i="28"/>
  <c r="O228" i="39"/>
  <c r="O228" i="29"/>
  <c r="O228" i="42"/>
  <c r="O228" i="34"/>
  <c r="O228" i="40"/>
  <c r="O228" i="45"/>
  <c r="O228" i="33"/>
  <c r="O228" i="48"/>
  <c r="O228" i="32"/>
  <c r="O228" i="46"/>
  <c r="O228" i="30"/>
  <c r="O228" i="35"/>
  <c r="O228" i="37"/>
  <c r="O228" i="38"/>
  <c r="O228" i="44"/>
  <c r="O228" i="47"/>
  <c r="O228" i="31"/>
  <c r="O228" i="43"/>
  <c r="O228" i="36"/>
  <c r="O228" i="41"/>
  <c r="O244" i="37"/>
  <c r="O244" i="34"/>
  <c r="O244" i="41"/>
  <c r="O244" i="32"/>
  <c r="O244" i="31"/>
  <c r="O244" i="33"/>
  <c r="O244" i="47"/>
  <c r="O244" i="40"/>
  <c r="O244" i="30"/>
  <c r="O244" i="35"/>
  <c r="O244" i="45"/>
  <c r="O244" i="46"/>
  <c r="O244" i="48"/>
  <c r="O244" i="43"/>
  <c r="O244" i="42"/>
  <c r="O244" i="44"/>
  <c r="O244" i="29"/>
  <c r="O244" i="36"/>
  <c r="O244" i="28"/>
  <c r="O244" i="39"/>
  <c r="O244" i="38"/>
  <c r="O234" i="34"/>
  <c r="O234" i="40"/>
  <c r="O234" i="48"/>
  <c r="O234" i="32"/>
  <c r="O234" i="46"/>
  <c r="O234" i="41"/>
  <c r="O234" i="47"/>
  <c r="O234" i="44"/>
  <c r="O234" i="35"/>
  <c r="O234" i="39"/>
  <c r="O234" i="29"/>
  <c r="O234" i="30"/>
  <c r="O234" i="33"/>
  <c r="O234" i="37"/>
  <c r="O234" i="36"/>
  <c r="O234" i="31"/>
  <c r="O234" i="43"/>
  <c r="O234" i="45"/>
  <c r="O234" i="28"/>
  <c r="O234" i="38"/>
  <c r="O234" i="42"/>
  <c r="P370" i="47"/>
  <c r="P370" i="36"/>
  <c r="R370" i="36" s="1"/>
  <c r="P370" i="42"/>
  <c r="R370" i="42" s="1"/>
  <c r="P370" i="40"/>
  <c r="R370" i="40" s="1"/>
  <c r="P370" i="35"/>
  <c r="R370" i="35" s="1"/>
  <c r="P370" i="38"/>
  <c r="R370" i="38" s="1"/>
  <c r="P370" i="28"/>
  <c r="P370" i="41"/>
  <c r="R370" i="41" s="1"/>
  <c r="P370" i="32"/>
  <c r="R370" i="32" s="1"/>
  <c r="P370" i="31"/>
  <c r="R370" i="31" s="1"/>
  <c r="P370" i="45"/>
  <c r="R370" i="45" s="1"/>
  <c r="P370" i="46"/>
  <c r="R370" i="46" s="1"/>
  <c r="P370" i="39"/>
  <c r="R370" i="39" s="1"/>
  <c r="P370" i="29"/>
  <c r="R370" i="29" s="1"/>
  <c r="P370" i="43"/>
  <c r="R370" i="43" s="1"/>
  <c r="P370" i="44"/>
  <c r="R370" i="44" s="1"/>
  <c r="P370" i="37"/>
  <c r="R370" i="37" s="1"/>
  <c r="P370" i="34"/>
  <c r="R370" i="34" s="1"/>
  <c r="P370" i="48"/>
  <c r="R370" i="48" s="1"/>
  <c r="P370" i="30"/>
  <c r="R370" i="30" s="1"/>
  <c r="P370" i="33"/>
  <c r="R370" i="33" s="1"/>
  <c r="O275" i="31"/>
  <c r="O275" i="30"/>
  <c r="O275" i="32"/>
  <c r="O275" i="41"/>
  <c r="O275" i="48"/>
  <c r="O275" i="37"/>
  <c r="O275" i="45"/>
  <c r="O275" i="43"/>
  <c r="O275" i="42"/>
  <c r="O275" i="28"/>
  <c r="O275" i="38"/>
  <c r="O275" i="39"/>
  <c r="O275" i="40"/>
  <c r="O275" i="33"/>
  <c r="O275" i="46"/>
  <c r="O275" i="29"/>
  <c r="O275" i="47"/>
  <c r="O275" i="44"/>
  <c r="O275" i="35"/>
  <c r="O275" i="36"/>
  <c r="O275" i="34"/>
  <c r="O225" i="42"/>
  <c r="O225" i="38"/>
  <c r="O225" i="48"/>
  <c r="O225" i="30"/>
  <c r="O225" i="40"/>
  <c r="O225" i="29"/>
  <c r="O225" i="32"/>
  <c r="O225" i="33"/>
  <c r="O225" i="36"/>
  <c r="O225" i="39"/>
  <c r="O225" i="41"/>
  <c r="O225" i="31"/>
  <c r="O225" i="28"/>
  <c r="O225" i="35"/>
  <c r="O225" i="37"/>
  <c r="O225" i="44"/>
  <c r="O225" i="47"/>
  <c r="O225" i="45"/>
  <c r="O225" i="34"/>
  <c r="O225" i="43"/>
  <c r="O225" i="46"/>
  <c r="O127" i="42"/>
  <c r="O127" i="43"/>
  <c r="O127" i="39"/>
  <c r="O127" i="45"/>
  <c r="O127" i="34"/>
  <c r="O127" i="29"/>
  <c r="O127" i="41"/>
  <c r="O127" i="30"/>
  <c r="O127" i="35"/>
  <c r="O127" i="46"/>
  <c r="O127" i="47"/>
  <c r="O127" i="31"/>
  <c r="O127" i="48"/>
  <c r="O127" i="40"/>
  <c r="O127" i="33"/>
  <c r="O127" i="36"/>
  <c r="O127" i="28"/>
  <c r="O127" i="38"/>
  <c r="O127" i="32"/>
  <c r="O127" i="44"/>
  <c r="P386" i="29"/>
  <c r="R386" i="29" s="1"/>
  <c r="P386" i="41"/>
  <c r="R386" i="41" s="1"/>
  <c r="P386" i="47"/>
  <c r="P386" i="32"/>
  <c r="R386" i="32" s="1"/>
  <c r="P386" i="48"/>
  <c r="R386" i="48" s="1"/>
  <c r="P386" i="34"/>
  <c r="R386" i="34" s="1"/>
  <c r="P386" i="46"/>
  <c r="R386" i="46" s="1"/>
  <c r="P386" i="38"/>
  <c r="R386" i="38" s="1"/>
  <c r="P386" i="30"/>
  <c r="R386" i="30" s="1"/>
  <c r="P386" i="43"/>
  <c r="R386" i="43" s="1"/>
  <c r="P386" i="36"/>
  <c r="R386" i="36" s="1"/>
  <c r="P386" i="28"/>
  <c r="P386" i="40"/>
  <c r="R386" i="40" s="1"/>
  <c r="P386" i="37"/>
  <c r="R386" i="37" s="1"/>
  <c r="P386" i="42"/>
  <c r="R386" i="42" s="1"/>
  <c r="P386" i="33"/>
  <c r="R386" i="33" s="1"/>
  <c r="P386" i="39"/>
  <c r="R386" i="39" s="1"/>
  <c r="P386" i="44"/>
  <c r="R386" i="44" s="1"/>
  <c r="P386" i="45"/>
  <c r="R386" i="45" s="1"/>
  <c r="P386" i="35"/>
  <c r="R386" i="35" s="1"/>
  <c r="P386" i="31"/>
  <c r="R386" i="31" s="1"/>
  <c r="P316" i="32"/>
  <c r="R316" i="32" s="1"/>
  <c r="P316" i="48"/>
  <c r="R316" i="48" s="1"/>
  <c r="P316" i="28"/>
  <c r="P316" i="46"/>
  <c r="R316" i="46" s="1"/>
  <c r="P316" i="45"/>
  <c r="R316" i="45" s="1"/>
  <c r="P316" i="31"/>
  <c r="R316" i="31" s="1"/>
  <c r="P316" i="29"/>
  <c r="R316" i="29" s="1"/>
  <c r="P316" i="35"/>
  <c r="R316" i="35" s="1"/>
  <c r="P316" i="42"/>
  <c r="R316" i="42" s="1"/>
  <c r="P316" i="34"/>
  <c r="R316" i="34" s="1"/>
  <c r="P316" i="36"/>
  <c r="R316" i="36" s="1"/>
  <c r="P316" i="33"/>
  <c r="R316" i="33" s="1"/>
  <c r="P316" i="47"/>
  <c r="P316" i="39"/>
  <c r="R316" i="39" s="1"/>
  <c r="P316" i="30"/>
  <c r="R316" i="30" s="1"/>
  <c r="P316" i="44"/>
  <c r="R316" i="44" s="1"/>
  <c r="P316" i="41"/>
  <c r="R316" i="41" s="1"/>
  <c r="P316" i="40"/>
  <c r="R316" i="40" s="1"/>
  <c r="P316" i="38"/>
  <c r="R316" i="38" s="1"/>
  <c r="P316" i="37"/>
  <c r="R316" i="37" s="1"/>
  <c r="P316" i="43"/>
  <c r="R316" i="43" s="1"/>
  <c r="O316" i="39"/>
  <c r="O316" i="29"/>
  <c r="O316" i="47"/>
  <c r="O316" i="44"/>
  <c r="O316" i="33"/>
  <c r="O316" i="43"/>
  <c r="O316" i="41"/>
  <c r="O316" i="45"/>
  <c r="O316" i="46"/>
  <c r="O316" i="30"/>
  <c r="O316" i="35"/>
  <c r="O316" i="40"/>
  <c r="O316" i="34"/>
  <c r="O316" i="48"/>
  <c r="O316" i="31"/>
  <c r="O316" i="32"/>
  <c r="O316" i="42"/>
  <c r="O316" i="28"/>
  <c r="O316" i="37"/>
  <c r="O316" i="38"/>
  <c r="O316" i="36"/>
  <c r="O199" i="28"/>
  <c r="O199" i="48"/>
  <c r="O206" i="43"/>
  <c r="O206" i="33"/>
  <c r="O206" i="34"/>
  <c r="O206" i="44"/>
  <c r="O206" i="42"/>
  <c r="O206" i="31"/>
  <c r="O206" i="41"/>
  <c r="O206" i="29"/>
  <c r="O206" i="39"/>
  <c r="O206" i="46"/>
  <c r="O206" i="38"/>
  <c r="O206" i="35"/>
  <c r="O206" i="36"/>
  <c r="O206" i="32"/>
  <c r="O206" i="30"/>
  <c r="O206" i="45"/>
  <c r="O206" i="28"/>
  <c r="O206" i="47"/>
  <c r="O206" i="48"/>
  <c r="O206" i="40"/>
  <c r="O206" i="37"/>
  <c r="P206" i="38"/>
  <c r="R206" i="38" s="1"/>
  <c r="P206" i="44"/>
  <c r="R206" i="44" s="1"/>
  <c r="P206" i="45"/>
  <c r="R206" i="45" s="1"/>
  <c r="P206" i="29"/>
  <c r="R206" i="29" s="1"/>
  <c r="P206" i="43"/>
  <c r="R206" i="43" s="1"/>
  <c r="P206" i="40"/>
  <c r="R206" i="40" s="1"/>
  <c r="P206" i="35"/>
  <c r="R206" i="35" s="1"/>
  <c r="P206" i="37"/>
  <c r="R206" i="37" s="1"/>
  <c r="P206" i="28"/>
  <c r="P206" i="31"/>
  <c r="R206" i="31" s="1"/>
  <c r="P206" i="34"/>
  <c r="R206" i="34" s="1"/>
  <c r="P206" i="36"/>
  <c r="R206" i="36" s="1"/>
  <c r="P206" i="30"/>
  <c r="R206" i="30" s="1"/>
  <c r="P206" i="41"/>
  <c r="R206" i="41" s="1"/>
  <c r="P206" i="48"/>
  <c r="R206" i="48" s="1"/>
  <c r="P206" i="46"/>
  <c r="R206" i="46" s="1"/>
  <c r="P206" i="33"/>
  <c r="R206" i="33" s="1"/>
  <c r="P206" i="32"/>
  <c r="R206" i="32" s="1"/>
  <c r="P206" i="42"/>
  <c r="R206" i="42" s="1"/>
  <c r="P206" i="47"/>
  <c r="P206" i="39"/>
  <c r="R206" i="39" s="1"/>
  <c r="O202" i="46"/>
  <c r="O202" i="47"/>
  <c r="O202" i="38"/>
  <c r="O202" i="45"/>
  <c r="O202" i="35"/>
  <c r="O202" i="36"/>
  <c r="O202" i="41"/>
  <c r="O202" i="29"/>
  <c r="O202" i="33"/>
  <c r="O202" i="28"/>
  <c r="O202" i="44"/>
  <c r="O202" i="42"/>
  <c r="O202" i="32"/>
  <c r="O202" i="48"/>
  <c r="O202" i="34"/>
  <c r="O202" i="39"/>
  <c r="O202" i="31"/>
  <c r="O202" i="37"/>
  <c r="O202" i="40"/>
  <c r="O202" i="43"/>
  <c r="O202" i="30"/>
  <c r="P202" i="35"/>
  <c r="R202" i="35" s="1"/>
  <c r="P202" i="39"/>
  <c r="R202" i="39" s="1"/>
  <c r="P202" i="43"/>
  <c r="R202" i="43" s="1"/>
  <c r="P202" i="30"/>
  <c r="R202" i="30" s="1"/>
  <c r="P202" i="48"/>
  <c r="R202" i="48" s="1"/>
  <c r="P202" i="41"/>
  <c r="R202" i="41" s="1"/>
  <c r="P202" i="40"/>
  <c r="R202" i="40" s="1"/>
  <c r="P202" i="36"/>
  <c r="R202" i="36" s="1"/>
  <c r="P202" i="46"/>
  <c r="R202" i="46" s="1"/>
  <c r="P202" i="34"/>
  <c r="R202" i="34" s="1"/>
  <c r="P202" i="37"/>
  <c r="R202" i="37" s="1"/>
  <c r="P202" i="42"/>
  <c r="R202" i="42" s="1"/>
  <c r="P202" i="29"/>
  <c r="R202" i="29" s="1"/>
  <c r="P202" i="38"/>
  <c r="R202" i="38" s="1"/>
  <c r="P202" i="31"/>
  <c r="R202" i="31" s="1"/>
  <c r="P202" i="44"/>
  <c r="R202" i="44" s="1"/>
  <c r="P202" i="47"/>
  <c r="P202" i="33"/>
  <c r="R202" i="33" s="1"/>
  <c r="P202" i="45"/>
  <c r="R202" i="45" s="1"/>
  <c r="P202" i="32"/>
  <c r="R202" i="32" s="1"/>
  <c r="P202" i="28"/>
  <c r="L240" i="43"/>
  <c r="L240" i="37"/>
  <c r="L240" i="39"/>
  <c r="L240" i="35"/>
  <c r="L240" i="33"/>
  <c r="L240" i="47"/>
  <c r="L240" i="31"/>
  <c r="L240" i="28"/>
  <c r="L240" i="46"/>
  <c r="L240" i="40"/>
  <c r="L240" i="48"/>
  <c r="L240" i="32"/>
  <c r="L240" i="42"/>
  <c r="L240" i="34"/>
  <c r="L240" i="30"/>
  <c r="L240" i="41"/>
  <c r="L240" i="45"/>
  <c r="L240" i="36"/>
  <c r="L240" i="44"/>
  <c r="L240" i="38"/>
  <c r="L240" i="29"/>
  <c r="P315" i="37"/>
  <c r="R315" i="37" s="1"/>
  <c r="P315" i="31"/>
  <c r="R315" i="31" s="1"/>
  <c r="P315" i="30"/>
  <c r="R315" i="30" s="1"/>
  <c r="P315" i="44"/>
  <c r="R315" i="44" s="1"/>
  <c r="P315" i="36"/>
  <c r="R315" i="36" s="1"/>
  <c r="P315" i="45"/>
  <c r="R315" i="45" s="1"/>
  <c r="P315" i="28"/>
  <c r="P315" i="38"/>
  <c r="R315" i="38" s="1"/>
  <c r="P315" i="43"/>
  <c r="R315" i="43" s="1"/>
  <c r="P315" i="41"/>
  <c r="R315" i="41" s="1"/>
  <c r="P315" i="47"/>
  <c r="P315" i="29"/>
  <c r="R315" i="29" s="1"/>
  <c r="P315" i="32"/>
  <c r="R315" i="32" s="1"/>
  <c r="P315" i="40"/>
  <c r="R315" i="40" s="1"/>
  <c r="P315" i="34"/>
  <c r="R315" i="34" s="1"/>
  <c r="P315" i="33"/>
  <c r="R315" i="33" s="1"/>
  <c r="P315" i="48"/>
  <c r="R315" i="48" s="1"/>
  <c r="P315" i="42"/>
  <c r="R315" i="42" s="1"/>
  <c r="P315" i="46"/>
  <c r="R315" i="46" s="1"/>
  <c r="P315" i="35"/>
  <c r="R315" i="35" s="1"/>
  <c r="P315" i="39"/>
  <c r="R315" i="39" s="1"/>
  <c r="L81" i="41"/>
  <c r="R81" i="41"/>
  <c r="R81" i="45"/>
  <c r="L81" i="45"/>
  <c r="R81" i="48"/>
  <c r="L81" i="48"/>
  <c r="L81" i="30"/>
  <c r="R81" i="30"/>
  <c r="R81" i="29"/>
  <c r="L81" i="29"/>
  <c r="L81" i="43"/>
  <c r="R81" i="43"/>
  <c r="R81" i="36"/>
  <c r="L81" i="36"/>
  <c r="W81" i="47"/>
  <c r="V81" i="47"/>
  <c r="L81" i="47"/>
  <c r="R81" i="34"/>
  <c r="L81" i="34"/>
  <c r="R81" i="38"/>
  <c r="L81" i="38"/>
  <c r="R81" i="40"/>
  <c r="L81" i="40"/>
  <c r="L81" i="39"/>
  <c r="R81" i="39"/>
  <c r="R81" i="44"/>
  <c r="L81" i="44"/>
  <c r="V81" i="28"/>
  <c r="L81" i="28"/>
  <c r="W81" i="28"/>
  <c r="R81" i="35"/>
  <c r="L81" i="35"/>
  <c r="R81" i="42"/>
  <c r="L81" i="42"/>
  <c r="R81" i="46"/>
  <c r="L81" i="46"/>
  <c r="R81" i="33"/>
  <c r="L81" i="33"/>
  <c r="R81" i="32"/>
  <c r="L81" i="32"/>
  <c r="R81" i="37"/>
  <c r="L81" i="37"/>
  <c r="R81" i="31"/>
  <c r="L81" i="31"/>
  <c r="O104" i="42"/>
  <c r="O104" i="33"/>
  <c r="O104" i="45"/>
  <c r="O104" i="35"/>
  <c r="O104" i="38"/>
  <c r="O104" i="36"/>
  <c r="O104" i="46"/>
  <c r="O104" i="29"/>
  <c r="O104" i="39"/>
  <c r="O104" i="44"/>
  <c r="O104" i="41"/>
  <c r="O104" i="40"/>
  <c r="O104" i="32"/>
  <c r="O104" i="31"/>
  <c r="O104" i="43"/>
  <c r="O104" i="28"/>
  <c r="O104" i="30"/>
  <c r="O104" i="48"/>
  <c r="O104" i="37"/>
  <c r="O104" i="34"/>
  <c r="O104" i="47"/>
  <c r="P272" i="36"/>
  <c r="R272" i="36" s="1"/>
  <c r="P272" i="35"/>
  <c r="R272" i="35" s="1"/>
  <c r="P272" i="46"/>
  <c r="R272" i="46" s="1"/>
  <c r="P272" i="28"/>
  <c r="P272" i="34"/>
  <c r="R272" i="34" s="1"/>
  <c r="P272" i="43"/>
  <c r="R272" i="43" s="1"/>
  <c r="P272" i="45"/>
  <c r="R272" i="45" s="1"/>
  <c r="P272" i="40"/>
  <c r="R272" i="40" s="1"/>
  <c r="P272" i="42"/>
  <c r="R272" i="42" s="1"/>
  <c r="P272" i="30"/>
  <c r="R272" i="30" s="1"/>
  <c r="P272" i="38"/>
  <c r="R272" i="38" s="1"/>
  <c r="P272" i="37"/>
  <c r="R272" i="37" s="1"/>
  <c r="P272" i="41"/>
  <c r="R272" i="41" s="1"/>
  <c r="P272" i="29"/>
  <c r="R272" i="29" s="1"/>
  <c r="P272" i="44"/>
  <c r="R272" i="44" s="1"/>
  <c r="P272" i="31"/>
  <c r="R272" i="31" s="1"/>
  <c r="P272" i="32"/>
  <c r="R272" i="32" s="1"/>
  <c r="P272" i="47"/>
  <c r="P272" i="39"/>
  <c r="R272" i="39" s="1"/>
  <c r="P272" i="48"/>
  <c r="R272" i="48" s="1"/>
  <c r="P272" i="33"/>
  <c r="R272" i="33" s="1"/>
  <c r="P219" i="38"/>
  <c r="R219" i="38" s="1"/>
  <c r="P219" i="47"/>
  <c r="P219" i="46"/>
  <c r="R219" i="46" s="1"/>
  <c r="P219" i="36"/>
  <c r="R219" i="36" s="1"/>
  <c r="P219" i="28"/>
  <c r="P219" i="33"/>
  <c r="R219" i="33" s="1"/>
  <c r="P219" i="30"/>
  <c r="R219" i="30" s="1"/>
  <c r="P219" i="48"/>
  <c r="R219" i="48" s="1"/>
  <c r="P219" i="34"/>
  <c r="R219" i="34" s="1"/>
  <c r="P219" i="35"/>
  <c r="R219" i="35" s="1"/>
  <c r="P219" i="32"/>
  <c r="R219" i="32" s="1"/>
  <c r="P219" i="37"/>
  <c r="R219" i="37" s="1"/>
  <c r="P219" i="44"/>
  <c r="R219" i="44" s="1"/>
  <c r="P219" i="31"/>
  <c r="R219" i="31" s="1"/>
  <c r="P219" i="43"/>
  <c r="R219" i="43" s="1"/>
  <c r="P219" i="40"/>
  <c r="R219" i="40" s="1"/>
  <c r="P219" i="29"/>
  <c r="R219" i="29" s="1"/>
  <c r="P219" i="42"/>
  <c r="R219" i="42" s="1"/>
  <c r="P219" i="39"/>
  <c r="R219" i="39" s="1"/>
  <c r="P219" i="41"/>
  <c r="R219" i="41" s="1"/>
  <c r="P219" i="45"/>
  <c r="R219" i="45" s="1"/>
  <c r="P255" i="42"/>
  <c r="R255" i="42" s="1"/>
  <c r="P255" i="47"/>
  <c r="P255" i="46"/>
  <c r="R255" i="46" s="1"/>
  <c r="P255" i="32"/>
  <c r="R255" i="32" s="1"/>
  <c r="P255" i="48"/>
  <c r="R255" i="48" s="1"/>
  <c r="P255" i="39"/>
  <c r="R255" i="39" s="1"/>
  <c r="P255" i="38"/>
  <c r="R255" i="38" s="1"/>
  <c r="P255" i="30"/>
  <c r="R255" i="30" s="1"/>
  <c r="P255" i="31"/>
  <c r="R255" i="31" s="1"/>
  <c r="P255" i="35"/>
  <c r="R255" i="35" s="1"/>
  <c r="P255" i="45"/>
  <c r="R255" i="45" s="1"/>
  <c r="P255" i="41"/>
  <c r="R255" i="41" s="1"/>
  <c r="P255" i="34"/>
  <c r="R255" i="34" s="1"/>
  <c r="P255" i="40"/>
  <c r="R255" i="40" s="1"/>
  <c r="P255" i="36"/>
  <c r="R255" i="36" s="1"/>
  <c r="P255" i="33"/>
  <c r="R255" i="33" s="1"/>
  <c r="P255" i="28"/>
  <c r="P255" i="43"/>
  <c r="R255" i="43" s="1"/>
  <c r="P255" i="29"/>
  <c r="R255" i="29" s="1"/>
  <c r="P255" i="44"/>
  <c r="R255" i="44" s="1"/>
  <c r="P255" i="37"/>
  <c r="R255" i="37" s="1"/>
  <c r="O331" i="46"/>
  <c r="O331" i="47"/>
  <c r="O331" i="34"/>
  <c r="O331" i="45"/>
  <c r="O331" i="37"/>
  <c r="O331" i="41"/>
  <c r="O331" i="40"/>
  <c r="O331" i="48"/>
  <c r="O331" i="44"/>
  <c r="O331" i="30"/>
  <c r="O331" i="31"/>
  <c r="O331" i="43"/>
  <c r="O331" i="28"/>
  <c r="O331" i="38"/>
  <c r="O331" i="36"/>
  <c r="O331" i="29"/>
  <c r="O331" i="42"/>
  <c r="O331" i="35"/>
  <c r="O331" i="39"/>
  <c r="O331" i="32"/>
  <c r="O331" i="33"/>
  <c r="P331" i="30"/>
  <c r="R331" i="30" s="1"/>
  <c r="P331" i="39"/>
  <c r="R331" i="39" s="1"/>
  <c r="P331" i="33"/>
  <c r="R331" i="33" s="1"/>
  <c r="P331" i="42"/>
  <c r="R331" i="42" s="1"/>
  <c r="P331" i="38"/>
  <c r="R331" i="38" s="1"/>
  <c r="P331" i="28"/>
  <c r="P331" i="40"/>
  <c r="R331" i="40" s="1"/>
  <c r="P331" i="29"/>
  <c r="R331" i="29" s="1"/>
  <c r="P331" i="41"/>
  <c r="R331" i="41" s="1"/>
  <c r="P331" i="35"/>
  <c r="R331" i="35" s="1"/>
  <c r="P331" i="34"/>
  <c r="R331" i="34" s="1"/>
  <c r="P331" i="36"/>
  <c r="R331" i="36" s="1"/>
  <c r="P331" i="44"/>
  <c r="R331" i="44" s="1"/>
  <c r="P331" i="45"/>
  <c r="R331" i="45" s="1"/>
  <c r="P331" i="47"/>
  <c r="P331" i="48"/>
  <c r="R331" i="48" s="1"/>
  <c r="P331" i="43"/>
  <c r="R331" i="43" s="1"/>
  <c r="P331" i="32"/>
  <c r="R331" i="32" s="1"/>
  <c r="P331" i="31"/>
  <c r="R331" i="31" s="1"/>
  <c r="P331" i="46"/>
  <c r="R331" i="46" s="1"/>
  <c r="P331" i="37"/>
  <c r="R331" i="37" s="1"/>
  <c r="O203" i="42"/>
  <c r="O203" i="29"/>
  <c r="O203" i="37"/>
  <c r="O203" i="48"/>
  <c r="O203" i="43"/>
  <c r="O203" i="40"/>
  <c r="O203" i="36"/>
  <c r="O203" i="38"/>
  <c r="O203" i="46"/>
  <c r="O203" i="32"/>
  <c r="O203" i="35"/>
  <c r="O203" i="30"/>
  <c r="O203" i="41"/>
  <c r="O203" i="45"/>
  <c r="O203" i="28"/>
  <c r="O203" i="44"/>
  <c r="O203" i="47"/>
  <c r="O203" i="39"/>
  <c r="O203" i="34"/>
  <c r="O203" i="33"/>
  <c r="O203" i="31"/>
  <c r="P402" i="29"/>
  <c r="R402" i="29" s="1"/>
  <c r="P402" i="45"/>
  <c r="R402" i="45" s="1"/>
  <c r="P402" i="28"/>
  <c r="P402" i="40"/>
  <c r="R402" i="40" s="1"/>
  <c r="P402" i="38"/>
  <c r="R402" i="38" s="1"/>
  <c r="P402" i="34"/>
  <c r="R402" i="34" s="1"/>
  <c r="P402" i="39"/>
  <c r="R402" i="39" s="1"/>
  <c r="P402" i="31"/>
  <c r="R402" i="31" s="1"/>
  <c r="P402" i="41"/>
  <c r="R402" i="41" s="1"/>
  <c r="P402" i="33"/>
  <c r="R402" i="33" s="1"/>
  <c r="P402" i="30"/>
  <c r="R402" i="30" s="1"/>
  <c r="P402" i="44"/>
  <c r="R402" i="44" s="1"/>
  <c r="P402" i="43"/>
  <c r="R402" i="43" s="1"/>
  <c r="P402" i="46"/>
  <c r="R402" i="46" s="1"/>
  <c r="P402" i="48"/>
  <c r="R402" i="48" s="1"/>
  <c r="P402" i="47"/>
  <c r="P402" i="32"/>
  <c r="R402" i="32" s="1"/>
  <c r="P402" i="42"/>
  <c r="R402" i="42" s="1"/>
  <c r="P402" i="37"/>
  <c r="R402" i="37" s="1"/>
  <c r="P402" i="36"/>
  <c r="R402" i="36" s="1"/>
  <c r="P402" i="35"/>
  <c r="R402" i="35" s="1"/>
  <c r="O310" i="41"/>
  <c r="O310" i="34"/>
  <c r="O310" i="46"/>
  <c r="O310" i="45"/>
  <c r="O310" i="33"/>
  <c r="O310" i="38"/>
  <c r="O310" i="47"/>
  <c r="O310" i="39"/>
  <c r="O310" i="31"/>
  <c r="O310" i="44"/>
  <c r="O310" i="40"/>
  <c r="O310" i="30"/>
  <c r="O310" i="28"/>
  <c r="O310" i="36"/>
  <c r="O310" i="42"/>
  <c r="O310" i="29"/>
  <c r="O310" i="35"/>
  <c r="O310" i="32"/>
  <c r="O310" i="43"/>
  <c r="O310" i="48"/>
  <c r="O310" i="37"/>
  <c r="P310" i="48"/>
  <c r="R310" i="48" s="1"/>
  <c r="P310" i="36"/>
  <c r="R310" i="36" s="1"/>
  <c r="P310" i="39"/>
  <c r="R310" i="39" s="1"/>
  <c r="P310" i="46"/>
  <c r="R310" i="46" s="1"/>
  <c r="P310" i="35"/>
  <c r="R310" i="35" s="1"/>
  <c r="P310" i="38"/>
  <c r="R310" i="38" s="1"/>
  <c r="P310" i="44"/>
  <c r="R310" i="44" s="1"/>
  <c r="P310" i="29"/>
  <c r="R310" i="29" s="1"/>
  <c r="P310" i="47"/>
  <c r="P310" i="43"/>
  <c r="R310" i="43" s="1"/>
  <c r="P310" i="37"/>
  <c r="R310" i="37" s="1"/>
  <c r="P310" i="32"/>
  <c r="R310" i="32" s="1"/>
  <c r="P310" i="42"/>
  <c r="R310" i="42" s="1"/>
  <c r="P310" i="33"/>
  <c r="R310" i="33" s="1"/>
  <c r="P310" i="34"/>
  <c r="R310" i="34" s="1"/>
  <c r="P310" i="45"/>
  <c r="R310" i="45" s="1"/>
  <c r="P310" i="28"/>
  <c r="P310" i="31"/>
  <c r="R310" i="31" s="1"/>
  <c r="P310" i="30"/>
  <c r="R310" i="30" s="1"/>
  <c r="P310" i="40"/>
  <c r="R310" i="40" s="1"/>
  <c r="P310" i="41"/>
  <c r="R310" i="41" s="1"/>
  <c r="O430" i="38"/>
  <c r="O430" i="44"/>
  <c r="O430" i="29"/>
  <c r="O430" i="32"/>
  <c r="O430" i="45"/>
  <c r="O430" i="34"/>
  <c r="O430" i="46"/>
  <c r="O430" i="36"/>
  <c r="O430" i="28"/>
  <c r="O430" i="43"/>
  <c r="O430" i="37"/>
  <c r="O430" i="41"/>
  <c r="O430" i="30"/>
  <c r="O430" i="42"/>
  <c r="O430" i="31"/>
  <c r="O430" i="39"/>
  <c r="O430" i="35"/>
  <c r="O430" i="47"/>
  <c r="O430" i="33"/>
  <c r="O430" i="48"/>
  <c r="O430" i="40"/>
  <c r="P430" i="37"/>
  <c r="R430" i="37" s="1"/>
  <c r="P430" i="31"/>
  <c r="R430" i="31" s="1"/>
  <c r="P430" i="36"/>
  <c r="R430" i="36" s="1"/>
  <c r="P430" i="30"/>
  <c r="R430" i="30" s="1"/>
  <c r="P430" i="47"/>
  <c r="P430" i="35"/>
  <c r="R430" i="35" s="1"/>
  <c r="P430" i="43"/>
  <c r="R430" i="43" s="1"/>
  <c r="P430" i="39"/>
  <c r="R430" i="39" s="1"/>
  <c r="P430" i="48"/>
  <c r="R430" i="48" s="1"/>
  <c r="P430" i="34"/>
  <c r="R430" i="34" s="1"/>
  <c r="P430" i="44"/>
  <c r="R430" i="44" s="1"/>
  <c r="P430" i="42"/>
  <c r="R430" i="42" s="1"/>
  <c r="P430" i="46"/>
  <c r="R430" i="46" s="1"/>
  <c r="P430" i="32"/>
  <c r="R430" i="32" s="1"/>
  <c r="P430" i="45"/>
  <c r="R430" i="45" s="1"/>
  <c r="P430" i="40"/>
  <c r="R430" i="40" s="1"/>
  <c r="P430" i="38"/>
  <c r="R430" i="38" s="1"/>
  <c r="P430" i="41"/>
  <c r="R430" i="41" s="1"/>
  <c r="P430" i="28"/>
  <c r="P430" i="29"/>
  <c r="R430" i="29" s="1"/>
  <c r="P430" i="33"/>
  <c r="R430" i="33" s="1"/>
  <c r="O477" i="48"/>
  <c r="O477" i="40"/>
  <c r="O477" i="45"/>
  <c r="O477" i="34"/>
  <c r="O477" i="43"/>
  <c r="O477" i="30"/>
  <c r="O477" i="31"/>
  <c r="O477" i="36"/>
  <c r="O477" i="38"/>
  <c r="O477" i="29"/>
  <c r="O477" i="32"/>
  <c r="O477" i="47"/>
  <c r="O477" i="37"/>
  <c r="O477" i="41"/>
  <c r="O477" i="28"/>
  <c r="O477" i="35"/>
  <c r="O477" i="44"/>
  <c r="O477" i="42"/>
  <c r="O477" i="46"/>
  <c r="O477" i="33"/>
  <c r="O477" i="39"/>
  <c r="O418" i="29"/>
  <c r="O418" i="31"/>
  <c r="O418" i="38"/>
  <c r="O418" i="33"/>
  <c r="O418" i="30"/>
  <c r="O418" i="42"/>
  <c r="O418" i="35"/>
  <c r="O418" i="34"/>
  <c r="O418" i="32"/>
  <c r="O418" i="47"/>
  <c r="O418" i="46"/>
  <c r="O418" i="45"/>
  <c r="O418" i="43"/>
  <c r="O418" i="44"/>
  <c r="O418" i="39"/>
  <c r="O418" i="40"/>
  <c r="O418" i="28"/>
  <c r="O418" i="36"/>
  <c r="O418" i="37"/>
  <c r="O418" i="48"/>
  <c r="O418" i="41"/>
  <c r="P418" i="38"/>
  <c r="R418" i="38" s="1"/>
  <c r="P418" i="29"/>
  <c r="R418" i="29" s="1"/>
  <c r="P418" i="35"/>
  <c r="R418" i="35" s="1"/>
  <c r="P418" i="40"/>
  <c r="R418" i="40" s="1"/>
  <c r="P418" i="28"/>
  <c r="P418" i="46"/>
  <c r="R418" i="46" s="1"/>
  <c r="P418" i="34"/>
  <c r="R418" i="34" s="1"/>
  <c r="P418" i="37"/>
  <c r="R418" i="37" s="1"/>
  <c r="P418" i="42"/>
  <c r="R418" i="42" s="1"/>
  <c r="P418" i="32"/>
  <c r="R418" i="32" s="1"/>
  <c r="P418" i="45"/>
  <c r="R418" i="45" s="1"/>
  <c r="P418" i="36"/>
  <c r="R418" i="36" s="1"/>
  <c r="P418" i="39"/>
  <c r="R418" i="39" s="1"/>
  <c r="P418" i="44"/>
  <c r="R418" i="44" s="1"/>
  <c r="P418" i="47"/>
  <c r="P418" i="43"/>
  <c r="R418" i="43" s="1"/>
  <c r="P418" i="31"/>
  <c r="R418" i="31" s="1"/>
  <c r="P418" i="41"/>
  <c r="R418" i="41" s="1"/>
  <c r="P418" i="48"/>
  <c r="R418" i="48" s="1"/>
  <c r="P418" i="30"/>
  <c r="R418" i="30" s="1"/>
  <c r="P418" i="33"/>
  <c r="R418" i="33" s="1"/>
  <c r="P221" i="37"/>
  <c r="R221" i="37" s="1"/>
  <c r="P221" i="44"/>
  <c r="R221" i="44" s="1"/>
  <c r="P221" i="48"/>
  <c r="R221" i="48" s="1"/>
  <c r="P221" i="43"/>
  <c r="R221" i="43" s="1"/>
  <c r="P221" i="30"/>
  <c r="R221" i="30" s="1"/>
  <c r="P221" i="34"/>
  <c r="R221" i="34" s="1"/>
  <c r="P221" i="39"/>
  <c r="R221" i="39" s="1"/>
  <c r="P221" i="36"/>
  <c r="R221" i="36" s="1"/>
  <c r="P221" i="35"/>
  <c r="R221" i="35" s="1"/>
  <c r="P221" i="45"/>
  <c r="R221" i="45" s="1"/>
  <c r="P221" i="32"/>
  <c r="R221" i="32" s="1"/>
  <c r="P221" i="46"/>
  <c r="R221" i="46" s="1"/>
  <c r="P221" i="47"/>
  <c r="P221" i="41"/>
  <c r="R221" i="41" s="1"/>
  <c r="P221" i="40"/>
  <c r="R221" i="40" s="1"/>
  <c r="P221" i="42"/>
  <c r="R221" i="42" s="1"/>
  <c r="P221" i="28"/>
  <c r="P221" i="38"/>
  <c r="R221" i="38" s="1"/>
  <c r="P221" i="31"/>
  <c r="R221" i="31" s="1"/>
  <c r="P221" i="29"/>
  <c r="R221" i="29" s="1"/>
  <c r="P221" i="33"/>
  <c r="R221" i="33" s="1"/>
  <c r="O221" i="29"/>
  <c r="O221" i="42"/>
  <c r="O221" i="38"/>
  <c r="O221" i="31"/>
  <c r="O221" i="48"/>
  <c r="O221" i="32"/>
  <c r="O221" i="36"/>
  <c r="O221" i="40"/>
  <c r="O221" i="35"/>
  <c r="O221" i="28"/>
  <c r="O221" i="47"/>
  <c r="O221" i="41"/>
  <c r="O221" i="45"/>
  <c r="O221" i="46"/>
  <c r="O221" i="44"/>
  <c r="O221" i="34"/>
  <c r="O221" i="43"/>
  <c r="O221" i="37"/>
  <c r="O221" i="30"/>
  <c r="O221" i="39"/>
  <c r="O221" i="33"/>
  <c r="O291" i="28"/>
  <c r="O291" i="42"/>
  <c r="O291" i="32"/>
  <c r="O291" i="40"/>
  <c r="O291" i="33"/>
  <c r="O291" i="29"/>
  <c r="O291" i="36"/>
  <c r="O291" i="38"/>
  <c r="O291" i="41"/>
  <c r="O291" i="39"/>
  <c r="O291" i="37"/>
  <c r="O291" i="34"/>
  <c r="O291" i="35"/>
  <c r="O291" i="44"/>
  <c r="O291" i="31"/>
  <c r="O291" i="43"/>
  <c r="O291" i="46"/>
  <c r="O291" i="45"/>
  <c r="O291" i="30"/>
  <c r="O291" i="48"/>
  <c r="O291" i="47"/>
  <c r="P235" i="43"/>
  <c r="R235" i="43" s="1"/>
  <c r="P235" i="36"/>
  <c r="R235" i="36" s="1"/>
  <c r="P235" i="37"/>
  <c r="R235" i="37" s="1"/>
  <c r="P235" i="41"/>
  <c r="R235" i="41" s="1"/>
  <c r="P235" i="30"/>
  <c r="R235" i="30" s="1"/>
  <c r="P235" i="48"/>
  <c r="R235" i="48" s="1"/>
  <c r="P235" i="29"/>
  <c r="R235" i="29" s="1"/>
  <c r="P235" i="46"/>
  <c r="R235" i="46" s="1"/>
  <c r="P235" i="40"/>
  <c r="R235" i="40" s="1"/>
  <c r="P235" i="45"/>
  <c r="R235" i="45" s="1"/>
  <c r="P235" i="33"/>
  <c r="R235" i="33" s="1"/>
  <c r="P235" i="34"/>
  <c r="R235" i="34" s="1"/>
  <c r="P235" i="31"/>
  <c r="R235" i="31" s="1"/>
  <c r="P235" i="39"/>
  <c r="R235" i="39" s="1"/>
  <c r="P235" i="32"/>
  <c r="R235" i="32" s="1"/>
  <c r="P235" i="42"/>
  <c r="R235" i="42" s="1"/>
  <c r="P235" i="35"/>
  <c r="R235" i="35" s="1"/>
  <c r="P235" i="44"/>
  <c r="R235" i="44" s="1"/>
  <c r="P235" i="28"/>
  <c r="P235" i="38"/>
  <c r="R235" i="38" s="1"/>
  <c r="P235" i="47"/>
  <c r="O235" i="43"/>
  <c r="O235" i="47"/>
  <c r="O235" i="44"/>
  <c r="O235" i="45"/>
  <c r="O235" i="35"/>
  <c r="O235" i="40"/>
  <c r="O235" i="46"/>
  <c r="O235" i="37"/>
  <c r="O235" i="30"/>
  <c r="O235" i="33"/>
  <c r="O235" i="38"/>
  <c r="O235" i="48"/>
  <c r="O235" i="42"/>
  <c r="O235" i="32"/>
  <c r="O235" i="34"/>
  <c r="O235" i="28"/>
  <c r="O235" i="31"/>
  <c r="O235" i="29"/>
  <c r="O235" i="39"/>
  <c r="O235" i="41"/>
  <c r="O235" i="36"/>
  <c r="O99" i="46"/>
  <c r="O99" i="42"/>
  <c r="O99" i="47"/>
  <c r="O99" i="41"/>
  <c r="O99" i="36"/>
  <c r="O99" i="28"/>
  <c r="O99" i="35"/>
  <c r="O99" i="30"/>
  <c r="O99" i="43"/>
  <c r="O99" i="34"/>
  <c r="O99" i="38"/>
  <c r="O99" i="39"/>
  <c r="O99" i="29"/>
  <c r="O99" i="45"/>
  <c r="O99" i="37"/>
  <c r="O99" i="32"/>
  <c r="O99" i="40"/>
  <c r="O99" i="33"/>
  <c r="O99" i="44"/>
  <c r="O99" i="48"/>
  <c r="O99" i="31"/>
  <c r="P270" i="29"/>
  <c r="R270" i="29" s="1"/>
  <c r="P270" i="48"/>
  <c r="R270" i="48" s="1"/>
  <c r="P270" i="35"/>
  <c r="R270" i="35" s="1"/>
  <c r="P270" i="31"/>
  <c r="R270" i="31" s="1"/>
  <c r="P270" i="45"/>
  <c r="R270" i="45" s="1"/>
  <c r="P270" i="33"/>
  <c r="R270" i="33" s="1"/>
  <c r="P270" i="43"/>
  <c r="R270" i="43" s="1"/>
  <c r="P270" i="28"/>
  <c r="P270" i="47"/>
  <c r="P270" i="37"/>
  <c r="R270" i="37" s="1"/>
  <c r="P270" i="30"/>
  <c r="R270" i="30" s="1"/>
  <c r="P270" i="34"/>
  <c r="R270" i="34" s="1"/>
  <c r="P270" i="38"/>
  <c r="R270" i="38" s="1"/>
  <c r="P270" i="32"/>
  <c r="R270" i="32" s="1"/>
  <c r="P270" i="42"/>
  <c r="R270" i="42" s="1"/>
  <c r="P270" i="40"/>
  <c r="R270" i="40" s="1"/>
  <c r="P270" i="39"/>
  <c r="R270" i="39" s="1"/>
  <c r="P270" i="44"/>
  <c r="R270" i="44" s="1"/>
  <c r="P270" i="41"/>
  <c r="R270" i="41" s="1"/>
  <c r="P270" i="36"/>
  <c r="R270" i="36" s="1"/>
  <c r="P270" i="46"/>
  <c r="R270" i="46" s="1"/>
  <c r="O270" i="34"/>
  <c r="O270" i="39"/>
  <c r="O270" i="42"/>
  <c r="O270" i="30"/>
  <c r="O270" i="48"/>
  <c r="O270" i="41"/>
  <c r="O270" i="37"/>
  <c r="O270" i="38"/>
  <c r="O270" i="35"/>
  <c r="O270" i="40"/>
  <c r="O270" i="32"/>
  <c r="O270" i="29"/>
  <c r="O270" i="31"/>
  <c r="O270" i="44"/>
  <c r="O270" i="46"/>
  <c r="O270" i="47"/>
  <c r="O270" i="43"/>
  <c r="O270" i="36"/>
  <c r="O270" i="33"/>
  <c r="O270" i="45"/>
  <c r="O270" i="28"/>
  <c r="O178" i="41"/>
  <c r="O178" i="33"/>
  <c r="O178" i="36"/>
  <c r="O178" i="32"/>
  <c r="O178" i="30"/>
  <c r="O178" i="37"/>
  <c r="O178" i="31"/>
  <c r="O178" i="47"/>
  <c r="O178" i="43"/>
  <c r="O178" i="28"/>
  <c r="O178" i="45"/>
  <c r="O178" i="34"/>
  <c r="O178" i="46"/>
  <c r="O178" i="48"/>
  <c r="O178" i="29"/>
  <c r="O178" i="39"/>
  <c r="O178" i="38"/>
  <c r="O178" i="44"/>
  <c r="O178" i="40"/>
  <c r="O178" i="35"/>
  <c r="O178" i="42"/>
  <c r="O283" i="45"/>
  <c r="O283" i="38"/>
  <c r="O283" i="46"/>
  <c r="O283" i="36"/>
  <c r="O283" i="39"/>
  <c r="O283" i="30"/>
  <c r="O283" i="48"/>
  <c r="O283" i="42"/>
  <c r="O283" i="44"/>
  <c r="O283" i="34"/>
  <c r="O283" i="47"/>
  <c r="O283" i="35"/>
  <c r="O283" i="41"/>
  <c r="O283" i="29"/>
  <c r="O283" i="43"/>
  <c r="O283" i="40"/>
  <c r="O283" i="28"/>
  <c r="O283" i="33"/>
  <c r="O283" i="37"/>
  <c r="O283" i="32"/>
  <c r="O283" i="31"/>
  <c r="P283" i="38"/>
  <c r="R283" i="38" s="1"/>
  <c r="P283" i="45"/>
  <c r="R283" i="45" s="1"/>
  <c r="P283" i="29"/>
  <c r="R283" i="29" s="1"/>
  <c r="P283" i="42"/>
  <c r="R283" i="42" s="1"/>
  <c r="P283" i="39"/>
  <c r="R283" i="39" s="1"/>
  <c r="P283" i="47"/>
  <c r="P283" i="44"/>
  <c r="R283" i="44" s="1"/>
  <c r="P283" i="30"/>
  <c r="R283" i="30" s="1"/>
  <c r="P283" i="41"/>
  <c r="R283" i="41" s="1"/>
  <c r="P283" i="32"/>
  <c r="R283" i="32" s="1"/>
  <c r="P283" i="46"/>
  <c r="R283" i="46" s="1"/>
  <c r="P283" i="40"/>
  <c r="R283" i="40" s="1"/>
  <c r="P283" i="36"/>
  <c r="R283" i="36" s="1"/>
  <c r="P283" i="34"/>
  <c r="R283" i="34" s="1"/>
  <c r="P283" i="33"/>
  <c r="R283" i="33" s="1"/>
  <c r="P283" i="28"/>
  <c r="P283" i="31"/>
  <c r="R283" i="31" s="1"/>
  <c r="P283" i="37"/>
  <c r="R283" i="37" s="1"/>
  <c r="P283" i="35"/>
  <c r="R283" i="35" s="1"/>
  <c r="P283" i="48"/>
  <c r="R283" i="48" s="1"/>
  <c r="P283" i="43"/>
  <c r="R283" i="43" s="1"/>
  <c r="O338" i="42"/>
  <c r="O338" i="45"/>
  <c r="O338" i="46"/>
  <c r="O338" i="31"/>
  <c r="O338" i="29"/>
  <c r="O338" i="32"/>
  <c r="O338" i="33"/>
  <c r="O338" i="34"/>
  <c r="O338" i="48"/>
  <c r="O338" i="40"/>
  <c r="O338" i="38"/>
  <c r="O338" i="44"/>
  <c r="O338" i="43"/>
  <c r="O338" i="28"/>
  <c r="O338" i="30"/>
  <c r="O338" i="47"/>
  <c r="O338" i="36"/>
  <c r="O338" i="35"/>
  <c r="O338" i="41"/>
  <c r="O338" i="37"/>
  <c r="O338" i="39"/>
  <c r="P338" i="40"/>
  <c r="R338" i="40" s="1"/>
  <c r="P338" i="46"/>
  <c r="R338" i="46" s="1"/>
  <c r="P338" i="35"/>
  <c r="R338" i="35" s="1"/>
  <c r="P338" i="39"/>
  <c r="R338" i="39" s="1"/>
  <c r="P338" i="33"/>
  <c r="R338" i="33" s="1"/>
  <c r="P338" i="29"/>
  <c r="R338" i="29" s="1"/>
  <c r="P338" i="48"/>
  <c r="R338" i="48" s="1"/>
  <c r="P338" i="30"/>
  <c r="R338" i="30" s="1"/>
  <c r="P338" i="41"/>
  <c r="R338" i="41" s="1"/>
  <c r="P338" i="42"/>
  <c r="R338" i="42" s="1"/>
  <c r="P338" i="47"/>
  <c r="P338" i="34"/>
  <c r="R338" i="34" s="1"/>
  <c r="P338" i="28"/>
  <c r="P338" i="43"/>
  <c r="R338" i="43" s="1"/>
  <c r="P338" i="31"/>
  <c r="R338" i="31" s="1"/>
  <c r="P338" i="36"/>
  <c r="R338" i="36" s="1"/>
  <c r="P338" i="45"/>
  <c r="R338" i="45" s="1"/>
  <c r="P338" i="37"/>
  <c r="R338" i="37" s="1"/>
  <c r="P338" i="32"/>
  <c r="R338" i="32" s="1"/>
  <c r="P338" i="38"/>
  <c r="R338" i="38" s="1"/>
  <c r="P338" i="44"/>
  <c r="R338" i="44" s="1"/>
  <c r="P211" i="42"/>
  <c r="R211" i="42" s="1"/>
  <c r="P211" i="40"/>
  <c r="R211" i="40" s="1"/>
  <c r="P211" i="36"/>
  <c r="R211" i="36" s="1"/>
  <c r="P211" i="37"/>
  <c r="R211" i="37" s="1"/>
  <c r="P211" i="48"/>
  <c r="R211" i="48" s="1"/>
  <c r="P211" i="34"/>
  <c r="R211" i="34" s="1"/>
  <c r="P211" i="39"/>
  <c r="R211" i="39" s="1"/>
  <c r="P211" i="28"/>
  <c r="P211" i="41"/>
  <c r="R211" i="41" s="1"/>
  <c r="P211" i="29"/>
  <c r="R211" i="29" s="1"/>
  <c r="P211" i="35"/>
  <c r="R211" i="35" s="1"/>
  <c r="P211" i="46"/>
  <c r="R211" i="46" s="1"/>
  <c r="P211" i="43"/>
  <c r="R211" i="43" s="1"/>
  <c r="P211" i="47"/>
  <c r="P211" i="38"/>
  <c r="R211" i="38" s="1"/>
  <c r="P211" i="30"/>
  <c r="R211" i="30" s="1"/>
  <c r="P211" i="32"/>
  <c r="R211" i="32" s="1"/>
  <c r="P211" i="31"/>
  <c r="R211" i="31" s="1"/>
  <c r="P211" i="44"/>
  <c r="R211" i="44" s="1"/>
  <c r="P211" i="45"/>
  <c r="R211" i="45" s="1"/>
  <c r="P211" i="33"/>
  <c r="R211" i="33" s="1"/>
  <c r="O211" i="35"/>
  <c r="O211" i="32"/>
  <c r="O211" i="39"/>
  <c r="O211" i="37"/>
  <c r="O211" i="36"/>
  <c r="O211" i="41"/>
  <c r="O211" i="46"/>
  <c r="O211" i="48"/>
  <c r="O211" i="30"/>
  <c r="O211" i="42"/>
  <c r="O211" i="45"/>
  <c r="O211" i="47"/>
  <c r="O211" i="31"/>
  <c r="O211" i="33"/>
  <c r="O211" i="38"/>
  <c r="O211" i="29"/>
  <c r="O211" i="43"/>
  <c r="O211" i="34"/>
  <c r="O211" i="28"/>
  <c r="O211" i="40"/>
  <c r="O211" i="44"/>
  <c r="O422" i="29"/>
  <c r="O422" i="37"/>
  <c r="O422" i="34"/>
  <c r="O422" i="46"/>
  <c r="O422" i="45"/>
  <c r="O422" i="42"/>
  <c r="O422" i="40"/>
  <c r="O422" i="33"/>
  <c r="O422" i="31"/>
  <c r="O422" i="48"/>
  <c r="O422" i="39"/>
  <c r="O422" i="47"/>
  <c r="O422" i="28"/>
  <c r="O422" i="44"/>
  <c r="O422" i="43"/>
  <c r="O422" i="36"/>
  <c r="O422" i="35"/>
  <c r="O422" i="30"/>
  <c r="O422" i="38"/>
  <c r="O422" i="32"/>
  <c r="O422" i="41"/>
  <c r="O293" i="46"/>
  <c r="O293" i="41"/>
  <c r="O293" i="37"/>
  <c r="O293" i="44"/>
  <c r="O293" i="43"/>
  <c r="O293" i="42"/>
  <c r="O293" i="47"/>
  <c r="O293" i="45"/>
  <c r="O293" i="34"/>
  <c r="O293" i="30"/>
  <c r="O293" i="31"/>
  <c r="O293" i="48"/>
  <c r="O293" i="38"/>
  <c r="O293" i="33"/>
  <c r="O293" i="32"/>
  <c r="O293" i="29"/>
  <c r="O293" i="28"/>
  <c r="O293" i="35"/>
  <c r="O293" i="40"/>
  <c r="O293" i="36"/>
  <c r="O293" i="39"/>
  <c r="P406" i="40"/>
  <c r="R406" i="40" s="1"/>
  <c r="P406" i="48"/>
  <c r="R406" i="48" s="1"/>
  <c r="P406" i="43"/>
  <c r="R406" i="43" s="1"/>
  <c r="P406" i="32"/>
  <c r="R406" i="32" s="1"/>
  <c r="P406" i="44"/>
  <c r="R406" i="44" s="1"/>
  <c r="P406" i="37"/>
  <c r="R406" i="37" s="1"/>
  <c r="P406" i="46"/>
  <c r="R406" i="46" s="1"/>
  <c r="P406" i="42"/>
  <c r="R406" i="42" s="1"/>
  <c r="P406" i="47"/>
  <c r="P406" i="28"/>
  <c r="P406" i="31"/>
  <c r="R406" i="31" s="1"/>
  <c r="P406" i="41"/>
  <c r="R406" i="41" s="1"/>
  <c r="P406" i="34"/>
  <c r="R406" i="34" s="1"/>
  <c r="P406" i="36"/>
  <c r="R406" i="36" s="1"/>
  <c r="P406" i="33"/>
  <c r="R406" i="33" s="1"/>
  <c r="P406" i="45"/>
  <c r="R406" i="45" s="1"/>
  <c r="P406" i="35"/>
  <c r="R406" i="35" s="1"/>
  <c r="P406" i="29"/>
  <c r="R406" i="29" s="1"/>
  <c r="P406" i="30"/>
  <c r="R406" i="30" s="1"/>
  <c r="P406" i="38"/>
  <c r="R406" i="38" s="1"/>
  <c r="P406" i="39"/>
  <c r="R406" i="39" s="1"/>
  <c r="O406" i="30"/>
  <c r="O406" i="43"/>
  <c r="O406" i="36"/>
  <c r="O406" i="28"/>
  <c r="O406" i="34"/>
  <c r="O406" i="44"/>
  <c r="O406" i="38"/>
  <c r="O406" i="31"/>
  <c r="O406" i="35"/>
  <c r="O406" i="39"/>
  <c r="O406" i="29"/>
  <c r="O406" i="48"/>
  <c r="O406" i="42"/>
  <c r="O406" i="40"/>
  <c r="O406" i="47"/>
  <c r="O406" i="37"/>
  <c r="O406" i="46"/>
  <c r="O406" i="33"/>
  <c r="O406" i="45"/>
  <c r="O406" i="32"/>
  <c r="O406" i="41"/>
  <c r="P296" i="35"/>
  <c r="R296" i="35" s="1"/>
  <c r="P296" i="31"/>
  <c r="R296" i="31" s="1"/>
  <c r="P296" i="41"/>
  <c r="R296" i="41" s="1"/>
  <c r="P296" i="42"/>
  <c r="R296" i="42" s="1"/>
  <c r="P296" i="46"/>
  <c r="R296" i="46" s="1"/>
  <c r="P296" i="37"/>
  <c r="R296" i="37" s="1"/>
  <c r="P296" i="43"/>
  <c r="R296" i="43" s="1"/>
  <c r="P296" i="45"/>
  <c r="R296" i="45" s="1"/>
  <c r="P296" i="39"/>
  <c r="R296" i="39" s="1"/>
  <c r="P296" i="40"/>
  <c r="R296" i="40" s="1"/>
  <c r="P296" i="48"/>
  <c r="R296" i="48" s="1"/>
  <c r="P296" i="38"/>
  <c r="R296" i="38" s="1"/>
  <c r="P296" i="29"/>
  <c r="R296" i="29" s="1"/>
  <c r="P296" i="36"/>
  <c r="R296" i="36" s="1"/>
  <c r="P296" i="47"/>
  <c r="P296" i="28"/>
  <c r="P296" i="44"/>
  <c r="R296" i="44" s="1"/>
  <c r="P296" i="30"/>
  <c r="R296" i="30" s="1"/>
  <c r="P296" i="33"/>
  <c r="R296" i="33" s="1"/>
  <c r="P296" i="32"/>
  <c r="R296" i="32" s="1"/>
  <c r="P296" i="34"/>
  <c r="R296" i="34" s="1"/>
  <c r="P319" i="45"/>
  <c r="R319" i="45" s="1"/>
  <c r="P319" i="40"/>
  <c r="R319" i="40" s="1"/>
  <c r="P319" i="47"/>
  <c r="P319" i="42"/>
  <c r="R319" i="42" s="1"/>
  <c r="P319" i="39"/>
  <c r="R319" i="39" s="1"/>
  <c r="P319" i="34"/>
  <c r="R319" i="34" s="1"/>
  <c r="P319" i="35"/>
  <c r="R319" i="35" s="1"/>
  <c r="P319" i="28"/>
  <c r="P319" i="36"/>
  <c r="R319" i="36" s="1"/>
  <c r="P319" i="31"/>
  <c r="R319" i="31" s="1"/>
  <c r="P319" i="48"/>
  <c r="R319" i="48" s="1"/>
  <c r="P319" i="46"/>
  <c r="R319" i="46" s="1"/>
  <c r="P319" i="33"/>
  <c r="R319" i="33" s="1"/>
  <c r="P319" i="38"/>
  <c r="R319" i="38" s="1"/>
  <c r="P319" i="30"/>
  <c r="R319" i="30" s="1"/>
  <c r="P319" i="44"/>
  <c r="R319" i="44" s="1"/>
  <c r="P319" i="43"/>
  <c r="R319" i="43" s="1"/>
  <c r="P319" i="41"/>
  <c r="R319" i="41" s="1"/>
  <c r="P319" i="32"/>
  <c r="R319" i="32" s="1"/>
  <c r="P319" i="37"/>
  <c r="R319" i="37" s="1"/>
  <c r="P319" i="29"/>
  <c r="R319" i="29" s="1"/>
  <c r="O319" i="33"/>
  <c r="O319" i="44"/>
  <c r="O319" i="40"/>
  <c r="O319" i="39"/>
  <c r="O319" i="43"/>
  <c r="O319" i="41"/>
  <c r="O319" i="45"/>
  <c r="O319" i="42"/>
  <c r="O319" i="35"/>
  <c r="O319" i="37"/>
  <c r="O319" i="48"/>
  <c r="O319" i="29"/>
  <c r="O319" i="47"/>
  <c r="O319" i="30"/>
  <c r="O319" i="38"/>
  <c r="O319" i="31"/>
  <c r="O319" i="32"/>
  <c r="O319" i="36"/>
  <c r="O319" i="34"/>
  <c r="O319" i="46"/>
  <c r="O319" i="28"/>
  <c r="P312" i="36"/>
  <c r="R312" i="36" s="1"/>
  <c r="P312" i="43"/>
  <c r="R312" i="43" s="1"/>
  <c r="P312" i="46"/>
  <c r="R312" i="46" s="1"/>
  <c r="P312" i="42"/>
  <c r="R312" i="42" s="1"/>
  <c r="P312" i="48"/>
  <c r="R312" i="48" s="1"/>
  <c r="P312" i="47"/>
  <c r="P312" i="38"/>
  <c r="R312" i="38" s="1"/>
  <c r="P312" i="29"/>
  <c r="R312" i="29" s="1"/>
  <c r="P312" i="28"/>
  <c r="P312" i="40"/>
  <c r="R312" i="40" s="1"/>
  <c r="P312" i="44"/>
  <c r="R312" i="44" s="1"/>
  <c r="P312" i="41"/>
  <c r="R312" i="41" s="1"/>
  <c r="P312" i="37"/>
  <c r="R312" i="37" s="1"/>
  <c r="P312" i="31"/>
  <c r="R312" i="31" s="1"/>
  <c r="P312" i="34"/>
  <c r="R312" i="34" s="1"/>
  <c r="P312" i="33"/>
  <c r="R312" i="33" s="1"/>
  <c r="P312" i="39"/>
  <c r="R312" i="39" s="1"/>
  <c r="P312" i="30"/>
  <c r="R312" i="30" s="1"/>
  <c r="P312" i="45"/>
  <c r="R312" i="45" s="1"/>
  <c r="P312" i="35"/>
  <c r="R312" i="35" s="1"/>
  <c r="P312" i="32"/>
  <c r="R312" i="32" s="1"/>
  <c r="O312" i="47"/>
  <c r="O312" i="35"/>
  <c r="O312" i="48"/>
  <c r="O312" i="33"/>
  <c r="O312" i="28"/>
  <c r="O312" i="39"/>
  <c r="O312" i="36"/>
  <c r="O312" i="42"/>
  <c r="O312" i="44"/>
  <c r="O312" i="30"/>
  <c r="O312" i="45"/>
  <c r="O312" i="46"/>
  <c r="O312" i="32"/>
  <c r="O312" i="29"/>
  <c r="O312" i="43"/>
  <c r="O312" i="41"/>
  <c r="O312" i="38"/>
  <c r="O312" i="37"/>
  <c r="O312" i="40"/>
  <c r="O312" i="34"/>
  <c r="O312" i="31"/>
  <c r="O245" i="47"/>
  <c r="O245" i="33"/>
  <c r="O245" i="43"/>
  <c r="O245" i="32"/>
  <c r="O245" i="36"/>
  <c r="O245" i="46"/>
  <c r="O245" i="39"/>
  <c r="O245" i="29"/>
  <c r="O245" i="38"/>
  <c r="O245" i="42"/>
  <c r="O245" i="34"/>
  <c r="O245" i="31"/>
  <c r="O245" i="37"/>
  <c r="O245" i="30"/>
  <c r="O245" i="35"/>
  <c r="O245" i="41"/>
  <c r="O245" i="45"/>
  <c r="O245" i="44"/>
  <c r="O245" i="48"/>
  <c r="O245" i="40"/>
  <c r="O245" i="28"/>
  <c r="P245" i="45"/>
  <c r="R245" i="45" s="1"/>
  <c r="P245" i="44"/>
  <c r="R245" i="44" s="1"/>
  <c r="P245" i="35"/>
  <c r="R245" i="35" s="1"/>
  <c r="P245" i="39"/>
  <c r="R245" i="39" s="1"/>
  <c r="P245" i="42"/>
  <c r="R245" i="42" s="1"/>
  <c r="P245" i="38"/>
  <c r="R245" i="38" s="1"/>
  <c r="P245" i="33"/>
  <c r="R245" i="33" s="1"/>
  <c r="P245" i="40"/>
  <c r="R245" i="40" s="1"/>
  <c r="P245" i="43"/>
  <c r="R245" i="43" s="1"/>
  <c r="P245" i="30"/>
  <c r="R245" i="30" s="1"/>
  <c r="P245" i="28"/>
  <c r="P245" i="41"/>
  <c r="R245" i="41" s="1"/>
  <c r="P245" i="46"/>
  <c r="R245" i="46" s="1"/>
  <c r="P245" i="37"/>
  <c r="R245" i="37" s="1"/>
  <c r="P245" i="32"/>
  <c r="R245" i="32" s="1"/>
  <c r="P245" i="34"/>
  <c r="R245" i="34" s="1"/>
  <c r="P245" i="36"/>
  <c r="R245" i="36" s="1"/>
  <c r="P245" i="48"/>
  <c r="R245" i="48" s="1"/>
  <c r="P245" i="29"/>
  <c r="R245" i="29" s="1"/>
  <c r="P245" i="31"/>
  <c r="R245" i="31" s="1"/>
  <c r="P245" i="47"/>
  <c r="O479" i="46"/>
  <c r="O479" i="42"/>
  <c r="O479" i="34"/>
  <c r="O479" i="29"/>
  <c r="O479" i="39"/>
  <c r="O479" i="47"/>
  <c r="O479" i="36"/>
  <c r="O479" i="37"/>
  <c r="O479" i="32"/>
  <c r="O479" i="33"/>
  <c r="O479" i="28"/>
  <c r="O479" i="35"/>
  <c r="O479" i="48"/>
  <c r="O479" i="31"/>
  <c r="O479" i="30"/>
  <c r="O479" i="44"/>
  <c r="O479" i="38"/>
  <c r="O479" i="40"/>
  <c r="O479" i="45"/>
  <c r="O479" i="43"/>
  <c r="O479" i="41"/>
  <c r="P479" i="36"/>
  <c r="R479" i="36" s="1"/>
  <c r="P479" i="40"/>
  <c r="R479" i="40" s="1"/>
  <c r="P479" i="35"/>
  <c r="R479" i="35" s="1"/>
  <c r="P479" i="34"/>
  <c r="R479" i="34" s="1"/>
  <c r="P479" i="37"/>
  <c r="R479" i="37" s="1"/>
  <c r="P479" i="47"/>
  <c r="P479" i="41"/>
  <c r="R479" i="41" s="1"/>
  <c r="P479" i="32"/>
  <c r="R479" i="32" s="1"/>
  <c r="P479" i="29"/>
  <c r="R479" i="29" s="1"/>
  <c r="P479" i="43"/>
  <c r="R479" i="43" s="1"/>
  <c r="P479" i="38"/>
  <c r="R479" i="38" s="1"/>
  <c r="P479" i="48"/>
  <c r="R479" i="48" s="1"/>
  <c r="P479" i="33"/>
  <c r="R479" i="33" s="1"/>
  <c r="P479" i="45"/>
  <c r="R479" i="45" s="1"/>
  <c r="P479" i="46"/>
  <c r="R479" i="46" s="1"/>
  <c r="P479" i="28"/>
  <c r="P479" i="44"/>
  <c r="R479" i="44" s="1"/>
  <c r="P479" i="31"/>
  <c r="R479" i="31" s="1"/>
  <c r="P479" i="39"/>
  <c r="R479" i="39" s="1"/>
  <c r="P479" i="42"/>
  <c r="R479" i="42" s="1"/>
  <c r="P479" i="30"/>
  <c r="R479" i="30" s="1"/>
  <c r="P205" i="34"/>
  <c r="R205" i="34" s="1"/>
  <c r="P205" i="29"/>
  <c r="R205" i="29" s="1"/>
  <c r="P205" i="39"/>
  <c r="R205" i="39" s="1"/>
  <c r="P205" i="45"/>
  <c r="R205" i="45" s="1"/>
  <c r="P205" i="31"/>
  <c r="R205" i="31" s="1"/>
  <c r="P205" i="37"/>
  <c r="R205" i="37" s="1"/>
  <c r="P205" i="35"/>
  <c r="R205" i="35" s="1"/>
  <c r="P205" i="47"/>
  <c r="P205" i="30"/>
  <c r="R205" i="30" s="1"/>
  <c r="P205" i="44"/>
  <c r="R205" i="44" s="1"/>
  <c r="P205" i="38"/>
  <c r="R205" i="38" s="1"/>
  <c r="P205" i="40"/>
  <c r="R205" i="40" s="1"/>
  <c r="P205" i="43"/>
  <c r="R205" i="43" s="1"/>
  <c r="P205" i="32"/>
  <c r="R205" i="32" s="1"/>
  <c r="P205" i="33"/>
  <c r="R205" i="33" s="1"/>
  <c r="P205" i="42"/>
  <c r="R205" i="42" s="1"/>
  <c r="P205" i="41"/>
  <c r="R205" i="41" s="1"/>
  <c r="P205" i="48"/>
  <c r="R205" i="48" s="1"/>
  <c r="P205" i="46"/>
  <c r="R205" i="46" s="1"/>
  <c r="P205" i="28"/>
  <c r="P205" i="36"/>
  <c r="R205" i="36" s="1"/>
  <c r="O205" i="48"/>
  <c r="O205" i="36"/>
  <c r="O205" i="41"/>
  <c r="O205" i="32"/>
  <c r="O205" i="38"/>
  <c r="O205" i="28"/>
  <c r="O205" i="46"/>
  <c r="O205" i="44"/>
  <c r="O205" i="47"/>
  <c r="O205" i="45"/>
  <c r="P96" i="32"/>
  <c r="R96" i="32" s="1"/>
  <c r="P96" i="44"/>
  <c r="R96" i="44" s="1"/>
  <c r="P96" i="41"/>
  <c r="R96" i="41" s="1"/>
  <c r="P96" i="42"/>
  <c r="R96" i="42" s="1"/>
  <c r="P96" i="39"/>
  <c r="R96" i="39" s="1"/>
  <c r="P96" i="35"/>
  <c r="R96" i="35" s="1"/>
  <c r="P96" i="31"/>
  <c r="R96" i="31" s="1"/>
  <c r="P96" i="30"/>
  <c r="R96" i="30" s="1"/>
  <c r="P96" i="43"/>
  <c r="R96" i="43" s="1"/>
  <c r="P96" i="38"/>
  <c r="R96" i="38" s="1"/>
  <c r="P96" i="33"/>
  <c r="R96" i="33" s="1"/>
  <c r="P96" i="47"/>
  <c r="P96" i="28"/>
  <c r="P96" i="45"/>
  <c r="R96" i="45" s="1"/>
  <c r="P96" i="34"/>
  <c r="R96" i="34" s="1"/>
  <c r="P96" i="46"/>
  <c r="R96" i="46" s="1"/>
  <c r="P96" i="36"/>
  <c r="R96" i="36" s="1"/>
  <c r="P96" i="48"/>
  <c r="R96" i="48" s="1"/>
  <c r="P96" i="37"/>
  <c r="R96" i="37" s="1"/>
  <c r="P96" i="40"/>
  <c r="R96" i="40" s="1"/>
  <c r="P96" i="29"/>
  <c r="R96" i="29" s="1"/>
  <c r="O96" i="40"/>
  <c r="O96" i="31"/>
  <c r="O96" i="36"/>
  <c r="O96" i="42"/>
  <c r="O96" i="43"/>
  <c r="O96" i="30"/>
  <c r="O96" i="38"/>
  <c r="O96" i="39"/>
  <c r="O96" i="44"/>
  <c r="O96" i="37"/>
  <c r="O96" i="28"/>
  <c r="O96" i="35"/>
  <c r="O96" i="32"/>
  <c r="O96" i="48"/>
  <c r="O96" i="47"/>
  <c r="O96" i="34"/>
  <c r="O96" i="41"/>
  <c r="O96" i="46"/>
  <c r="O96" i="33"/>
  <c r="O96" i="29"/>
  <c r="O96" i="45"/>
  <c r="O223" i="37"/>
  <c r="O223" i="36"/>
  <c r="O223" i="44"/>
  <c r="O223" i="41"/>
  <c r="O223" i="43"/>
  <c r="O223" i="31"/>
  <c r="O223" i="32"/>
  <c r="O223" i="46"/>
  <c r="O223" i="34"/>
  <c r="O223" i="48"/>
  <c r="O223" i="35"/>
  <c r="O223" i="42"/>
  <c r="O223" i="38"/>
  <c r="O223" i="39"/>
  <c r="O223" i="33"/>
  <c r="O223" i="47"/>
  <c r="O223" i="45"/>
  <c r="O223" i="40"/>
  <c r="O223" i="30"/>
  <c r="O223" i="28"/>
  <c r="O223" i="29"/>
  <c r="P470" i="39"/>
  <c r="R470" i="39" s="1"/>
  <c r="P470" i="30"/>
  <c r="R470" i="30" s="1"/>
  <c r="P470" i="32"/>
  <c r="R470" i="32" s="1"/>
  <c r="P470" i="44"/>
  <c r="R470" i="44" s="1"/>
  <c r="P470" i="38"/>
  <c r="R470" i="38" s="1"/>
  <c r="P470" i="36"/>
  <c r="R470" i="36" s="1"/>
  <c r="P470" i="46"/>
  <c r="R470" i="46" s="1"/>
  <c r="P470" i="45"/>
  <c r="R470" i="45" s="1"/>
  <c r="P470" i="48"/>
  <c r="R470" i="48" s="1"/>
  <c r="P470" i="34"/>
  <c r="R470" i="34" s="1"/>
  <c r="P470" i="35"/>
  <c r="R470" i="35" s="1"/>
  <c r="P470" i="41"/>
  <c r="R470" i="41" s="1"/>
  <c r="P470" i="31"/>
  <c r="R470" i="31" s="1"/>
  <c r="P470" i="40"/>
  <c r="R470" i="40" s="1"/>
  <c r="P470" i="42"/>
  <c r="R470" i="42" s="1"/>
  <c r="P470" i="29"/>
  <c r="R470" i="29" s="1"/>
  <c r="P470" i="47"/>
  <c r="P470" i="28"/>
  <c r="P470" i="43"/>
  <c r="R470" i="43" s="1"/>
  <c r="P470" i="33"/>
  <c r="R470" i="33" s="1"/>
  <c r="P470" i="37"/>
  <c r="R470" i="37" s="1"/>
  <c r="O470" i="45"/>
  <c r="O470" i="40"/>
  <c r="O470" i="42"/>
  <c r="O470" i="48"/>
  <c r="O470" i="43"/>
  <c r="O470" i="37"/>
  <c r="O470" i="32"/>
  <c r="O470" i="38"/>
  <c r="O470" i="29"/>
  <c r="O470" i="44"/>
  <c r="O470" i="46"/>
  <c r="O470" i="28"/>
  <c r="O470" i="36"/>
  <c r="O470" i="33"/>
  <c r="O470" i="41"/>
  <c r="O470" i="30"/>
  <c r="O470" i="31"/>
  <c r="O470" i="35"/>
  <c r="O470" i="34"/>
  <c r="O470" i="47"/>
  <c r="O470" i="39"/>
  <c r="P276" i="30"/>
  <c r="R276" i="30" s="1"/>
  <c r="P276" i="32"/>
  <c r="R276" i="32" s="1"/>
  <c r="P276" i="45"/>
  <c r="R276" i="45" s="1"/>
  <c r="P276" i="31"/>
  <c r="R276" i="31" s="1"/>
  <c r="P276" i="36"/>
  <c r="R276" i="36" s="1"/>
  <c r="P276" i="47"/>
  <c r="P276" i="48"/>
  <c r="R276" i="48" s="1"/>
  <c r="P276" i="44"/>
  <c r="R276" i="44" s="1"/>
  <c r="P276" i="46"/>
  <c r="R276" i="46" s="1"/>
  <c r="P276" i="34"/>
  <c r="R276" i="34" s="1"/>
  <c r="P276" i="29"/>
  <c r="R276" i="29" s="1"/>
  <c r="P276" i="37"/>
  <c r="R276" i="37" s="1"/>
  <c r="P276" i="33"/>
  <c r="R276" i="33" s="1"/>
  <c r="P276" i="40"/>
  <c r="R276" i="40" s="1"/>
  <c r="P276" i="35"/>
  <c r="R276" i="35" s="1"/>
  <c r="P276" i="42"/>
  <c r="R276" i="42" s="1"/>
  <c r="P276" i="41"/>
  <c r="R276" i="41" s="1"/>
  <c r="P276" i="28"/>
  <c r="P276" i="38"/>
  <c r="R276" i="38" s="1"/>
  <c r="P276" i="39"/>
  <c r="R276" i="39" s="1"/>
  <c r="P276" i="43"/>
  <c r="R276" i="43" s="1"/>
  <c r="O276" i="31"/>
  <c r="O276" i="43"/>
  <c r="O276" i="39"/>
  <c r="O276" i="40"/>
  <c r="O276" i="34"/>
  <c r="O276" i="46"/>
  <c r="O276" i="36"/>
  <c r="O276" i="29"/>
  <c r="O276" i="37"/>
  <c r="O276" i="38"/>
  <c r="O276" i="47"/>
  <c r="O276" i="45"/>
  <c r="O276" i="30"/>
  <c r="O276" i="42"/>
  <c r="O276" i="44"/>
  <c r="P461" i="48"/>
  <c r="R461" i="48" s="1"/>
  <c r="P461" i="30"/>
  <c r="R461" i="30" s="1"/>
  <c r="P461" i="46"/>
  <c r="R461" i="46" s="1"/>
  <c r="P461" i="35"/>
  <c r="R461" i="35" s="1"/>
  <c r="P461" i="40"/>
  <c r="R461" i="40" s="1"/>
  <c r="P461" i="28"/>
  <c r="P461" i="45"/>
  <c r="R461" i="45" s="1"/>
  <c r="P461" i="31"/>
  <c r="R461" i="31" s="1"/>
  <c r="P461" i="42"/>
  <c r="R461" i="42" s="1"/>
  <c r="P461" i="29"/>
  <c r="R461" i="29" s="1"/>
  <c r="P461" i="47"/>
  <c r="P461" i="37"/>
  <c r="R461" i="37" s="1"/>
  <c r="P461" i="38"/>
  <c r="R461" i="38" s="1"/>
  <c r="P461" i="41"/>
  <c r="R461" i="41" s="1"/>
  <c r="P461" i="32"/>
  <c r="R461" i="32" s="1"/>
  <c r="P461" i="39"/>
  <c r="R461" i="39" s="1"/>
  <c r="P461" i="36"/>
  <c r="R461" i="36" s="1"/>
  <c r="P461" i="43"/>
  <c r="R461" i="43" s="1"/>
  <c r="P461" i="33"/>
  <c r="R461" i="33" s="1"/>
  <c r="P461" i="44"/>
  <c r="R461" i="44" s="1"/>
  <c r="P461" i="34"/>
  <c r="R461" i="34" s="1"/>
  <c r="O172" i="35"/>
  <c r="O172" i="36"/>
  <c r="O172" i="28"/>
  <c r="O172" i="48"/>
  <c r="O172" i="33"/>
  <c r="O172" i="37"/>
  <c r="O172" i="42"/>
  <c r="O172" i="46"/>
  <c r="O172" i="34"/>
  <c r="O172" i="40"/>
  <c r="O172" i="38"/>
  <c r="O172" i="41"/>
  <c r="O172" i="43"/>
  <c r="O172" i="44"/>
  <c r="O172" i="29"/>
  <c r="O172" i="31"/>
  <c r="O172" i="32"/>
  <c r="O172" i="39"/>
  <c r="O172" i="47"/>
  <c r="O172" i="30"/>
  <c r="O172" i="45"/>
  <c r="O443" i="29"/>
  <c r="O443" i="33"/>
  <c r="O443" i="41"/>
  <c r="O443" i="43"/>
  <c r="O443" i="40"/>
  <c r="O443" i="34"/>
  <c r="O443" i="48"/>
  <c r="O443" i="36"/>
  <c r="O443" i="47"/>
  <c r="O443" i="30"/>
  <c r="O443" i="45"/>
  <c r="O443" i="44"/>
  <c r="O443" i="28"/>
  <c r="O443" i="46"/>
  <c r="O443" i="32"/>
  <c r="O443" i="35"/>
  <c r="O443" i="37"/>
  <c r="O443" i="42"/>
  <c r="O443" i="38"/>
  <c r="O443" i="31"/>
  <c r="O443" i="39"/>
  <c r="O321" i="34"/>
  <c r="O321" i="42"/>
  <c r="O321" i="37"/>
  <c r="O321" i="45"/>
  <c r="O321" i="28"/>
  <c r="O321" i="29"/>
  <c r="O321" i="40"/>
  <c r="O321" i="44"/>
  <c r="O321" i="47"/>
  <c r="O321" i="43"/>
  <c r="O321" i="33"/>
  <c r="O321" i="41"/>
  <c r="O321" i="36"/>
  <c r="O321" i="35"/>
  <c r="O321" i="30"/>
  <c r="O321" i="46"/>
  <c r="O321" i="31"/>
  <c r="O321" i="38"/>
  <c r="O321" i="32"/>
  <c r="O321" i="48"/>
  <c r="O321" i="39"/>
  <c r="O300" i="31"/>
  <c r="O300" i="28"/>
  <c r="O300" i="38"/>
  <c r="O300" i="29"/>
  <c r="O300" i="30"/>
  <c r="O300" i="47"/>
  <c r="O300" i="46"/>
  <c r="O300" i="48"/>
  <c r="O300" i="34"/>
  <c r="O300" i="40"/>
  <c r="O300" i="32"/>
  <c r="O300" i="41"/>
  <c r="O300" i="37"/>
  <c r="O300" i="35"/>
  <c r="O300" i="39"/>
  <c r="O300" i="43"/>
  <c r="O300" i="36"/>
  <c r="O300" i="33"/>
  <c r="O300" i="45"/>
  <c r="O300" i="42"/>
  <c r="O300" i="44"/>
  <c r="P300" i="29"/>
  <c r="R300" i="29" s="1"/>
  <c r="P300" i="39"/>
  <c r="R300" i="39" s="1"/>
  <c r="P300" i="46"/>
  <c r="R300" i="46" s="1"/>
  <c r="P300" i="47"/>
  <c r="P300" i="38"/>
  <c r="R300" i="38" s="1"/>
  <c r="P300" i="35"/>
  <c r="R300" i="35" s="1"/>
  <c r="P300" i="34"/>
  <c r="R300" i="34" s="1"/>
  <c r="P300" i="33"/>
  <c r="R300" i="33" s="1"/>
  <c r="P300" i="44"/>
  <c r="R300" i="44" s="1"/>
  <c r="P300" i="40"/>
  <c r="R300" i="40" s="1"/>
  <c r="P300" i="45"/>
  <c r="R300" i="45" s="1"/>
  <c r="P300" i="32"/>
  <c r="R300" i="32" s="1"/>
  <c r="P300" i="42"/>
  <c r="R300" i="42" s="1"/>
  <c r="P300" i="30"/>
  <c r="R300" i="30" s="1"/>
  <c r="P300" i="41"/>
  <c r="R300" i="41" s="1"/>
  <c r="P300" i="36"/>
  <c r="R300" i="36" s="1"/>
  <c r="P300" i="48"/>
  <c r="R300" i="48" s="1"/>
  <c r="P300" i="28"/>
  <c r="P300" i="43"/>
  <c r="R300" i="43" s="1"/>
  <c r="P300" i="31"/>
  <c r="R300" i="31" s="1"/>
  <c r="P300" i="37"/>
  <c r="R300" i="37" s="1"/>
  <c r="O407" i="39"/>
  <c r="O407" i="36"/>
  <c r="O407" i="45"/>
  <c r="O407" i="34"/>
  <c r="O407" i="46"/>
  <c r="O407" i="44"/>
  <c r="O407" i="43"/>
  <c r="O407" i="38"/>
  <c r="O407" i="47"/>
  <c r="O407" i="29"/>
  <c r="O407" i="32"/>
  <c r="O407" i="30"/>
  <c r="O407" i="37"/>
  <c r="O407" i="35"/>
  <c r="O407" i="48"/>
  <c r="O407" i="40"/>
  <c r="O407" i="42"/>
  <c r="O407" i="28"/>
  <c r="O407" i="33"/>
  <c r="O407" i="31"/>
  <c r="O407" i="41"/>
  <c r="P407" i="45"/>
  <c r="R407" i="45" s="1"/>
  <c r="P407" i="34"/>
  <c r="R407" i="34" s="1"/>
  <c r="P407" i="48"/>
  <c r="R407" i="48" s="1"/>
  <c r="P407" i="38"/>
  <c r="R407" i="38" s="1"/>
  <c r="P407" i="29"/>
  <c r="R407" i="29" s="1"/>
  <c r="P407" i="33"/>
  <c r="R407" i="33" s="1"/>
  <c r="P407" i="35"/>
  <c r="R407" i="35" s="1"/>
  <c r="P407" i="42"/>
  <c r="R407" i="42" s="1"/>
  <c r="P407" i="39"/>
  <c r="R407" i="39" s="1"/>
  <c r="P407" i="36"/>
  <c r="R407" i="36" s="1"/>
  <c r="P407" i="47"/>
  <c r="P407" i="30"/>
  <c r="R407" i="30" s="1"/>
  <c r="P407" i="37"/>
  <c r="R407" i="37" s="1"/>
  <c r="P407" i="28"/>
  <c r="P407" i="32"/>
  <c r="R407" i="32" s="1"/>
  <c r="P407" i="43"/>
  <c r="R407" i="43" s="1"/>
  <c r="P407" i="41"/>
  <c r="R407" i="41" s="1"/>
  <c r="P407" i="40"/>
  <c r="R407" i="40" s="1"/>
  <c r="P407" i="46"/>
  <c r="R407" i="46" s="1"/>
  <c r="P407" i="31"/>
  <c r="R407" i="31" s="1"/>
  <c r="P407" i="44"/>
  <c r="R407" i="44" s="1"/>
  <c r="P369" i="46"/>
  <c r="R369" i="46" s="1"/>
  <c r="P369" i="30"/>
  <c r="R369" i="30" s="1"/>
  <c r="P369" i="45"/>
  <c r="R369" i="45" s="1"/>
  <c r="P369" i="31"/>
  <c r="R369" i="31" s="1"/>
  <c r="P369" i="32"/>
  <c r="R369" i="32" s="1"/>
  <c r="P369" i="42"/>
  <c r="R369" i="42" s="1"/>
  <c r="P369" i="39"/>
  <c r="R369" i="39" s="1"/>
  <c r="P369" i="44"/>
  <c r="R369" i="44" s="1"/>
  <c r="P369" i="41"/>
  <c r="R369" i="41" s="1"/>
  <c r="P369" i="43"/>
  <c r="R369" i="43" s="1"/>
  <c r="P369" i="28"/>
  <c r="P369" i="35"/>
  <c r="R369" i="35" s="1"/>
  <c r="P369" i="29"/>
  <c r="R369" i="29" s="1"/>
  <c r="P369" i="40"/>
  <c r="R369" i="40" s="1"/>
  <c r="P369" i="36"/>
  <c r="R369" i="36" s="1"/>
  <c r="P369" i="48"/>
  <c r="R369" i="48" s="1"/>
  <c r="P369" i="37"/>
  <c r="R369" i="37" s="1"/>
  <c r="P369" i="33"/>
  <c r="R369" i="33" s="1"/>
  <c r="P369" i="38"/>
  <c r="R369" i="38" s="1"/>
  <c r="P369" i="34"/>
  <c r="R369" i="34" s="1"/>
  <c r="P369" i="47"/>
  <c r="P446" i="44"/>
  <c r="R446" i="44" s="1"/>
  <c r="P446" i="46"/>
  <c r="R446" i="46" s="1"/>
  <c r="P446" i="39"/>
  <c r="R446" i="39" s="1"/>
  <c r="P446" i="38"/>
  <c r="R446" i="38" s="1"/>
  <c r="P446" i="32"/>
  <c r="R446" i="32" s="1"/>
  <c r="P446" i="48"/>
  <c r="R446" i="48" s="1"/>
  <c r="P446" i="35"/>
  <c r="R446" i="35" s="1"/>
  <c r="P446" i="42"/>
  <c r="R446" i="42" s="1"/>
  <c r="P446" i="43"/>
  <c r="R446" i="43" s="1"/>
  <c r="P446" i="31"/>
  <c r="R446" i="31" s="1"/>
  <c r="P446" i="47"/>
  <c r="P446" i="28"/>
  <c r="P446" i="40"/>
  <c r="R446" i="40" s="1"/>
  <c r="P446" i="29"/>
  <c r="R446" i="29" s="1"/>
  <c r="P446" i="36"/>
  <c r="R446" i="36" s="1"/>
  <c r="P446" i="45"/>
  <c r="R446" i="45" s="1"/>
  <c r="P446" i="33"/>
  <c r="R446" i="33" s="1"/>
  <c r="P446" i="37"/>
  <c r="R446" i="37" s="1"/>
  <c r="P446" i="34"/>
  <c r="R446" i="34" s="1"/>
  <c r="P446" i="41"/>
  <c r="R446" i="41" s="1"/>
  <c r="P446" i="30"/>
  <c r="R446" i="30" s="1"/>
  <c r="O397" i="35"/>
  <c r="O397" i="48"/>
  <c r="O397" i="36"/>
  <c r="O397" i="29"/>
  <c r="O397" i="31"/>
  <c r="O397" i="40"/>
  <c r="O397" i="45"/>
  <c r="O397" i="42"/>
  <c r="O397" i="44"/>
  <c r="O397" i="46"/>
  <c r="O397" i="37"/>
  <c r="O397" i="41"/>
  <c r="O397" i="47"/>
  <c r="O397" i="28"/>
  <c r="O397" i="43"/>
  <c r="O397" i="32"/>
  <c r="O397" i="34"/>
  <c r="O397" i="38"/>
  <c r="O397" i="33"/>
  <c r="O397" i="30"/>
  <c r="O397" i="39"/>
  <c r="P397" i="37"/>
  <c r="R397" i="37" s="1"/>
  <c r="P397" i="35"/>
  <c r="R397" i="35" s="1"/>
  <c r="P397" i="30"/>
  <c r="R397" i="30" s="1"/>
  <c r="P397" i="45"/>
  <c r="R397" i="45" s="1"/>
  <c r="P397" i="44"/>
  <c r="R397" i="44" s="1"/>
  <c r="P397" i="48"/>
  <c r="R397" i="48" s="1"/>
  <c r="P397" i="32"/>
  <c r="R397" i="32" s="1"/>
  <c r="P397" i="34"/>
  <c r="R397" i="34" s="1"/>
  <c r="P397" i="28"/>
  <c r="P397" i="31"/>
  <c r="R397" i="31" s="1"/>
  <c r="P397" i="40"/>
  <c r="R397" i="40" s="1"/>
  <c r="P397" i="38"/>
  <c r="R397" i="38" s="1"/>
  <c r="P397" i="41"/>
  <c r="R397" i="41" s="1"/>
  <c r="P397" i="42"/>
  <c r="R397" i="42" s="1"/>
  <c r="P397" i="29"/>
  <c r="R397" i="29" s="1"/>
  <c r="P397" i="46"/>
  <c r="R397" i="46" s="1"/>
  <c r="P397" i="47"/>
  <c r="P397" i="43"/>
  <c r="R397" i="43" s="1"/>
  <c r="P397" i="33"/>
  <c r="R397" i="33" s="1"/>
  <c r="P397" i="36"/>
  <c r="R397" i="36" s="1"/>
  <c r="P397" i="39"/>
  <c r="R397" i="39" s="1"/>
  <c r="O434" i="43"/>
  <c r="O434" i="36"/>
  <c r="O434" i="30"/>
  <c r="O434" i="28"/>
  <c r="O434" i="44"/>
  <c r="O434" i="48"/>
  <c r="O434" i="32"/>
  <c r="O434" i="31"/>
  <c r="O434" i="37"/>
  <c r="O434" i="46"/>
  <c r="O434" i="42"/>
  <c r="O434" i="29"/>
  <c r="O434" i="38"/>
  <c r="O434" i="34"/>
  <c r="O434" i="35"/>
  <c r="O434" i="45"/>
  <c r="O434" i="41"/>
  <c r="O434" i="40"/>
  <c r="O434" i="47"/>
  <c r="O434" i="33"/>
  <c r="O434" i="39"/>
  <c r="P137" i="43"/>
  <c r="R137" i="43" s="1"/>
  <c r="P137" i="42"/>
  <c r="R137" i="42" s="1"/>
  <c r="P137" i="40"/>
  <c r="R137" i="40" s="1"/>
  <c r="P137" i="39"/>
  <c r="R137" i="39" s="1"/>
  <c r="P137" i="41"/>
  <c r="R137" i="41" s="1"/>
  <c r="P137" i="38"/>
  <c r="R137" i="38" s="1"/>
  <c r="P137" i="46"/>
  <c r="R137" i="46" s="1"/>
  <c r="P137" i="30"/>
  <c r="R137" i="30" s="1"/>
  <c r="P137" i="44"/>
  <c r="R137" i="44" s="1"/>
  <c r="P137" i="29"/>
  <c r="R137" i="29" s="1"/>
  <c r="P137" i="47"/>
  <c r="P137" i="28"/>
  <c r="P137" i="33"/>
  <c r="R137" i="33" s="1"/>
  <c r="P137" i="45"/>
  <c r="R137" i="45" s="1"/>
  <c r="P137" i="36"/>
  <c r="R137" i="36" s="1"/>
  <c r="P137" i="32"/>
  <c r="R137" i="32" s="1"/>
  <c r="P137" i="35"/>
  <c r="R137" i="35" s="1"/>
  <c r="P137" i="31"/>
  <c r="R137" i="31" s="1"/>
  <c r="P137" i="37"/>
  <c r="R137" i="37" s="1"/>
  <c r="P137" i="34"/>
  <c r="R137" i="34" s="1"/>
  <c r="P137" i="48"/>
  <c r="R137" i="48" s="1"/>
  <c r="O137" i="30"/>
  <c r="O137" i="45"/>
  <c r="O137" i="43"/>
  <c r="O137" i="34"/>
  <c r="O137" i="40"/>
  <c r="O137" i="46"/>
  <c r="O137" i="37"/>
  <c r="O137" i="29"/>
  <c r="O137" i="36"/>
  <c r="O137" i="38"/>
  <c r="O137" i="33"/>
  <c r="O137" i="32"/>
  <c r="O137" i="42"/>
  <c r="O137" i="47"/>
  <c r="O137" i="28"/>
  <c r="O137" i="31"/>
  <c r="O137" i="48"/>
  <c r="P173" i="30"/>
  <c r="R173" i="30" s="1"/>
  <c r="P173" i="28"/>
  <c r="P173" i="29"/>
  <c r="R173" i="29" s="1"/>
  <c r="P173" i="42"/>
  <c r="R173" i="42" s="1"/>
  <c r="P173" i="45"/>
  <c r="R173" i="45" s="1"/>
  <c r="P173" i="48"/>
  <c r="R173" i="48" s="1"/>
  <c r="P173" i="31"/>
  <c r="R173" i="31" s="1"/>
  <c r="P173" i="37"/>
  <c r="R173" i="37" s="1"/>
  <c r="P173" i="41"/>
  <c r="R173" i="41" s="1"/>
  <c r="P173" i="39"/>
  <c r="R173" i="39" s="1"/>
  <c r="P173" i="40"/>
  <c r="R173" i="40" s="1"/>
  <c r="P173" i="38"/>
  <c r="R173" i="38" s="1"/>
  <c r="P173" i="34"/>
  <c r="R173" i="34" s="1"/>
  <c r="P173" i="36"/>
  <c r="R173" i="36" s="1"/>
  <c r="P173" i="47"/>
  <c r="P173" i="43"/>
  <c r="R173" i="43" s="1"/>
  <c r="P173" i="44"/>
  <c r="R173" i="44" s="1"/>
  <c r="P173" i="32"/>
  <c r="R173" i="32" s="1"/>
  <c r="P173" i="33"/>
  <c r="R173" i="33" s="1"/>
  <c r="P173" i="46"/>
  <c r="R173" i="46" s="1"/>
  <c r="P173" i="35"/>
  <c r="R173" i="35" s="1"/>
  <c r="O173" i="41"/>
  <c r="O173" i="42"/>
  <c r="O173" i="29"/>
  <c r="O173" i="31"/>
  <c r="O173" i="39"/>
  <c r="O173" i="45"/>
  <c r="O173" i="36"/>
  <c r="O173" i="38"/>
  <c r="O173" i="32"/>
  <c r="O173" i="28"/>
  <c r="O173" i="46"/>
  <c r="O173" i="43"/>
  <c r="O173" i="37"/>
  <c r="O173" i="44"/>
  <c r="O173" i="48"/>
  <c r="O173" i="33"/>
  <c r="O173" i="40"/>
  <c r="O173" i="47"/>
  <c r="O173" i="30"/>
  <c r="O173" i="35"/>
  <c r="O173" i="34"/>
  <c r="P352" i="28"/>
  <c r="P352" i="32"/>
  <c r="R352" i="32" s="1"/>
  <c r="P352" i="47"/>
  <c r="P352" i="30"/>
  <c r="R352" i="30" s="1"/>
  <c r="P352" i="39"/>
  <c r="R352" i="39" s="1"/>
  <c r="P352" i="38"/>
  <c r="R352" i="38" s="1"/>
  <c r="P352" i="44"/>
  <c r="R352" i="44" s="1"/>
  <c r="P352" i="35"/>
  <c r="R352" i="35" s="1"/>
  <c r="P352" i="40"/>
  <c r="R352" i="40" s="1"/>
  <c r="P352" i="31"/>
  <c r="R352" i="31" s="1"/>
  <c r="P352" i="41"/>
  <c r="R352" i="41" s="1"/>
  <c r="P352" i="46"/>
  <c r="R352" i="46" s="1"/>
  <c r="P352" i="43"/>
  <c r="R352" i="43" s="1"/>
  <c r="P352" i="34"/>
  <c r="R352" i="34" s="1"/>
  <c r="P352" i="36"/>
  <c r="R352" i="36" s="1"/>
  <c r="P352" i="37"/>
  <c r="R352" i="37" s="1"/>
  <c r="P352" i="33"/>
  <c r="R352" i="33" s="1"/>
  <c r="P352" i="29"/>
  <c r="R352" i="29" s="1"/>
  <c r="P352" i="48"/>
  <c r="R352" i="48" s="1"/>
  <c r="P352" i="45"/>
  <c r="R352" i="45" s="1"/>
  <c r="P352" i="42"/>
  <c r="R352" i="42" s="1"/>
  <c r="O352" i="38"/>
  <c r="O352" i="29"/>
  <c r="O352" i="45"/>
  <c r="O352" i="37"/>
  <c r="O352" i="28"/>
  <c r="O352" i="33"/>
  <c r="O352" i="32"/>
  <c r="O352" i="36"/>
  <c r="O352" i="44"/>
  <c r="O352" i="43"/>
  <c r="O352" i="39"/>
  <c r="O352" i="35"/>
  <c r="O352" i="42"/>
  <c r="O352" i="40"/>
  <c r="O352" i="47"/>
  <c r="O352" i="41"/>
  <c r="O352" i="31"/>
  <c r="O352" i="46"/>
  <c r="O352" i="48"/>
  <c r="O352" i="34"/>
  <c r="O352" i="30"/>
  <c r="P175" i="29"/>
  <c r="R175" i="29" s="1"/>
  <c r="P175" i="35"/>
  <c r="R175" i="35" s="1"/>
  <c r="P175" i="40"/>
  <c r="R175" i="40" s="1"/>
  <c r="P175" i="41"/>
  <c r="R175" i="41" s="1"/>
  <c r="P175" i="43"/>
  <c r="R175" i="43" s="1"/>
  <c r="P175" i="36"/>
  <c r="R175" i="36" s="1"/>
  <c r="P175" i="33"/>
  <c r="R175" i="33" s="1"/>
  <c r="P175" i="45"/>
  <c r="R175" i="45" s="1"/>
  <c r="P175" i="32"/>
  <c r="R175" i="32" s="1"/>
  <c r="P175" i="28"/>
  <c r="O175" i="38"/>
  <c r="O175" i="41"/>
  <c r="O175" i="28"/>
  <c r="O175" i="37"/>
  <c r="O175" i="46"/>
  <c r="O175" i="43"/>
  <c r="O175" i="40"/>
  <c r="O175" i="32"/>
  <c r="O175" i="31"/>
  <c r="O175" i="36"/>
  <c r="O175" i="29"/>
  <c r="O175" i="39"/>
  <c r="O175" i="30"/>
  <c r="O175" i="35"/>
  <c r="O175" i="42"/>
  <c r="O175" i="45"/>
  <c r="O175" i="47"/>
  <c r="O175" i="33"/>
  <c r="O175" i="34"/>
  <c r="O175" i="44"/>
  <c r="O175" i="48"/>
  <c r="P350" i="32"/>
  <c r="R350" i="32" s="1"/>
  <c r="P350" i="30"/>
  <c r="R350" i="30" s="1"/>
  <c r="P350" i="33"/>
  <c r="R350" i="33" s="1"/>
  <c r="P350" i="35"/>
  <c r="R350" i="35" s="1"/>
  <c r="P350" i="48"/>
  <c r="R350" i="48" s="1"/>
  <c r="P350" i="41"/>
  <c r="R350" i="41" s="1"/>
  <c r="P350" i="39"/>
  <c r="R350" i="39" s="1"/>
  <c r="P350" i="43"/>
  <c r="R350" i="43" s="1"/>
  <c r="P350" i="45"/>
  <c r="R350" i="45" s="1"/>
  <c r="P350" i="36"/>
  <c r="R350" i="36" s="1"/>
  <c r="P350" i="47"/>
  <c r="P350" i="34"/>
  <c r="R350" i="34" s="1"/>
  <c r="P350" i="38"/>
  <c r="R350" i="38" s="1"/>
  <c r="P350" i="46"/>
  <c r="R350" i="46" s="1"/>
  <c r="P350" i="42"/>
  <c r="R350" i="42" s="1"/>
  <c r="P350" i="29"/>
  <c r="R350" i="29" s="1"/>
  <c r="P350" i="40"/>
  <c r="R350" i="40" s="1"/>
  <c r="P350" i="37"/>
  <c r="R350" i="37" s="1"/>
  <c r="P350" i="31"/>
  <c r="R350" i="31" s="1"/>
  <c r="P350" i="28"/>
  <c r="P350" i="44"/>
  <c r="R350" i="44" s="1"/>
  <c r="O350" i="43"/>
  <c r="O350" i="31"/>
  <c r="O350" i="40"/>
  <c r="O350" i="34"/>
  <c r="O350" i="47"/>
  <c r="O350" i="45"/>
  <c r="O350" i="36"/>
  <c r="O350" i="46"/>
  <c r="O350" i="48"/>
  <c r="O350" i="32"/>
  <c r="O350" i="37"/>
  <c r="O350" i="41"/>
  <c r="O350" i="35"/>
  <c r="O350" i="30"/>
  <c r="O350" i="42"/>
  <c r="O350" i="29"/>
  <c r="O350" i="28"/>
  <c r="O350" i="33"/>
  <c r="O350" i="44"/>
  <c r="O350" i="38"/>
  <c r="O350" i="39"/>
  <c r="O459" i="28"/>
  <c r="O459" i="39"/>
  <c r="O459" i="38"/>
  <c r="O459" i="33"/>
  <c r="O459" i="41"/>
  <c r="O459" i="44"/>
  <c r="O459" i="46"/>
  <c r="O459" i="48"/>
  <c r="O459" i="29"/>
  <c r="O459" i="32"/>
  <c r="O459" i="35"/>
  <c r="O459" i="43"/>
  <c r="O459" i="36"/>
  <c r="O459" i="37"/>
  <c r="O459" i="42"/>
  <c r="O459" i="34"/>
  <c r="O459" i="47"/>
  <c r="O459" i="31"/>
  <c r="O459" i="45"/>
  <c r="O459" i="30"/>
  <c r="O459" i="40"/>
  <c r="P226" i="31"/>
  <c r="R226" i="31" s="1"/>
  <c r="P226" i="33"/>
  <c r="R226" i="33" s="1"/>
  <c r="P226" i="38"/>
  <c r="R226" i="38" s="1"/>
  <c r="P226" i="40"/>
  <c r="R226" i="40" s="1"/>
  <c r="P226" i="35"/>
  <c r="R226" i="35" s="1"/>
  <c r="P226" i="43"/>
  <c r="R226" i="43" s="1"/>
  <c r="P226" i="34"/>
  <c r="R226" i="34" s="1"/>
  <c r="P226" i="32"/>
  <c r="R226" i="32" s="1"/>
  <c r="P226" i="44"/>
  <c r="R226" i="44" s="1"/>
  <c r="P226" i="36"/>
  <c r="R226" i="36" s="1"/>
  <c r="P226" i="42"/>
  <c r="R226" i="42" s="1"/>
  <c r="P226" i="39"/>
  <c r="R226" i="39" s="1"/>
  <c r="P226" i="48"/>
  <c r="R226" i="48" s="1"/>
  <c r="P226" i="41"/>
  <c r="R226" i="41" s="1"/>
  <c r="P226" i="46"/>
  <c r="R226" i="46" s="1"/>
  <c r="P226" i="37"/>
  <c r="R226" i="37" s="1"/>
  <c r="P226" i="47"/>
  <c r="P226" i="29"/>
  <c r="R226" i="29" s="1"/>
  <c r="P226" i="28"/>
  <c r="P313" i="37"/>
  <c r="R313" i="37" s="1"/>
  <c r="P313" i="34"/>
  <c r="R313" i="34" s="1"/>
  <c r="P313" i="30"/>
  <c r="R313" i="30" s="1"/>
  <c r="P313" i="36"/>
  <c r="R313" i="36" s="1"/>
  <c r="P313" i="48"/>
  <c r="R313" i="48" s="1"/>
  <c r="P313" i="32"/>
  <c r="R313" i="32" s="1"/>
  <c r="P313" i="46"/>
  <c r="R313" i="46" s="1"/>
  <c r="P313" i="40"/>
  <c r="R313" i="40" s="1"/>
  <c r="P313" i="39"/>
  <c r="R313" i="39" s="1"/>
  <c r="P313" i="45"/>
  <c r="R313" i="45" s="1"/>
  <c r="P313" i="44"/>
  <c r="R313" i="44" s="1"/>
  <c r="P313" i="47"/>
  <c r="P313" i="38"/>
  <c r="R313" i="38" s="1"/>
  <c r="P313" i="42"/>
  <c r="R313" i="42" s="1"/>
  <c r="P313" i="35"/>
  <c r="R313" i="35" s="1"/>
  <c r="O411" i="40"/>
  <c r="O411" i="29"/>
  <c r="O411" i="35"/>
  <c r="O411" i="41"/>
  <c r="O411" i="43"/>
  <c r="O411" i="47"/>
  <c r="O411" i="37"/>
  <c r="O411" i="31"/>
  <c r="O411" i="48"/>
  <c r="O411" i="33"/>
  <c r="O411" i="32"/>
  <c r="O411" i="44"/>
  <c r="O411" i="45"/>
  <c r="O411" i="34"/>
  <c r="O411" i="46"/>
  <c r="O411" i="30"/>
  <c r="O411" i="28"/>
  <c r="O411" i="42"/>
  <c r="O411" i="39"/>
  <c r="P225" i="33"/>
  <c r="R225" i="33" s="1"/>
  <c r="P225" i="36"/>
  <c r="R225" i="36" s="1"/>
  <c r="P225" i="28"/>
  <c r="P225" i="46"/>
  <c r="R225" i="46" s="1"/>
  <c r="P225" i="29"/>
  <c r="R225" i="29" s="1"/>
  <c r="P225" i="45"/>
  <c r="R225" i="45" s="1"/>
  <c r="P225" i="41"/>
  <c r="R225" i="41" s="1"/>
  <c r="P225" i="47"/>
  <c r="P225" i="31"/>
  <c r="R225" i="31" s="1"/>
  <c r="P225" i="40"/>
  <c r="R225" i="40" s="1"/>
  <c r="P225" i="35"/>
  <c r="R225" i="35" s="1"/>
  <c r="P225" i="48"/>
  <c r="R225" i="48" s="1"/>
  <c r="P225" i="44"/>
  <c r="R225" i="44" s="1"/>
  <c r="P225" i="30"/>
  <c r="R225" i="30" s="1"/>
  <c r="P225" i="32"/>
  <c r="R225" i="32" s="1"/>
  <c r="P225" i="34"/>
  <c r="R225" i="34" s="1"/>
  <c r="P225" i="37"/>
  <c r="R225" i="37" s="1"/>
  <c r="P225" i="42"/>
  <c r="R225" i="42" s="1"/>
  <c r="P225" i="39"/>
  <c r="R225" i="39" s="1"/>
  <c r="P225" i="38"/>
  <c r="R225" i="38" s="1"/>
  <c r="P225" i="43"/>
  <c r="R225" i="43" s="1"/>
  <c r="P469" i="28"/>
  <c r="P469" i="37"/>
  <c r="R469" i="37" s="1"/>
  <c r="P469" i="48"/>
  <c r="R469" i="48" s="1"/>
  <c r="P469" i="47"/>
  <c r="P469" i="44"/>
  <c r="R469" i="44" s="1"/>
  <c r="P469" i="45"/>
  <c r="R469" i="45" s="1"/>
  <c r="P469" i="29"/>
  <c r="R469" i="29" s="1"/>
  <c r="P469" i="36"/>
  <c r="R469" i="36" s="1"/>
  <c r="P469" i="30"/>
  <c r="R469" i="30" s="1"/>
  <c r="P469" i="46"/>
  <c r="R469" i="46" s="1"/>
  <c r="P469" i="33"/>
  <c r="R469" i="33" s="1"/>
  <c r="P469" i="41"/>
  <c r="R469" i="41" s="1"/>
  <c r="P469" i="38"/>
  <c r="R469" i="38" s="1"/>
  <c r="P469" i="42"/>
  <c r="R469" i="42" s="1"/>
  <c r="P469" i="40"/>
  <c r="R469" i="40" s="1"/>
  <c r="P469" i="32"/>
  <c r="R469" i="32" s="1"/>
  <c r="P469" i="34"/>
  <c r="R469" i="34" s="1"/>
  <c r="P469" i="43"/>
  <c r="R469" i="43" s="1"/>
  <c r="P469" i="39"/>
  <c r="R469" i="39" s="1"/>
  <c r="P469" i="31"/>
  <c r="R469" i="31" s="1"/>
  <c r="P469" i="35"/>
  <c r="R469" i="35" s="1"/>
  <c r="O212" i="33"/>
  <c r="O212" i="34"/>
  <c r="O212" i="36"/>
  <c r="O212" i="37"/>
  <c r="O212" i="38"/>
  <c r="O212" i="35"/>
  <c r="O212" i="46"/>
  <c r="O212" i="43"/>
  <c r="O212" i="41"/>
  <c r="O212" i="32"/>
  <c r="O212" i="30"/>
  <c r="O212" i="42"/>
  <c r="O212" i="39"/>
  <c r="O212" i="48"/>
  <c r="O212" i="40"/>
  <c r="O212" i="28"/>
  <c r="O212" i="45"/>
  <c r="O212" i="29"/>
  <c r="O212" i="31"/>
  <c r="O212" i="47"/>
  <c r="O212" i="44"/>
  <c r="P212" i="30"/>
  <c r="R212" i="30" s="1"/>
  <c r="P212" i="43"/>
  <c r="R212" i="43" s="1"/>
  <c r="P212" i="41"/>
  <c r="R212" i="41" s="1"/>
  <c r="P212" i="38"/>
  <c r="R212" i="38" s="1"/>
  <c r="P212" i="33"/>
  <c r="R212" i="33" s="1"/>
  <c r="P212" i="45"/>
  <c r="R212" i="45" s="1"/>
  <c r="P212" i="37"/>
  <c r="R212" i="37" s="1"/>
  <c r="P212" i="40"/>
  <c r="R212" i="40" s="1"/>
  <c r="P212" i="47"/>
  <c r="P212" i="44"/>
  <c r="R212" i="44" s="1"/>
  <c r="P212" i="39"/>
  <c r="R212" i="39" s="1"/>
  <c r="P212" i="46"/>
  <c r="R212" i="46" s="1"/>
  <c r="P212" i="34"/>
  <c r="R212" i="34" s="1"/>
  <c r="P212" i="32"/>
  <c r="R212" i="32" s="1"/>
  <c r="P212" i="42"/>
  <c r="R212" i="42" s="1"/>
  <c r="P212" i="36"/>
  <c r="R212" i="36" s="1"/>
  <c r="P212" i="31"/>
  <c r="R212" i="31" s="1"/>
  <c r="P212" i="29"/>
  <c r="R212" i="29" s="1"/>
  <c r="P212" i="48"/>
  <c r="R212" i="48" s="1"/>
  <c r="P212" i="28"/>
  <c r="P212" i="35"/>
  <c r="R212" i="35" s="1"/>
  <c r="P354" i="48"/>
  <c r="R354" i="48" s="1"/>
  <c r="P354" i="40"/>
  <c r="R354" i="40" s="1"/>
  <c r="P354" i="43"/>
  <c r="R354" i="43" s="1"/>
  <c r="P354" i="42"/>
  <c r="R354" i="42" s="1"/>
  <c r="P354" i="30"/>
  <c r="R354" i="30" s="1"/>
  <c r="P354" i="33"/>
  <c r="R354" i="33" s="1"/>
  <c r="P354" i="28"/>
  <c r="P354" i="46"/>
  <c r="R354" i="46" s="1"/>
  <c r="P354" i="31"/>
  <c r="R354" i="31" s="1"/>
  <c r="P354" i="47"/>
  <c r="P354" i="35"/>
  <c r="R354" i="35" s="1"/>
  <c r="P354" i="29"/>
  <c r="R354" i="29" s="1"/>
  <c r="P354" i="41"/>
  <c r="R354" i="41" s="1"/>
  <c r="P354" i="36"/>
  <c r="R354" i="36" s="1"/>
  <c r="P354" i="39"/>
  <c r="R354" i="39" s="1"/>
  <c r="P354" i="34"/>
  <c r="R354" i="34" s="1"/>
  <c r="P354" i="44"/>
  <c r="R354" i="44" s="1"/>
  <c r="P354" i="32"/>
  <c r="R354" i="32" s="1"/>
  <c r="P354" i="38"/>
  <c r="R354" i="38" s="1"/>
  <c r="P360" i="34"/>
  <c r="R360" i="34" s="1"/>
  <c r="P360" i="35"/>
  <c r="R360" i="35" s="1"/>
  <c r="P360" i="43"/>
  <c r="R360" i="43" s="1"/>
  <c r="P360" i="30"/>
  <c r="R360" i="30" s="1"/>
  <c r="P360" i="32"/>
  <c r="R360" i="32" s="1"/>
  <c r="P360" i="28"/>
  <c r="P360" i="41"/>
  <c r="R360" i="41" s="1"/>
  <c r="P360" i="37"/>
  <c r="R360" i="37" s="1"/>
  <c r="P360" i="33"/>
  <c r="R360" i="33" s="1"/>
  <c r="P360" i="48"/>
  <c r="R360" i="48" s="1"/>
  <c r="P360" i="36"/>
  <c r="R360" i="36" s="1"/>
  <c r="P360" i="29"/>
  <c r="R360" i="29" s="1"/>
  <c r="P360" i="47"/>
  <c r="P360" i="31"/>
  <c r="R360" i="31" s="1"/>
  <c r="P360" i="40"/>
  <c r="R360" i="40" s="1"/>
  <c r="P360" i="45"/>
  <c r="R360" i="45" s="1"/>
  <c r="P360" i="46"/>
  <c r="R360" i="46" s="1"/>
  <c r="P360" i="38"/>
  <c r="R360" i="38" s="1"/>
  <c r="P360" i="42"/>
  <c r="R360" i="42" s="1"/>
  <c r="P360" i="39"/>
  <c r="R360" i="39" s="1"/>
  <c r="P360" i="44"/>
  <c r="R360" i="44" s="1"/>
  <c r="O360" i="34"/>
  <c r="O360" i="46"/>
  <c r="O360" i="40"/>
  <c r="O360" i="32"/>
  <c r="O360" i="44"/>
  <c r="O360" i="41"/>
  <c r="O360" i="30"/>
  <c r="O360" i="28"/>
  <c r="O360" i="29"/>
  <c r="O360" i="42"/>
  <c r="O360" i="39"/>
  <c r="O360" i="38"/>
  <c r="O360" i="36"/>
  <c r="O360" i="33"/>
  <c r="O360" i="31"/>
  <c r="O360" i="48"/>
  <c r="O360" i="43"/>
  <c r="O360" i="47"/>
  <c r="O360" i="37"/>
  <c r="O360" i="45"/>
  <c r="O360" i="35"/>
  <c r="O425" i="37"/>
  <c r="O425" i="30"/>
  <c r="O425" i="38"/>
  <c r="O425" i="34"/>
  <c r="O425" i="43"/>
  <c r="O425" i="48"/>
  <c r="O425" i="35"/>
  <c r="O425" i="36"/>
  <c r="O425" i="47"/>
  <c r="O425" i="29"/>
  <c r="O425" i="44"/>
  <c r="O425" i="45"/>
  <c r="O425" i="31"/>
  <c r="O425" i="32"/>
  <c r="O425" i="40"/>
  <c r="O425" i="41"/>
  <c r="O425" i="42"/>
  <c r="O425" i="28"/>
  <c r="O425" i="46"/>
  <c r="O425" i="39"/>
  <c r="O425" i="33"/>
  <c r="O379" i="45"/>
  <c r="O379" i="37"/>
  <c r="O379" i="47"/>
  <c r="O379" i="40"/>
  <c r="O379" i="30"/>
  <c r="O379" i="28"/>
  <c r="O379" i="31"/>
  <c r="O379" i="34"/>
  <c r="O379" i="41"/>
  <c r="O379" i="33"/>
  <c r="O379" i="44"/>
  <c r="O379" i="42"/>
  <c r="O379" i="48"/>
  <c r="O379" i="36"/>
  <c r="O379" i="46"/>
  <c r="O379" i="39"/>
  <c r="O379" i="32"/>
  <c r="O379" i="29"/>
  <c r="O379" i="35"/>
  <c r="O379" i="38"/>
  <c r="O379" i="43"/>
  <c r="O130" i="31"/>
  <c r="O130" i="36"/>
  <c r="O130" i="47"/>
  <c r="O130" i="30"/>
  <c r="O130" i="34"/>
  <c r="O130" i="44"/>
  <c r="O130" i="32"/>
  <c r="O130" i="45"/>
  <c r="O130" i="48"/>
  <c r="O130" i="37"/>
  <c r="O130" i="28"/>
  <c r="O130" i="38"/>
  <c r="O130" i="39"/>
  <c r="O130" i="43"/>
  <c r="O130" i="41"/>
  <c r="O130" i="40"/>
  <c r="O130" i="29"/>
  <c r="O130" i="46"/>
  <c r="O130" i="42"/>
  <c r="O130" i="33"/>
  <c r="O130" i="35"/>
  <c r="P130" i="45"/>
  <c r="R130" i="45" s="1"/>
  <c r="P130" i="41"/>
  <c r="R130" i="41" s="1"/>
  <c r="P130" i="34"/>
  <c r="R130" i="34" s="1"/>
  <c r="P130" i="42"/>
  <c r="R130" i="42" s="1"/>
  <c r="P130" i="39"/>
  <c r="R130" i="39" s="1"/>
  <c r="P130" i="40"/>
  <c r="R130" i="40" s="1"/>
  <c r="P130" i="44"/>
  <c r="R130" i="44" s="1"/>
  <c r="P130" i="29"/>
  <c r="R130" i="29" s="1"/>
  <c r="P130" i="32"/>
  <c r="R130" i="32" s="1"/>
  <c r="P130" i="33"/>
  <c r="R130" i="33" s="1"/>
  <c r="P130" i="36"/>
  <c r="R130" i="36" s="1"/>
  <c r="P130" i="35"/>
  <c r="R130" i="35" s="1"/>
  <c r="P130" i="30"/>
  <c r="R130" i="30" s="1"/>
  <c r="P130" i="31"/>
  <c r="R130" i="31" s="1"/>
  <c r="P130" i="43"/>
  <c r="R130" i="43" s="1"/>
  <c r="P130" i="37"/>
  <c r="R130" i="37" s="1"/>
  <c r="P130" i="38"/>
  <c r="R130" i="38" s="1"/>
  <c r="P130" i="47"/>
  <c r="P130" i="46"/>
  <c r="R130" i="46" s="1"/>
  <c r="P130" i="28"/>
  <c r="P130" i="48"/>
  <c r="R130" i="48" s="1"/>
  <c r="P361" i="38"/>
  <c r="R361" i="38" s="1"/>
  <c r="P361" i="37"/>
  <c r="R361" i="37" s="1"/>
  <c r="P361" i="47"/>
  <c r="P361" i="44"/>
  <c r="R361" i="44" s="1"/>
  <c r="P361" i="31"/>
  <c r="R361" i="31" s="1"/>
  <c r="P361" i="39"/>
  <c r="R361" i="39" s="1"/>
  <c r="P361" i="29"/>
  <c r="R361" i="29" s="1"/>
  <c r="P361" i="45"/>
  <c r="R361" i="45" s="1"/>
  <c r="P361" i="41"/>
  <c r="R361" i="41" s="1"/>
  <c r="P361" i="30"/>
  <c r="R361" i="30" s="1"/>
  <c r="P361" i="33"/>
  <c r="R361" i="33" s="1"/>
  <c r="P361" i="43"/>
  <c r="R361" i="43" s="1"/>
  <c r="P361" i="40"/>
  <c r="R361" i="40" s="1"/>
  <c r="P361" i="46"/>
  <c r="R361" i="46" s="1"/>
  <c r="P361" i="34"/>
  <c r="R361" i="34" s="1"/>
  <c r="P361" i="42"/>
  <c r="R361" i="42" s="1"/>
  <c r="P361" i="48"/>
  <c r="R361" i="48" s="1"/>
  <c r="P361" i="28"/>
  <c r="P361" i="36"/>
  <c r="R361" i="36" s="1"/>
  <c r="P361" i="35"/>
  <c r="R361" i="35" s="1"/>
  <c r="P361" i="32"/>
  <c r="R361" i="32" s="1"/>
  <c r="O361" i="33"/>
  <c r="O361" i="41"/>
  <c r="O361" i="46"/>
  <c r="O361" i="37"/>
  <c r="O361" i="34"/>
  <c r="O361" i="42"/>
  <c r="O361" i="40"/>
  <c r="O361" i="39"/>
  <c r="O361" i="32"/>
  <c r="O361" i="43"/>
  <c r="O361" i="36"/>
  <c r="O361" i="35"/>
  <c r="O361" i="48"/>
  <c r="O361" i="45"/>
  <c r="O361" i="30"/>
  <c r="O361" i="38"/>
  <c r="O361" i="44"/>
  <c r="O361" i="28"/>
  <c r="O361" i="47"/>
  <c r="O361" i="29"/>
  <c r="O361" i="31"/>
  <c r="P194" i="42"/>
  <c r="R194" i="42" s="1"/>
  <c r="P194" i="48"/>
  <c r="R194" i="48" s="1"/>
  <c r="P194" i="41"/>
  <c r="R194" i="41" s="1"/>
  <c r="P194" i="32"/>
  <c r="R194" i="32" s="1"/>
  <c r="P194" i="44"/>
  <c r="R194" i="44" s="1"/>
  <c r="P194" i="40"/>
  <c r="R194" i="40" s="1"/>
  <c r="P194" i="30"/>
  <c r="R194" i="30" s="1"/>
  <c r="P194" i="38"/>
  <c r="R194" i="38" s="1"/>
  <c r="P194" i="36"/>
  <c r="R194" i="36" s="1"/>
  <c r="P194" i="28"/>
  <c r="P194" i="43"/>
  <c r="R194" i="43" s="1"/>
  <c r="P194" i="29"/>
  <c r="R194" i="29" s="1"/>
  <c r="P194" i="34"/>
  <c r="R194" i="34" s="1"/>
  <c r="P194" i="33"/>
  <c r="R194" i="33" s="1"/>
  <c r="P194" i="46"/>
  <c r="R194" i="46" s="1"/>
  <c r="P194" i="45"/>
  <c r="R194" i="45" s="1"/>
  <c r="P194" i="39"/>
  <c r="R194" i="39" s="1"/>
  <c r="P194" i="31"/>
  <c r="R194" i="31" s="1"/>
  <c r="P194" i="35"/>
  <c r="R194" i="35" s="1"/>
  <c r="P194" i="47"/>
  <c r="P194" i="37"/>
  <c r="R194" i="37" s="1"/>
  <c r="O194" i="38"/>
  <c r="O194" i="42"/>
  <c r="O194" i="37"/>
  <c r="O194" i="36"/>
  <c r="O194" i="47"/>
  <c r="O194" i="30"/>
  <c r="O194" i="46"/>
  <c r="O194" i="45"/>
  <c r="O194" i="29"/>
  <c r="O194" i="41"/>
  <c r="O194" i="43"/>
  <c r="O194" i="35"/>
  <c r="O194" i="44"/>
  <c r="O194" i="34"/>
  <c r="O194" i="48"/>
  <c r="O194" i="33"/>
  <c r="O194" i="39"/>
  <c r="O194" i="28"/>
  <c r="O194" i="31"/>
  <c r="O194" i="40"/>
  <c r="O194" i="32"/>
  <c r="O357" i="38"/>
  <c r="O357" i="46"/>
  <c r="O357" i="42"/>
  <c r="O357" i="32"/>
  <c r="O357" i="47"/>
  <c r="O357" i="28"/>
  <c r="O357" i="45"/>
  <c r="O357" i="36"/>
  <c r="O357" i="48"/>
  <c r="O357" i="37"/>
  <c r="O357" i="39"/>
  <c r="O357" i="29"/>
  <c r="O357" i="43"/>
  <c r="O357" i="44"/>
  <c r="O357" i="34"/>
  <c r="O357" i="31"/>
  <c r="O357" i="30"/>
  <c r="O357" i="33"/>
  <c r="O357" i="35"/>
  <c r="O357" i="40"/>
  <c r="O357" i="41"/>
  <c r="P357" i="34"/>
  <c r="R357" i="34" s="1"/>
  <c r="P357" i="35"/>
  <c r="R357" i="35" s="1"/>
  <c r="P357" i="45"/>
  <c r="R357" i="45" s="1"/>
  <c r="P357" i="40"/>
  <c r="R357" i="40" s="1"/>
  <c r="P357" i="28"/>
  <c r="P357" i="43"/>
  <c r="R357" i="43" s="1"/>
  <c r="P210" i="30"/>
  <c r="R210" i="30" s="1"/>
  <c r="P210" i="40"/>
  <c r="R210" i="40" s="1"/>
  <c r="P210" i="29"/>
  <c r="R210" i="29" s="1"/>
  <c r="P210" i="41"/>
  <c r="R210" i="41" s="1"/>
  <c r="P210" i="38"/>
  <c r="R210" i="38" s="1"/>
  <c r="P210" i="37"/>
  <c r="R210" i="37" s="1"/>
  <c r="P210" i="36"/>
  <c r="R210" i="36" s="1"/>
  <c r="P210" i="44"/>
  <c r="R210" i="44" s="1"/>
  <c r="P210" i="48"/>
  <c r="R210" i="48" s="1"/>
  <c r="P210" i="39"/>
  <c r="R210" i="39" s="1"/>
  <c r="P210" i="42"/>
  <c r="R210" i="42" s="1"/>
  <c r="P210" i="34"/>
  <c r="R210" i="34" s="1"/>
  <c r="P210" i="46"/>
  <c r="R210" i="46" s="1"/>
  <c r="P210" i="47"/>
  <c r="P210" i="35"/>
  <c r="R210" i="35" s="1"/>
  <c r="P210" i="33"/>
  <c r="R210" i="33" s="1"/>
  <c r="P210" i="32"/>
  <c r="R210" i="32" s="1"/>
  <c r="P210" i="43"/>
  <c r="R210" i="43" s="1"/>
  <c r="P210" i="31"/>
  <c r="R210" i="31" s="1"/>
  <c r="P210" i="45"/>
  <c r="R210" i="45" s="1"/>
  <c r="P210" i="28"/>
  <c r="O210" i="42"/>
  <c r="O210" i="40"/>
  <c r="O210" i="31"/>
  <c r="O210" i="45"/>
  <c r="P115" i="28"/>
  <c r="P115" i="34"/>
  <c r="R115" i="34" s="1"/>
  <c r="P115" i="35"/>
  <c r="R115" i="35" s="1"/>
  <c r="P115" i="32"/>
  <c r="R115" i="32" s="1"/>
  <c r="P115" i="36"/>
  <c r="R115" i="36" s="1"/>
  <c r="P115" i="45"/>
  <c r="R115" i="45" s="1"/>
  <c r="P115" i="47"/>
  <c r="P115" i="39"/>
  <c r="R115" i="39" s="1"/>
  <c r="P115" i="29"/>
  <c r="R115" i="29" s="1"/>
  <c r="P115" i="46"/>
  <c r="R115" i="46" s="1"/>
  <c r="P115" i="43"/>
  <c r="R115" i="43" s="1"/>
  <c r="P115" i="42"/>
  <c r="R115" i="42" s="1"/>
  <c r="P115" i="31"/>
  <c r="R115" i="31" s="1"/>
  <c r="P115" i="41"/>
  <c r="R115" i="41" s="1"/>
  <c r="P115" i="48"/>
  <c r="R115" i="48" s="1"/>
  <c r="P115" i="44"/>
  <c r="R115" i="44" s="1"/>
  <c r="P115" i="33"/>
  <c r="R115" i="33" s="1"/>
  <c r="P115" i="30"/>
  <c r="R115" i="30" s="1"/>
  <c r="P115" i="40"/>
  <c r="R115" i="40" s="1"/>
  <c r="P115" i="37"/>
  <c r="R115" i="37" s="1"/>
  <c r="P115" i="38"/>
  <c r="R115" i="38" s="1"/>
  <c r="O115" i="44"/>
  <c r="O115" i="30"/>
  <c r="O115" i="33"/>
  <c r="O115" i="38"/>
  <c r="O115" i="35"/>
  <c r="O115" i="37"/>
  <c r="O115" i="34"/>
  <c r="O391" i="45"/>
  <c r="O391" i="43"/>
  <c r="O391" i="37"/>
  <c r="O391" i="41"/>
  <c r="O391" i="28"/>
  <c r="O391" i="29"/>
  <c r="O391" i="39"/>
  <c r="O391" i="48"/>
  <c r="O391" i="30"/>
  <c r="O391" i="34"/>
  <c r="O391" i="33"/>
  <c r="O391" i="36"/>
  <c r="O391" i="46"/>
  <c r="O391" i="42"/>
  <c r="O391" i="38"/>
  <c r="O391" i="40"/>
  <c r="O391" i="31"/>
  <c r="O391" i="44"/>
  <c r="O391" i="47"/>
  <c r="O391" i="32"/>
  <c r="O391" i="35"/>
  <c r="P391" i="42"/>
  <c r="R391" i="42" s="1"/>
  <c r="P391" i="41"/>
  <c r="R391" i="41" s="1"/>
  <c r="P391" i="39"/>
  <c r="R391" i="39" s="1"/>
  <c r="P391" i="45"/>
  <c r="R391" i="45" s="1"/>
  <c r="P391" i="37"/>
  <c r="R391" i="37" s="1"/>
  <c r="P391" i="28"/>
  <c r="P391" i="46"/>
  <c r="R391" i="46" s="1"/>
  <c r="P391" i="34"/>
  <c r="R391" i="34" s="1"/>
  <c r="P391" i="33"/>
  <c r="R391" i="33" s="1"/>
  <c r="P391" i="29"/>
  <c r="R391" i="29" s="1"/>
  <c r="P391" i="32"/>
  <c r="R391" i="32" s="1"/>
  <c r="P391" i="43"/>
  <c r="R391" i="43" s="1"/>
  <c r="P391" i="44"/>
  <c r="R391" i="44" s="1"/>
  <c r="P391" i="31"/>
  <c r="R391" i="31" s="1"/>
  <c r="P391" i="48"/>
  <c r="R391" i="48" s="1"/>
  <c r="P391" i="30"/>
  <c r="R391" i="30" s="1"/>
  <c r="P391" i="47"/>
  <c r="P391" i="36"/>
  <c r="R391" i="36" s="1"/>
  <c r="P391" i="40"/>
  <c r="R391" i="40" s="1"/>
  <c r="P391" i="38"/>
  <c r="R391" i="38" s="1"/>
  <c r="P391" i="35"/>
  <c r="R391" i="35" s="1"/>
  <c r="O147" i="37"/>
  <c r="O147" i="38"/>
  <c r="O147" i="42"/>
  <c r="O147" i="29"/>
  <c r="O147" i="32"/>
  <c r="O147" i="46"/>
  <c r="O147" i="34"/>
  <c r="O147" i="31"/>
  <c r="O147" i="33"/>
  <c r="O147" i="39"/>
  <c r="O147" i="45"/>
  <c r="O147" i="44"/>
  <c r="O147" i="40"/>
  <c r="O147" i="47"/>
  <c r="O147" i="28"/>
  <c r="O147" i="35"/>
  <c r="O147" i="41"/>
  <c r="O147" i="30"/>
  <c r="O147" i="48"/>
  <c r="O147" i="36"/>
  <c r="O147" i="43"/>
  <c r="O420" i="47"/>
  <c r="O420" i="38"/>
  <c r="O420" i="45"/>
  <c r="O420" i="29"/>
  <c r="O420" i="28"/>
  <c r="O420" i="33"/>
  <c r="O420" i="40"/>
  <c r="O420" i="43"/>
  <c r="O420" i="42"/>
  <c r="O420" i="31"/>
  <c r="O420" i="32"/>
  <c r="O420" i="36"/>
  <c r="O420" i="37"/>
  <c r="O420" i="30"/>
  <c r="O420" i="48"/>
  <c r="O420" i="34"/>
  <c r="O420" i="39"/>
  <c r="O420" i="46"/>
  <c r="O420" i="41"/>
  <c r="O420" i="44"/>
  <c r="O420" i="35"/>
  <c r="P420" i="37"/>
  <c r="R420" i="37" s="1"/>
  <c r="P420" i="44"/>
  <c r="R420" i="44" s="1"/>
  <c r="P420" i="31"/>
  <c r="R420" i="31" s="1"/>
  <c r="P420" i="36"/>
  <c r="R420" i="36" s="1"/>
  <c r="P420" i="41"/>
  <c r="R420" i="41" s="1"/>
  <c r="P420" i="33"/>
  <c r="R420" i="33" s="1"/>
  <c r="P420" i="42"/>
  <c r="R420" i="42" s="1"/>
  <c r="P420" i="32"/>
  <c r="R420" i="32" s="1"/>
  <c r="P420" i="34"/>
  <c r="R420" i="34" s="1"/>
  <c r="P420" i="38"/>
  <c r="R420" i="38" s="1"/>
  <c r="P420" i="30"/>
  <c r="R420" i="30" s="1"/>
  <c r="P420" i="43"/>
  <c r="R420" i="43" s="1"/>
  <c r="P420" i="47"/>
  <c r="P420" i="48"/>
  <c r="R420" i="48" s="1"/>
  <c r="P420" i="39"/>
  <c r="R420" i="39" s="1"/>
  <c r="P420" i="35"/>
  <c r="R420" i="35" s="1"/>
  <c r="P420" i="45"/>
  <c r="R420" i="45" s="1"/>
  <c r="P420" i="46"/>
  <c r="R420" i="46" s="1"/>
  <c r="P420" i="40"/>
  <c r="R420" i="40" s="1"/>
  <c r="P420" i="28"/>
  <c r="P420" i="29"/>
  <c r="R420" i="29" s="1"/>
  <c r="P231" i="44"/>
  <c r="R231" i="44" s="1"/>
  <c r="P231" i="46"/>
  <c r="R231" i="46" s="1"/>
  <c r="P231" i="31"/>
  <c r="R231" i="31" s="1"/>
  <c r="P231" i="43"/>
  <c r="R231" i="43" s="1"/>
  <c r="P231" i="35"/>
  <c r="R231" i="35" s="1"/>
  <c r="P231" i="41"/>
  <c r="R231" i="41" s="1"/>
  <c r="P231" i="29"/>
  <c r="R231" i="29" s="1"/>
  <c r="P231" i="45"/>
  <c r="R231" i="45" s="1"/>
  <c r="P231" i="42"/>
  <c r="R231" i="42" s="1"/>
  <c r="P231" i="28"/>
  <c r="P231" i="37"/>
  <c r="R231" i="37" s="1"/>
  <c r="P231" i="36"/>
  <c r="R231" i="36" s="1"/>
  <c r="P231" i="40"/>
  <c r="R231" i="40" s="1"/>
  <c r="P231" i="48"/>
  <c r="R231" i="48" s="1"/>
  <c r="P231" i="32"/>
  <c r="R231" i="32" s="1"/>
  <c r="P231" i="33"/>
  <c r="R231" i="33" s="1"/>
  <c r="P231" i="30"/>
  <c r="R231" i="30" s="1"/>
  <c r="P231" i="34"/>
  <c r="R231" i="34" s="1"/>
  <c r="P231" i="39"/>
  <c r="R231" i="39" s="1"/>
  <c r="P231" i="47"/>
  <c r="P231" i="38"/>
  <c r="R231" i="38" s="1"/>
  <c r="O231" i="38"/>
  <c r="O231" i="41"/>
  <c r="O231" i="31"/>
  <c r="O231" i="43"/>
  <c r="O231" i="40"/>
  <c r="O231" i="28"/>
  <c r="O231" i="36"/>
  <c r="O231" i="35"/>
  <c r="O231" i="47"/>
  <c r="O231" i="48"/>
  <c r="O231" i="37"/>
  <c r="O231" i="32"/>
  <c r="O231" i="33"/>
  <c r="O231" i="34"/>
  <c r="O231" i="39"/>
  <c r="O231" i="45"/>
  <c r="O231" i="29"/>
  <c r="O231" i="30"/>
  <c r="O231" i="42"/>
  <c r="O231" i="44"/>
  <c r="O231" i="46"/>
  <c r="P199" i="39"/>
  <c r="R199" i="39" s="1"/>
  <c r="P199" i="40"/>
  <c r="R199" i="40" s="1"/>
  <c r="P199" i="45"/>
  <c r="R199" i="45" s="1"/>
  <c r="P199" i="44"/>
  <c r="R199" i="44" s="1"/>
  <c r="P199" i="46"/>
  <c r="R199" i="46" s="1"/>
  <c r="P199" i="42"/>
  <c r="R199" i="42" s="1"/>
  <c r="P199" i="48"/>
  <c r="R199" i="48" s="1"/>
  <c r="P199" i="47"/>
  <c r="P199" i="38"/>
  <c r="R199" i="38" s="1"/>
  <c r="P199" i="28"/>
  <c r="P199" i="35"/>
  <c r="R199" i="35" s="1"/>
  <c r="P199" i="41"/>
  <c r="R199" i="41" s="1"/>
  <c r="P199" i="32"/>
  <c r="R199" i="32" s="1"/>
  <c r="P199" i="33"/>
  <c r="R199" i="33" s="1"/>
  <c r="P199" i="30"/>
  <c r="R199" i="30" s="1"/>
  <c r="P199" i="37"/>
  <c r="R199" i="37" s="1"/>
  <c r="P199" i="29"/>
  <c r="R199" i="29" s="1"/>
  <c r="P199" i="43"/>
  <c r="R199" i="43" s="1"/>
  <c r="P199" i="34"/>
  <c r="R199" i="34" s="1"/>
  <c r="P199" i="31"/>
  <c r="R199" i="31" s="1"/>
  <c r="P199" i="36"/>
  <c r="R199" i="36" s="1"/>
  <c r="P155" i="36"/>
  <c r="R155" i="36" s="1"/>
  <c r="P155" i="39"/>
  <c r="R155" i="39" s="1"/>
  <c r="P155" i="41"/>
  <c r="R155" i="41" s="1"/>
  <c r="P155" i="47"/>
  <c r="P155" i="45"/>
  <c r="R155" i="45" s="1"/>
  <c r="P155" i="35"/>
  <c r="R155" i="35" s="1"/>
  <c r="P155" i="33"/>
  <c r="R155" i="33" s="1"/>
  <c r="P155" i="29"/>
  <c r="R155" i="29" s="1"/>
  <c r="P155" i="40"/>
  <c r="R155" i="40" s="1"/>
  <c r="P155" i="30"/>
  <c r="R155" i="30" s="1"/>
  <c r="P155" i="48"/>
  <c r="R155" i="48" s="1"/>
  <c r="P155" i="28"/>
  <c r="P155" i="44"/>
  <c r="R155" i="44" s="1"/>
  <c r="P155" i="38"/>
  <c r="R155" i="38" s="1"/>
  <c r="P155" i="34"/>
  <c r="R155" i="34" s="1"/>
  <c r="P155" i="31"/>
  <c r="R155" i="31" s="1"/>
  <c r="P155" i="46"/>
  <c r="R155" i="46" s="1"/>
  <c r="P155" i="43"/>
  <c r="R155" i="43" s="1"/>
  <c r="P155" i="37"/>
  <c r="R155" i="37" s="1"/>
  <c r="P155" i="42"/>
  <c r="R155" i="42" s="1"/>
  <c r="P155" i="32"/>
  <c r="R155" i="32" s="1"/>
  <c r="O155" i="44"/>
  <c r="O155" i="40"/>
  <c r="O155" i="30"/>
  <c r="O155" i="28"/>
  <c r="O155" i="31"/>
  <c r="O155" i="47"/>
  <c r="O155" i="45"/>
  <c r="O155" i="38"/>
  <c r="O155" i="35"/>
  <c r="O155" i="42"/>
  <c r="O155" i="46"/>
  <c r="O155" i="43"/>
  <c r="O155" i="34"/>
  <c r="O155" i="41"/>
  <c r="O155" i="48"/>
  <c r="O155" i="36"/>
  <c r="O155" i="37"/>
  <c r="O155" i="32"/>
  <c r="O155" i="29"/>
  <c r="O155" i="33"/>
  <c r="O155" i="39"/>
  <c r="O423" i="34"/>
  <c r="O423" i="38"/>
  <c r="O423" i="35"/>
  <c r="O423" i="46"/>
  <c r="O423" i="39"/>
  <c r="O423" i="37"/>
  <c r="O423" i="30"/>
  <c r="O423" i="32"/>
  <c r="O423" i="33"/>
  <c r="O423" i="43"/>
  <c r="O423" i="36"/>
  <c r="O423" i="48"/>
  <c r="O423" i="45"/>
  <c r="O423" i="40"/>
  <c r="O423" i="31"/>
  <c r="O423" i="47"/>
  <c r="O423" i="44"/>
  <c r="O423" i="42"/>
  <c r="O423" i="29"/>
  <c r="O423" i="41"/>
  <c r="O423" i="28"/>
  <c r="O92" i="29"/>
  <c r="O92" i="48"/>
  <c r="O92" i="28"/>
  <c r="O92" i="31"/>
  <c r="O92" i="44"/>
  <c r="O92" i="43"/>
  <c r="O92" i="45"/>
  <c r="O92" i="47"/>
  <c r="O92" i="42"/>
  <c r="O92" i="32"/>
  <c r="O92" i="35"/>
  <c r="O92" i="40"/>
  <c r="O92" i="34"/>
  <c r="O92" i="46"/>
  <c r="O92" i="33"/>
  <c r="O92" i="41"/>
  <c r="O92" i="36"/>
  <c r="O92" i="38"/>
  <c r="O92" i="30"/>
  <c r="O92" i="37"/>
  <c r="O92" i="39"/>
  <c r="P92" i="44"/>
  <c r="R92" i="44" s="1"/>
  <c r="P92" i="38"/>
  <c r="R92" i="38" s="1"/>
  <c r="P92" i="48"/>
  <c r="R92" i="48" s="1"/>
  <c r="P92" i="40"/>
  <c r="R92" i="40" s="1"/>
  <c r="P92" i="42"/>
  <c r="R92" i="42" s="1"/>
  <c r="P92" i="46"/>
  <c r="R92" i="46" s="1"/>
  <c r="P92" i="32"/>
  <c r="R92" i="32" s="1"/>
  <c r="P92" i="39"/>
  <c r="R92" i="39" s="1"/>
  <c r="P92" i="36"/>
  <c r="R92" i="36" s="1"/>
  <c r="P92" i="31"/>
  <c r="R92" i="31" s="1"/>
  <c r="P92" i="34"/>
  <c r="R92" i="34" s="1"/>
  <c r="P92" i="33"/>
  <c r="R92" i="33" s="1"/>
  <c r="P92" i="35"/>
  <c r="R92" i="35" s="1"/>
  <c r="P92" i="29"/>
  <c r="R92" i="29" s="1"/>
  <c r="P92" i="41"/>
  <c r="R92" i="41" s="1"/>
  <c r="P92" i="43"/>
  <c r="R92" i="43" s="1"/>
  <c r="P92" i="47"/>
  <c r="P92" i="28"/>
  <c r="P92" i="37"/>
  <c r="R92" i="37" s="1"/>
  <c r="P92" i="45"/>
  <c r="R92" i="45" s="1"/>
  <c r="P92" i="30"/>
  <c r="R92" i="30" s="1"/>
  <c r="P399" i="39"/>
  <c r="R399" i="39" s="1"/>
  <c r="P399" i="31"/>
  <c r="R399" i="31" s="1"/>
  <c r="P399" i="41"/>
  <c r="R399" i="41" s="1"/>
  <c r="P399" i="37"/>
  <c r="R399" i="37" s="1"/>
  <c r="P399" i="45"/>
  <c r="R399" i="45" s="1"/>
  <c r="P399" i="48"/>
  <c r="R399" i="48" s="1"/>
  <c r="P399" i="40"/>
  <c r="R399" i="40" s="1"/>
  <c r="P399" i="33"/>
  <c r="R399" i="33" s="1"/>
  <c r="P399" i="30"/>
  <c r="R399" i="30" s="1"/>
  <c r="P399" i="36"/>
  <c r="R399" i="36" s="1"/>
  <c r="P399" i="44"/>
  <c r="R399" i="44" s="1"/>
  <c r="P399" i="42"/>
  <c r="R399" i="42" s="1"/>
  <c r="P399" i="28"/>
  <c r="P399" i="35"/>
  <c r="R399" i="35" s="1"/>
  <c r="P399" i="29"/>
  <c r="R399" i="29" s="1"/>
  <c r="P399" i="34"/>
  <c r="R399" i="34" s="1"/>
  <c r="P399" i="47"/>
  <c r="P399" i="46"/>
  <c r="R399" i="46" s="1"/>
  <c r="P399" i="38"/>
  <c r="R399" i="38" s="1"/>
  <c r="P399" i="43"/>
  <c r="R399" i="43" s="1"/>
  <c r="P399" i="32"/>
  <c r="R399" i="32" s="1"/>
  <c r="O345" i="34"/>
  <c r="O345" i="43"/>
  <c r="O345" i="45"/>
  <c r="O345" i="39"/>
  <c r="O345" i="38"/>
  <c r="O345" i="42"/>
  <c r="O345" i="47"/>
  <c r="O345" i="41"/>
  <c r="O345" i="32"/>
  <c r="O345" i="36"/>
  <c r="O345" i="30"/>
  <c r="O345" i="44"/>
  <c r="O345" i="29"/>
  <c r="O345" i="37"/>
  <c r="O345" i="35"/>
  <c r="O345" i="33"/>
  <c r="O345" i="40"/>
  <c r="O345" i="31"/>
  <c r="O345" i="46"/>
  <c r="O345" i="28"/>
  <c r="O345" i="48"/>
  <c r="L109" i="35"/>
  <c r="L109" i="37"/>
  <c r="L109" i="47"/>
  <c r="L109" i="41"/>
  <c r="L109" i="46"/>
  <c r="L109" i="31"/>
  <c r="L109" i="33"/>
  <c r="L109" i="40"/>
  <c r="L109" i="28"/>
  <c r="L109" i="44"/>
  <c r="L109" i="36"/>
  <c r="L109" i="45"/>
  <c r="L109" i="39"/>
  <c r="L109" i="48"/>
  <c r="L109" i="38"/>
  <c r="L109" i="42"/>
  <c r="L109" i="32"/>
  <c r="L109" i="43"/>
  <c r="L109" i="30"/>
  <c r="L109" i="29"/>
  <c r="L109" i="34"/>
  <c r="O246" i="46"/>
  <c r="O246" i="34"/>
  <c r="O246" i="29"/>
  <c r="O246" i="37"/>
  <c r="O246" i="33"/>
  <c r="O246" i="39"/>
  <c r="O246" i="36"/>
  <c r="O246" i="31"/>
  <c r="O246" i="40"/>
  <c r="O246" i="30"/>
  <c r="O246" i="48"/>
  <c r="O246" i="32"/>
  <c r="O246" i="42"/>
  <c r="O246" i="45"/>
  <c r="O246" i="44"/>
  <c r="O246" i="38"/>
  <c r="O246" i="43"/>
  <c r="O246" i="41"/>
  <c r="O246" i="47"/>
  <c r="O246" i="28"/>
  <c r="O246" i="35"/>
  <c r="P246" i="29"/>
  <c r="R246" i="29" s="1"/>
  <c r="P246" i="38"/>
  <c r="R246" i="38" s="1"/>
  <c r="P246" i="40"/>
  <c r="R246" i="40" s="1"/>
  <c r="P246" i="31"/>
  <c r="R246" i="31" s="1"/>
  <c r="P246" i="30"/>
  <c r="R246" i="30" s="1"/>
  <c r="P246" i="43"/>
  <c r="R246" i="43" s="1"/>
  <c r="P246" i="28"/>
  <c r="P246" i="37"/>
  <c r="R246" i="37" s="1"/>
  <c r="P246" i="36"/>
  <c r="R246" i="36" s="1"/>
  <c r="P246" i="45"/>
  <c r="R246" i="45" s="1"/>
  <c r="P246" i="34"/>
  <c r="R246" i="34" s="1"/>
  <c r="P246" i="47"/>
  <c r="P246" i="35"/>
  <c r="R246" i="35" s="1"/>
  <c r="P246" i="48"/>
  <c r="R246" i="48" s="1"/>
  <c r="P246" i="39"/>
  <c r="R246" i="39" s="1"/>
  <c r="P246" i="46"/>
  <c r="R246" i="46" s="1"/>
  <c r="P246" i="33"/>
  <c r="R246" i="33" s="1"/>
  <c r="P246" i="41"/>
  <c r="R246" i="41" s="1"/>
  <c r="P246" i="44"/>
  <c r="R246" i="44" s="1"/>
  <c r="P246" i="42"/>
  <c r="R246" i="42" s="1"/>
  <c r="P246" i="32"/>
  <c r="R246" i="32" s="1"/>
  <c r="P203" i="48"/>
  <c r="R203" i="48" s="1"/>
  <c r="P203" i="33"/>
  <c r="R203" i="33" s="1"/>
  <c r="P203" i="37"/>
  <c r="R203" i="37" s="1"/>
  <c r="P203" i="45"/>
  <c r="R203" i="45" s="1"/>
  <c r="P203" i="31"/>
  <c r="R203" i="31" s="1"/>
  <c r="P203" i="35"/>
  <c r="R203" i="35" s="1"/>
  <c r="P203" i="46"/>
  <c r="R203" i="46" s="1"/>
  <c r="P203" i="28"/>
  <c r="P203" i="36"/>
  <c r="R203" i="36" s="1"/>
  <c r="P203" i="43"/>
  <c r="R203" i="43" s="1"/>
  <c r="P203" i="42"/>
  <c r="R203" i="42" s="1"/>
  <c r="P203" i="29"/>
  <c r="R203" i="29" s="1"/>
  <c r="P203" i="47"/>
  <c r="P203" i="34"/>
  <c r="R203" i="34" s="1"/>
  <c r="P203" i="39"/>
  <c r="R203" i="39" s="1"/>
  <c r="P203" i="41"/>
  <c r="R203" i="41" s="1"/>
  <c r="P203" i="40"/>
  <c r="R203" i="40" s="1"/>
  <c r="P203" i="30"/>
  <c r="R203" i="30" s="1"/>
  <c r="P203" i="38"/>
  <c r="R203" i="38" s="1"/>
  <c r="P203" i="32"/>
  <c r="R203" i="32" s="1"/>
  <c r="P203" i="44"/>
  <c r="R203" i="44" s="1"/>
  <c r="O402" i="35"/>
  <c r="O402" i="29"/>
  <c r="O402" i="36"/>
  <c r="O402" i="48"/>
  <c r="O402" i="37"/>
  <c r="O402" i="40"/>
  <c r="O402" i="33"/>
  <c r="O402" i="46"/>
  <c r="O402" i="32"/>
  <c r="O402" i="38"/>
  <c r="O402" i="41"/>
  <c r="O402" i="31"/>
  <c r="O402" i="34"/>
  <c r="O402" i="39"/>
  <c r="O402" i="30"/>
  <c r="O402" i="44"/>
  <c r="O402" i="42"/>
  <c r="O402" i="45"/>
  <c r="O402" i="43"/>
  <c r="O402" i="28"/>
  <c r="O402" i="47"/>
  <c r="O306" i="34"/>
  <c r="O306" i="28"/>
  <c r="O306" i="43"/>
  <c r="O306" i="39"/>
  <c r="O306" i="32"/>
  <c r="O306" i="45"/>
  <c r="O306" i="48"/>
  <c r="O306" i="38"/>
  <c r="O306" i="37"/>
  <c r="O306" i="31"/>
  <c r="O306" i="33"/>
  <c r="O306" i="36"/>
  <c r="O306" i="40"/>
  <c r="O306" i="29"/>
  <c r="O306" i="41"/>
  <c r="O306" i="42"/>
  <c r="O306" i="35"/>
  <c r="O306" i="46"/>
  <c r="O306" i="47"/>
  <c r="O306" i="44"/>
  <c r="O306" i="30"/>
  <c r="P306" i="48"/>
  <c r="R306" i="48" s="1"/>
  <c r="P306" i="42"/>
  <c r="R306" i="42" s="1"/>
  <c r="P306" i="40"/>
  <c r="R306" i="40" s="1"/>
  <c r="P306" i="45"/>
  <c r="R306" i="45" s="1"/>
  <c r="P306" i="29"/>
  <c r="R306" i="29" s="1"/>
  <c r="P306" i="39"/>
  <c r="R306" i="39" s="1"/>
  <c r="P306" i="35"/>
  <c r="R306" i="35" s="1"/>
  <c r="P306" i="28"/>
  <c r="P306" i="44"/>
  <c r="R306" i="44" s="1"/>
  <c r="P306" i="43"/>
  <c r="R306" i="43" s="1"/>
  <c r="P306" i="33"/>
  <c r="R306" i="33" s="1"/>
  <c r="P306" i="36"/>
  <c r="R306" i="36" s="1"/>
  <c r="P306" i="30"/>
  <c r="R306" i="30" s="1"/>
  <c r="P306" i="46"/>
  <c r="R306" i="46" s="1"/>
  <c r="P306" i="31"/>
  <c r="R306" i="31" s="1"/>
  <c r="P306" i="47"/>
  <c r="P306" i="37"/>
  <c r="R306" i="37" s="1"/>
  <c r="P306" i="34"/>
  <c r="R306" i="34" s="1"/>
  <c r="P306" i="41"/>
  <c r="R306" i="41" s="1"/>
  <c r="P306" i="38"/>
  <c r="R306" i="38" s="1"/>
  <c r="P306" i="32"/>
  <c r="R306" i="32" s="1"/>
  <c r="L266" i="30"/>
  <c r="L266" i="38"/>
  <c r="L266" i="36"/>
  <c r="L266" i="46"/>
  <c r="L266" i="33"/>
  <c r="L266" i="44"/>
  <c r="L266" i="28"/>
  <c r="L266" i="45"/>
  <c r="L266" i="47"/>
  <c r="L266" i="43"/>
  <c r="L266" i="31"/>
  <c r="L266" i="37"/>
  <c r="L266" i="41"/>
  <c r="L266" i="34"/>
  <c r="L266" i="32"/>
  <c r="L266" i="39"/>
  <c r="L266" i="48"/>
  <c r="L266" i="42"/>
  <c r="L266" i="29"/>
  <c r="L266" i="35"/>
  <c r="L266" i="40"/>
  <c r="R82" i="31"/>
  <c r="L82" i="31"/>
  <c r="R82" i="32"/>
  <c r="L82" i="32"/>
  <c r="L82" i="44"/>
  <c r="R82" i="44"/>
  <c r="L82" i="41"/>
  <c r="R82" i="41"/>
  <c r="L82" i="39"/>
  <c r="R82" i="39"/>
  <c r="R82" i="33"/>
  <c r="L82" i="33"/>
  <c r="L82" i="34"/>
  <c r="R82" i="34"/>
  <c r="W82" i="47"/>
  <c r="L82" i="47"/>
  <c r="V82" i="47"/>
  <c r="R82" i="42"/>
  <c r="L82" i="42"/>
  <c r="L82" i="30"/>
  <c r="R82" i="30"/>
  <c r="R82" i="40"/>
  <c r="L82" i="40"/>
  <c r="V82" i="28"/>
  <c r="W82" i="28"/>
  <c r="L82" i="28"/>
  <c r="R82" i="45"/>
  <c r="L82" i="45"/>
  <c r="L82" i="38"/>
  <c r="R82" i="38"/>
  <c r="R82" i="48"/>
  <c r="L82" i="48"/>
  <c r="R82" i="43"/>
  <c r="L82" i="43"/>
  <c r="R82" i="46"/>
  <c r="L82" i="46"/>
  <c r="L82" i="37"/>
  <c r="R82" i="37"/>
  <c r="R82" i="29"/>
  <c r="L82" i="29"/>
  <c r="R82" i="36"/>
  <c r="L82" i="36"/>
  <c r="R82" i="35"/>
  <c r="L82" i="35"/>
  <c r="P291" i="37"/>
  <c r="R291" i="37" s="1"/>
  <c r="P291" i="41"/>
  <c r="R291" i="41" s="1"/>
  <c r="P291" i="28"/>
  <c r="P291" i="48"/>
  <c r="R291" i="48" s="1"/>
  <c r="P291" i="44"/>
  <c r="R291" i="44" s="1"/>
  <c r="P291" i="43"/>
  <c r="R291" i="43" s="1"/>
  <c r="P291" i="42"/>
  <c r="R291" i="42" s="1"/>
  <c r="P291" i="29"/>
  <c r="R291" i="29" s="1"/>
  <c r="P291" i="36"/>
  <c r="R291" i="36" s="1"/>
  <c r="P291" i="38"/>
  <c r="R291" i="38" s="1"/>
  <c r="P291" i="34"/>
  <c r="R291" i="34" s="1"/>
  <c r="P291" i="32"/>
  <c r="R291" i="32" s="1"/>
  <c r="P291" i="45"/>
  <c r="R291" i="45" s="1"/>
  <c r="P291" i="47"/>
  <c r="P291" i="31"/>
  <c r="R291" i="31" s="1"/>
  <c r="P291" i="30"/>
  <c r="R291" i="30" s="1"/>
  <c r="P291" i="35"/>
  <c r="R291" i="35" s="1"/>
  <c r="P291" i="46"/>
  <c r="R291" i="46" s="1"/>
  <c r="P291" i="39"/>
  <c r="R291" i="39" s="1"/>
  <c r="P291" i="33"/>
  <c r="R291" i="33" s="1"/>
  <c r="P291" i="40"/>
  <c r="R291" i="40" s="1"/>
  <c r="P340" i="38"/>
  <c r="R340" i="38" s="1"/>
  <c r="P340" i="32"/>
  <c r="R340" i="32" s="1"/>
  <c r="P340" i="40"/>
  <c r="R340" i="40" s="1"/>
  <c r="P340" i="43"/>
  <c r="R340" i="43" s="1"/>
  <c r="P340" i="37"/>
  <c r="R340" i="37" s="1"/>
  <c r="P340" i="35"/>
  <c r="R340" i="35" s="1"/>
  <c r="P340" i="45"/>
  <c r="R340" i="45" s="1"/>
  <c r="P340" i="47"/>
  <c r="P340" i="34"/>
  <c r="R340" i="34" s="1"/>
  <c r="P340" i="36"/>
  <c r="R340" i="36" s="1"/>
  <c r="P340" i="31"/>
  <c r="R340" i="31" s="1"/>
  <c r="P340" i="30"/>
  <c r="R340" i="30" s="1"/>
  <c r="P340" i="44"/>
  <c r="R340" i="44" s="1"/>
  <c r="P340" i="33"/>
  <c r="R340" i="33" s="1"/>
  <c r="P340" i="41"/>
  <c r="R340" i="41" s="1"/>
  <c r="P340" i="46"/>
  <c r="R340" i="46" s="1"/>
  <c r="P340" i="39"/>
  <c r="R340" i="39" s="1"/>
  <c r="P340" i="48"/>
  <c r="R340" i="48" s="1"/>
  <c r="P340" i="29"/>
  <c r="R340" i="29" s="1"/>
  <c r="P340" i="28"/>
  <c r="P340" i="42"/>
  <c r="R340" i="42" s="1"/>
  <c r="O340" i="36"/>
  <c r="O340" i="30"/>
  <c r="O340" i="44"/>
  <c r="O340" i="45"/>
  <c r="O340" i="35"/>
  <c r="O340" i="31"/>
  <c r="O340" i="46"/>
  <c r="O340" i="33"/>
  <c r="O340" i="29"/>
  <c r="O340" i="47"/>
  <c r="O340" i="38"/>
  <c r="O340" i="42"/>
  <c r="O340" i="39"/>
  <c r="O340" i="40"/>
  <c r="O340" i="43"/>
  <c r="O340" i="48"/>
  <c r="O340" i="41"/>
  <c r="O340" i="34"/>
  <c r="O340" i="37"/>
  <c r="O340" i="28"/>
  <c r="O340" i="32"/>
  <c r="P99" i="42"/>
  <c r="R99" i="42" s="1"/>
  <c r="P99" i="46"/>
  <c r="R99" i="46" s="1"/>
  <c r="P99" i="39"/>
  <c r="R99" i="39" s="1"/>
  <c r="P99" i="35"/>
  <c r="R99" i="35" s="1"/>
  <c r="P99" i="31"/>
  <c r="R99" i="31" s="1"/>
  <c r="P99" i="48"/>
  <c r="R99" i="48" s="1"/>
  <c r="P99" i="33"/>
  <c r="R99" i="33" s="1"/>
  <c r="P99" i="47"/>
  <c r="P99" i="37"/>
  <c r="R99" i="37" s="1"/>
  <c r="P99" i="40"/>
  <c r="R99" i="40" s="1"/>
  <c r="P99" i="38"/>
  <c r="R99" i="38" s="1"/>
  <c r="P99" i="36"/>
  <c r="R99" i="36" s="1"/>
  <c r="P99" i="30"/>
  <c r="R99" i="30" s="1"/>
  <c r="P99" i="43"/>
  <c r="R99" i="43" s="1"/>
  <c r="P99" i="45"/>
  <c r="R99" i="45" s="1"/>
  <c r="P99" i="29"/>
  <c r="R99" i="29" s="1"/>
  <c r="P99" i="44"/>
  <c r="R99" i="44" s="1"/>
  <c r="P99" i="28"/>
  <c r="P99" i="32"/>
  <c r="R99" i="32" s="1"/>
  <c r="P99" i="34"/>
  <c r="R99" i="34" s="1"/>
  <c r="P99" i="41"/>
  <c r="R99" i="41" s="1"/>
  <c r="P333" i="46"/>
  <c r="R333" i="46" s="1"/>
  <c r="P333" i="32"/>
  <c r="R333" i="32" s="1"/>
  <c r="P333" i="35"/>
  <c r="R333" i="35" s="1"/>
  <c r="P333" i="34"/>
  <c r="R333" i="34" s="1"/>
  <c r="P333" i="43"/>
  <c r="R333" i="43" s="1"/>
  <c r="P333" i="40"/>
  <c r="R333" i="40" s="1"/>
  <c r="P333" i="31"/>
  <c r="R333" i="31" s="1"/>
  <c r="P333" i="41"/>
  <c r="R333" i="41" s="1"/>
  <c r="P333" i="33"/>
  <c r="R333" i="33" s="1"/>
  <c r="P333" i="30"/>
  <c r="R333" i="30" s="1"/>
  <c r="P333" i="39"/>
  <c r="R333" i="39" s="1"/>
  <c r="P333" i="36"/>
  <c r="R333" i="36" s="1"/>
  <c r="P333" i="42"/>
  <c r="R333" i="42" s="1"/>
  <c r="P333" i="47"/>
  <c r="P333" i="44"/>
  <c r="R333" i="44" s="1"/>
  <c r="P333" i="45"/>
  <c r="R333" i="45" s="1"/>
  <c r="P333" i="38"/>
  <c r="R333" i="38" s="1"/>
  <c r="P333" i="28"/>
  <c r="P333" i="29"/>
  <c r="R333" i="29" s="1"/>
  <c r="P333" i="37"/>
  <c r="R333" i="37" s="1"/>
  <c r="P333" i="48"/>
  <c r="R333" i="48" s="1"/>
  <c r="O333" i="39"/>
  <c r="O333" i="36"/>
  <c r="O333" i="38"/>
  <c r="O333" i="46"/>
  <c r="O333" i="47"/>
  <c r="O333" i="31"/>
  <c r="O333" i="40"/>
  <c r="O333" i="33"/>
  <c r="O333" i="42"/>
  <c r="O333" i="45"/>
  <c r="O333" i="44"/>
  <c r="O333" i="35"/>
  <c r="O333" i="41"/>
  <c r="O333" i="30"/>
  <c r="O333" i="28"/>
  <c r="O333" i="32"/>
  <c r="O333" i="34"/>
  <c r="O333" i="43"/>
  <c r="O333" i="29"/>
  <c r="O333" i="48"/>
  <c r="O333" i="37"/>
  <c r="P178" i="38"/>
  <c r="R178" i="38" s="1"/>
  <c r="P178" i="46"/>
  <c r="R178" i="46" s="1"/>
  <c r="P178" i="39"/>
  <c r="R178" i="39" s="1"/>
  <c r="P178" i="41"/>
  <c r="R178" i="41" s="1"/>
  <c r="P178" i="47"/>
  <c r="P178" i="48"/>
  <c r="R178" i="48" s="1"/>
  <c r="P178" i="43"/>
  <c r="R178" i="43" s="1"/>
  <c r="P178" i="33"/>
  <c r="R178" i="33" s="1"/>
  <c r="P178" i="44"/>
  <c r="R178" i="44" s="1"/>
  <c r="P178" i="30"/>
  <c r="R178" i="30" s="1"/>
  <c r="P178" i="31"/>
  <c r="R178" i="31" s="1"/>
  <c r="P178" i="34"/>
  <c r="R178" i="34" s="1"/>
  <c r="P178" i="40"/>
  <c r="R178" i="40" s="1"/>
  <c r="P178" i="29"/>
  <c r="R178" i="29" s="1"/>
  <c r="P178" i="45"/>
  <c r="R178" i="45" s="1"/>
  <c r="P178" i="42"/>
  <c r="R178" i="42" s="1"/>
  <c r="P178" i="28"/>
  <c r="P178" i="32"/>
  <c r="R178" i="32" s="1"/>
  <c r="P178" i="35"/>
  <c r="R178" i="35" s="1"/>
  <c r="P178" i="37"/>
  <c r="R178" i="37" s="1"/>
  <c r="P178" i="36"/>
  <c r="R178" i="36" s="1"/>
  <c r="O122" i="30"/>
  <c r="O122" i="43"/>
  <c r="O122" i="46"/>
  <c r="O122" i="31"/>
  <c r="O122" i="29"/>
  <c r="O122" i="45"/>
  <c r="O122" i="48"/>
  <c r="O122" i="44"/>
  <c r="O122" i="39"/>
  <c r="O122" i="42"/>
  <c r="O122" i="32"/>
  <c r="O122" i="34"/>
  <c r="O122" i="37"/>
  <c r="O122" i="28"/>
  <c r="O122" i="36"/>
  <c r="O122" i="38"/>
  <c r="O122" i="47"/>
  <c r="O122" i="41"/>
  <c r="O122" i="35"/>
  <c r="O122" i="33"/>
  <c r="O122" i="40"/>
  <c r="P122" i="42"/>
  <c r="P122" i="36"/>
  <c r="P122" i="39"/>
  <c r="P122" i="45"/>
  <c r="P122" i="28"/>
  <c r="L122" i="28" s="1"/>
  <c r="P122" i="35"/>
  <c r="P122" i="41"/>
  <c r="P122" i="38"/>
  <c r="P122" i="40"/>
  <c r="P122" i="34"/>
  <c r="P122" i="30"/>
  <c r="P122" i="32"/>
  <c r="P122" i="31"/>
  <c r="P122" i="37"/>
  <c r="P122" i="33"/>
  <c r="P122" i="44"/>
  <c r="P122" i="48"/>
  <c r="P122" i="43"/>
  <c r="P122" i="46"/>
  <c r="P122" i="29"/>
  <c r="P122" i="47"/>
  <c r="L122" i="47" s="1"/>
  <c r="O308" i="48"/>
  <c r="O308" i="32"/>
  <c r="O308" i="39"/>
  <c r="O308" i="35"/>
  <c r="O308" i="42"/>
  <c r="O308" i="31"/>
  <c r="O308" i="47"/>
  <c r="O308" i="37"/>
  <c r="O308" i="44"/>
  <c r="O308" i="33"/>
  <c r="O308" i="43"/>
  <c r="O308" i="36"/>
  <c r="O308" i="40"/>
  <c r="O308" i="29"/>
  <c r="O308" i="38"/>
  <c r="O308" i="34"/>
  <c r="O308" i="46"/>
  <c r="O308" i="45"/>
  <c r="O308" i="30"/>
  <c r="O308" i="41"/>
  <c r="O308" i="28"/>
  <c r="P308" i="42"/>
  <c r="R308" i="42" s="1"/>
  <c r="P308" i="30"/>
  <c r="R308" i="30" s="1"/>
  <c r="P308" i="45"/>
  <c r="R308" i="45" s="1"/>
  <c r="P308" i="47"/>
  <c r="P308" i="35"/>
  <c r="R308" i="35" s="1"/>
  <c r="P308" i="39"/>
  <c r="R308" i="39" s="1"/>
  <c r="P308" i="34"/>
  <c r="R308" i="34" s="1"/>
  <c r="P308" i="44"/>
  <c r="R308" i="44" s="1"/>
  <c r="P308" i="36"/>
  <c r="R308" i="36" s="1"/>
  <c r="P308" i="38"/>
  <c r="R308" i="38" s="1"/>
  <c r="P308" i="48"/>
  <c r="R308" i="48" s="1"/>
  <c r="P308" i="33"/>
  <c r="R308" i="33" s="1"/>
  <c r="P308" i="31"/>
  <c r="R308" i="31" s="1"/>
  <c r="P308" i="32"/>
  <c r="R308" i="32" s="1"/>
  <c r="P308" i="43"/>
  <c r="R308" i="43" s="1"/>
  <c r="P308" i="29"/>
  <c r="R308" i="29" s="1"/>
  <c r="P308" i="37"/>
  <c r="R308" i="37" s="1"/>
  <c r="P308" i="41"/>
  <c r="R308" i="41" s="1"/>
  <c r="P308" i="40"/>
  <c r="R308" i="40" s="1"/>
  <c r="P308" i="28"/>
  <c r="P308" i="46"/>
  <c r="R308" i="46" s="1"/>
  <c r="P422" i="31"/>
  <c r="R422" i="31" s="1"/>
  <c r="P422" i="45"/>
  <c r="R422" i="45" s="1"/>
  <c r="P422" i="43"/>
  <c r="R422" i="43" s="1"/>
  <c r="P422" i="33"/>
  <c r="R422" i="33" s="1"/>
  <c r="P422" i="37"/>
  <c r="R422" i="37" s="1"/>
  <c r="P422" i="29"/>
  <c r="R422" i="29" s="1"/>
  <c r="P422" i="38"/>
  <c r="R422" i="38" s="1"/>
  <c r="P422" i="35"/>
  <c r="R422" i="35" s="1"/>
  <c r="P422" i="30"/>
  <c r="R422" i="30" s="1"/>
  <c r="P422" i="44"/>
  <c r="R422" i="44" s="1"/>
  <c r="P422" i="46"/>
  <c r="R422" i="46" s="1"/>
  <c r="P422" i="48"/>
  <c r="R422" i="48" s="1"/>
  <c r="P422" i="41"/>
  <c r="R422" i="41" s="1"/>
  <c r="P422" i="47"/>
  <c r="P422" i="34"/>
  <c r="R422" i="34" s="1"/>
  <c r="P422" i="39"/>
  <c r="R422" i="39" s="1"/>
  <c r="P422" i="32"/>
  <c r="R422" i="32" s="1"/>
  <c r="P422" i="28"/>
  <c r="P422" i="42"/>
  <c r="R422" i="42" s="1"/>
  <c r="P422" i="40"/>
  <c r="R422" i="40" s="1"/>
  <c r="P422" i="36"/>
  <c r="R422" i="36" s="1"/>
  <c r="P293" i="44"/>
  <c r="R293" i="44" s="1"/>
  <c r="P293" i="45"/>
  <c r="R293" i="45" s="1"/>
  <c r="P293" i="29"/>
  <c r="R293" i="29" s="1"/>
  <c r="P293" i="35"/>
  <c r="R293" i="35" s="1"/>
  <c r="P293" i="31"/>
  <c r="R293" i="31" s="1"/>
  <c r="P293" i="33"/>
  <c r="R293" i="33" s="1"/>
  <c r="P293" i="32"/>
  <c r="R293" i="32" s="1"/>
  <c r="P293" i="47"/>
  <c r="P293" i="30"/>
  <c r="R293" i="30" s="1"/>
  <c r="P293" i="46"/>
  <c r="R293" i="46" s="1"/>
  <c r="P293" i="48"/>
  <c r="R293" i="48" s="1"/>
  <c r="P293" i="40"/>
  <c r="R293" i="40" s="1"/>
  <c r="P293" i="36"/>
  <c r="R293" i="36" s="1"/>
  <c r="P293" i="28"/>
  <c r="P293" i="39"/>
  <c r="R293" i="39" s="1"/>
  <c r="P293" i="43"/>
  <c r="R293" i="43" s="1"/>
  <c r="P293" i="37"/>
  <c r="R293" i="37" s="1"/>
  <c r="P293" i="41"/>
  <c r="R293" i="41" s="1"/>
  <c r="P293" i="42"/>
  <c r="R293" i="42" s="1"/>
  <c r="P293" i="34"/>
  <c r="R293" i="34" s="1"/>
  <c r="P293" i="38"/>
  <c r="R293" i="38" s="1"/>
  <c r="O296" i="34"/>
  <c r="O296" i="41"/>
  <c r="O296" i="47"/>
  <c r="O296" i="30"/>
  <c r="O296" i="31"/>
  <c r="O296" i="48"/>
  <c r="O296" i="45"/>
  <c r="O296" i="42"/>
  <c r="O296" i="35"/>
  <c r="O296" i="40"/>
  <c r="O296" i="39"/>
  <c r="O296" i="29"/>
  <c r="O296" i="32"/>
  <c r="O296" i="43"/>
  <c r="O296" i="38"/>
  <c r="O296" i="33"/>
  <c r="O296" i="46"/>
  <c r="O296" i="44"/>
  <c r="O296" i="37"/>
  <c r="O296" i="28"/>
  <c r="O296" i="36"/>
  <c r="O157" i="38"/>
  <c r="O157" i="41"/>
  <c r="O157" i="40"/>
  <c r="O157" i="29"/>
  <c r="O157" i="37"/>
  <c r="O157" i="33"/>
  <c r="O157" i="35"/>
  <c r="O157" i="47"/>
  <c r="O157" i="36"/>
  <c r="O157" i="48"/>
  <c r="O157" i="28"/>
  <c r="O157" i="43"/>
  <c r="O157" i="39"/>
  <c r="O157" i="44"/>
  <c r="O157" i="45"/>
  <c r="O157" i="34"/>
  <c r="O157" i="30"/>
  <c r="O157" i="42"/>
  <c r="O157" i="32"/>
  <c r="O157" i="46"/>
  <c r="O157" i="31"/>
  <c r="P157" i="33"/>
  <c r="R157" i="33" s="1"/>
  <c r="P157" i="39"/>
  <c r="R157" i="39" s="1"/>
  <c r="P157" i="36"/>
  <c r="R157" i="36" s="1"/>
  <c r="P157" i="43"/>
  <c r="R157" i="43" s="1"/>
  <c r="P157" i="40"/>
  <c r="R157" i="40" s="1"/>
  <c r="P157" i="38"/>
  <c r="R157" i="38" s="1"/>
  <c r="P157" i="29"/>
  <c r="R157" i="29" s="1"/>
  <c r="P157" i="47"/>
  <c r="P157" i="45"/>
  <c r="R157" i="45" s="1"/>
  <c r="P157" i="37"/>
  <c r="R157" i="37" s="1"/>
  <c r="P157" i="31"/>
  <c r="R157" i="31" s="1"/>
  <c r="P157" i="30"/>
  <c r="R157" i="30" s="1"/>
  <c r="P157" i="35"/>
  <c r="R157" i="35" s="1"/>
  <c r="P157" i="41"/>
  <c r="R157" i="41" s="1"/>
  <c r="P157" i="28"/>
  <c r="P157" i="46"/>
  <c r="R157" i="46" s="1"/>
  <c r="P157" i="48"/>
  <c r="R157" i="48" s="1"/>
  <c r="P157" i="34"/>
  <c r="R157" i="34" s="1"/>
  <c r="P157" i="32"/>
  <c r="R157" i="32" s="1"/>
  <c r="P157" i="44"/>
  <c r="R157" i="44" s="1"/>
  <c r="P157" i="42"/>
  <c r="R157" i="42" s="1"/>
  <c r="P353" i="30"/>
  <c r="R353" i="30" s="1"/>
  <c r="P353" i="46"/>
  <c r="R353" i="46" s="1"/>
  <c r="P353" i="41"/>
  <c r="R353" i="41" s="1"/>
  <c r="P353" i="32"/>
  <c r="R353" i="32" s="1"/>
  <c r="P353" i="47"/>
  <c r="P353" i="31"/>
  <c r="R353" i="31" s="1"/>
  <c r="P353" i="39"/>
  <c r="R353" i="39" s="1"/>
  <c r="P353" i="33"/>
  <c r="R353" i="33" s="1"/>
  <c r="P353" i="29"/>
  <c r="R353" i="29" s="1"/>
  <c r="P353" i="44"/>
  <c r="R353" i="44" s="1"/>
  <c r="P353" i="35"/>
  <c r="R353" i="35" s="1"/>
  <c r="P353" i="28"/>
  <c r="P353" i="48"/>
  <c r="R353" i="48" s="1"/>
  <c r="P353" i="45"/>
  <c r="R353" i="45" s="1"/>
  <c r="P353" i="40"/>
  <c r="R353" i="40" s="1"/>
  <c r="P353" i="43"/>
  <c r="R353" i="43" s="1"/>
  <c r="P353" i="38"/>
  <c r="R353" i="38" s="1"/>
  <c r="P353" i="37"/>
  <c r="R353" i="37" s="1"/>
  <c r="P353" i="34"/>
  <c r="R353" i="34" s="1"/>
  <c r="P353" i="36"/>
  <c r="R353" i="36" s="1"/>
  <c r="P353" i="42"/>
  <c r="R353" i="42" s="1"/>
  <c r="O353" i="32"/>
  <c r="O353" i="43"/>
  <c r="O353" i="35"/>
  <c r="O353" i="37"/>
  <c r="O353" i="42"/>
  <c r="O353" i="28"/>
  <c r="O353" i="40"/>
  <c r="O353" i="36"/>
  <c r="O353" i="45"/>
  <c r="O353" i="29"/>
  <c r="O353" i="34"/>
  <c r="O353" i="47"/>
  <c r="O353" i="44"/>
  <c r="O353" i="41"/>
  <c r="O353" i="38"/>
  <c r="O353" i="39"/>
  <c r="O353" i="31"/>
  <c r="O353" i="48"/>
  <c r="O353" i="30"/>
  <c r="O353" i="46"/>
  <c r="O353" i="33"/>
  <c r="P162" i="41"/>
  <c r="R162" i="41" s="1"/>
  <c r="P162" i="46"/>
  <c r="R162" i="46" s="1"/>
  <c r="P162" i="34"/>
  <c r="R162" i="34" s="1"/>
  <c r="P162" i="37"/>
  <c r="R162" i="37" s="1"/>
  <c r="P162" i="38"/>
  <c r="R162" i="38" s="1"/>
  <c r="P162" i="30"/>
  <c r="R162" i="30" s="1"/>
  <c r="P162" i="39"/>
  <c r="R162" i="39" s="1"/>
  <c r="P162" i="33"/>
  <c r="R162" i="33" s="1"/>
  <c r="P162" i="48"/>
  <c r="R162" i="48" s="1"/>
  <c r="P162" i="42"/>
  <c r="R162" i="42" s="1"/>
  <c r="P162" i="45"/>
  <c r="R162" i="45" s="1"/>
  <c r="P162" i="31"/>
  <c r="R162" i="31" s="1"/>
  <c r="P162" i="32"/>
  <c r="R162" i="32" s="1"/>
  <c r="P162" i="44"/>
  <c r="R162" i="44" s="1"/>
  <c r="P162" i="35"/>
  <c r="R162" i="35" s="1"/>
  <c r="P162" i="29"/>
  <c r="R162" i="29" s="1"/>
  <c r="P162" i="28"/>
  <c r="P162" i="43"/>
  <c r="R162" i="43" s="1"/>
  <c r="P162" i="40"/>
  <c r="R162" i="40" s="1"/>
  <c r="P162" i="47"/>
  <c r="P162" i="36"/>
  <c r="R162" i="36" s="1"/>
  <c r="O162" i="46"/>
  <c r="O162" i="35"/>
  <c r="O162" i="38"/>
  <c r="O162" i="47"/>
  <c r="O162" i="40"/>
  <c r="O162" i="34"/>
  <c r="O162" i="33"/>
  <c r="O162" i="44"/>
  <c r="O162" i="37"/>
  <c r="O162" i="30"/>
  <c r="O162" i="39"/>
  <c r="O162" i="42"/>
  <c r="O162" i="28"/>
  <c r="O162" i="45"/>
  <c r="O162" i="36"/>
  <c r="O162" i="29"/>
  <c r="O162" i="43"/>
  <c r="O162" i="32"/>
  <c r="O162" i="31"/>
  <c r="O162" i="41"/>
  <c r="O162" i="48"/>
  <c r="O113" i="29"/>
  <c r="O113" i="33"/>
  <c r="O113" i="38"/>
  <c r="O113" i="46"/>
  <c r="O113" i="44"/>
  <c r="O113" i="42"/>
  <c r="O113" i="35"/>
  <c r="O113" i="36"/>
  <c r="O113" i="39"/>
  <c r="O113" i="41"/>
  <c r="O113" i="43"/>
  <c r="O113" i="28"/>
  <c r="O113" i="37"/>
  <c r="O113" i="30"/>
  <c r="O113" i="32"/>
  <c r="O113" i="40"/>
  <c r="O113" i="47"/>
  <c r="O113" i="45"/>
  <c r="O113" i="31"/>
  <c r="O113" i="34"/>
  <c r="O113" i="48"/>
  <c r="P113" i="42"/>
  <c r="R113" i="42" s="1"/>
  <c r="P113" i="40"/>
  <c r="R113" i="40" s="1"/>
  <c r="P113" i="34"/>
  <c r="R113" i="34" s="1"/>
  <c r="P113" i="44"/>
  <c r="R113" i="44" s="1"/>
  <c r="P113" i="46"/>
  <c r="R113" i="46" s="1"/>
  <c r="P113" i="47"/>
  <c r="P113" i="48"/>
  <c r="R113" i="48" s="1"/>
  <c r="P113" i="37"/>
  <c r="R113" i="37" s="1"/>
  <c r="P113" i="32"/>
  <c r="R113" i="32" s="1"/>
  <c r="P113" i="33"/>
  <c r="R113" i="33" s="1"/>
  <c r="P113" i="41"/>
  <c r="R113" i="41" s="1"/>
  <c r="P113" i="29"/>
  <c r="R113" i="29" s="1"/>
  <c r="P113" i="36"/>
  <c r="R113" i="36" s="1"/>
  <c r="P113" i="30"/>
  <c r="R113" i="30" s="1"/>
  <c r="P113" i="28"/>
  <c r="P113" i="43"/>
  <c r="R113" i="43" s="1"/>
  <c r="P113" i="31"/>
  <c r="R113" i="31" s="1"/>
  <c r="P113" i="38"/>
  <c r="R113" i="38" s="1"/>
  <c r="P113" i="45"/>
  <c r="R113" i="45" s="1"/>
  <c r="P113" i="39"/>
  <c r="R113" i="39" s="1"/>
  <c r="P113" i="35"/>
  <c r="R113" i="35" s="1"/>
  <c r="O205" i="37"/>
  <c r="O205" i="31"/>
  <c r="O205" i="42"/>
  <c r="O205" i="39"/>
  <c r="O205" i="30"/>
  <c r="O205" i="33"/>
  <c r="O205" i="29"/>
  <c r="O205" i="40"/>
  <c r="O205" i="43"/>
  <c r="O205" i="34"/>
  <c r="O205" i="35"/>
  <c r="P223" i="41"/>
  <c r="R223" i="41" s="1"/>
  <c r="P223" i="30"/>
  <c r="R223" i="30" s="1"/>
  <c r="P223" i="42"/>
  <c r="R223" i="42" s="1"/>
  <c r="P223" i="33"/>
  <c r="R223" i="33" s="1"/>
  <c r="P223" i="45"/>
  <c r="R223" i="45" s="1"/>
  <c r="P223" i="46"/>
  <c r="R223" i="46" s="1"/>
  <c r="P223" i="36"/>
  <c r="R223" i="36" s="1"/>
  <c r="P223" i="28"/>
  <c r="P223" i="40"/>
  <c r="R223" i="40" s="1"/>
  <c r="P223" i="35"/>
  <c r="R223" i="35" s="1"/>
  <c r="P223" i="32"/>
  <c r="R223" i="32" s="1"/>
  <c r="P223" i="47"/>
  <c r="P223" i="31"/>
  <c r="R223" i="31" s="1"/>
  <c r="P223" i="48"/>
  <c r="R223" i="48" s="1"/>
  <c r="P223" i="39"/>
  <c r="R223" i="39" s="1"/>
  <c r="P223" i="38"/>
  <c r="R223" i="38" s="1"/>
  <c r="P223" i="37"/>
  <c r="R223" i="37" s="1"/>
  <c r="P223" i="44"/>
  <c r="R223" i="44" s="1"/>
  <c r="P223" i="34"/>
  <c r="R223" i="34" s="1"/>
  <c r="P223" i="29"/>
  <c r="R223" i="29" s="1"/>
  <c r="P223" i="43"/>
  <c r="R223" i="43" s="1"/>
  <c r="P273" i="45"/>
  <c r="R273" i="45" s="1"/>
  <c r="P273" i="32"/>
  <c r="R273" i="32" s="1"/>
  <c r="P273" i="29"/>
  <c r="R273" i="29" s="1"/>
  <c r="P273" i="47"/>
  <c r="P273" i="34"/>
  <c r="R273" i="34" s="1"/>
  <c r="P273" i="28"/>
  <c r="P273" i="38"/>
  <c r="R273" i="38" s="1"/>
  <c r="P273" i="37"/>
  <c r="R273" i="37" s="1"/>
  <c r="P273" i="43"/>
  <c r="R273" i="43" s="1"/>
  <c r="P273" i="30"/>
  <c r="R273" i="30" s="1"/>
  <c r="P273" i="48"/>
  <c r="R273" i="48" s="1"/>
  <c r="P273" i="33"/>
  <c r="R273" i="33" s="1"/>
  <c r="P273" i="46"/>
  <c r="R273" i="46" s="1"/>
  <c r="P273" i="36"/>
  <c r="R273" i="36" s="1"/>
  <c r="P273" i="44"/>
  <c r="R273" i="44" s="1"/>
  <c r="P273" i="42"/>
  <c r="R273" i="42" s="1"/>
  <c r="P273" i="39"/>
  <c r="R273" i="39" s="1"/>
  <c r="P273" i="31"/>
  <c r="R273" i="31" s="1"/>
  <c r="P273" i="40"/>
  <c r="R273" i="40" s="1"/>
  <c r="P273" i="35"/>
  <c r="R273" i="35" s="1"/>
  <c r="P273" i="41"/>
  <c r="R273" i="41" s="1"/>
  <c r="O273" i="40"/>
  <c r="O273" i="39"/>
  <c r="O273" i="32"/>
  <c r="O273" i="45"/>
  <c r="O273" i="36"/>
  <c r="O273" i="44"/>
  <c r="O273" i="41"/>
  <c r="O273" i="48"/>
  <c r="O273" i="28"/>
  <c r="O273" i="47"/>
  <c r="O273" i="38"/>
  <c r="O273" i="31"/>
  <c r="O273" i="30"/>
  <c r="O273" i="42"/>
  <c r="O273" i="34"/>
  <c r="O273" i="46"/>
  <c r="O273" i="43"/>
  <c r="O273" i="37"/>
  <c r="O273" i="33"/>
  <c r="O273" i="29"/>
  <c r="O273" i="35"/>
  <c r="O276" i="41"/>
  <c r="O276" i="48"/>
  <c r="O276" i="32"/>
  <c r="O276" i="35"/>
  <c r="O276" i="28"/>
  <c r="O276" i="33"/>
  <c r="O461" i="47"/>
  <c r="O461" i="43"/>
  <c r="O461" i="28"/>
  <c r="O461" i="32"/>
  <c r="O461" i="31"/>
  <c r="O461" i="33"/>
  <c r="O461" i="39"/>
  <c r="O461" i="30"/>
  <c r="O461" i="45"/>
  <c r="O461" i="42"/>
  <c r="O461" i="36"/>
  <c r="O461" i="29"/>
  <c r="O461" i="38"/>
  <c r="O461" i="48"/>
  <c r="O461" i="37"/>
  <c r="O461" i="41"/>
  <c r="O461" i="46"/>
  <c r="O461" i="35"/>
  <c r="O461" i="34"/>
  <c r="O461" i="44"/>
  <c r="O461" i="40"/>
  <c r="O208" i="47"/>
  <c r="O208" i="30"/>
  <c r="O208" i="43"/>
  <c r="O208" i="31"/>
  <c r="O208" i="40"/>
  <c r="O208" i="46"/>
  <c r="O208" i="48"/>
  <c r="O208" i="41"/>
  <c r="O208" i="32"/>
  <c r="O208" i="39"/>
  <c r="O208" i="45"/>
  <c r="O208" i="44"/>
  <c r="O208" i="35"/>
  <c r="O208" i="34"/>
  <c r="O208" i="42"/>
  <c r="O208" i="36"/>
  <c r="O208" i="33"/>
  <c r="O208" i="37"/>
  <c r="O208" i="38"/>
  <c r="O208" i="28"/>
  <c r="O208" i="29"/>
  <c r="P208" i="48"/>
  <c r="R208" i="48" s="1"/>
  <c r="P208" i="45"/>
  <c r="R208" i="45" s="1"/>
  <c r="P208" i="37"/>
  <c r="R208" i="37" s="1"/>
  <c r="P208" i="35"/>
  <c r="R208" i="35" s="1"/>
  <c r="P208" i="31"/>
  <c r="R208" i="31" s="1"/>
  <c r="P208" i="40"/>
  <c r="R208" i="40" s="1"/>
  <c r="P208" i="42"/>
  <c r="R208" i="42" s="1"/>
  <c r="P208" i="46"/>
  <c r="R208" i="46" s="1"/>
  <c r="P208" i="47"/>
  <c r="P208" i="29"/>
  <c r="R208" i="29" s="1"/>
  <c r="P208" i="36"/>
  <c r="R208" i="36" s="1"/>
  <c r="P208" i="43"/>
  <c r="R208" i="43" s="1"/>
  <c r="P208" i="28"/>
  <c r="P208" i="38"/>
  <c r="R208" i="38" s="1"/>
  <c r="P208" i="39"/>
  <c r="R208" i="39" s="1"/>
  <c r="P208" i="34"/>
  <c r="R208" i="34" s="1"/>
  <c r="P208" i="41"/>
  <c r="R208" i="41" s="1"/>
  <c r="P208" i="44"/>
  <c r="R208" i="44" s="1"/>
  <c r="P208" i="33"/>
  <c r="R208" i="33" s="1"/>
  <c r="P208" i="30"/>
  <c r="R208" i="30" s="1"/>
  <c r="P208" i="32"/>
  <c r="R208" i="32" s="1"/>
  <c r="P320" i="39"/>
  <c r="R320" i="39" s="1"/>
  <c r="P320" i="48"/>
  <c r="R320" i="48" s="1"/>
  <c r="P320" i="41"/>
  <c r="R320" i="41" s="1"/>
  <c r="P320" i="29"/>
  <c r="R320" i="29" s="1"/>
  <c r="P320" i="38"/>
  <c r="R320" i="38" s="1"/>
  <c r="P320" i="36"/>
  <c r="R320" i="36" s="1"/>
  <c r="P320" i="46"/>
  <c r="R320" i="46" s="1"/>
  <c r="P320" i="47"/>
  <c r="P320" i="32"/>
  <c r="R320" i="32" s="1"/>
  <c r="P320" i="44"/>
  <c r="R320" i="44" s="1"/>
  <c r="P320" i="45"/>
  <c r="R320" i="45" s="1"/>
  <c r="P320" i="40"/>
  <c r="R320" i="40" s="1"/>
  <c r="P320" i="28"/>
  <c r="P320" i="43"/>
  <c r="R320" i="43" s="1"/>
  <c r="P320" i="37"/>
  <c r="R320" i="37" s="1"/>
  <c r="P320" i="30"/>
  <c r="R320" i="30" s="1"/>
  <c r="P320" i="34"/>
  <c r="R320" i="34" s="1"/>
  <c r="P320" i="33"/>
  <c r="R320" i="33" s="1"/>
  <c r="P320" i="31"/>
  <c r="R320" i="31" s="1"/>
  <c r="P320" i="35"/>
  <c r="R320" i="35" s="1"/>
  <c r="P320" i="42"/>
  <c r="R320" i="42" s="1"/>
  <c r="O320" i="40"/>
  <c r="O320" i="36"/>
  <c r="O320" i="43"/>
  <c r="O320" i="44"/>
  <c r="O320" i="42"/>
  <c r="O320" i="37"/>
  <c r="O320" i="47"/>
  <c r="O320" i="34"/>
  <c r="O320" i="48"/>
  <c r="O320" i="46"/>
  <c r="O320" i="31"/>
  <c r="O320" i="41"/>
  <c r="O320" i="28"/>
  <c r="O320" i="45"/>
  <c r="O320" i="35"/>
  <c r="O320" i="39"/>
  <c r="O320" i="33"/>
  <c r="O320" i="29"/>
  <c r="O320" i="32"/>
  <c r="O320" i="30"/>
  <c r="O320" i="38"/>
  <c r="P172" i="39"/>
  <c r="R172" i="39" s="1"/>
  <c r="P172" i="43"/>
  <c r="R172" i="43" s="1"/>
  <c r="P172" i="42"/>
  <c r="R172" i="42" s="1"/>
  <c r="P172" i="40"/>
  <c r="R172" i="40" s="1"/>
  <c r="P172" i="30"/>
  <c r="R172" i="30" s="1"/>
  <c r="P172" i="28"/>
  <c r="P172" i="31"/>
  <c r="R172" i="31" s="1"/>
  <c r="P172" i="29"/>
  <c r="R172" i="29" s="1"/>
  <c r="P172" i="41"/>
  <c r="R172" i="41" s="1"/>
  <c r="P172" i="37"/>
  <c r="R172" i="37" s="1"/>
  <c r="P172" i="47"/>
  <c r="P172" i="34"/>
  <c r="R172" i="34" s="1"/>
  <c r="P172" i="38"/>
  <c r="R172" i="38" s="1"/>
  <c r="P172" i="36"/>
  <c r="R172" i="36" s="1"/>
  <c r="P172" i="46"/>
  <c r="R172" i="46" s="1"/>
  <c r="P172" i="35"/>
  <c r="R172" i="35" s="1"/>
  <c r="P172" i="33"/>
  <c r="R172" i="33" s="1"/>
  <c r="P172" i="44"/>
  <c r="R172" i="44" s="1"/>
  <c r="P172" i="45"/>
  <c r="R172" i="45" s="1"/>
  <c r="P172" i="32"/>
  <c r="R172" i="32" s="1"/>
  <c r="P172" i="48"/>
  <c r="R172" i="48" s="1"/>
  <c r="P443" i="29"/>
  <c r="R443" i="29" s="1"/>
  <c r="P443" i="40"/>
  <c r="R443" i="40" s="1"/>
  <c r="P443" i="39"/>
  <c r="R443" i="39" s="1"/>
  <c r="P443" i="38"/>
  <c r="R443" i="38" s="1"/>
  <c r="P443" i="33"/>
  <c r="R443" i="33" s="1"/>
  <c r="P443" i="46"/>
  <c r="R443" i="46" s="1"/>
  <c r="P443" i="44"/>
  <c r="R443" i="44" s="1"/>
  <c r="P443" i="28"/>
  <c r="P443" i="37"/>
  <c r="R443" i="37" s="1"/>
  <c r="P443" i="45"/>
  <c r="R443" i="45" s="1"/>
  <c r="P443" i="30"/>
  <c r="R443" i="30" s="1"/>
  <c r="P443" i="43"/>
  <c r="R443" i="43" s="1"/>
  <c r="P443" i="34"/>
  <c r="R443" i="34" s="1"/>
  <c r="P443" i="36"/>
  <c r="R443" i="36" s="1"/>
  <c r="P443" i="41"/>
  <c r="R443" i="41" s="1"/>
  <c r="P443" i="47"/>
  <c r="P443" i="48"/>
  <c r="R443" i="48" s="1"/>
  <c r="P443" i="42"/>
  <c r="R443" i="42" s="1"/>
  <c r="P443" i="35"/>
  <c r="R443" i="35" s="1"/>
  <c r="P443" i="32"/>
  <c r="R443" i="32" s="1"/>
  <c r="P443" i="31"/>
  <c r="R443" i="31" s="1"/>
  <c r="O463" i="38"/>
  <c r="O463" i="46"/>
  <c r="O463" i="34"/>
  <c r="O463" i="28"/>
  <c r="O463" i="30"/>
  <c r="O463" i="42"/>
  <c r="O463" i="32"/>
  <c r="O463" i="31"/>
  <c r="O463" i="41"/>
  <c r="O463" i="45"/>
  <c r="O463" i="48"/>
  <c r="O463" i="36"/>
  <c r="O463" i="29"/>
  <c r="O463" i="33"/>
  <c r="O463" i="43"/>
  <c r="O463" i="47"/>
  <c r="O463" i="35"/>
  <c r="O463" i="39"/>
  <c r="O463" i="40"/>
  <c r="O463" i="44"/>
  <c r="O463" i="37"/>
  <c r="P463" i="34"/>
  <c r="R463" i="34" s="1"/>
  <c r="P463" i="41"/>
  <c r="R463" i="41" s="1"/>
  <c r="P463" i="48"/>
  <c r="R463" i="48" s="1"/>
  <c r="P463" i="42"/>
  <c r="R463" i="42" s="1"/>
  <c r="P463" i="46"/>
  <c r="R463" i="46" s="1"/>
  <c r="P463" i="44"/>
  <c r="R463" i="44" s="1"/>
  <c r="P463" i="47"/>
  <c r="P463" i="28"/>
  <c r="P463" i="36"/>
  <c r="R463" i="36" s="1"/>
  <c r="P463" i="39"/>
  <c r="R463" i="39" s="1"/>
  <c r="P463" i="31"/>
  <c r="R463" i="31" s="1"/>
  <c r="P463" i="30"/>
  <c r="R463" i="30" s="1"/>
  <c r="P463" i="32"/>
  <c r="R463" i="32" s="1"/>
  <c r="P463" i="38"/>
  <c r="R463" i="38" s="1"/>
  <c r="P463" i="29"/>
  <c r="R463" i="29" s="1"/>
  <c r="P463" i="35"/>
  <c r="R463" i="35" s="1"/>
  <c r="P463" i="45"/>
  <c r="R463" i="45" s="1"/>
  <c r="P463" i="37"/>
  <c r="R463" i="37" s="1"/>
  <c r="P463" i="33"/>
  <c r="R463" i="33" s="1"/>
  <c r="P463" i="43"/>
  <c r="R463" i="43" s="1"/>
  <c r="P463" i="40"/>
  <c r="R463" i="40" s="1"/>
  <c r="P321" i="42"/>
  <c r="R321" i="42" s="1"/>
  <c r="P321" i="38"/>
  <c r="R321" i="38" s="1"/>
  <c r="P321" i="29"/>
  <c r="R321" i="29" s="1"/>
  <c r="P321" i="41"/>
  <c r="R321" i="41" s="1"/>
  <c r="P321" i="30"/>
  <c r="R321" i="30" s="1"/>
  <c r="P321" i="47"/>
  <c r="P321" i="33"/>
  <c r="R321" i="33" s="1"/>
  <c r="P321" i="35"/>
  <c r="R321" i="35" s="1"/>
  <c r="P321" i="48"/>
  <c r="R321" i="48" s="1"/>
  <c r="P321" i="46"/>
  <c r="R321" i="46" s="1"/>
  <c r="P321" i="43"/>
  <c r="R321" i="43" s="1"/>
  <c r="P321" i="44"/>
  <c r="R321" i="44" s="1"/>
  <c r="P321" i="45"/>
  <c r="R321" i="45" s="1"/>
  <c r="P321" i="34"/>
  <c r="R321" i="34" s="1"/>
  <c r="P321" i="32"/>
  <c r="R321" i="32" s="1"/>
  <c r="P321" i="40"/>
  <c r="R321" i="40" s="1"/>
  <c r="P321" i="36"/>
  <c r="R321" i="36" s="1"/>
  <c r="P321" i="37"/>
  <c r="R321" i="37" s="1"/>
  <c r="P321" i="28"/>
  <c r="P321" i="31"/>
  <c r="R321" i="31" s="1"/>
  <c r="P321" i="39"/>
  <c r="R321" i="39" s="1"/>
  <c r="O297" i="44"/>
  <c r="O297" i="40"/>
  <c r="O297" i="46"/>
  <c r="O297" i="38"/>
  <c r="O297" i="41"/>
  <c r="O297" i="48"/>
  <c r="O297" i="35"/>
  <c r="O297" i="30"/>
  <c r="O297" i="33"/>
  <c r="O297" i="29"/>
  <c r="O297" i="43"/>
  <c r="O297" i="42"/>
  <c r="O297" i="31"/>
  <c r="O297" i="28"/>
  <c r="O297" i="34"/>
  <c r="O297" i="37"/>
  <c r="O297" i="36"/>
  <c r="O297" i="45"/>
  <c r="O297" i="32"/>
  <c r="O297" i="39"/>
  <c r="O297" i="47"/>
  <c r="P297" i="28"/>
  <c r="P297" i="30"/>
  <c r="R297" i="30" s="1"/>
  <c r="P297" i="40"/>
  <c r="R297" i="40" s="1"/>
  <c r="P297" i="45"/>
  <c r="R297" i="45" s="1"/>
  <c r="P297" i="29"/>
  <c r="R297" i="29" s="1"/>
  <c r="P297" i="39"/>
  <c r="R297" i="39" s="1"/>
  <c r="P297" i="38"/>
  <c r="R297" i="38" s="1"/>
  <c r="P297" i="46"/>
  <c r="R297" i="46" s="1"/>
  <c r="P297" i="31"/>
  <c r="R297" i="31" s="1"/>
  <c r="P297" i="32"/>
  <c r="R297" i="32" s="1"/>
  <c r="P297" i="43"/>
  <c r="R297" i="43" s="1"/>
  <c r="P297" i="41"/>
  <c r="R297" i="41" s="1"/>
  <c r="P297" i="35"/>
  <c r="R297" i="35" s="1"/>
  <c r="P297" i="34"/>
  <c r="R297" i="34" s="1"/>
  <c r="P297" i="33"/>
  <c r="R297" i="33" s="1"/>
  <c r="P297" i="37"/>
  <c r="R297" i="37" s="1"/>
  <c r="P297" i="42"/>
  <c r="R297" i="42" s="1"/>
  <c r="P297" i="48"/>
  <c r="R297" i="48" s="1"/>
  <c r="P297" i="44"/>
  <c r="R297" i="44" s="1"/>
  <c r="P297" i="36"/>
  <c r="R297" i="36" s="1"/>
  <c r="P297" i="47"/>
  <c r="P473" i="42"/>
  <c r="R473" i="42" s="1"/>
  <c r="P473" i="34"/>
  <c r="R473" i="34" s="1"/>
  <c r="P473" i="36"/>
  <c r="R473" i="36" s="1"/>
  <c r="P473" i="47"/>
  <c r="P473" i="44"/>
  <c r="R473" i="44" s="1"/>
  <c r="P473" i="30"/>
  <c r="R473" i="30" s="1"/>
  <c r="P473" i="37"/>
  <c r="R473" i="37" s="1"/>
  <c r="P473" i="46"/>
  <c r="R473" i="46" s="1"/>
  <c r="P473" i="48"/>
  <c r="R473" i="48" s="1"/>
  <c r="P473" i="35"/>
  <c r="R473" i="35" s="1"/>
  <c r="P473" i="41"/>
  <c r="R473" i="41" s="1"/>
  <c r="P473" i="33"/>
  <c r="R473" i="33" s="1"/>
  <c r="P473" i="31"/>
  <c r="R473" i="31" s="1"/>
  <c r="P473" i="39"/>
  <c r="R473" i="39" s="1"/>
  <c r="P473" i="40"/>
  <c r="R473" i="40" s="1"/>
  <c r="P473" i="32"/>
  <c r="R473" i="32" s="1"/>
  <c r="P473" i="28"/>
  <c r="P473" i="29"/>
  <c r="R473" i="29" s="1"/>
  <c r="P473" i="45"/>
  <c r="R473" i="45" s="1"/>
  <c r="P473" i="38"/>
  <c r="R473" i="38" s="1"/>
  <c r="P473" i="43"/>
  <c r="R473" i="43" s="1"/>
  <c r="O473" i="31"/>
  <c r="O473" i="36"/>
  <c r="O473" i="45"/>
  <c r="O473" i="35"/>
  <c r="O473" i="47"/>
  <c r="O473" i="28"/>
  <c r="O473" i="32"/>
  <c r="O473" i="33"/>
  <c r="O473" i="46"/>
  <c r="O473" i="29"/>
  <c r="O473" i="41"/>
  <c r="O473" i="42"/>
  <c r="O473" i="34"/>
  <c r="O473" i="48"/>
  <c r="O473" i="37"/>
  <c r="O473" i="39"/>
  <c r="O473" i="40"/>
  <c r="O473" i="38"/>
  <c r="O473" i="30"/>
  <c r="O473" i="43"/>
  <c r="O473" i="44"/>
  <c r="O369" i="38"/>
  <c r="O369" i="28"/>
  <c r="O369" i="35"/>
  <c r="O369" i="34"/>
  <c r="O369" i="33"/>
  <c r="O369" i="29"/>
  <c r="O446" i="36"/>
  <c r="O446" i="35"/>
  <c r="O446" i="42"/>
  <c r="O446" i="30"/>
  <c r="O446" i="37"/>
  <c r="O446" i="45"/>
  <c r="O446" i="29"/>
  <c r="O446" i="34"/>
  <c r="O446" i="38"/>
  <c r="O446" i="41"/>
  <c r="O446" i="31"/>
  <c r="O446" i="46"/>
  <c r="O446" i="28"/>
  <c r="O446" i="43"/>
  <c r="O446" i="48"/>
  <c r="O446" i="33"/>
  <c r="O446" i="39"/>
  <c r="O446" i="40"/>
  <c r="O446" i="47"/>
  <c r="O446" i="32"/>
  <c r="O446" i="44"/>
  <c r="P460" i="30"/>
  <c r="R460" i="30" s="1"/>
  <c r="P460" i="32"/>
  <c r="R460" i="32" s="1"/>
  <c r="P460" i="42"/>
  <c r="R460" i="42" s="1"/>
  <c r="P460" i="40"/>
  <c r="R460" i="40" s="1"/>
  <c r="P460" i="38"/>
  <c r="R460" i="38" s="1"/>
  <c r="P460" i="46"/>
  <c r="R460" i="46" s="1"/>
  <c r="P460" i="45"/>
  <c r="R460" i="45" s="1"/>
  <c r="P460" i="35"/>
  <c r="R460" i="35" s="1"/>
  <c r="P460" i="34"/>
  <c r="R460" i="34" s="1"/>
  <c r="P460" i="37"/>
  <c r="R460" i="37" s="1"/>
  <c r="P460" i="33"/>
  <c r="R460" i="33" s="1"/>
  <c r="P460" i="47"/>
  <c r="P460" i="48"/>
  <c r="R460" i="48" s="1"/>
  <c r="P460" i="41"/>
  <c r="R460" i="41" s="1"/>
  <c r="P460" i="31"/>
  <c r="R460" i="31" s="1"/>
  <c r="P460" i="44"/>
  <c r="R460" i="44" s="1"/>
  <c r="P460" i="29"/>
  <c r="R460" i="29" s="1"/>
  <c r="P460" i="39"/>
  <c r="R460" i="39" s="1"/>
  <c r="P460" i="43"/>
  <c r="R460" i="43" s="1"/>
  <c r="P460" i="36"/>
  <c r="R460" i="36" s="1"/>
  <c r="P460" i="28"/>
  <c r="P434" i="40"/>
  <c r="R434" i="40" s="1"/>
  <c r="P434" i="31"/>
  <c r="R434" i="31" s="1"/>
  <c r="P434" i="47"/>
  <c r="P434" i="45"/>
  <c r="R434" i="45" s="1"/>
  <c r="P434" i="30"/>
  <c r="R434" i="30" s="1"/>
  <c r="P434" i="33"/>
  <c r="R434" i="33" s="1"/>
  <c r="P434" i="46"/>
  <c r="R434" i="46" s="1"/>
  <c r="P434" i="34"/>
  <c r="R434" i="34" s="1"/>
  <c r="P434" i="41"/>
  <c r="R434" i="41" s="1"/>
  <c r="P434" i="43"/>
  <c r="R434" i="43" s="1"/>
  <c r="P434" i="42"/>
  <c r="R434" i="42" s="1"/>
  <c r="P434" i="36"/>
  <c r="R434" i="36" s="1"/>
  <c r="P434" i="48"/>
  <c r="R434" i="48" s="1"/>
  <c r="P434" i="32"/>
  <c r="R434" i="32" s="1"/>
  <c r="P434" i="44"/>
  <c r="R434" i="44" s="1"/>
  <c r="P434" i="37"/>
  <c r="R434" i="37" s="1"/>
  <c r="P434" i="35"/>
  <c r="R434" i="35" s="1"/>
  <c r="P434" i="29"/>
  <c r="R434" i="29" s="1"/>
  <c r="P434" i="39"/>
  <c r="R434" i="39" s="1"/>
  <c r="P434" i="38"/>
  <c r="R434" i="38" s="1"/>
  <c r="P434" i="28"/>
  <c r="O137" i="39"/>
  <c r="O137" i="41"/>
  <c r="O137" i="35"/>
  <c r="O137" i="44"/>
  <c r="P385" i="40"/>
  <c r="R385" i="40" s="1"/>
  <c r="P385" i="47"/>
  <c r="P385" i="33"/>
  <c r="R385" i="33" s="1"/>
  <c r="P385" i="35"/>
  <c r="R385" i="35" s="1"/>
  <c r="P385" i="48"/>
  <c r="R385" i="48" s="1"/>
  <c r="P385" i="30"/>
  <c r="R385" i="30" s="1"/>
  <c r="P385" i="29"/>
  <c r="R385" i="29" s="1"/>
  <c r="P385" i="41"/>
  <c r="R385" i="41" s="1"/>
  <c r="P385" i="38"/>
  <c r="R385" i="38" s="1"/>
  <c r="P385" i="46"/>
  <c r="R385" i="46" s="1"/>
  <c r="P385" i="39"/>
  <c r="R385" i="39" s="1"/>
  <c r="P385" i="45"/>
  <c r="R385" i="45" s="1"/>
  <c r="P385" i="43"/>
  <c r="R385" i="43" s="1"/>
  <c r="P385" i="37"/>
  <c r="R385" i="37" s="1"/>
  <c r="P385" i="34"/>
  <c r="R385" i="34" s="1"/>
  <c r="P385" i="31"/>
  <c r="R385" i="31" s="1"/>
  <c r="P385" i="28"/>
  <c r="P385" i="36"/>
  <c r="R385" i="36" s="1"/>
  <c r="P385" i="32"/>
  <c r="R385" i="32" s="1"/>
  <c r="P385" i="44"/>
  <c r="R385" i="44" s="1"/>
  <c r="P385" i="42"/>
  <c r="R385" i="42" s="1"/>
  <c r="P175" i="31"/>
  <c r="R175" i="31" s="1"/>
  <c r="P175" i="38"/>
  <c r="R175" i="38" s="1"/>
  <c r="P175" i="44"/>
  <c r="R175" i="44" s="1"/>
  <c r="P175" i="48"/>
  <c r="R175" i="48" s="1"/>
  <c r="P175" i="34"/>
  <c r="R175" i="34" s="1"/>
  <c r="P175" i="47"/>
  <c r="P175" i="46"/>
  <c r="R175" i="46" s="1"/>
  <c r="P175" i="39"/>
  <c r="R175" i="39" s="1"/>
  <c r="P175" i="37"/>
  <c r="R175" i="37" s="1"/>
  <c r="P175" i="30"/>
  <c r="R175" i="30" s="1"/>
  <c r="P175" i="42"/>
  <c r="R175" i="42" s="1"/>
  <c r="P244" i="36"/>
  <c r="R244" i="36" s="1"/>
  <c r="P244" i="41"/>
  <c r="R244" i="41" s="1"/>
  <c r="P244" i="31"/>
  <c r="R244" i="31" s="1"/>
  <c r="P244" i="46"/>
  <c r="R244" i="46" s="1"/>
  <c r="P244" i="42"/>
  <c r="R244" i="42" s="1"/>
  <c r="P244" i="30"/>
  <c r="R244" i="30" s="1"/>
  <c r="P244" i="40"/>
  <c r="R244" i="40" s="1"/>
  <c r="P244" i="32"/>
  <c r="R244" i="32" s="1"/>
  <c r="P244" i="28"/>
  <c r="P244" i="35"/>
  <c r="R244" i="35" s="1"/>
  <c r="P244" i="39"/>
  <c r="R244" i="39" s="1"/>
  <c r="P244" i="45"/>
  <c r="R244" i="45" s="1"/>
  <c r="P244" i="43"/>
  <c r="R244" i="43" s="1"/>
  <c r="P244" i="37"/>
  <c r="R244" i="37" s="1"/>
  <c r="P244" i="48"/>
  <c r="R244" i="48" s="1"/>
  <c r="P244" i="34"/>
  <c r="R244" i="34" s="1"/>
  <c r="P244" i="29"/>
  <c r="R244" i="29" s="1"/>
  <c r="P244" i="38"/>
  <c r="R244" i="38" s="1"/>
  <c r="P244" i="33"/>
  <c r="R244" i="33" s="1"/>
  <c r="P244" i="44"/>
  <c r="R244" i="44" s="1"/>
  <c r="P244" i="47"/>
  <c r="P234" i="33"/>
  <c r="R234" i="33" s="1"/>
  <c r="P234" i="36"/>
  <c r="R234" i="36" s="1"/>
  <c r="P234" i="28"/>
  <c r="P234" i="34"/>
  <c r="R234" i="34" s="1"/>
  <c r="P234" i="42"/>
  <c r="R234" i="42" s="1"/>
  <c r="P234" i="37"/>
  <c r="R234" i="37" s="1"/>
  <c r="P234" i="39"/>
  <c r="R234" i="39" s="1"/>
  <c r="P234" i="43"/>
  <c r="R234" i="43" s="1"/>
  <c r="P234" i="35"/>
  <c r="R234" i="35" s="1"/>
  <c r="P234" i="31"/>
  <c r="R234" i="31" s="1"/>
  <c r="P234" i="41"/>
  <c r="R234" i="41" s="1"/>
  <c r="P234" i="38"/>
  <c r="R234" i="38" s="1"/>
  <c r="P234" i="30"/>
  <c r="R234" i="30" s="1"/>
  <c r="P234" i="44"/>
  <c r="R234" i="44" s="1"/>
  <c r="P234" i="29"/>
  <c r="R234" i="29" s="1"/>
  <c r="P234" i="45"/>
  <c r="R234" i="45" s="1"/>
  <c r="P234" i="46"/>
  <c r="R234" i="46" s="1"/>
  <c r="P234" i="32"/>
  <c r="R234" i="32" s="1"/>
  <c r="P234" i="48"/>
  <c r="R234" i="48" s="1"/>
  <c r="P234" i="40"/>
  <c r="R234" i="40" s="1"/>
  <c r="P234" i="47"/>
  <c r="O370" i="35"/>
  <c r="O370" i="34"/>
  <c r="O370" i="39"/>
  <c r="O370" i="48"/>
  <c r="O370" i="41"/>
  <c r="O370" i="46"/>
  <c r="O370" i="47"/>
  <c r="O370" i="31"/>
  <c r="O370" i="38"/>
  <c r="O370" i="45"/>
  <c r="O370" i="44"/>
  <c r="O370" i="33"/>
  <c r="O370" i="32"/>
  <c r="O370" i="28"/>
  <c r="O370" i="43"/>
  <c r="O370" i="37"/>
  <c r="O370" i="42"/>
  <c r="O370" i="29"/>
  <c r="O370" i="36"/>
  <c r="O370" i="30"/>
  <c r="O370" i="40"/>
  <c r="P185" i="30"/>
  <c r="R185" i="30" s="1"/>
  <c r="P185" i="28"/>
  <c r="P185" i="37"/>
  <c r="R185" i="37" s="1"/>
  <c r="P185" i="41"/>
  <c r="R185" i="41" s="1"/>
  <c r="P185" i="38"/>
  <c r="R185" i="38" s="1"/>
  <c r="P185" i="43"/>
  <c r="R185" i="43" s="1"/>
  <c r="P185" i="47"/>
  <c r="P185" i="46"/>
  <c r="R185" i="46" s="1"/>
  <c r="P185" i="36"/>
  <c r="R185" i="36" s="1"/>
  <c r="P185" i="39"/>
  <c r="R185" i="39" s="1"/>
  <c r="P185" i="29"/>
  <c r="R185" i="29" s="1"/>
  <c r="P185" i="32"/>
  <c r="R185" i="32" s="1"/>
  <c r="P185" i="34"/>
  <c r="R185" i="34" s="1"/>
  <c r="P185" i="48"/>
  <c r="R185" i="48" s="1"/>
  <c r="P185" i="42"/>
  <c r="R185" i="42" s="1"/>
  <c r="P185" i="35"/>
  <c r="R185" i="35" s="1"/>
  <c r="P185" i="44"/>
  <c r="R185" i="44" s="1"/>
  <c r="P185" i="33"/>
  <c r="R185" i="33" s="1"/>
  <c r="P185" i="40"/>
  <c r="R185" i="40" s="1"/>
  <c r="P185" i="45"/>
  <c r="R185" i="45" s="1"/>
  <c r="P185" i="31"/>
  <c r="R185" i="31" s="1"/>
  <c r="O185" i="44"/>
  <c r="O185" i="39"/>
  <c r="O185" i="29"/>
  <c r="O185" i="46"/>
  <c r="O185" i="34"/>
  <c r="O185" i="32"/>
  <c r="O185" i="31"/>
  <c r="O185" i="37"/>
  <c r="O185" i="35"/>
  <c r="O185" i="47"/>
  <c r="O185" i="40"/>
  <c r="O185" i="41"/>
  <c r="O185" i="45"/>
  <c r="O185" i="42"/>
  <c r="O185" i="43"/>
  <c r="O185" i="36"/>
  <c r="O185" i="38"/>
  <c r="O185" i="30"/>
  <c r="O185" i="28"/>
  <c r="O185" i="48"/>
  <c r="O185" i="33"/>
  <c r="P459" i="28"/>
  <c r="P459" i="46"/>
  <c r="R459" i="46" s="1"/>
  <c r="P459" i="34"/>
  <c r="R459" i="34" s="1"/>
  <c r="P459" i="48"/>
  <c r="R459" i="48" s="1"/>
  <c r="P459" i="40"/>
  <c r="R459" i="40" s="1"/>
  <c r="P459" i="31"/>
  <c r="R459" i="31" s="1"/>
  <c r="P459" i="36"/>
  <c r="R459" i="36" s="1"/>
  <c r="P459" i="33"/>
  <c r="R459" i="33" s="1"/>
  <c r="P459" i="37"/>
  <c r="R459" i="37" s="1"/>
  <c r="P459" i="42"/>
  <c r="R459" i="42" s="1"/>
  <c r="P459" i="35"/>
  <c r="R459" i="35" s="1"/>
  <c r="P459" i="29"/>
  <c r="R459" i="29" s="1"/>
  <c r="P459" i="38"/>
  <c r="R459" i="38" s="1"/>
  <c r="P459" i="39"/>
  <c r="R459" i="39" s="1"/>
  <c r="P459" i="43"/>
  <c r="R459" i="43" s="1"/>
  <c r="P459" i="45"/>
  <c r="R459" i="45" s="1"/>
  <c r="P459" i="44"/>
  <c r="R459" i="44" s="1"/>
  <c r="P459" i="47"/>
  <c r="P459" i="30"/>
  <c r="R459" i="30" s="1"/>
  <c r="P459" i="41"/>
  <c r="R459" i="41" s="1"/>
  <c r="P459" i="32"/>
  <c r="R459" i="32" s="1"/>
  <c r="P275" i="39"/>
  <c r="R275" i="39" s="1"/>
  <c r="P275" i="46"/>
  <c r="R275" i="46" s="1"/>
  <c r="P275" i="32"/>
  <c r="R275" i="32" s="1"/>
  <c r="P275" i="40"/>
  <c r="R275" i="40" s="1"/>
  <c r="P275" i="42"/>
  <c r="R275" i="42" s="1"/>
  <c r="P275" i="36"/>
  <c r="R275" i="36" s="1"/>
  <c r="P275" i="41"/>
  <c r="R275" i="41" s="1"/>
  <c r="P275" i="47"/>
  <c r="P275" i="28"/>
  <c r="P275" i="45"/>
  <c r="R275" i="45" s="1"/>
  <c r="P275" i="43"/>
  <c r="R275" i="43" s="1"/>
  <c r="P275" i="37"/>
  <c r="R275" i="37" s="1"/>
  <c r="P275" i="34"/>
  <c r="R275" i="34" s="1"/>
  <c r="P275" i="31"/>
  <c r="R275" i="31" s="1"/>
  <c r="P275" i="30"/>
  <c r="R275" i="30" s="1"/>
  <c r="P275" i="29"/>
  <c r="R275" i="29" s="1"/>
  <c r="P275" i="35"/>
  <c r="R275" i="35" s="1"/>
  <c r="P275" i="33"/>
  <c r="R275" i="33" s="1"/>
  <c r="P275" i="44"/>
  <c r="R275" i="44" s="1"/>
  <c r="P275" i="38"/>
  <c r="R275" i="38" s="1"/>
  <c r="P275" i="48"/>
  <c r="R275" i="48" s="1"/>
  <c r="O226" i="41"/>
  <c r="O226" i="42"/>
  <c r="O226" i="35"/>
  <c r="O226" i="47"/>
  <c r="O226" i="31"/>
  <c r="O226" i="39"/>
  <c r="O226" i="33"/>
  <c r="O226" i="43"/>
  <c r="O226" i="45"/>
  <c r="O226" i="36"/>
  <c r="O226" i="40"/>
  <c r="O226" i="32"/>
  <c r="O226" i="46"/>
  <c r="O226" i="30"/>
  <c r="O226" i="29"/>
  <c r="O226" i="28"/>
  <c r="O226" i="38"/>
  <c r="O226" i="34"/>
  <c r="O226" i="37"/>
  <c r="O226" i="44"/>
  <c r="O226" i="48"/>
  <c r="P226" i="30"/>
  <c r="R226" i="30" s="1"/>
  <c r="P226" i="45"/>
  <c r="R226" i="45" s="1"/>
  <c r="O313" i="30"/>
  <c r="O313" i="42"/>
  <c r="O313" i="48"/>
  <c r="O313" i="43"/>
  <c r="O313" i="35"/>
  <c r="O313" i="29"/>
  <c r="O313" i="31"/>
  <c r="O313" i="34"/>
  <c r="O313" i="44"/>
  <c r="O313" i="37"/>
  <c r="O313" i="39"/>
  <c r="O313" i="40"/>
  <c r="O313" i="32"/>
  <c r="O313" i="33"/>
  <c r="O313" i="41"/>
  <c r="O313" i="36"/>
  <c r="O313" i="45"/>
  <c r="O313" i="38"/>
  <c r="O313" i="28"/>
  <c r="O313" i="46"/>
  <c r="O313" i="47"/>
  <c r="P313" i="28"/>
  <c r="P313" i="43"/>
  <c r="R313" i="43" s="1"/>
  <c r="P313" i="29"/>
  <c r="R313" i="29" s="1"/>
  <c r="P313" i="33"/>
  <c r="R313" i="33" s="1"/>
  <c r="P313" i="41"/>
  <c r="R313" i="41" s="1"/>
  <c r="P313" i="31"/>
  <c r="R313" i="31" s="1"/>
  <c r="P411" i="33"/>
  <c r="R411" i="33" s="1"/>
  <c r="P411" i="42"/>
  <c r="R411" i="42" s="1"/>
  <c r="P411" i="48"/>
  <c r="R411" i="48" s="1"/>
  <c r="P411" i="41"/>
  <c r="R411" i="41" s="1"/>
  <c r="P411" i="40"/>
  <c r="R411" i="40" s="1"/>
  <c r="P411" i="35"/>
  <c r="R411" i="35" s="1"/>
  <c r="P411" i="34"/>
  <c r="R411" i="34" s="1"/>
  <c r="P411" i="47"/>
  <c r="P411" i="46"/>
  <c r="R411" i="46" s="1"/>
  <c r="P411" i="29"/>
  <c r="R411" i="29" s="1"/>
  <c r="P411" i="28"/>
  <c r="P411" i="36"/>
  <c r="R411" i="36" s="1"/>
  <c r="P411" i="32"/>
  <c r="R411" i="32" s="1"/>
  <c r="P411" i="38"/>
  <c r="R411" i="38" s="1"/>
  <c r="P411" i="31"/>
  <c r="R411" i="31" s="1"/>
  <c r="P411" i="43"/>
  <c r="R411" i="43" s="1"/>
  <c r="P411" i="30"/>
  <c r="R411" i="30" s="1"/>
  <c r="P411" i="44"/>
  <c r="R411" i="44" s="1"/>
  <c r="P411" i="45"/>
  <c r="R411" i="45" s="1"/>
  <c r="P411" i="37"/>
  <c r="R411" i="37" s="1"/>
  <c r="P411" i="39"/>
  <c r="R411" i="39" s="1"/>
  <c r="O411" i="38"/>
  <c r="O411" i="36"/>
  <c r="O469" i="38"/>
  <c r="O469" i="39"/>
  <c r="O469" i="48"/>
  <c r="O469" i="40"/>
  <c r="O469" i="44"/>
  <c r="O469" i="35"/>
  <c r="O469" i="31"/>
  <c r="O469" i="42"/>
  <c r="O469" i="33"/>
  <c r="O469" i="37"/>
  <c r="O469" i="34"/>
  <c r="O469" i="43"/>
  <c r="O469" i="41"/>
  <c r="O469" i="36"/>
  <c r="O469" i="30"/>
  <c r="O469" i="47"/>
  <c r="O469" i="28"/>
  <c r="O469" i="46"/>
  <c r="O469" i="29"/>
  <c r="O469" i="45"/>
  <c r="O469" i="32"/>
  <c r="O354" i="40"/>
  <c r="O354" i="31"/>
  <c r="O354" i="41"/>
  <c r="O354" i="33"/>
  <c r="O354" i="34"/>
  <c r="O354" i="37"/>
  <c r="O354" i="30"/>
  <c r="O354" i="29"/>
  <c r="O354" i="45"/>
  <c r="O354" i="47"/>
  <c r="O354" i="32"/>
  <c r="O354" i="48"/>
  <c r="O354" i="38"/>
  <c r="O354" i="43"/>
  <c r="O354" i="42"/>
  <c r="O354" i="39"/>
  <c r="O354" i="35"/>
  <c r="O354" i="46"/>
  <c r="O354" i="36"/>
  <c r="O354" i="28"/>
  <c r="O354" i="44"/>
  <c r="P354" i="45"/>
  <c r="R354" i="45" s="1"/>
  <c r="P354" i="37"/>
  <c r="R354" i="37" s="1"/>
  <c r="P346" i="40"/>
  <c r="R346" i="40" s="1"/>
  <c r="P346" i="41"/>
  <c r="R346" i="41" s="1"/>
  <c r="P346" i="34"/>
  <c r="R346" i="34" s="1"/>
  <c r="P346" i="28"/>
  <c r="P346" i="32"/>
  <c r="R346" i="32" s="1"/>
  <c r="P346" i="30"/>
  <c r="R346" i="30" s="1"/>
  <c r="P346" i="39"/>
  <c r="R346" i="39" s="1"/>
  <c r="P346" i="47"/>
  <c r="P346" i="29"/>
  <c r="R346" i="29" s="1"/>
  <c r="P346" i="44"/>
  <c r="R346" i="44" s="1"/>
  <c r="P346" i="38"/>
  <c r="R346" i="38" s="1"/>
  <c r="P346" i="33"/>
  <c r="R346" i="33" s="1"/>
  <c r="P346" i="35"/>
  <c r="R346" i="35" s="1"/>
  <c r="P346" i="37"/>
  <c r="R346" i="37" s="1"/>
  <c r="P346" i="48"/>
  <c r="R346" i="48" s="1"/>
  <c r="P346" i="43"/>
  <c r="R346" i="43" s="1"/>
  <c r="P346" i="42"/>
  <c r="R346" i="42" s="1"/>
  <c r="P346" i="36"/>
  <c r="R346" i="36" s="1"/>
  <c r="P346" i="45"/>
  <c r="R346" i="45" s="1"/>
  <c r="P346" i="46"/>
  <c r="R346" i="46" s="1"/>
  <c r="P346" i="31"/>
  <c r="R346" i="31" s="1"/>
  <c r="O346" i="39"/>
  <c r="O346" i="44"/>
  <c r="O346" i="47"/>
  <c r="O346" i="32"/>
  <c r="O346" i="33"/>
  <c r="O346" i="31"/>
  <c r="O346" i="41"/>
  <c r="O346" i="29"/>
  <c r="O346" i="38"/>
  <c r="O346" i="43"/>
  <c r="O346" i="45"/>
  <c r="O346" i="40"/>
  <c r="O346" i="35"/>
  <c r="O346" i="34"/>
  <c r="O346" i="30"/>
  <c r="O346" i="37"/>
  <c r="O346" i="36"/>
  <c r="O346" i="28"/>
  <c r="O346" i="42"/>
  <c r="O346" i="48"/>
  <c r="O346" i="46"/>
  <c r="P301" i="28"/>
  <c r="P301" i="45"/>
  <c r="R301" i="45" s="1"/>
  <c r="P301" i="43"/>
  <c r="R301" i="43" s="1"/>
  <c r="P301" i="37"/>
  <c r="R301" i="37" s="1"/>
  <c r="P301" i="39"/>
  <c r="R301" i="39" s="1"/>
  <c r="P301" i="44"/>
  <c r="R301" i="44" s="1"/>
  <c r="P301" i="46"/>
  <c r="R301" i="46" s="1"/>
  <c r="P301" i="35"/>
  <c r="R301" i="35" s="1"/>
  <c r="P301" i="32"/>
  <c r="R301" i="32" s="1"/>
  <c r="P301" i="34"/>
  <c r="R301" i="34" s="1"/>
  <c r="P301" i="29"/>
  <c r="R301" i="29" s="1"/>
  <c r="P301" i="48"/>
  <c r="R301" i="48" s="1"/>
  <c r="P301" i="42"/>
  <c r="R301" i="42" s="1"/>
  <c r="P301" i="33"/>
  <c r="R301" i="33" s="1"/>
  <c r="P301" i="30"/>
  <c r="R301" i="30" s="1"/>
  <c r="P301" i="31"/>
  <c r="R301" i="31" s="1"/>
  <c r="P301" i="38"/>
  <c r="R301" i="38" s="1"/>
  <c r="P301" i="47"/>
  <c r="P301" i="36"/>
  <c r="R301" i="36" s="1"/>
  <c r="P301" i="40"/>
  <c r="R301" i="40" s="1"/>
  <c r="P301" i="41"/>
  <c r="R301" i="41" s="1"/>
  <c r="O301" i="32"/>
  <c r="O301" i="34"/>
  <c r="O301" i="37"/>
  <c r="O301" i="46"/>
  <c r="O301" i="45"/>
  <c r="O301" i="39"/>
  <c r="O301" i="33"/>
  <c r="O301" i="28"/>
  <c r="O301" i="48"/>
  <c r="O301" i="36"/>
  <c r="O301" i="44"/>
  <c r="O301" i="38"/>
  <c r="O301" i="43"/>
  <c r="O301" i="29"/>
  <c r="O301" i="40"/>
  <c r="O301" i="35"/>
  <c r="O301" i="30"/>
  <c r="O301" i="42"/>
  <c r="O301" i="47"/>
  <c r="O301" i="31"/>
  <c r="O301" i="41"/>
  <c r="P425" i="43"/>
  <c r="R425" i="43" s="1"/>
  <c r="P425" i="48"/>
  <c r="R425" i="48" s="1"/>
  <c r="P425" i="35"/>
  <c r="R425" i="35" s="1"/>
  <c r="P425" i="32"/>
  <c r="R425" i="32" s="1"/>
  <c r="P425" i="29"/>
  <c r="R425" i="29" s="1"/>
  <c r="P425" i="46"/>
  <c r="R425" i="46" s="1"/>
  <c r="P425" i="45"/>
  <c r="R425" i="45" s="1"/>
  <c r="P425" i="39"/>
  <c r="R425" i="39" s="1"/>
  <c r="P425" i="40"/>
  <c r="R425" i="40" s="1"/>
  <c r="P425" i="30"/>
  <c r="R425" i="30" s="1"/>
  <c r="P425" i="42"/>
  <c r="R425" i="42" s="1"/>
  <c r="P425" i="33"/>
  <c r="R425" i="33" s="1"/>
  <c r="P425" i="37"/>
  <c r="R425" i="37" s="1"/>
  <c r="P425" i="38"/>
  <c r="R425" i="38" s="1"/>
  <c r="P425" i="36"/>
  <c r="R425" i="36" s="1"/>
  <c r="P425" i="44"/>
  <c r="R425" i="44" s="1"/>
  <c r="P425" i="34"/>
  <c r="R425" i="34" s="1"/>
  <c r="P425" i="47"/>
  <c r="P425" i="31"/>
  <c r="R425" i="31" s="1"/>
  <c r="P425" i="28"/>
  <c r="P425" i="41"/>
  <c r="R425" i="41" s="1"/>
  <c r="P127" i="36"/>
  <c r="R127" i="36" s="1"/>
  <c r="P127" i="48"/>
  <c r="R127" i="48" s="1"/>
  <c r="P127" i="35"/>
  <c r="R127" i="35" s="1"/>
  <c r="P127" i="47"/>
  <c r="P127" i="44"/>
  <c r="R127" i="44" s="1"/>
  <c r="P127" i="43"/>
  <c r="R127" i="43" s="1"/>
  <c r="P127" i="29"/>
  <c r="R127" i="29" s="1"/>
  <c r="P127" i="40"/>
  <c r="R127" i="40" s="1"/>
  <c r="P127" i="34"/>
  <c r="R127" i="34" s="1"/>
  <c r="P127" i="46"/>
  <c r="R127" i="46" s="1"/>
  <c r="P127" i="33"/>
  <c r="R127" i="33" s="1"/>
  <c r="P127" i="32"/>
  <c r="R127" i="32" s="1"/>
  <c r="P127" i="30"/>
  <c r="R127" i="30" s="1"/>
  <c r="P127" i="28"/>
  <c r="P127" i="41"/>
  <c r="R127" i="41" s="1"/>
  <c r="P127" i="45"/>
  <c r="R127" i="45" s="1"/>
  <c r="P127" i="38"/>
  <c r="R127" i="38" s="1"/>
  <c r="P127" i="31"/>
  <c r="R127" i="31" s="1"/>
  <c r="P127" i="42"/>
  <c r="R127" i="42" s="1"/>
  <c r="P127" i="39"/>
  <c r="R127" i="39" s="1"/>
  <c r="P127" i="37"/>
  <c r="R127" i="37" s="1"/>
  <c r="P379" i="28"/>
  <c r="P379" i="35"/>
  <c r="R379" i="35" s="1"/>
  <c r="P379" i="30"/>
  <c r="R379" i="30" s="1"/>
  <c r="P379" i="38"/>
  <c r="R379" i="38" s="1"/>
  <c r="P379" i="45"/>
  <c r="R379" i="45" s="1"/>
  <c r="P379" i="31"/>
  <c r="R379" i="31" s="1"/>
  <c r="P379" i="32"/>
  <c r="R379" i="32" s="1"/>
  <c r="P379" i="41"/>
  <c r="R379" i="41" s="1"/>
  <c r="P379" i="36"/>
  <c r="R379" i="36" s="1"/>
  <c r="P379" i="44"/>
  <c r="R379" i="44" s="1"/>
  <c r="P379" i="40"/>
  <c r="R379" i="40" s="1"/>
  <c r="P379" i="48"/>
  <c r="R379" i="48" s="1"/>
  <c r="P379" i="33"/>
  <c r="R379" i="33" s="1"/>
  <c r="P379" i="47"/>
  <c r="P379" i="46"/>
  <c r="R379" i="46" s="1"/>
  <c r="P379" i="37"/>
  <c r="R379" i="37" s="1"/>
  <c r="P379" i="43"/>
  <c r="R379" i="43" s="1"/>
  <c r="P379" i="29"/>
  <c r="R379" i="29" s="1"/>
  <c r="P379" i="39"/>
  <c r="R379" i="39" s="1"/>
  <c r="P379" i="42"/>
  <c r="R379" i="42" s="1"/>
  <c r="P379" i="34"/>
  <c r="R379" i="34" s="1"/>
  <c r="P93" i="37"/>
  <c r="R93" i="37" s="1"/>
  <c r="P93" i="38"/>
  <c r="R93" i="38" s="1"/>
  <c r="P93" i="42"/>
  <c r="R93" i="42" s="1"/>
  <c r="P93" i="48"/>
  <c r="R93" i="48" s="1"/>
  <c r="P93" i="47"/>
  <c r="P93" i="41"/>
  <c r="R93" i="41" s="1"/>
  <c r="P93" i="30"/>
  <c r="R93" i="30" s="1"/>
  <c r="P93" i="35"/>
  <c r="R93" i="35" s="1"/>
  <c r="P93" i="36"/>
  <c r="R93" i="36" s="1"/>
  <c r="P93" i="32"/>
  <c r="R93" i="32" s="1"/>
  <c r="P93" i="43"/>
  <c r="R93" i="43" s="1"/>
  <c r="P93" i="40"/>
  <c r="R93" i="40" s="1"/>
  <c r="P93" i="34"/>
  <c r="R93" i="34" s="1"/>
  <c r="P93" i="45"/>
  <c r="R93" i="45" s="1"/>
  <c r="P93" i="46"/>
  <c r="R93" i="46" s="1"/>
  <c r="P93" i="44"/>
  <c r="R93" i="44" s="1"/>
  <c r="P93" i="39"/>
  <c r="R93" i="39" s="1"/>
  <c r="P93" i="31"/>
  <c r="R93" i="31" s="1"/>
  <c r="P93" i="28"/>
  <c r="P93" i="29"/>
  <c r="R93" i="29" s="1"/>
  <c r="P93" i="33"/>
  <c r="R93" i="33" s="1"/>
  <c r="P357" i="36"/>
  <c r="R357" i="36" s="1"/>
  <c r="P357" i="41"/>
  <c r="R357" i="41" s="1"/>
  <c r="P357" i="30"/>
  <c r="R357" i="30" s="1"/>
  <c r="P357" i="38"/>
  <c r="R357" i="38" s="1"/>
  <c r="P357" i="42"/>
  <c r="R357" i="42" s="1"/>
  <c r="P357" i="31"/>
  <c r="R357" i="31" s="1"/>
  <c r="P357" i="39"/>
  <c r="R357" i="39" s="1"/>
  <c r="P357" i="29"/>
  <c r="R357" i="29" s="1"/>
  <c r="P357" i="46"/>
  <c r="R357" i="46" s="1"/>
  <c r="P357" i="48"/>
  <c r="R357" i="48" s="1"/>
  <c r="P357" i="32"/>
  <c r="R357" i="32" s="1"/>
  <c r="P357" i="44"/>
  <c r="R357" i="44" s="1"/>
  <c r="P357" i="47"/>
  <c r="P357" i="37"/>
  <c r="R357" i="37" s="1"/>
  <c r="P357" i="33"/>
  <c r="R357" i="33" s="1"/>
  <c r="O210" i="29"/>
  <c r="O210" i="47"/>
  <c r="O210" i="48"/>
  <c r="O210" i="46"/>
  <c r="O210" i="34"/>
  <c r="O210" i="28"/>
  <c r="O210" i="30"/>
  <c r="O210" i="44"/>
  <c r="O210" i="32"/>
  <c r="O210" i="38"/>
  <c r="O210" i="35"/>
  <c r="O210" i="36"/>
  <c r="O210" i="43"/>
  <c r="O210" i="39"/>
  <c r="O210" i="33"/>
  <c r="O210" i="37"/>
  <c r="O210" i="41"/>
  <c r="O115" i="47"/>
  <c r="O115" i="36"/>
  <c r="O115" i="32"/>
  <c r="O115" i="42"/>
  <c r="O115" i="46"/>
  <c r="O115" i="48"/>
  <c r="O115" i="41"/>
  <c r="O115" i="39"/>
  <c r="O115" i="43"/>
  <c r="O115" i="45"/>
  <c r="O115" i="31"/>
  <c r="O115" i="28"/>
  <c r="O115" i="29"/>
  <c r="O115" i="40"/>
  <c r="O386" i="42"/>
  <c r="O386" i="48"/>
  <c r="O386" i="37"/>
  <c r="O386" i="38"/>
  <c r="O386" i="45"/>
  <c r="O386" i="41"/>
  <c r="O386" i="33"/>
  <c r="O386" i="36"/>
  <c r="O386" i="47"/>
  <c r="O386" i="43"/>
  <c r="O386" i="29"/>
  <c r="O386" i="44"/>
  <c r="O386" i="39"/>
  <c r="O386" i="30"/>
  <c r="O386" i="28"/>
  <c r="O386" i="32"/>
  <c r="O386" i="31"/>
  <c r="O386" i="46"/>
  <c r="O386" i="35"/>
  <c r="O386" i="34"/>
  <c r="O386" i="40"/>
  <c r="P147" i="46"/>
  <c r="R147" i="46" s="1"/>
  <c r="P147" i="29"/>
  <c r="R147" i="29" s="1"/>
  <c r="P147" i="36"/>
  <c r="R147" i="36" s="1"/>
  <c r="P147" i="45"/>
  <c r="R147" i="45" s="1"/>
  <c r="P147" i="35"/>
  <c r="R147" i="35" s="1"/>
  <c r="P147" i="42"/>
  <c r="R147" i="42" s="1"/>
  <c r="P147" i="33"/>
  <c r="R147" i="33" s="1"/>
  <c r="P147" i="48"/>
  <c r="R147" i="48" s="1"/>
  <c r="P147" i="44"/>
  <c r="R147" i="44" s="1"/>
  <c r="P147" i="28"/>
  <c r="P147" i="34"/>
  <c r="R147" i="34" s="1"/>
  <c r="P147" i="43"/>
  <c r="R147" i="43" s="1"/>
  <c r="P147" i="37"/>
  <c r="R147" i="37" s="1"/>
  <c r="P147" i="40"/>
  <c r="R147" i="40" s="1"/>
  <c r="P147" i="30"/>
  <c r="R147" i="30" s="1"/>
  <c r="P147" i="47"/>
  <c r="P147" i="31"/>
  <c r="R147" i="31" s="1"/>
  <c r="P147" i="41"/>
  <c r="R147" i="41" s="1"/>
  <c r="P147" i="32"/>
  <c r="R147" i="32" s="1"/>
  <c r="P147" i="39"/>
  <c r="R147" i="39" s="1"/>
  <c r="P147" i="38"/>
  <c r="R147" i="38" s="1"/>
  <c r="P423" i="48"/>
  <c r="R423" i="48" s="1"/>
  <c r="P423" i="38"/>
  <c r="R423" i="38" s="1"/>
  <c r="P423" i="28"/>
  <c r="P423" i="30"/>
  <c r="R423" i="30" s="1"/>
  <c r="P423" i="35"/>
  <c r="R423" i="35" s="1"/>
  <c r="P423" i="46"/>
  <c r="R423" i="46" s="1"/>
  <c r="P423" i="47"/>
  <c r="P423" i="41"/>
  <c r="R423" i="41" s="1"/>
  <c r="P423" i="34"/>
  <c r="R423" i="34" s="1"/>
  <c r="P423" i="42"/>
  <c r="R423" i="42" s="1"/>
  <c r="P423" i="32"/>
  <c r="R423" i="32" s="1"/>
  <c r="P423" i="44"/>
  <c r="R423" i="44" s="1"/>
  <c r="P423" i="45"/>
  <c r="R423" i="45" s="1"/>
  <c r="P423" i="40"/>
  <c r="R423" i="40" s="1"/>
  <c r="P423" i="43"/>
  <c r="R423" i="43" s="1"/>
  <c r="P423" i="29"/>
  <c r="R423" i="29" s="1"/>
  <c r="P423" i="37"/>
  <c r="R423" i="37" s="1"/>
  <c r="P423" i="39"/>
  <c r="R423" i="39" s="1"/>
  <c r="P423" i="36"/>
  <c r="R423" i="36" s="1"/>
  <c r="P423" i="31"/>
  <c r="R423" i="31" s="1"/>
  <c r="P423" i="33"/>
  <c r="R423" i="33" s="1"/>
  <c r="P403" i="36"/>
  <c r="R403" i="36" s="1"/>
  <c r="P403" i="37"/>
  <c r="R403" i="37" s="1"/>
  <c r="P403" i="29"/>
  <c r="R403" i="29" s="1"/>
  <c r="P403" i="41"/>
  <c r="R403" i="41" s="1"/>
  <c r="P403" i="48"/>
  <c r="R403" i="48" s="1"/>
  <c r="P403" i="28"/>
  <c r="P403" i="42"/>
  <c r="R403" i="42" s="1"/>
  <c r="P403" i="43"/>
  <c r="R403" i="43" s="1"/>
  <c r="P403" i="40"/>
  <c r="R403" i="40" s="1"/>
  <c r="P403" i="47"/>
  <c r="P403" i="33"/>
  <c r="R403" i="33" s="1"/>
  <c r="P403" i="31"/>
  <c r="R403" i="31" s="1"/>
  <c r="P403" i="44"/>
  <c r="R403" i="44" s="1"/>
  <c r="P403" i="34"/>
  <c r="R403" i="34" s="1"/>
  <c r="P403" i="32"/>
  <c r="R403" i="32" s="1"/>
  <c r="P403" i="39"/>
  <c r="R403" i="39" s="1"/>
  <c r="P403" i="30"/>
  <c r="R403" i="30" s="1"/>
  <c r="P403" i="46"/>
  <c r="R403" i="46" s="1"/>
  <c r="P403" i="38"/>
  <c r="R403" i="38" s="1"/>
  <c r="P403" i="45"/>
  <c r="R403" i="45" s="1"/>
  <c r="P403" i="35"/>
  <c r="R403" i="35" s="1"/>
  <c r="P323" i="41"/>
  <c r="R323" i="41" s="1"/>
  <c r="P323" i="40"/>
  <c r="R323" i="40" s="1"/>
  <c r="P323" i="46"/>
  <c r="R323" i="46" s="1"/>
  <c r="P323" i="32"/>
  <c r="R323" i="32" s="1"/>
  <c r="P323" i="30"/>
  <c r="R323" i="30" s="1"/>
  <c r="P323" i="48"/>
  <c r="R323" i="48" s="1"/>
  <c r="P323" i="31"/>
  <c r="R323" i="31" s="1"/>
  <c r="P323" i="39"/>
  <c r="R323" i="39" s="1"/>
  <c r="P323" i="45"/>
  <c r="R323" i="45" s="1"/>
  <c r="P323" i="37"/>
  <c r="R323" i="37" s="1"/>
  <c r="P323" i="43"/>
  <c r="R323" i="43" s="1"/>
  <c r="P323" i="36"/>
  <c r="R323" i="36" s="1"/>
  <c r="P323" i="28"/>
  <c r="P323" i="34"/>
  <c r="R323" i="34" s="1"/>
  <c r="P323" i="44"/>
  <c r="R323" i="44" s="1"/>
  <c r="P323" i="42"/>
  <c r="R323" i="42" s="1"/>
  <c r="P323" i="38"/>
  <c r="R323" i="38" s="1"/>
  <c r="P323" i="35"/>
  <c r="R323" i="35" s="1"/>
  <c r="P323" i="47"/>
  <c r="P323" i="29"/>
  <c r="R323" i="29" s="1"/>
  <c r="P323" i="33"/>
  <c r="R323" i="33" s="1"/>
  <c r="P213" i="40"/>
  <c r="R213" i="40" s="1"/>
  <c r="P213" i="34"/>
  <c r="R213" i="34" s="1"/>
  <c r="P213" i="43"/>
  <c r="R213" i="43" s="1"/>
  <c r="P213" i="41"/>
  <c r="R213" i="41" s="1"/>
  <c r="P213" i="35"/>
  <c r="R213" i="35" s="1"/>
  <c r="P213" i="31"/>
  <c r="R213" i="31" s="1"/>
  <c r="P213" i="33"/>
  <c r="R213" i="33" s="1"/>
  <c r="P213" i="48"/>
  <c r="R213" i="48" s="1"/>
  <c r="P213" i="45"/>
  <c r="R213" i="45" s="1"/>
  <c r="P213" i="39"/>
  <c r="R213" i="39" s="1"/>
  <c r="P213" i="42"/>
  <c r="R213" i="42" s="1"/>
  <c r="P213" i="28"/>
  <c r="P213" i="32"/>
  <c r="R213" i="32" s="1"/>
  <c r="P213" i="38"/>
  <c r="R213" i="38" s="1"/>
  <c r="P213" i="37"/>
  <c r="R213" i="37" s="1"/>
  <c r="P213" i="47"/>
  <c r="P213" i="29"/>
  <c r="R213" i="29" s="1"/>
  <c r="P213" i="36"/>
  <c r="R213" i="36" s="1"/>
  <c r="P213" i="30"/>
  <c r="R213" i="30" s="1"/>
  <c r="P213" i="46"/>
  <c r="R213" i="46" s="1"/>
  <c r="P213" i="44"/>
  <c r="R213" i="44" s="1"/>
  <c r="P159" i="43"/>
  <c r="R159" i="43" s="1"/>
  <c r="P159" i="36"/>
  <c r="R159" i="36" s="1"/>
  <c r="P159" i="45"/>
  <c r="R159" i="45" s="1"/>
  <c r="P159" i="48"/>
  <c r="R159" i="48" s="1"/>
  <c r="P159" i="46"/>
  <c r="R159" i="46" s="1"/>
  <c r="P159" i="29"/>
  <c r="R159" i="29" s="1"/>
  <c r="P159" i="44"/>
  <c r="R159" i="44" s="1"/>
  <c r="P159" i="41"/>
  <c r="R159" i="41" s="1"/>
  <c r="P159" i="34"/>
  <c r="R159" i="34" s="1"/>
  <c r="P159" i="39"/>
  <c r="R159" i="39" s="1"/>
  <c r="P159" i="32"/>
  <c r="R159" i="32" s="1"/>
  <c r="P159" i="31"/>
  <c r="R159" i="31" s="1"/>
  <c r="P159" i="30"/>
  <c r="R159" i="30" s="1"/>
  <c r="P159" i="35"/>
  <c r="R159" i="35" s="1"/>
  <c r="P159" i="38"/>
  <c r="R159" i="38" s="1"/>
  <c r="P159" i="28"/>
  <c r="P159" i="33"/>
  <c r="R159" i="33" s="1"/>
  <c r="P159" i="40"/>
  <c r="R159" i="40" s="1"/>
  <c r="P159" i="47"/>
  <c r="P159" i="37"/>
  <c r="R159" i="37" s="1"/>
  <c r="P159" i="42"/>
  <c r="R159" i="42" s="1"/>
  <c r="L269" i="34"/>
  <c r="L269" i="45"/>
  <c r="L269" i="38"/>
  <c r="L269" i="35"/>
  <c r="L269" i="32"/>
  <c r="L269" i="31"/>
  <c r="L269" i="40"/>
  <c r="L269" i="46"/>
  <c r="L269" i="33"/>
  <c r="L269" i="28"/>
  <c r="L269" i="47"/>
  <c r="L269" i="41"/>
  <c r="L269" i="29"/>
  <c r="L269" i="44"/>
  <c r="L269" i="30"/>
  <c r="O170" i="37"/>
  <c r="O170" i="44"/>
  <c r="O170" i="42"/>
  <c r="O170" i="33"/>
  <c r="O170" i="34"/>
  <c r="O170" i="29"/>
  <c r="O170" i="45"/>
  <c r="O170" i="32"/>
  <c r="O170" i="40"/>
  <c r="O170" i="46"/>
  <c r="O170" i="28"/>
  <c r="O170" i="43"/>
  <c r="O170" i="47"/>
  <c r="O170" i="35"/>
  <c r="O170" i="48"/>
  <c r="O170" i="39"/>
  <c r="O170" i="30"/>
  <c r="O170" i="36"/>
  <c r="O170" i="31"/>
  <c r="O170" i="41"/>
  <c r="O170" i="38"/>
  <c r="P170" i="40"/>
  <c r="R170" i="40" s="1"/>
  <c r="P170" i="35"/>
  <c r="R170" i="35" s="1"/>
  <c r="P170" i="29"/>
  <c r="R170" i="29" s="1"/>
  <c r="P170" i="47"/>
  <c r="P170" i="41"/>
  <c r="R170" i="41" s="1"/>
  <c r="P170" i="44"/>
  <c r="R170" i="44" s="1"/>
  <c r="P170" i="45"/>
  <c r="R170" i="45" s="1"/>
  <c r="P170" i="39"/>
  <c r="R170" i="39" s="1"/>
  <c r="P170" i="36"/>
  <c r="R170" i="36" s="1"/>
  <c r="P170" i="46"/>
  <c r="R170" i="46" s="1"/>
  <c r="P170" i="31"/>
  <c r="R170" i="31" s="1"/>
  <c r="P170" i="33"/>
  <c r="R170" i="33" s="1"/>
  <c r="P170" i="48"/>
  <c r="R170" i="48" s="1"/>
  <c r="P170" i="43"/>
  <c r="R170" i="43" s="1"/>
  <c r="P170" i="28"/>
  <c r="P170" i="42"/>
  <c r="R170" i="42" s="1"/>
  <c r="P170" i="38"/>
  <c r="R170" i="38" s="1"/>
  <c r="P170" i="37"/>
  <c r="R170" i="37" s="1"/>
  <c r="P170" i="32"/>
  <c r="R170" i="32" s="1"/>
  <c r="P170" i="34"/>
  <c r="R170" i="34" s="1"/>
  <c r="P170" i="30"/>
  <c r="R170" i="30" s="1"/>
  <c r="P401" i="41"/>
  <c r="R401" i="41" s="1"/>
  <c r="P401" i="33"/>
  <c r="R401" i="33" s="1"/>
  <c r="P401" i="45"/>
  <c r="R401" i="45" s="1"/>
  <c r="P401" i="44"/>
  <c r="R401" i="44" s="1"/>
  <c r="P401" i="34"/>
  <c r="R401" i="34" s="1"/>
  <c r="P401" i="47"/>
  <c r="P401" i="29"/>
  <c r="R401" i="29" s="1"/>
  <c r="P401" i="32"/>
  <c r="R401" i="32" s="1"/>
  <c r="P401" i="30"/>
  <c r="R401" i="30" s="1"/>
  <c r="P401" i="46"/>
  <c r="R401" i="46" s="1"/>
  <c r="P401" i="38"/>
  <c r="R401" i="38" s="1"/>
  <c r="P401" i="36"/>
  <c r="R401" i="36" s="1"/>
  <c r="P401" i="42"/>
  <c r="R401" i="42" s="1"/>
  <c r="P401" i="37"/>
  <c r="R401" i="37" s="1"/>
  <c r="P401" i="35"/>
  <c r="R401" i="35" s="1"/>
  <c r="P401" i="48"/>
  <c r="R401" i="48" s="1"/>
  <c r="P401" i="31"/>
  <c r="R401" i="31" s="1"/>
  <c r="P401" i="40"/>
  <c r="R401" i="40" s="1"/>
  <c r="P401" i="28"/>
  <c r="P401" i="43"/>
  <c r="R401" i="43" s="1"/>
  <c r="P401" i="39"/>
  <c r="R401" i="39" s="1"/>
  <c r="O401" i="39"/>
  <c r="O401" i="48"/>
  <c r="O401" i="35"/>
  <c r="O401" i="36"/>
  <c r="O401" i="29"/>
  <c r="O401" i="43"/>
  <c r="O401" i="42"/>
  <c r="O401" i="44"/>
  <c r="O401" i="31"/>
  <c r="O401" i="46"/>
  <c r="O401" i="37"/>
  <c r="O401" i="34"/>
  <c r="O401" i="38"/>
  <c r="O401" i="41"/>
  <c r="O401" i="32"/>
  <c r="O401" i="40"/>
  <c r="O401" i="33"/>
  <c r="O401" i="47"/>
  <c r="O401" i="45"/>
  <c r="O401" i="30"/>
  <c r="O401" i="28"/>
  <c r="P207" i="35"/>
  <c r="R207" i="35" s="1"/>
  <c r="P207" i="48"/>
  <c r="R207" i="48" s="1"/>
  <c r="P207" i="39"/>
  <c r="R207" i="39" s="1"/>
  <c r="P207" i="44"/>
  <c r="R207" i="44" s="1"/>
  <c r="P207" i="32"/>
  <c r="R207" i="32" s="1"/>
  <c r="P207" i="40"/>
  <c r="R207" i="40" s="1"/>
  <c r="P207" i="46"/>
  <c r="R207" i="46" s="1"/>
  <c r="P207" i="33"/>
  <c r="R207" i="33" s="1"/>
  <c r="P207" i="36"/>
  <c r="R207" i="36" s="1"/>
  <c r="P207" i="37"/>
  <c r="R207" i="37" s="1"/>
  <c r="P207" i="42"/>
  <c r="R207" i="42" s="1"/>
  <c r="P207" i="34"/>
  <c r="R207" i="34" s="1"/>
  <c r="P207" i="29"/>
  <c r="R207" i="29" s="1"/>
  <c r="P207" i="43"/>
  <c r="R207" i="43" s="1"/>
  <c r="P207" i="47"/>
  <c r="P207" i="31"/>
  <c r="R207" i="31" s="1"/>
  <c r="P207" i="30"/>
  <c r="R207" i="30" s="1"/>
  <c r="P207" i="28"/>
  <c r="P207" i="45"/>
  <c r="R207" i="45" s="1"/>
  <c r="P207" i="38"/>
  <c r="R207" i="38" s="1"/>
  <c r="P207" i="41"/>
  <c r="R207" i="41" s="1"/>
  <c r="O207" i="34"/>
  <c r="O207" i="35"/>
  <c r="O207" i="28"/>
  <c r="O207" i="37"/>
  <c r="O207" i="36"/>
  <c r="O207" i="31"/>
  <c r="O207" i="43"/>
  <c r="O207" i="41"/>
  <c r="O207" i="40"/>
  <c r="O207" i="32"/>
  <c r="O207" i="46"/>
  <c r="O207" i="29"/>
  <c r="O207" i="48"/>
  <c r="O207" i="38"/>
  <c r="O207" i="39"/>
  <c r="O207" i="42"/>
  <c r="O207" i="44"/>
  <c r="O207" i="45"/>
  <c r="O207" i="30"/>
  <c r="O207" i="33"/>
  <c r="O207" i="47"/>
  <c r="P427" i="34"/>
  <c r="R427" i="34" s="1"/>
  <c r="P427" i="38"/>
  <c r="R427" i="38" s="1"/>
  <c r="P427" i="47"/>
  <c r="P427" i="30"/>
  <c r="R427" i="30" s="1"/>
  <c r="P427" i="45"/>
  <c r="R427" i="45" s="1"/>
  <c r="P427" i="39"/>
  <c r="R427" i="39" s="1"/>
  <c r="P427" i="35"/>
  <c r="R427" i="35" s="1"/>
  <c r="P427" i="32"/>
  <c r="R427" i="32" s="1"/>
  <c r="P427" i="36"/>
  <c r="R427" i="36" s="1"/>
  <c r="P427" i="42"/>
  <c r="R427" i="42" s="1"/>
  <c r="P427" i="41"/>
  <c r="R427" i="41" s="1"/>
  <c r="P427" i="37"/>
  <c r="R427" i="37" s="1"/>
  <c r="P427" i="43"/>
  <c r="R427" i="43" s="1"/>
  <c r="P427" i="33"/>
  <c r="R427" i="33" s="1"/>
  <c r="P427" i="46"/>
  <c r="R427" i="46" s="1"/>
  <c r="P427" i="31"/>
  <c r="R427" i="31" s="1"/>
  <c r="P427" i="28"/>
  <c r="P427" i="29"/>
  <c r="R427" i="29" s="1"/>
  <c r="P427" i="40"/>
  <c r="R427" i="40" s="1"/>
  <c r="P427" i="48"/>
  <c r="R427" i="48" s="1"/>
  <c r="P427" i="44"/>
  <c r="R427" i="44" s="1"/>
  <c r="O427" i="32"/>
  <c r="O427" i="31"/>
  <c r="O427" i="44"/>
  <c r="O427" i="36"/>
  <c r="O427" i="37"/>
  <c r="O427" i="48"/>
  <c r="O427" i="30"/>
  <c r="O427" i="34"/>
  <c r="O427" i="39"/>
  <c r="O427" i="35"/>
  <c r="O427" i="29"/>
  <c r="O427" i="41"/>
  <c r="O427" i="28"/>
  <c r="O427" i="45"/>
  <c r="O427" i="47"/>
  <c r="O427" i="38"/>
  <c r="O427" i="42"/>
  <c r="O427" i="33"/>
  <c r="O427" i="46"/>
  <c r="O427" i="43"/>
  <c r="O427" i="40"/>
  <c r="P132" i="30"/>
  <c r="R132" i="30" s="1"/>
  <c r="P132" i="33"/>
  <c r="R132" i="33" s="1"/>
  <c r="P132" i="44"/>
  <c r="R132" i="44" s="1"/>
  <c r="P132" i="35"/>
  <c r="R132" i="35" s="1"/>
  <c r="P132" i="46"/>
  <c r="R132" i="46" s="1"/>
  <c r="P132" i="48"/>
  <c r="R132" i="48" s="1"/>
  <c r="P132" i="36"/>
  <c r="R132" i="36" s="1"/>
  <c r="P132" i="45"/>
  <c r="R132" i="45" s="1"/>
  <c r="P132" i="28"/>
  <c r="P132" i="32"/>
  <c r="R132" i="32" s="1"/>
  <c r="P132" i="31"/>
  <c r="R132" i="31" s="1"/>
  <c r="P132" i="39"/>
  <c r="R132" i="39" s="1"/>
  <c r="P132" i="29"/>
  <c r="R132" i="29" s="1"/>
  <c r="P132" i="43"/>
  <c r="R132" i="43" s="1"/>
  <c r="P132" i="41"/>
  <c r="R132" i="41" s="1"/>
  <c r="P132" i="34"/>
  <c r="R132" i="34" s="1"/>
  <c r="P132" i="42"/>
  <c r="R132" i="42" s="1"/>
  <c r="P132" i="40"/>
  <c r="R132" i="40" s="1"/>
  <c r="P132" i="38"/>
  <c r="R132" i="38" s="1"/>
  <c r="P132" i="47"/>
  <c r="P132" i="37"/>
  <c r="R132" i="37" s="1"/>
  <c r="O132" i="46"/>
  <c r="O132" i="35"/>
  <c r="O132" i="40"/>
  <c r="O132" i="48"/>
  <c r="O132" i="45"/>
  <c r="O132" i="44"/>
  <c r="O132" i="47"/>
  <c r="O132" i="28"/>
  <c r="O132" i="32"/>
  <c r="O132" i="42"/>
  <c r="O132" i="34"/>
  <c r="O132" i="29"/>
  <c r="O132" i="37"/>
  <c r="O132" i="33"/>
  <c r="O132" i="30"/>
  <c r="O132" i="31"/>
  <c r="O132" i="36"/>
  <c r="O132" i="39"/>
  <c r="O132" i="38"/>
  <c r="O132" i="43"/>
  <c r="O132" i="41"/>
  <c r="O216" i="43"/>
  <c r="O216" i="34"/>
  <c r="O216" i="45"/>
  <c r="O216" i="42"/>
  <c r="O216" i="44"/>
  <c r="O216" i="38"/>
  <c r="O216" i="48"/>
  <c r="O216" i="41"/>
  <c r="O216" i="31"/>
  <c r="O216" i="47"/>
  <c r="O216" i="30"/>
  <c r="O216" i="32"/>
  <c r="O216" i="35"/>
  <c r="O216" i="29"/>
  <c r="O216" i="28"/>
  <c r="O216" i="40"/>
  <c r="O216" i="37"/>
  <c r="O216" i="46"/>
  <c r="O216" i="36"/>
  <c r="O216" i="39"/>
  <c r="O216" i="33"/>
  <c r="P216" i="30"/>
  <c r="R216" i="30" s="1"/>
  <c r="P216" i="46"/>
  <c r="R216" i="46" s="1"/>
  <c r="P216" i="36"/>
  <c r="R216" i="36" s="1"/>
  <c r="P216" i="38"/>
  <c r="R216" i="38" s="1"/>
  <c r="P216" i="40"/>
  <c r="R216" i="40" s="1"/>
  <c r="P216" i="47"/>
  <c r="P216" i="42"/>
  <c r="R216" i="42" s="1"/>
  <c r="P216" i="45"/>
  <c r="R216" i="45" s="1"/>
  <c r="P216" i="41"/>
  <c r="R216" i="41" s="1"/>
  <c r="P216" i="28"/>
  <c r="P216" i="29"/>
  <c r="R216" i="29" s="1"/>
  <c r="P216" i="39"/>
  <c r="R216" i="39" s="1"/>
  <c r="P216" i="33"/>
  <c r="R216" i="33" s="1"/>
  <c r="P216" i="34"/>
  <c r="R216" i="34" s="1"/>
  <c r="P216" i="44"/>
  <c r="R216" i="44" s="1"/>
  <c r="P216" i="43"/>
  <c r="R216" i="43" s="1"/>
  <c r="P216" i="32"/>
  <c r="R216" i="32" s="1"/>
  <c r="P216" i="31"/>
  <c r="R216" i="31" s="1"/>
  <c r="P216" i="35"/>
  <c r="R216" i="35" s="1"/>
  <c r="P216" i="37"/>
  <c r="R216" i="37" s="1"/>
  <c r="P216" i="48"/>
  <c r="R216" i="48" s="1"/>
  <c r="O138" i="43"/>
  <c r="O138" i="36"/>
  <c r="O138" i="34"/>
  <c r="O138" i="41"/>
  <c r="O138" i="28"/>
  <c r="O138" i="31"/>
  <c r="O138" i="37"/>
  <c r="O138" i="47"/>
  <c r="O138" i="42"/>
  <c r="O138" i="40"/>
  <c r="O138" i="35"/>
  <c r="O138" i="38"/>
  <c r="O138" i="33"/>
  <c r="O138" i="45"/>
  <c r="O138" i="29"/>
  <c r="O138" i="32"/>
  <c r="O138" i="30"/>
  <c r="O138" i="39"/>
  <c r="O138" i="46"/>
  <c r="O138" i="48"/>
  <c r="O138" i="44"/>
  <c r="P138" i="40"/>
  <c r="R138" i="40" s="1"/>
  <c r="P138" i="31"/>
  <c r="R138" i="31" s="1"/>
  <c r="P138" i="36"/>
  <c r="R138" i="36" s="1"/>
  <c r="P138" i="46"/>
  <c r="R138" i="46" s="1"/>
  <c r="P138" i="29"/>
  <c r="R138" i="29" s="1"/>
  <c r="P138" i="35"/>
  <c r="R138" i="35" s="1"/>
  <c r="P138" i="39"/>
  <c r="R138" i="39" s="1"/>
  <c r="P138" i="33"/>
  <c r="R138" i="33" s="1"/>
  <c r="P138" i="30"/>
  <c r="R138" i="30" s="1"/>
  <c r="P138" i="47"/>
  <c r="P138" i="28"/>
  <c r="P138" i="42"/>
  <c r="R138" i="42" s="1"/>
  <c r="P138" i="45"/>
  <c r="R138" i="45" s="1"/>
  <c r="P138" i="37"/>
  <c r="R138" i="37" s="1"/>
  <c r="P138" i="32"/>
  <c r="R138" i="32" s="1"/>
  <c r="P138" i="38"/>
  <c r="R138" i="38" s="1"/>
  <c r="P138" i="34"/>
  <c r="R138" i="34" s="1"/>
  <c r="P138" i="41"/>
  <c r="R138" i="41" s="1"/>
  <c r="P138" i="48"/>
  <c r="R138" i="48" s="1"/>
  <c r="P138" i="44"/>
  <c r="R138" i="44" s="1"/>
  <c r="P138" i="43"/>
  <c r="R138" i="43" s="1"/>
  <c r="P424" i="41"/>
  <c r="R424" i="41" s="1"/>
  <c r="P424" i="40"/>
  <c r="R424" i="40" s="1"/>
  <c r="P424" i="32"/>
  <c r="R424" i="32" s="1"/>
  <c r="P424" i="44"/>
  <c r="R424" i="44" s="1"/>
  <c r="P424" i="31"/>
  <c r="R424" i="31" s="1"/>
  <c r="P424" i="36"/>
  <c r="R424" i="36" s="1"/>
  <c r="P424" i="34"/>
  <c r="R424" i="34" s="1"/>
  <c r="P424" i="35"/>
  <c r="R424" i="35" s="1"/>
  <c r="P424" i="29"/>
  <c r="R424" i="29" s="1"/>
  <c r="P424" i="47"/>
  <c r="P424" i="42"/>
  <c r="R424" i="42" s="1"/>
  <c r="P424" i="38"/>
  <c r="R424" i="38" s="1"/>
  <c r="P424" i="28"/>
  <c r="P424" i="37"/>
  <c r="R424" i="37" s="1"/>
  <c r="P424" i="46"/>
  <c r="R424" i="46" s="1"/>
  <c r="P424" i="30"/>
  <c r="R424" i="30" s="1"/>
  <c r="P424" i="33"/>
  <c r="R424" i="33" s="1"/>
  <c r="P424" i="48"/>
  <c r="R424" i="48" s="1"/>
  <c r="P424" i="43"/>
  <c r="R424" i="43" s="1"/>
  <c r="P424" i="39"/>
  <c r="R424" i="39" s="1"/>
  <c r="P424" i="45"/>
  <c r="R424" i="45" s="1"/>
  <c r="O424" i="34"/>
  <c r="O424" i="29"/>
  <c r="O424" i="43"/>
  <c r="O424" i="36"/>
  <c r="O424" i="42"/>
  <c r="O424" i="31"/>
  <c r="O424" i="30"/>
  <c r="O424" i="39"/>
  <c r="O424" i="37"/>
  <c r="O424" i="47"/>
  <c r="O424" i="33"/>
  <c r="O424" i="28"/>
  <c r="O424" i="38"/>
  <c r="O424" i="46"/>
  <c r="O424" i="41"/>
  <c r="O424" i="35"/>
  <c r="O424" i="32"/>
  <c r="O424" i="48"/>
  <c r="O424" i="40"/>
  <c r="O424" i="45"/>
  <c r="O424" i="44"/>
  <c r="P467" i="44"/>
  <c r="R467" i="44" s="1"/>
  <c r="P467" i="34"/>
  <c r="R467" i="34" s="1"/>
  <c r="P467" i="45"/>
  <c r="R467" i="45" s="1"/>
  <c r="P467" i="37"/>
  <c r="R467" i="37" s="1"/>
  <c r="P467" i="43"/>
  <c r="R467" i="43" s="1"/>
  <c r="P467" i="47"/>
  <c r="P467" i="29"/>
  <c r="R467" i="29" s="1"/>
  <c r="P467" i="41"/>
  <c r="R467" i="41" s="1"/>
  <c r="P467" i="31"/>
  <c r="R467" i="31" s="1"/>
  <c r="P467" i="38"/>
  <c r="R467" i="38" s="1"/>
  <c r="P467" i="46"/>
  <c r="R467" i="46" s="1"/>
  <c r="P467" i="48"/>
  <c r="R467" i="48" s="1"/>
  <c r="P467" i="30"/>
  <c r="R467" i="30" s="1"/>
  <c r="P467" i="39"/>
  <c r="R467" i="39" s="1"/>
  <c r="P467" i="40"/>
  <c r="R467" i="40" s="1"/>
  <c r="P467" i="42"/>
  <c r="R467" i="42" s="1"/>
  <c r="P467" i="32"/>
  <c r="R467" i="32" s="1"/>
  <c r="P467" i="33"/>
  <c r="R467" i="33" s="1"/>
  <c r="P467" i="35"/>
  <c r="R467" i="35" s="1"/>
  <c r="P467" i="28"/>
  <c r="P467" i="36"/>
  <c r="R467" i="36" s="1"/>
  <c r="O467" i="34"/>
  <c r="O467" i="44"/>
  <c r="O467" i="30"/>
  <c r="O467" i="29"/>
  <c r="O467" i="31"/>
  <c r="O467" i="28"/>
  <c r="O467" i="48"/>
  <c r="O467" i="33"/>
  <c r="O467" i="36"/>
  <c r="O467" i="45"/>
  <c r="O467" i="41"/>
  <c r="O467" i="37"/>
  <c r="O467" i="35"/>
  <c r="O467" i="40"/>
  <c r="O467" i="46"/>
  <c r="O467" i="32"/>
  <c r="O467" i="47"/>
  <c r="O467" i="43"/>
  <c r="O467" i="42"/>
  <c r="O467" i="38"/>
  <c r="O467" i="39"/>
  <c r="O472" i="39"/>
  <c r="O472" i="35"/>
  <c r="O472" i="47"/>
  <c r="O472" i="37"/>
  <c r="O472" i="45"/>
  <c r="O472" i="43"/>
  <c r="O472" i="46"/>
  <c r="O472" i="31"/>
  <c r="O472" i="28"/>
  <c r="O472" i="42"/>
  <c r="O472" i="36"/>
  <c r="O472" i="33"/>
  <c r="O472" i="41"/>
  <c r="O472" i="32"/>
  <c r="O472" i="29"/>
  <c r="O472" i="38"/>
  <c r="O472" i="40"/>
  <c r="O472" i="30"/>
  <c r="O472" i="34"/>
  <c r="O472" i="44"/>
  <c r="O472" i="48"/>
  <c r="P472" i="47"/>
  <c r="P472" i="38"/>
  <c r="R472" i="38" s="1"/>
  <c r="P472" i="42"/>
  <c r="R472" i="42" s="1"/>
  <c r="P472" i="35"/>
  <c r="R472" i="35" s="1"/>
  <c r="P472" i="36"/>
  <c r="R472" i="36" s="1"/>
  <c r="P472" i="39"/>
  <c r="R472" i="39" s="1"/>
  <c r="P472" i="31"/>
  <c r="R472" i="31" s="1"/>
  <c r="P472" i="30"/>
  <c r="R472" i="30" s="1"/>
  <c r="P472" i="29"/>
  <c r="R472" i="29" s="1"/>
  <c r="P472" i="34"/>
  <c r="R472" i="34" s="1"/>
  <c r="P472" i="45"/>
  <c r="R472" i="45" s="1"/>
  <c r="P472" i="43"/>
  <c r="R472" i="43" s="1"/>
  <c r="P472" i="46"/>
  <c r="R472" i="46" s="1"/>
  <c r="P472" i="33"/>
  <c r="R472" i="33" s="1"/>
  <c r="P472" i="41"/>
  <c r="R472" i="41" s="1"/>
  <c r="P472" i="28"/>
  <c r="P472" i="37"/>
  <c r="R472" i="37" s="1"/>
  <c r="P472" i="40"/>
  <c r="R472" i="40" s="1"/>
  <c r="P472" i="48"/>
  <c r="R472" i="48" s="1"/>
  <c r="P472" i="32"/>
  <c r="R472" i="32" s="1"/>
  <c r="P472" i="44"/>
  <c r="R472" i="44" s="1"/>
  <c r="O344" i="44"/>
  <c r="O344" i="34"/>
  <c r="O344" i="28"/>
  <c r="O344" i="32"/>
  <c r="O344" i="41"/>
  <c r="O344" i="48"/>
  <c r="O344" i="35"/>
  <c r="O344" i="38"/>
  <c r="O344" i="37"/>
  <c r="O344" i="46"/>
  <c r="O344" i="36"/>
  <c r="O344" i="40"/>
  <c r="O344" i="45"/>
  <c r="O344" i="31"/>
  <c r="O344" i="43"/>
  <c r="O344" i="47"/>
  <c r="O344" i="39"/>
  <c r="O344" i="30"/>
  <c r="O344" i="42"/>
  <c r="O344" i="33"/>
  <c r="O344" i="29"/>
  <c r="P344" i="46"/>
  <c r="R344" i="46" s="1"/>
  <c r="P344" i="37"/>
  <c r="R344" i="37" s="1"/>
  <c r="P344" i="38"/>
  <c r="R344" i="38" s="1"/>
  <c r="P344" i="48"/>
  <c r="R344" i="48" s="1"/>
  <c r="P344" i="33"/>
  <c r="R344" i="33" s="1"/>
  <c r="P344" i="39"/>
  <c r="R344" i="39" s="1"/>
  <c r="P344" i="44"/>
  <c r="R344" i="44" s="1"/>
  <c r="P344" i="36"/>
  <c r="R344" i="36" s="1"/>
  <c r="P344" i="47"/>
  <c r="P344" i="43"/>
  <c r="R344" i="43" s="1"/>
  <c r="P344" i="28"/>
  <c r="P344" i="30"/>
  <c r="R344" i="30" s="1"/>
  <c r="P344" i="41"/>
  <c r="R344" i="41" s="1"/>
  <c r="P344" i="35"/>
  <c r="R344" i="35" s="1"/>
  <c r="P344" i="34"/>
  <c r="R344" i="34" s="1"/>
  <c r="P344" i="45"/>
  <c r="R344" i="45" s="1"/>
  <c r="P344" i="40"/>
  <c r="R344" i="40" s="1"/>
  <c r="P344" i="31"/>
  <c r="R344" i="31" s="1"/>
  <c r="P344" i="32"/>
  <c r="R344" i="32" s="1"/>
  <c r="P344" i="42"/>
  <c r="R344" i="42" s="1"/>
  <c r="P344" i="29"/>
  <c r="R344" i="29" s="1"/>
  <c r="P166" i="29"/>
  <c r="R166" i="29" s="1"/>
  <c r="P166" i="38"/>
  <c r="R166" i="38" s="1"/>
  <c r="P166" i="47"/>
  <c r="P166" i="36"/>
  <c r="R166" i="36" s="1"/>
  <c r="P166" i="43"/>
  <c r="R166" i="43" s="1"/>
  <c r="P166" i="48"/>
  <c r="R166" i="48" s="1"/>
  <c r="P166" i="40"/>
  <c r="R166" i="40" s="1"/>
  <c r="P166" i="42"/>
  <c r="R166" i="42" s="1"/>
  <c r="P166" i="32"/>
  <c r="R166" i="32" s="1"/>
  <c r="P166" i="45"/>
  <c r="R166" i="45" s="1"/>
  <c r="P166" i="46"/>
  <c r="R166" i="46" s="1"/>
  <c r="P166" i="28"/>
  <c r="P166" i="33"/>
  <c r="R166" i="33" s="1"/>
  <c r="P166" i="35"/>
  <c r="R166" i="35" s="1"/>
  <c r="P166" i="39"/>
  <c r="R166" i="39" s="1"/>
  <c r="P166" i="41"/>
  <c r="R166" i="41" s="1"/>
  <c r="P166" i="44"/>
  <c r="R166" i="44" s="1"/>
  <c r="P166" i="30"/>
  <c r="R166" i="30" s="1"/>
  <c r="P166" i="34"/>
  <c r="R166" i="34" s="1"/>
  <c r="P166" i="37"/>
  <c r="R166" i="37" s="1"/>
  <c r="P166" i="31"/>
  <c r="R166" i="31" s="1"/>
  <c r="O166" i="32"/>
  <c r="O166" i="36"/>
  <c r="O166" i="47"/>
  <c r="O166" i="29"/>
  <c r="O166" i="37"/>
  <c r="O166" i="39"/>
  <c r="O166" i="44"/>
  <c r="O166" i="30"/>
  <c r="O166" i="41"/>
  <c r="O166" i="45"/>
  <c r="O166" i="40"/>
  <c r="O166" i="43"/>
  <c r="O166" i="38"/>
  <c r="O166" i="48"/>
  <c r="O166" i="33"/>
  <c r="O166" i="28"/>
  <c r="O166" i="42"/>
  <c r="O166" i="31"/>
  <c r="O166" i="34"/>
  <c r="O166" i="35"/>
  <c r="O166" i="46"/>
  <c r="O119" i="44"/>
  <c r="O119" i="36"/>
  <c r="O119" i="33"/>
  <c r="O119" i="39"/>
  <c r="O119" i="40"/>
  <c r="O119" i="29"/>
  <c r="O119" i="43"/>
  <c r="O119" i="47"/>
  <c r="O119" i="42"/>
  <c r="O119" i="38"/>
  <c r="O119" i="46"/>
  <c r="O119" i="45"/>
  <c r="O119" i="48"/>
  <c r="O119" i="32"/>
  <c r="O119" i="37"/>
  <c r="O119" i="41"/>
  <c r="O119" i="35"/>
  <c r="O119" i="34"/>
  <c r="O119" i="28"/>
  <c r="O119" i="31"/>
  <c r="O119" i="30"/>
  <c r="P119" i="48"/>
  <c r="R119" i="48" s="1"/>
  <c r="P119" i="41"/>
  <c r="R119" i="41" s="1"/>
  <c r="P119" i="34"/>
  <c r="R119" i="34" s="1"/>
  <c r="P119" i="40"/>
  <c r="R119" i="40" s="1"/>
  <c r="P119" i="28"/>
  <c r="P119" i="35"/>
  <c r="R119" i="35" s="1"/>
  <c r="P119" i="32"/>
  <c r="R119" i="32" s="1"/>
  <c r="P119" i="42"/>
  <c r="R119" i="42" s="1"/>
  <c r="P119" i="39"/>
  <c r="R119" i="39" s="1"/>
  <c r="P119" i="44"/>
  <c r="R119" i="44" s="1"/>
  <c r="P119" i="29"/>
  <c r="R119" i="29" s="1"/>
  <c r="P119" i="30"/>
  <c r="R119" i="30" s="1"/>
  <c r="P119" i="47"/>
  <c r="P119" i="45"/>
  <c r="R119" i="45" s="1"/>
  <c r="P119" i="36"/>
  <c r="R119" i="36" s="1"/>
  <c r="P119" i="31"/>
  <c r="R119" i="31" s="1"/>
  <c r="P119" i="46"/>
  <c r="R119" i="46" s="1"/>
  <c r="P119" i="37"/>
  <c r="R119" i="37" s="1"/>
  <c r="P119" i="38"/>
  <c r="R119" i="38" s="1"/>
  <c r="P119" i="33"/>
  <c r="R119" i="33" s="1"/>
  <c r="P119" i="43"/>
  <c r="R119" i="43" s="1"/>
  <c r="P359" i="41"/>
  <c r="R359" i="41" s="1"/>
  <c r="P359" i="28"/>
  <c r="P359" i="47"/>
  <c r="P359" i="32"/>
  <c r="R359" i="32" s="1"/>
  <c r="P359" i="38"/>
  <c r="R359" i="38" s="1"/>
  <c r="P359" i="44"/>
  <c r="R359" i="44" s="1"/>
  <c r="P359" i="45"/>
  <c r="R359" i="45" s="1"/>
  <c r="P359" i="37"/>
  <c r="R359" i="37" s="1"/>
  <c r="P359" i="40"/>
  <c r="R359" i="40" s="1"/>
  <c r="P359" i="42"/>
  <c r="R359" i="42" s="1"/>
  <c r="P359" i="48"/>
  <c r="R359" i="48" s="1"/>
  <c r="P359" i="30"/>
  <c r="R359" i="30" s="1"/>
  <c r="P359" i="35"/>
  <c r="R359" i="35" s="1"/>
  <c r="P359" i="33"/>
  <c r="R359" i="33" s="1"/>
  <c r="P359" i="31"/>
  <c r="R359" i="31" s="1"/>
  <c r="P359" i="34"/>
  <c r="R359" i="34" s="1"/>
  <c r="P359" i="43"/>
  <c r="R359" i="43" s="1"/>
  <c r="P359" i="46"/>
  <c r="R359" i="46" s="1"/>
  <c r="P359" i="29"/>
  <c r="R359" i="29" s="1"/>
  <c r="P359" i="39"/>
  <c r="R359" i="39" s="1"/>
  <c r="P359" i="36"/>
  <c r="R359" i="36" s="1"/>
  <c r="O359" i="47"/>
  <c r="O359" i="37"/>
  <c r="O359" i="28"/>
  <c r="O359" i="43"/>
  <c r="O359" i="34"/>
  <c r="O359" i="31"/>
  <c r="O359" i="39"/>
  <c r="O359" i="48"/>
  <c r="O359" i="38"/>
  <c r="O359" i="41"/>
  <c r="O359" i="29"/>
  <c r="O359" i="36"/>
  <c r="O359" i="33"/>
  <c r="O359" i="44"/>
  <c r="O359" i="45"/>
  <c r="O359" i="35"/>
  <c r="O359" i="40"/>
  <c r="O359" i="46"/>
  <c r="O359" i="32"/>
  <c r="O359" i="30"/>
  <c r="O359" i="42"/>
  <c r="P475" i="46"/>
  <c r="R475" i="46" s="1"/>
  <c r="P475" i="47"/>
  <c r="P475" i="32"/>
  <c r="R475" i="32" s="1"/>
  <c r="P475" i="40"/>
  <c r="R475" i="40" s="1"/>
  <c r="P475" i="31"/>
  <c r="R475" i="31" s="1"/>
  <c r="P475" i="34"/>
  <c r="R475" i="34" s="1"/>
  <c r="P475" i="42"/>
  <c r="R475" i="42" s="1"/>
  <c r="P475" i="37"/>
  <c r="R475" i="37" s="1"/>
  <c r="P475" i="44"/>
  <c r="R475" i="44" s="1"/>
  <c r="P475" i="43"/>
  <c r="R475" i="43" s="1"/>
  <c r="P475" i="39"/>
  <c r="R475" i="39" s="1"/>
  <c r="P475" i="41"/>
  <c r="R475" i="41" s="1"/>
  <c r="P475" i="33"/>
  <c r="R475" i="33" s="1"/>
  <c r="P475" i="35"/>
  <c r="R475" i="35" s="1"/>
  <c r="P475" i="29"/>
  <c r="R475" i="29" s="1"/>
  <c r="P475" i="38"/>
  <c r="R475" i="38" s="1"/>
  <c r="P475" i="36"/>
  <c r="R475" i="36" s="1"/>
  <c r="P475" i="28"/>
  <c r="P475" i="30"/>
  <c r="R475" i="30" s="1"/>
  <c r="P475" i="48"/>
  <c r="R475" i="48" s="1"/>
  <c r="P475" i="45"/>
  <c r="R475" i="45" s="1"/>
  <c r="O475" i="31"/>
  <c r="O475" i="42"/>
  <c r="O475" i="45"/>
  <c r="O475" i="44"/>
  <c r="O475" i="32"/>
  <c r="O475" i="36"/>
  <c r="O475" i="37"/>
  <c r="O475" i="33"/>
  <c r="O475" i="29"/>
  <c r="O475" i="40"/>
  <c r="O475" i="48"/>
  <c r="O475" i="47"/>
  <c r="O475" i="30"/>
  <c r="O475" i="39"/>
  <c r="O475" i="43"/>
  <c r="O475" i="41"/>
  <c r="O475" i="38"/>
  <c r="O475" i="34"/>
  <c r="O475" i="35"/>
  <c r="O475" i="46"/>
  <c r="O475" i="28"/>
  <c r="O448" i="34"/>
  <c r="O448" i="39"/>
  <c r="O448" i="47"/>
  <c r="O448" i="38"/>
  <c r="O448" i="30"/>
  <c r="O448" i="29"/>
  <c r="O448" i="36"/>
  <c r="O448" i="45"/>
  <c r="O448" i="32"/>
  <c r="O448" i="46"/>
  <c r="O448" i="37"/>
  <c r="O448" i="35"/>
  <c r="O448" i="28"/>
  <c r="O448" i="41"/>
  <c r="O448" i="31"/>
  <c r="O448" i="33"/>
  <c r="O448" i="48"/>
  <c r="O448" i="43"/>
  <c r="O448" i="44"/>
  <c r="O448" i="42"/>
  <c r="O448" i="40"/>
  <c r="P448" i="29"/>
  <c r="R448" i="29" s="1"/>
  <c r="P448" i="28"/>
  <c r="P448" i="37"/>
  <c r="R448" i="37" s="1"/>
  <c r="P448" i="44"/>
  <c r="R448" i="44" s="1"/>
  <c r="P448" i="41"/>
  <c r="R448" i="41" s="1"/>
  <c r="P448" i="39"/>
  <c r="R448" i="39" s="1"/>
  <c r="P448" i="46"/>
  <c r="R448" i="46" s="1"/>
  <c r="P448" i="30"/>
  <c r="R448" i="30" s="1"/>
  <c r="P448" i="48"/>
  <c r="R448" i="48" s="1"/>
  <c r="P448" i="45"/>
  <c r="R448" i="45" s="1"/>
  <c r="P448" i="34"/>
  <c r="R448" i="34" s="1"/>
  <c r="P448" i="43"/>
  <c r="R448" i="43" s="1"/>
  <c r="P448" i="47"/>
  <c r="P448" i="33"/>
  <c r="R448" i="33" s="1"/>
  <c r="P448" i="35"/>
  <c r="R448" i="35" s="1"/>
  <c r="P448" i="36"/>
  <c r="R448" i="36" s="1"/>
  <c r="P448" i="31"/>
  <c r="R448" i="31" s="1"/>
  <c r="P448" i="40"/>
  <c r="R448" i="40" s="1"/>
  <c r="P448" i="42"/>
  <c r="R448" i="42" s="1"/>
  <c r="P448" i="32"/>
  <c r="R448" i="32" s="1"/>
  <c r="P448" i="38"/>
  <c r="R448" i="38" s="1"/>
  <c r="O324" i="39"/>
  <c r="O324" i="29"/>
  <c r="O324" i="34"/>
  <c r="O324" i="30"/>
  <c r="O324" i="31"/>
  <c r="O324" i="32"/>
  <c r="O324" i="37"/>
  <c r="O324" i="42"/>
  <c r="O324" i="41"/>
  <c r="O324" i="33"/>
  <c r="O324" i="45"/>
  <c r="O324" i="38"/>
  <c r="O324" i="28"/>
  <c r="O324" i="35"/>
  <c r="O324" i="43"/>
  <c r="O324" i="44"/>
  <c r="O324" i="40"/>
  <c r="O324" i="36"/>
  <c r="O324" i="46"/>
  <c r="O324" i="47"/>
  <c r="O324" i="48"/>
  <c r="P324" i="42"/>
  <c r="R324" i="42" s="1"/>
  <c r="P324" i="37"/>
  <c r="R324" i="37" s="1"/>
  <c r="P324" i="31"/>
  <c r="R324" i="31" s="1"/>
  <c r="P324" i="44"/>
  <c r="R324" i="44" s="1"/>
  <c r="P324" i="38"/>
  <c r="R324" i="38" s="1"/>
  <c r="P324" i="40"/>
  <c r="R324" i="40" s="1"/>
  <c r="P324" i="32"/>
  <c r="R324" i="32" s="1"/>
  <c r="P324" i="39"/>
  <c r="R324" i="39" s="1"/>
  <c r="P324" i="30"/>
  <c r="R324" i="30" s="1"/>
  <c r="P324" i="45"/>
  <c r="R324" i="45" s="1"/>
  <c r="P324" i="43"/>
  <c r="R324" i="43" s="1"/>
  <c r="P324" i="28"/>
  <c r="P324" i="35"/>
  <c r="R324" i="35" s="1"/>
  <c r="P324" i="29"/>
  <c r="R324" i="29" s="1"/>
  <c r="P324" i="36"/>
  <c r="R324" i="36" s="1"/>
  <c r="P324" i="48"/>
  <c r="R324" i="48" s="1"/>
  <c r="P324" i="47"/>
  <c r="P324" i="41"/>
  <c r="R324" i="41" s="1"/>
  <c r="P324" i="33"/>
  <c r="R324" i="33" s="1"/>
  <c r="P324" i="34"/>
  <c r="R324" i="34" s="1"/>
  <c r="P324" i="46"/>
  <c r="R324" i="46" s="1"/>
  <c r="P382" i="31"/>
  <c r="R382" i="31" s="1"/>
  <c r="P382" i="46"/>
  <c r="R382" i="46" s="1"/>
  <c r="P382" i="44"/>
  <c r="R382" i="44" s="1"/>
  <c r="P382" i="43"/>
  <c r="R382" i="43" s="1"/>
  <c r="P382" i="30"/>
  <c r="R382" i="30" s="1"/>
  <c r="P382" i="34"/>
  <c r="R382" i="34" s="1"/>
  <c r="P382" i="36"/>
  <c r="R382" i="36" s="1"/>
  <c r="P382" i="38"/>
  <c r="R382" i="38" s="1"/>
  <c r="P382" i="35"/>
  <c r="R382" i="35" s="1"/>
  <c r="P382" i="28"/>
  <c r="P382" i="47"/>
  <c r="P382" i="37"/>
  <c r="R382" i="37" s="1"/>
  <c r="P382" i="32"/>
  <c r="R382" i="32" s="1"/>
  <c r="P382" i="48"/>
  <c r="R382" i="48" s="1"/>
  <c r="P382" i="41"/>
  <c r="R382" i="41" s="1"/>
  <c r="P382" i="29"/>
  <c r="R382" i="29" s="1"/>
  <c r="P382" i="45"/>
  <c r="R382" i="45" s="1"/>
  <c r="P382" i="40"/>
  <c r="R382" i="40" s="1"/>
  <c r="P382" i="42"/>
  <c r="R382" i="42" s="1"/>
  <c r="P382" i="39"/>
  <c r="R382" i="39" s="1"/>
  <c r="P382" i="33"/>
  <c r="R382" i="33" s="1"/>
  <c r="O382" i="31"/>
  <c r="O382" i="34"/>
  <c r="O382" i="28"/>
  <c r="O382" i="39"/>
  <c r="O382" i="35"/>
  <c r="O382" i="38"/>
  <c r="O382" i="30"/>
  <c r="O382" i="40"/>
  <c r="O382" i="48"/>
  <c r="O382" i="41"/>
  <c r="O382" i="33"/>
  <c r="O382" i="47"/>
  <c r="O382" i="46"/>
  <c r="O382" i="29"/>
  <c r="O382" i="32"/>
  <c r="O382" i="44"/>
  <c r="O382" i="37"/>
  <c r="O382" i="43"/>
  <c r="O382" i="42"/>
  <c r="O382" i="36"/>
  <c r="O382" i="45"/>
  <c r="P236" i="46"/>
  <c r="R236" i="46" s="1"/>
  <c r="P236" i="35"/>
  <c r="R236" i="35" s="1"/>
  <c r="P236" i="38"/>
  <c r="R236" i="38" s="1"/>
  <c r="P236" i="47"/>
  <c r="P236" i="37"/>
  <c r="R236" i="37" s="1"/>
  <c r="P236" i="41"/>
  <c r="R236" i="41" s="1"/>
  <c r="P236" i="43"/>
  <c r="R236" i="43" s="1"/>
  <c r="P236" i="29"/>
  <c r="R236" i="29" s="1"/>
  <c r="P236" i="34"/>
  <c r="R236" i="34" s="1"/>
  <c r="P236" i="36"/>
  <c r="R236" i="36" s="1"/>
  <c r="P236" i="45"/>
  <c r="R236" i="45" s="1"/>
  <c r="P236" i="39"/>
  <c r="R236" i="39" s="1"/>
  <c r="P236" i="40"/>
  <c r="R236" i="40" s="1"/>
  <c r="P236" i="42"/>
  <c r="R236" i="42" s="1"/>
  <c r="P236" i="48"/>
  <c r="R236" i="48" s="1"/>
  <c r="P236" i="28"/>
  <c r="P236" i="33"/>
  <c r="R236" i="33" s="1"/>
  <c r="P236" i="31"/>
  <c r="R236" i="31" s="1"/>
  <c r="P236" i="44"/>
  <c r="R236" i="44" s="1"/>
  <c r="P236" i="32"/>
  <c r="R236" i="32" s="1"/>
  <c r="P236" i="30"/>
  <c r="R236" i="30" s="1"/>
  <c r="O236" i="32"/>
  <c r="O236" i="37"/>
  <c r="O236" i="45"/>
  <c r="O236" i="34"/>
  <c r="O236" i="47"/>
  <c r="O236" i="38"/>
  <c r="O236" i="48"/>
  <c r="O236" i="40"/>
  <c r="O236" i="44"/>
  <c r="O236" i="42"/>
  <c r="O236" i="29"/>
  <c r="O236" i="41"/>
  <c r="O236" i="31"/>
  <c r="O236" i="33"/>
  <c r="O236" i="36"/>
  <c r="O236" i="39"/>
  <c r="O236" i="43"/>
  <c r="O236" i="46"/>
  <c r="O236" i="35"/>
  <c r="O236" i="28"/>
  <c r="O236" i="30"/>
  <c r="P131" i="30"/>
  <c r="R131" i="30" s="1"/>
  <c r="P131" i="28"/>
  <c r="P131" i="38"/>
  <c r="R131" i="38" s="1"/>
  <c r="P131" i="43"/>
  <c r="R131" i="43" s="1"/>
  <c r="P131" i="40"/>
  <c r="R131" i="40" s="1"/>
  <c r="P131" i="44"/>
  <c r="R131" i="44" s="1"/>
  <c r="P131" i="36"/>
  <c r="R131" i="36" s="1"/>
  <c r="P131" i="31"/>
  <c r="R131" i="31" s="1"/>
  <c r="P131" i="29"/>
  <c r="R131" i="29" s="1"/>
  <c r="P131" i="35"/>
  <c r="R131" i="35" s="1"/>
  <c r="P131" i="45"/>
  <c r="R131" i="45" s="1"/>
  <c r="P131" i="34"/>
  <c r="R131" i="34" s="1"/>
  <c r="P131" i="41"/>
  <c r="R131" i="41" s="1"/>
  <c r="P131" i="48"/>
  <c r="R131" i="48" s="1"/>
  <c r="P131" i="33"/>
  <c r="R131" i="33" s="1"/>
  <c r="P131" i="37"/>
  <c r="R131" i="37" s="1"/>
  <c r="P131" i="32"/>
  <c r="R131" i="32" s="1"/>
  <c r="P131" i="39"/>
  <c r="R131" i="39" s="1"/>
  <c r="P131" i="46"/>
  <c r="R131" i="46" s="1"/>
  <c r="P131" i="42"/>
  <c r="R131" i="42" s="1"/>
  <c r="P131" i="47"/>
  <c r="O131" i="44"/>
  <c r="O131" i="39"/>
  <c r="O131" i="41"/>
  <c r="O131" i="32"/>
  <c r="O131" i="36"/>
  <c r="O131" i="48"/>
  <c r="O131" i="31"/>
  <c r="O131" i="46"/>
  <c r="O131" i="30"/>
  <c r="O131" i="45"/>
  <c r="O131" i="33"/>
  <c r="O131" i="34"/>
  <c r="O131" i="47"/>
  <c r="O131" i="38"/>
  <c r="O131" i="35"/>
  <c r="O131" i="37"/>
  <c r="O131" i="29"/>
  <c r="O131" i="28"/>
  <c r="O131" i="40"/>
  <c r="O131" i="42"/>
  <c r="O131" i="43"/>
  <c r="O186" i="43"/>
  <c r="O186" i="40"/>
  <c r="O186" i="34"/>
  <c r="O186" i="32"/>
  <c r="O186" i="30"/>
  <c r="O186" i="36"/>
  <c r="O186" i="44"/>
  <c r="O186" i="41"/>
  <c r="O186" i="46"/>
  <c r="O186" i="39"/>
  <c r="O186" i="47"/>
  <c r="O186" i="45"/>
  <c r="O186" i="42"/>
  <c r="O186" i="33"/>
  <c r="O186" i="31"/>
  <c r="O186" i="48"/>
  <c r="O186" i="38"/>
  <c r="O186" i="29"/>
  <c r="O186" i="37"/>
  <c r="O186" i="28"/>
  <c r="O186" i="35"/>
  <c r="P186" i="46"/>
  <c r="R186" i="46" s="1"/>
  <c r="P186" i="30"/>
  <c r="R186" i="30" s="1"/>
  <c r="P186" i="47"/>
  <c r="P186" i="40"/>
  <c r="R186" i="40" s="1"/>
  <c r="P186" i="39"/>
  <c r="R186" i="39" s="1"/>
  <c r="P186" i="32"/>
  <c r="R186" i="32" s="1"/>
  <c r="P186" i="28"/>
  <c r="P186" i="45"/>
  <c r="R186" i="45" s="1"/>
  <c r="P186" i="31"/>
  <c r="R186" i="31" s="1"/>
  <c r="P186" i="43"/>
  <c r="R186" i="43" s="1"/>
  <c r="P186" i="34"/>
  <c r="R186" i="34" s="1"/>
  <c r="P186" i="29"/>
  <c r="R186" i="29" s="1"/>
  <c r="P186" i="41"/>
  <c r="R186" i="41" s="1"/>
  <c r="P186" i="37"/>
  <c r="R186" i="37" s="1"/>
  <c r="P186" i="44"/>
  <c r="R186" i="44" s="1"/>
  <c r="P186" i="42"/>
  <c r="R186" i="42" s="1"/>
  <c r="P186" i="35"/>
  <c r="R186" i="35" s="1"/>
  <c r="P186" i="33"/>
  <c r="R186" i="33" s="1"/>
  <c r="P186" i="38"/>
  <c r="R186" i="38" s="1"/>
  <c r="P186" i="48"/>
  <c r="R186" i="48" s="1"/>
  <c r="P186" i="36"/>
  <c r="R186" i="36" s="1"/>
  <c r="P429" i="29"/>
  <c r="R429" i="29" s="1"/>
  <c r="P429" i="39"/>
  <c r="R429" i="39" s="1"/>
  <c r="P429" i="36"/>
  <c r="R429" i="36" s="1"/>
  <c r="P429" i="48"/>
  <c r="R429" i="48" s="1"/>
  <c r="P429" i="34"/>
  <c r="R429" i="34" s="1"/>
  <c r="P429" i="31"/>
  <c r="R429" i="31" s="1"/>
  <c r="P429" i="44"/>
  <c r="R429" i="44" s="1"/>
  <c r="P429" i="33"/>
  <c r="R429" i="33" s="1"/>
  <c r="P429" i="38"/>
  <c r="R429" i="38" s="1"/>
  <c r="P429" i="30"/>
  <c r="R429" i="30" s="1"/>
  <c r="P429" i="41"/>
  <c r="R429" i="41" s="1"/>
  <c r="P429" i="46"/>
  <c r="R429" i="46" s="1"/>
  <c r="P429" i="35"/>
  <c r="R429" i="35" s="1"/>
  <c r="P429" i="42"/>
  <c r="R429" i="42" s="1"/>
  <c r="P429" i="45"/>
  <c r="R429" i="45" s="1"/>
  <c r="P429" i="32"/>
  <c r="R429" i="32" s="1"/>
  <c r="P429" i="37"/>
  <c r="R429" i="37" s="1"/>
  <c r="P429" i="28"/>
  <c r="P429" i="47"/>
  <c r="P429" i="40"/>
  <c r="R429" i="40" s="1"/>
  <c r="P429" i="43"/>
  <c r="R429" i="43" s="1"/>
  <c r="O429" i="43"/>
  <c r="O429" i="41"/>
  <c r="O429" i="34"/>
  <c r="O429" i="28"/>
  <c r="O429" i="37"/>
  <c r="O429" i="46"/>
  <c r="O429" i="45"/>
  <c r="O429" i="30"/>
  <c r="O429" i="39"/>
  <c r="O429" i="40"/>
  <c r="O429" i="42"/>
  <c r="O429" i="36"/>
  <c r="O429" i="29"/>
  <c r="O429" i="31"/>
  <c r="O429" i="47"/>
  <c r="O429" i="32"/>
  <c r="O429" i="35"/>
  <c r="O429" i="33"/>
  <c r="O429" i="44"/>
  <c r="O429" i="38"/>
  <c r="O429" i="48"/>
  <c r="P394" i="30"/>
  <c r="R394" i="30" s="1"/>
  <c r="P394" i="42"/>
  <c r="R394" i="42" s="1"/>
  <c r="P394" i="39"/>
  <c r="R394" i="39" s="1"/>
  <c r="P394" i="29"/>
  <c r="R394" i="29" s="1"/>
  <c r="P394" i="37"/>
  <c r="R394" i="37" s="1"/>
  <c r="P394" i="28"/>
  <c r="P394" i="38"/>
  <c r="R394" i="38" s="1"/>
  <c r="P394" i="34"/>
  <c r="R394" i="34" s="1"/>
  <c r="P394" i="40"/>
  <c r="R394" i="40" s="1"/>
  <c r="P394" i="43"/>
  <c r="R394" i="43" s="1"/>
  <c r="P394" i="36"/>
  <c r="R394" i="36" s="1"/>
  <c r="P394" i="31"/>
  <c r="R394" i="31" s="1"/>
  <c r="P394" i="32"/>
  <c r="R394" i="32" s="1"/>
  <c r="P394" i="35"/>
  <c r="R394" i="35" s="1"/>
  <c r="P394" i="45"/>
  <c r="R394" i="45" s="1"/>
  <c r="P394" i="46"/>
  <c r="R394" i="46" s="1"/>
  <c r="P394" i="33"/>
  <c r="R394" i="33" s="1"/>
  <c r="P394" i="41"/>
  <c r="R394" i="41" s="1"/>
  <c r="P394" i="47"/>
  <c r="P394" i="48"/>
  <c r="R394" i="48" s="1"/>
  <c r="P394" i="44"/>
  <c r="R394" i="44" s="1"/>
  <c r="O394" i="36"/>
  <c r="O394" i="28"/>
  <c r="O394" i="35"/>
  <c r="O394" i="29"/>
  <c r="O394" i="32"/>
  <c r="O394" i="45"/>
  <c r="O394" i="30"/>
  <c r="O394" i="44"/>
  <c r="O394" i="42"/>
  <c r="O394" i="33"/>
  <c r="O394" i="48"/>
  <c r="O394" i="41"/>
  <c r="O394" i="46"/>
  <c r="O394" i="39"/>
  <c r="O394" i="40"/>
  <c r="O394" i="31"/>
  <c r="O394" i="43"/>
  <c r="O394" i="47"/>
  <c r="O394" i="37"/>
  <c r="O394" i="34"/>
  <c r="O394" i="38"/>
  <c r="P444" i="46"/>
  <c r="R444" i="46" s="1"/>
  <c r="P444" i="40"/>
  <c r="R444" i="40" s="1"/>
  <c r="P444" i="29"/>
  <c r="R444" i="29" s="1"/>
  <c r="P444" i="28"/>
  <c r="P444" i="30"/>
  <c r="R444" i="30" s="1"/>
  <c r="P444" i="43"/>
  <c r="R444" i="43" s="1"/>
  <c r="P444" i="34"/>
  <c r="R444" i="34" s="1"/>
  <c r="P444" i="39"/>
  <c r="R444" i="39" s="1"/>
  <c r="P444" i="38"/>
  <c r="R444" i="38" s="1"/>
  <c r="P444" i="32"/>
  <c r="R444" i="32" s="1"/>
  <c r="P444" i="37"/>
  <c r="R444" i="37" s="1"/>
  <c r="P444" i="31"/>
  <c r="R444" i="31" s="1"/>
  <c r="P444" i="41"/>
  <c r="R444" i="41" s="1"/>
  <c r="P444" i="47"/>
  <c r="P444" i="33"/>
  <c r="R444" i="33" s="1"/>
  <c r="P444" i="44"/>
  <c r="R444" i="44" s="1"/>
  <c r="P444" i="36"/>
  <c r="R444" i="36" s="1"/>
  <c r="P444" i="45"/>
  <c r="R444" i="45" s="1"/>
  <c r="P444" i="48"/>
  <c r="R444" i="48" s="1"/>
  <c r="P444" i="35"/>
  <c r="R444" i="35" s="1"/>
  <c r="P444" i="42"/>
  <c r="R444" i="42" s="1"/>
  <c r="O444" i="42"/>
  <c r="O444" i="41"/>
  <c r="O444" i="47"/>
  <c r="O444" i="44"/>
  <c r="O444" i="28"/>
  <c r="O444" i="31"/>
  <c r="O444" i="40"/>
  <c r="O444" i="45"/>
  <c r="O444" i="33"/>
  <c r="O444" i="46"/>
  <c r="O444" i="29"/>
  <c r="O444" i="35"/>
  <c r="O444" i="32"/>
  <c r="O444" i="36"/>
  <c r="O444" i="38"/>
  <c r="O444" i="39"/>
  <c r="O444" i="48"/>
  <c r="O444" i="34"/>
  <c r="O444" i="43"/>
  <c r="O444" i="37"/>
  <c r="O444" i="30"/>
  <c r="P242" i="44"/>
  <c r="R242" i="44" s="1"/>
  <c r="P242" i="36"/>
  <c r="R242" i="36" s="1"/>
  <c r="P242" i="43"/>
  <c r="R242" i="43" s="1"/>
  <c r="P242" i="45"/>
  <c r="R242" i="45" s="1"/>
  <c r="P242" i="33"/>
  <c r="R242" i="33" s="1"/>
  <c r="P242" i="30"/>
  <c r="R242" i="30" s="1"/>
  <c r="P242" i="34"/>
  <c r="R242" i="34" s="1"/>
  <c r="P242" i="39"/>
  <c r="R242" i="39" s="1"/>
  <c r="P242" i="38"/>
  <c r="R242" i="38" s="1"/>
  <c r="P242" i="31"/>
  <c r="R242" i="31" s="1"/>
  <c r="P242" i="46"/>
  <c r="R242" i="46" s="1"/>
  <c r="P242" i="47"/>
  <c r="P242" i="40"/>
  <c r="R242" i="40" s="1"/>
  <c r="P242" i="29"/>
  <c r="R242" i="29" s="1"/>
  <c r="P242" i="37"/>
  <c r="R242" i="37" s="1"/>
  <c r="P242" i="48"/>
  <c r="R242" i="48" s="1"/>
  <c r="P242" i="41"/>
  <c r="R242" i="41" s="1"/>
  <c r="P242" i="35"/>
  <c r="R242" i="35" s="1"/>
  <c r="P242" i="42"/>
  <c r="R242" i="42" s="1"/>
  <c r="P242" i="32"/>
  <c r="R242" i="32" s="1"/>
  <c r="P242" i="28"/>
  <c r="O242" i="39"/>
  <c r="O242" i="36"/>
  <c r="O242" i="31"/>
  <c r="O242" i="44"/>
  <c r="O242" i="41"/>
  <c r="O242" i="28"/>
  <c r="O242" i="32"/>
  <c r="O242" i="35"/>
  <c r="O242" i="29"/>
  <c r="O242" i="33"/>
  <c r="O242" i="37"/>
  <c r="O242" i="40"/>
  <c r="O242" i="43"/>
  <c r="O242" i="30"/>
  <c r="O242" i="38"/>
  <c r="O242" i="46"/>
  <c r="O242" i="45"/>
  <c r="O242" i="47"/>
  <c r="O242" i="48"/>
  <c r="O242" i="34"/>
  <c r="O242" i="42"/>
  <c r="P437" i="45"/>
  <c r="R437" i="45" s="1"/>
  <c r="P437" i="44"/>
  <c r="R437" i="44" s="1"/>
  <c r="P437" i="40"/>
  <c r="R437" i="40" s="1"/>
  <c r="P437" i="46"/>
  <c r="R437" i="46" s="1"/>
  <c r="P437" i="43"/>
  <c r="R437" i="43" s="1"/>
  <c r="P437" i="29"/>
  <c r="R437" i="29" s="1"/>
  <c r="P437" i="42"/>
  <c r="R437" i="42" s="1"/>
  <c r="P437" i="36"/>
  <c r="R437" i="36" s="1"/>
  <c r="P437" i="39"/>
  <c r="R437" i="39" s="1"/>
  <c r="P437" i="41"/>
  <c r="R437" i="41" s="1"/>
  <c r="P437" i="30"/>
  <c r="R437" i="30" s="1"/>
  <c r="P437" i="38"/>
  <c r="R437" i="38" s="1"/>
  <c r="P437" i="47"/>
  <c r="P437" i="33"/>
  <c r="R437" i="33" s="1"/>
  <c r="P437" i="28"/>
  <c r="P437" i="35"/>
  <c r="R437" i="35" s="1"/>
  <c r="P437" i="32"/>
  <c r="R437" i="32" s="1"/>
  <c r="P437" i="48"/>
  <c r="R437" i="48" s="1"/>
  <c r="P437" i="34"/>
  <c r="R437" i="34" s="1"/>
  <c r="P437" i="31"/>
  <c r="R437" i="31" s="1"/>
  <c r="P437" i="37"/>
  <c r="R437" i="37" s="1"/>
  <c r="O437" i="44"/>
  <c r="O437" i="35"/>
  <c r="O437" i="37"/>
  <c r="O437" i="47"/>
  <c r="O437" i="33"/>
  <c r="O437" i="38"/>
  <c r="O437" i="30"/>
  <c r="O437" i="32"/>
  <c r="O437" i="31"/>
  <c r="O437" i="46"/>
  <c r="O437" i="43"/>
  <c r="O437" i="34"/>
  <c r="O437" i="42"/>
  <c r="O437" i="39"/>
  <c r="O437" i="36"/>
  <c r="O437" i="28"/>
  <c r="O437" i="45"/>
  <c r="O437" i="41"/>
  <c r="O437" i="48"/>
  <c r="O437" i="40"/>
  <c r="O437" i="29"/>
  <c r="P156" i="37"/>
  <c r="R156" i="37" s="1"/>
  <c r="P156" i="47"/>
  <c r="P156" i="38"/>
  <c r="R156" i="38" s="1"/>
  <c r="P156" i="35"/>
  <c r="R156" i="35" s="1"/>
  <c r="P156" i="31"/>
  <c r="R156" i="31" s="1"/>
  <c r="P156" i="29"/>
  <c r="R156" i="29" s="1"/>
  <c r="P156" i="36"/>
  <c r="R156" i="36" s="1"/>
  <c r="P156" i="40"/>
  <c r="R156" i="40" s="1"/>
  <c r="P156" i="43"/>
  <c r="R156" i="43" s="1"/>
  <c r="P156" i="45"/>
  <c r="R156" i="45" s="1"/>
  <c r="P156" i="46"/>
  <c r="R156" i="46" s="1"/>
  <c r="P156" i="28"/>
  <c r="P156" i="41"/>
  <c r="R156" i="41" s="1"/>
  <c r="P156" i="48"/>
  <c r="R156" i="48" s="1"/>
  <c r="P156" i="34"/>
  <c r="R156" i="34" s="1"/>
  <c r="P156" i="30"/>
  <c r="R156" i="30" s="1"/>
  <c r="P156" i="32"/>
  <c r="R156" i="32" s="1"/>
  <c r="P156" i="39"/>
  <c r="R156" i="39" s="1"/>
  <c r="P156" i="42"/>
  <c r="R156" i="42" s="1"/>
  <c r="P156" i="44"/>
  <c r="R156" i="44" s="1"/>
  <c r="P156" i="33"/>
  <c r="R156" i="33" s="1"/>
  <c r="O156" i="40"/>
  <c r="O156" i="42"/>
  <c r="O156" i="39"/>
  <c r="O156" i="32"/>
  <c r="O156" i="47"/>
  <c r="O156" i="31"/>
  <c r="O156" i="33"/>
  <c r="O156" i="30"/>
  <c r="O156" i="45"/>
  <c r="O156" i="28"/>
  <c r="O156" i="44"/>
  <c r="O156" i="36"/>
  <c r="O156" i="37"/>
  <c r="O156" i="46"/>
  <c r="O156" i="41"/>
  <c r="O156" i="48"/>
  <c r="O156" i="35"/>
  <c r="O156" i="43"/>
  <c r="O156" i="34"/>
  <c r="O156" i="38"/>
  <c r="O156" i="29"/>
  <c r="P125" i="40"/>
  <c r="R125" i="40" s="1"/>
  <c r="P125" i="47"/>
  <c r="P125" i="37"/>
  <c r="R125" i="37" s="1"/>
  <c r="P125" i="48"/>
  <c r="R125" i="48" s="1"/>
  <c r="P125" i="45"/>
  <c r="R125" i="45" s="1"/>
  <c r="P125" i="31"/>
  <c r="R125" i="31" s="1"/>
  <c r="P125" i="44"/>
  <c r="R125" i="44" s="1"/>
  <c r="P125" i="35"/>
  <c r="R125" i="35" s="1"/>
  <c r="P125" i="39"/>
  <c r="R125" i="39" s="1"/>
  <c r="P125" i="29"/>
  <c r="R125" i="29" s="1"/>
  <c r="P125" i="43"/>
  <c r="R125" i="43" s="1"/>
  <c r="P125" i="41"/>
  <c r="R125" i="41" s="1"/>
  <c r="P125" i="28"/>
  <c r="P125" i="32"/>
  <c r="R125" i="32" s="1"/>
  <c r="P125" i="46"/>
  <c r="R125" i="46" s="1"/>
  <c r="P125" i="30"/>
  <c r="R125" i="30" s="1"/>
  <c r="P125" i="33"/>
  <c r="R125" i="33" s="1"/>
  <c r="P125" i="36"/>
  <c r="R125" i="36" s="1"/>
  <c r="P125" i="42"/>
  <c r="R125" i="42" s="1"/>
  <c r="P125" i="38"/>
  <c r="R125" i="38" s="1"/>
  <c r="P125" i="34"/>
  <c r="R125" i="34" s="1"/>
  <c r="O125" i="43"/>
  <c r="O125" i="30"/>
  <c r="O125" i="47"/>
  <c r="O125" i="42"/>
  <c r="O125" i="41"/>
  <c r="O125" i="37"/>
  <c r="O125" i="31"/>
  <c r="O125" i="45"/>
  <c r="O125" i="33"/>
  <c r="O125" i="46"/>
  <c r="O125" i="29"/>
  <c r="O125" i="34"/>
  <c r="O125" i="28"/>
  <c r="O125" i="35"/>
  <c r="O125" i="40"/>
  <c r="O125" i="36"/>
  <c r="O125" i="32"/>
  <c r="O125" i="38"/>
  <c r="O125" i="48"/>
  <c r="O125" i="39"/>
  <c r="O125" i="44"/>
  <c r="O90" i="46"/>
  <c r="O90" i="32"/>
  <c r="O90" i="38"/>
  <c r="O90" i="43"/>
  <c r="O90" i="47"/>
  <c r="O90" i="30"/>
  <c r="O90" i="36"/>
  <c r="O90" i="41"/>
  <c r="O90" i="31"/>
  <c r="O90" i="44"/>
  <c r="O90" i="48"/>
  <c r="O90" i="29"/>
  <c r="O90" i="42"/>
  <c r="O90" i="37"/>
  <c r="O90" i="39"/>
  <c r="O90" i="35"/>
  <c r="O90" i="33"/>
  <c r="O90" i="40"/>
  <c r="O90" i="34"/>
  <c r="O90" i="45"/>
  <c r="O90" i="28"/>
  <c r="P90" i="42"/>
  <c r="R90" i="42" s="1"/>
  <c r="P90" i="43"/>
  <c r="R90" i="43" s="1"/>
  <c r="P90" i="46"/>
  <c r="R90" i="46" s="1"/>
  <c r="P90" i="39"/>
  <c r="R90" i="39" s="1"/>
  <c r="P90" i="44"/>
  <c r="R90" i="44" s="1"/>
  <c r="P90" i="47"/>
  <c r="P90" i="36"/>
  <c r="R90" i="36" s="1"/>
  <c r="P90" i="48"/>
  <c r="R90" i="48" s="1"/>
  <c r="P90" i="30"/>
  <c r="R90" i="30" s="1"/>
  <c r="P90" i="32"/>
  <c r="R90" i="32" s="1"/>
  <c r="P90" i="34"/>
  <c r="R90" i="34" s="1"/>
  <c r="P90" i="29"/>
  <c r="R90" i="29" s="1"/>
  <c r="P90" i="40"/>
  <c r="R90" i="40" s="1"/>
  <c r="P90" i="41"/>
  <c r="R90" i="41" s="1"/>
  <c r="P90" i="38"/>
  <c r="R90" i="38" s="1"/>
  <c r="P90" i="35"/>
  <c r="R90" i="35" s="1"/>
  <c r="P90" i="33"/>
  <c r="R90" i="33" s="1"/>
  <c r="P90" i="45"/>
  <c r="R90" i="45" s="1"/>
  <c r="P90" i="31"/>
  <c r="R90" i="31" s="1"/>
  <c r="P90" i="37"/>
  <c r="R90" i="37" s="1"/>
  <c r="P90" i="28"/>
  <c r="O307" i="36"/>
  <c r="O307" i="40"/>
  <c r="O307" i="32"/>
  <c r="O307" i="41"/>
  <c r="O307" i="29"/>
  <c r="O307" i="46"/>
  <c r="O307" i="31"/>
  <c r="O307" i="45"/>
  <c r="O307" i="34"/>
  <c r="O307" i="43"/>
  <c r="O307" i="44"/>
  <c r="O307" i="39"/>
  <c r="O307" i="30"/>
  <c r="O307" i="47"/>
  <c r="O307" i="37"/>
  <c r="O307" i="33"/>
  <c r="O307" i="38"/>
  <c r="O307" i="42"/>
  <c r="O307" i="35"/>
  <c r="O307" i="28"/>
  <c r="O307" i="48"/>
  <c r="P307" i="35"/>
  <c r="R307" i="35" s="1"/>
  <c r="P307" i="36"/>
  <c r="R307" i="36" s="1"/>
  <c r="P307" i="37"/>
  <c r="R307" i="37" s="1"/>
  <c r="P307" i="42"/>
  <c r="R307" i="42" s="1"/>
  <c r="P307" i="46"/>
  <c r="R307" i="46" s="1"/>
  <c r="P307" i="33"/>
  <c r="R307" i="33" s="1"/>
  <c r="P307" i="32"/>
  <c r="R307" i="32" s="1"/>
  <c r="P307" i="47"/>
  <c r="P307" i="44"/>
  <c r="R307" i="44" s="1"/>
  <c r="P307" i="41"/>
  <c r="R307" i="41" s="1"/>
  <c r="P307" i="45"/>
  <c r="R307" i="45" s="1"/>
  <c r="P307" i="29"/>
  <c r="R307" i="29" s="1"/>
  <c r="P307" i="30"/>
  <c r="R307" i="30" s="1"/>
  <c r="P307" i="34"/>
  <c r="R307" i="34" s="1"/>
  <c r="P307" i="40"/>
  <c r="R307" i="40" s="1"/>
  <c r="P307" i="43"/>
  <c r="R307" i="43" s="1"/>
  <c r="P307" i="39"/>
  <c r="R307" i="39" s="1"/>
  <c r="P307" i="31"/>
  <c r="R307" i="31" s="1"/>
  <c r="P307" i="48"/>
  <c r="R307" i="48" s="1"/>
  <c r="P307" i="38"/>
  <c r="R307" i="38" s="1"/>
  <c r="P307" i="28"/>
  <c r="P452" i="35"/>
  <c r="R452" i="35" s="1"/>
  <c r="P452" i="34"/>
  <c r="R452" i="34" s="1"/>
  <c r="P452" i="43"/>
  <c r="R452" i="43" s="1"/>
  <c r="P452" i="48"/>
  <c r="R452" i="48" s="1"/>
  <c r="P452" i="32"/>
  <c r="R452" i="32" s="1"/>
  <c r="P452" i="37"/>
  <c r="R452" i="37" s="1"/>
  <c r="P452" i="29"/>
  <c r="R452" i="29" s="1"/>
  <c r="P452" i="38"/>
  <c r="R452" i="38" s="1"/>
  <c r="P452" i="44"/>
  <c r="R452" i="44" s="1"/>
  <c r="P452" i="46"/>
  <c r="R452" i="46" s="1"/>
  <c r="P452" i="36"/>
  <c r="R452" i="36" s="1"/>
  <c r="P452" i="33"/>
  <c r="R452" i="33" s="1"/>
  <c r="P452" i="39"/>
  <c r="R452" i="39" s="1"/>
  <c r="P452" i="45"/>
  <c r="R452" i="45" s="1"/>
  <c r="P452" i="31"/>
  <c r="R452" i="31" s="1"/>
  <c r="P452" i="28"/>
  <c r="P452" i="47"/>
  <c r="P452" i="30"/>
  <c r="R452" i="30" s="1"/>
  <c r="P452" i="40"/>
  <c r="R452" i="40" s="1"/>
  <c r="P452" i="41"/>
  <c r="R452" i="41" s="1"/>
  <c r="P452" i="42"/>
  <c r="R452" i="42" s="1"/>
  <c r="O452" i="30"/>
  <c r="O452" i="29"/>
  <c r="O452" i="31"/>
  <c r="O452" i="47"/>
  <c r="O452" i="45"/>
  <c r="O452" i="34"/>
  <c r="O452" i="32"/>
  <c r="O452" i="46"/>
  <c r="O452" i="48"/>
  <c r="O452" i="35"/>
  <c r="O452" i="36"/>
  <c r="O452" i="40"/>
  <c r="O452" i="28"/>
  <c r="O452" i="42"/>
  <c r="O452" i="33"/>
  <c r="O452" i="44"/>
  <c r="O452" i="39"/>
  <c r="O452" i="41"/>
  <c r="O452" i="37"/>
  <c r="O452" i="43"/>
  <c r="O452" i="38"/>
  <c r="O314" i="37"/>
  <c r="O314" i="42"/>
  <c r="O314" i="28"/>
  <c r="O314" i="36"/>
  <c r="O314" i="48"/>
  <c r="O314" i="44"/>
  <c r="O314" i="40"/>
  <c r="O314" i="46"/>
  <c r="O314" i="38"/>
  <c r="O314" i="41"/>
  <c r="O314" i="34"/>
  <c r="O314" i="47"/>
  <c r="O314" i="33"/>
  <c r="O314" i="29"/>
  <c r="O314" i="43"/>
  <c r="O314" i="32"/>
  <c r="O314" i="31"/>
  <c r="O314" i="39"/>
  <c r="O314" i="45"/>
  <c r="O314" i="30"/>
  <c r="O314" i="35"/>
  <c r="P314" i="33"/>
  <c r="R314" i="33" s="1"/>
  <c r="P314" i="45"/>
  <c r="R314" i="45" s="1"/>
  <c r="P314" i="37"/>
  <c r="R314" i="37" s="1"/>
  <c r="P314" i="39"/>
  <c r="R314" i="39" s="1"/>
  <c r="P314" i="42"/>
  <c r="R314" i="42" s="1"/>
  <c r="P314" i="36"/>
  <c r="R314" i="36" s="1"/>
  <c r="P314" i="46"/>
  <c r="R314" i="46" s="1"/>
  <c r="P314" i="47"/>
  <c r="P314" i="38"/>
  <c r="R314" i="38" s="1"/>
  <c r="P314" i="32"/>
  <c r="R314" i="32" s="1"/>
  <c r="P314" i="44"/>
  <c r="R314" i="44" s="1"/>
  <c r="P314" i="28"/>
  <c r="P314" i="34"/>
  <c r="R314" i="34" s="1"/>
  <c r="P314" i="31"/>
  <c r="R314" i="31" s="1"/>
  <c r="P314" i="43"/>
  <c r="R314" i="43" s="1"/>
  <c r="P314" i="29"/>
  <c r="R314" i="29" s="1"/>
  <c r="P314" i="41"/>
  <c r="R314" i="41" s="1"/>
  <c r="P314" i="40"/>
  <c r="R314" i="40" s="1"/>
  <c r="P314" i="48"/>
  <c r="R314" i="48" s="1"/>
  <c r="P314" i="35"/>
  <c r="R314" i="35" s="1"/>
  <c r="P314" i="30"/>
  <c r="R314" i="30" s="1"/>
  <c r="P233" i="43"/>
  <c r="R233" i="43" s="1"/>
  <c r="P233" i="38"/>
  <c r="R233" i="38" s="1"/>
  <c r="P233" i="37"/>
  <c r="R233" i="37" s="1"/>
  <c r="P233" i="34"/>
  <c r="R233" i="34" s="1"/>
  <c r="P233" i="33"/>
  <c r="R233" i="33" s="1"/>
  <c r="P233" i="45"/>
  <c r="R233" i="45" s="1"/>
  <c r="P233" i="36"/>
  <c r="R233" i="36" s="1"/>
  <c r="P233" i="47"/>
  <c r="P233" i="35"/>
  <c r="R233" i="35" s="1"/>
  <c r="P233" i="29"/>
  <c r="R233" i="29" s="1"/>
  <c r="P233" i="31"/>
  <c r="R233" i="31" s="1"/>
  <c r="P233" i="46"/>
  <c r="R233" i="46" s="1"/>
  <c r="P233" i="41"/>
  <c r="R233" i="41" s="1"/>
  <c r="P233" i="44"/>
  <c r="R233" i="44" s="1"/>
  <c r="P233" i="39"/>
  <c r="R233" i="39" s="1"/>
  <c r="P233" i="48"/>
  <c r="R233" i="48" s="1"/>
  <c r="P233" i="42"/>
  <c r="R233" i="42" s="1"/>
  <c r="P233" i="40"/>
  <c r="R233" i="40" s="1"/>
  <c r="P233" i="32"/>
  <c r="R233" i="32" s="1"/>
  <c r="P233" i="28"/>
  <c r="P233" i="30"/>
  <c r="R233" i="30" s="1"/>
  <c r="O233" i="31"/>
  <c r="O233" i="48"/>
  <c r="O233" i="42"/>
  <c r="O233" i="39"/>
  <c r="O233" i="44"/>
  <c r="O233" i="43"/>
  <c r="O233" i="28"/>
  <c r="O233" i="29"/>
  <c r="O233" i="33"/>
  <c r="O233" i="41"/>
  <c r="O233" i="40"/>
  <c r="O233" i="30"/>
  <c r="O233" i="34"/>
  <c r="O233" i="46"/>
  <c r="O233" i="32"/>
  <c r="O233" i="37"/>
  <c r="O233" i="47"/>
  <c r="O233" i="45"/>
  <c r="O233" i="36"/>
  <c r="O233" i="35"/>
  <c r="O233" i="38"/>
  <c r="O416" i="47"/>
  <c r="O416" i="46"/>
  <c r="O416" i="37"/>
  <c r="O416" i="40"/>
  <c r="O416" i="29"/>
  <c r="O416" i="34"/>
  <c r="O416" i="33"/>
  <c r="O416" i="28"/>
  <c r="O416" i="45"/>
  <c r="O416" i="48"/>
  <c r="O416" i="38"/>
  <c r="O416" i="31"/>
  <c r="O416" i="35"/>
  <c r="O416" i="32"/>
  <c r="O416" i="42"/>
  <c r="O416" i="43"/>
  <c r="O416" i="39"/>
  <c r="O416" i="41"/>
  <c r="O416" i="44"/>
  <c r="O416" i="30"/>
  <c r="O416" i="36"/>
  <c r="P416" i="30"/>
  <c r="R416" i="30" s="1"/>
  <c r="P416" i="42"/>
  <c r="R416" i="42" s="1"/>
  <c r="P416" i="38"/>
  <c r="R416" i="38" s="1"/>
  <c r="P416" i="44"/>
  <c r="R416" i="44" s="1"/>
  <c r="P416" i="48"/>
  <c r="R416" i="48" s="1"/>
  <c r="P416" i="39"/>
  <c r="R416" i="39" s="1"/>
  <c r="P416" i="34"/>
  <c r="R416" i="34" s="1"/>
  <c r="P416" i="33"/>
  <c r="R416" i="33" s="1"/>
  <c r="P416" i="45"/>
  <c r="R416" i="45" s="1"/>
  <c r="P416" i="36"/>
  <c r="R416" i="36" s="1"/>
  <c r="P416" i="29"/>
  <c r="R416" i="29" s="1"/>
  <c r="P416" i="28"/>
  <c r="P416" i="31"/>
  <c r="R416" i="31" s="1"/>
  <c r="P416" i="37"/>
  <c r="R416" i="37" s="1"/>
  <c r="P416" i="47"/>
  <c r="P416" i="46"/>
  <c r="R416" i="46" s="1"/>
  <c r="P416" i="35"/>
  <c r="R416" i="35" s="1"/>
  <c r="P416" i="41"/>
  <c r="R416" i="41" s="1"/>
  <c r="P416" i="40"/>
  <c r="R416" i="40" s="1"/>
  <c r="P416" i="32"/>
  <c r="R416" i="32" s="1"/>
  <c r="P416" i="43"/>
  <c r="R416" i="43" s="1"/>
  <c r="O250" i="31"/>
  <c r="O250" i="36"/>
  <c r="O250" i="41"/>
  <c r="O250" i="29"/>
  <c r="O250" i="28"/>
  <c r="O250" i="42"/>
  <c r="O250" i="45"/>
  <c r="O250" i="47"/>
  <c r="O250" i="39"/>
  <c r="O250" i="37"/>
  <c r="O250" i="48"/>
  <c r="O250" i="35"/>
  <c r="O250" i="43"/>
  <c r="O250" i="44"/>
  <c r="O250" i="33"/>
  <c r="O250" i="40"/>
  <c r="O250" i="38"/>
  <c r="O250" i="30"/>
  <c r="O250" i="32"/>
  <c r="O250" i="34"/>
  <c r="O250" i="46"/>
  <c r="P250" i="44"/>
  <c r="R250" i="44" s="1"/>
  <c r="P250" i="29"/>
  <c r="R250" i="29" s="1"/>
  <c r="P250" i="42"/>
  <c r="R250" i="42" s="1"/>
  <c r="P250" i="35"/>
  <c r="R250" i="35" s="1"/>
  <c r="P250" i="33"/>
  <c r="R250" i="33" s="1"/>
  <c r="P250" i="37"/>
  <c r="R250" i="37" s="1"/>
  <c r="P250" i="32"/>
  <c r="R250" i="32" s="1"/>
  <c r="P250" i="41"/>
  <c r="R250" i="41" s="1"/>
  <c r="P250" i="38"/>
  <c r="R250" i="38" s="1"/>
  <c r="P250" i="48"/>
  <c r="R250" i="48" s="1"/>
  <c r="P250" i="43"/>
  <c r="R250" i="43" s="1"/>
  <c r="P250" i="30"/>
  <c r="R250" i="30" s="1"/>
  <c r="P250" i="31"/>
  <c r="R250" i="31" s="1"/>
  <c r="P250" i="34"/>
  <c r="R250" i="34" s="1"/>
  <c r="P250" i="45"/>
  <c r="R250" i="45" s="1"/>
  <c r="P250" i="47"/>
  <c r="P250" i="40"/>
  <c r="R250" i="40" s="1"/>
  <c r="P250" i="39"/>
  <c r="R250" i="39" s="1"/>
  <c r="P250" i="46"/>
  <c r="R250" i="46" s="1"/>
  <c r="P250" i="28"/>
  <c r="P250" i="36"/>
  <c r="R250" i="36" s="1"/>
  <c r="O285" i="46"/>
  <c r="O285" i="38"/>
  <c r="O285" i="39"/>
  <c r="O285" i="28"/>
  <c r="O285" i="33"/>
  <c r="O285" i="42"/>
  <c r="O285" i="44"/>
  <c r="O285" i="43"/>
  <c r="O285" i="36"/>
  <c r="O285" i="37"/>
  <c r="O285" i="45"/>
  <c r="O285" i="34"/>
  <c r="O285" i="41"/>
  <c r="O285" i="31"/>
  <c r="O285" i="29"/>
  <c r="O285" i="47"/>
  <c r="O285" i="35"/>
  <c r="O285" i="32"/>
  <c r="O285" i="30"/>
  <c r="O285" i="48"/>
  <c r="O285" i="40"/>
  <c r="P285" i="45"/>
  <c r="R285" i="45" s="1"/>
  <c r="P285" i="34"/>
  <c r="R285" i="34" s="1"/>
  <c r="P285" i="40"/>
  <c r="R285" i="40" s="1"/>
  <c r="P285" i="29"/>
  <c r="R285" i="29" s="1"/>
  <c r="P285" i="31"/>
  <c r="R285" i="31" s="1"/>
  <c r="P285" i="43"/>
  <c r="R285" i="43" s="1"/>
  <c r="P285" i="46"/>
  <c r="R285" i="46" s="1"/>
  <c r="P285" i="33"/>
  <c r="R285" i="33" s="1"/>
  <c r="P285" i="37"/>
  <c r="R285" i="37" s="1"/>
  <c r="P285" i="28"/>
  <c r="P285" i="42"/>
  <c r="R285" i="42" s="1"/>
  <c r="P285" i="32"/>
  <c r="R285" i="32" s="1"/>
  <c r="P285" i="38"/>
  <c r="R285" i="38" s="1"/>
  <c r="P285" i="39"/>
  <c r="R285" i="39" s="1"/>
  <c r="P285" i="44"/>
  <c r="R285" i="44" s="1"/>
  <c r="P285" i="30"/>
  <c r="R285" i="30" s="1"/>
  <c r="P285" i="35"/>
  <c r="R285" i="35" s="1"/>
  <c r="P285" i="41"/>
  <c r="R285" i="41" s="1"/>
  <c r="P285" i="48"/>
  <c r="R285" i="48" s="1"/>
  <c r="P285" i="47"/>
  <c r="P285" i="36"/>
  <c r="R285" i="36" s="1"/>
  <c r="O474" i="45"/>
  <c r="O474" i="32"/>
  <c r="O474" i="29"/>
  <c r="O474" i="40"/>
  <c r="O474" i="41"/>
  <c r="O474" i="37"/>
  <c r="O474" i="28"/>
  <c r="O474" i="36"/>
  <c r="O474" i="33"/>
  <c r="O474" i="48"/>
  <c r="O474" i="39"/>
  <c r="O474" i="38"/>
  <c r="O474" i="42"/>
  <c r="O474" i="31"/>
  <c r="O474" i="46"/>
  <c r="O474" i="30"/>
  <c r="O474" i="44"/>
  <c r="O474" i="35"/>
  <c r="O474" i="43"/>
  <c r="O474" i="47"/>
  <c r="O474" i="34"/>
  <c r="P474" i="41"/>
  <c r="R474" i="41" s="1"/>
  <c r="P474" i="48"/>
  <c r="R474" i="48" s="1"/>
  <c r="P474" i="33"/>
  <c r="R474" i="33" s="1"/>
  <c r="P474" i="40"/>
  <c r="R474" i="40" s="1"/>
  <c r="P474" i="31"/>
  <c r="R474" i="31" s="1"/>
  <c r="P474" i="45"/>
  <c r="R474" i="45" s="1"/>
  <c r="P474" i="34"/>
  <c r="R474" i="34" s="1"/>
  <c r="P474" i="39"/>
  <c r="R474" i="39" s="1"/>
  <c r="P474" i="29"/>
  <c r="R474" i="29" s="1"/>
  <c r="P474" i="32"/>
  <c r="R474" i="32" s="1"/>
  <c r="P474" i="35"/>
  <c r="R474" i="35" s="1"/>
  <c r="P474" i="47"/>
  <c r="P474" i="43"/>
  <c r="R474" i="43" s="1"/>
  <c r="P474" i="36"/>
  <c r="R474" i="36" s="1"/>
  <c r="P474" i="37"/>
  <c r="R474" i="37" s="1"/>
  <c r="P474" i="38"/>
  <c r="R474" i="38" s="1"/>
  <c r="P474" i="28"/>
  <c r="P474" i="30"/>
  <c r="R474" i="30" s="1"/>
  <c r="P474" i="46"/>
  <c r="R474" i="46" s="1"/>
  <c r="P474" i="44"/>
  <c r="R474" i="44" s="1"/>
  <c r="P474" i="42"/>
  <c r="R474" i="42" s="1"/>
  <c r="P295" i="42"/>
  <c r="R295" i="42" s="1"/>
  <c r="P295" i="43"/>
  <c r="R295" i="43" s="1"/>
  <c r="P295" i="29"/>
  <c r="R295" i="29" s="1"/>
  <c r="P295" i="33"/>
  <c r="R295" i="33" s="1"/>
  <c r="P295" i="40"/>
  <c r="R295" i="40" s="1"/>
  <c r="P295" i="34"/>
  <c r="R295" i="34" s="1"/>
  <c r="P295" i="44"/>
  <c r="R295" i="44" s="1"/>
  <c r="P295" i="32"/>
  <c r="R295" i="32" s="1"/>
  <c r="P295" i="45"/>
  <c r="R295" i="45" s="1"/>
  <c r="P295" i="39"/>
  <c r="R295" i="39" s="1"/>
  <c r="P295" i="35"/>
  <c r="R295" i="35" s="1"/>
  <c r="P295" i="46"/>
  <c r="R295" i="46" s="1"/>
  <c r="P295" i="38"/>
  <c r="R295" i="38" s="1"/>
  <c r="P295" i="31"/>
  <c r="R295" i="31" s="1"/>
  <c r="P295" i="37"/>
  <c r="R295" i="37" s="1"/>
  <c r="P295" i="28"/>
  <c r="P295" i="41"/>
  <c r="R295" i="41" s="1"/>
  <c r="P295" i="30"/>
  <c r="R295" i="30" s="1"/>
  <c r="P295" i="47"/>
  <c r="P295" i="48"/>
  <c r="R295" i="48" s="1"/>
  <c r="P295" i="36"/>
  <c r="R295" i="36" s="1"/>
  <c r="O295" i="45"/>
  <c r="O295" i="34"/>
  <c r="O295" i="33"/>
  <c r="O295" i="43"/>
  <c r="O295" i="32"/>
  <c r="O295" i="37"/>
  <c r="O295" i="31"/>
  <c r="O295" i="39"/>
  <c r="O295" i="28"/>
  <c r="O295" i="30"/>
  <c r="O295" i="41"/>
  <c r="O295" i="38"/>
  <c r="O295" i="35"/>
  <c r="O295" i="46"/>
  <c r="O295" i="36"/>
  <c r="O295" i="44"/>
  <c r="O295" i="42"/>
  <c r="O295" i="47"/>
  <c r="O295" i="40"/>
  <c r="O295" i="29"/>
  <c r="O295" i="48"/>
  <c r="O373" i="47"/>
  <c r="O373" i="28"/>
  <c r="O373" i="45"/>
  <c r="O373" i="30"/>
  <c r="O373" i="40"/>
  <c r="O373" i="34"/>
  <c r="O373" i="42"/>
  <c r="O373" i="33"/>
  <c r="O373" i="41"/>
  <c r="O373" i="35"/>
  <c r="O373" i="46"/>
  <c r="O373" i="37"/>
  <c r="O373" i="31"/>
  <c r="O373" i="38"/>
  <c r="O373" i="44"/>
  <c r="O373" i="43"/>
  <c r="O373" i="36"/>
  <c r="O373" i="32"/>
  <c r="O373" i="29"/>
  <c r="O373" i="39"/>
  <c r="O373" i="48"/>
  <c r="P373" i="40"/>
  <c r="R373" i="40" s="1"/>
  <c r="P373" i="38"/>
  <c r="R373" i="38" s="1"/>
  <c r="P373" i="47"/>
  <c r="P373" i="31"/>
  <c r="R373" i="31" s="1"/>
  <c r="P373" i="37"/>
  <c r="R373" i="37" s="1"/>
  <c r="P373" i="35"/>
  <c r="R373" i="35" s="1"/>
  <c r="P373" i="34"/>
  <c r="R373" i="34" s="1"/>
  <c r="P373" i="44"/>
  <c r="R373" i="44" s="1"/>
  <c r="P373" i="28"/>
  <c r="P373" i="43"/>
  <c r="R373" i="43" s="1"/>
  <c r="P373" i="45"/>
  <c r="R373" i="45" s="1"/>
  <c r="P373" i="33"/>
  <c r="R373" i="33" s="1"/>
  <c r="P373" i="36"/>
  <c r="R373" i="36" s="1"/>
  <c r="P373" i="41"/>
  <c r="R373" i="41" s="1"/>
  <c r="P373" i="39"/>
  <c r="R373" i="39" s="1"/>
  <c r="P373" i="32"/>
  <c r="R373" i="32" s="1"/>
  <c r="P373" i="46"/>
  <c r="R373" i="46" s="1"/>
  <c r="P373" i="48"/>
  <c r="R373" i="48" s="1"/>
  <c r="P373" i="30"/>
  <c r="R373" i="30" s="1"/>
  <c r="P373" i="29"/>
  <c r="R373" i="29" s="1"/>
  <c r="P373" i="42"/>
  <c r="R373" i="42" s="1"/>
  <c r="P367" i="43"/>
  <c r="R367" i="43" s="1"/>
  <c r="P367" i="36"/>
  <c r="R367" i="36" s="1"/>
  <c r="P367" i="40"/>
  <c r="R367" i="40" s="1"/>
  <c r="P367" i="39"/>
  <c r="R367" i="39" s="1"/>
  <c r="P367" i="31"/>
  <c r="R367" i="31" s="1"/>
  <c r="P367" i="42"/>
  <c r="R367" i="42" s="1"/>
  <c r="P367" i="35"/>
  <c r="R367" i="35" s="1"/>
  <c r="P367" i="44"/>
  <c r="R367" i="44" s="1"/>
  <c r="P367" i="38"/>
  <c r="R367" i="38" s="1"/>
  <c r="P367" i="48"/>
  <c r="R367" i="48" s="1"/>
  <c r="P367" i="46"/>
  <c r="R367" i="46" s="1"/>
  <c r="P367" i="32"/>
  <c r="R367" i="32" s="1"/>
  <c r="P367" i="30"/>
  <c r="R367" i="30" s="1"/>
  <c r="P367" i="34"/>
  <c r="R367" i="34" s="1"/>
  <c r="P367" i="33"/>
  <c r="R367" i="33" s="1"/>
  <c r="P367" i="47"/>
  <c r="P367" i="41"/>
  <c r="R367" i="41" s="1"/>
  <c r="P367" i="28"/>
  <c r="P367" i="29"/>
  <c r="R367" i="29" s="1"/>
  <c r="P367" i="45"/>
  <c r="R367" i="45" s="1"/>
  <c r="P367" i="37"/>
  <c r="R367" i="37" s="1"/>
  <c r="O367" i="46"/>
  <c r="O367" i="47"/>
  <c r="O367" i="39"/>
  <c r="O367" i="42"/>
  <c r="O367" i="31"/>
  <c r="O367" i="29"/>
  <c r="O367" i="33"/>
  <c r="O367" i="44"/>
  <c r="O367" i="41"/>
  <c r="O367" i="28"/>
  <c r="O367" i="32"/>
  <c r="O367" i="36"/>
  <c r="O367" i="37"/>
  <c r="O367" i="34"/>
  <c r="O367" i="43"/>
  <c r="O367" i="35"/>
  <c r="O367" i="30"/>
  <c r="O367" i="38"/>
  <c r="O367" i="40"/>
  <c r="O367" i="45"/>
  <c r="O367" i="48"/>
  <c r="P465" i="37"/>
  <c r="R465" i="37" s="1"/>
  <c r="P465" i="32"/>
  <c r="R465" i="32" s="1"/>
  <c r="P465" i="35"/>
  <c r="R465" i="35" s="1"/>
  <c r="P465" i="46"/>
  <c r="R465" i="46" s="1"/>
  <c r="P465" i="42"/>
  <c r="R465" i="42" s="1"/>
  <c r="P465" i="44"/>
  <c r="R465" i="44" s="1"/>
  <c r="P465" i="36"/>
  <c r="R465" i="36" s="1"/>
  <c r="P465" i="31"/>
  <c r="R465" i="31" s="1"/>
  <c r="P465" i="45"/>
  <c r="R465" i="45" s="1"/>
  <c r="P465" i="41"/>
  <c r="R465" i="41" s="1"/>
  <c r="P465" i="34"/>
  <c r="R465" i="34" s="1"/>
  <c r="P465" i="38"/>
  <c r="R465" i="38" s="1"/>
  <c r="P465" i="39"/>
  <c r="R465" i="39" s="1"/>
  <c r="P465" i="48"/>
  <c r="R465" i="48" s="1"/>
  <c r="P465" i="29"/>
  <c r="R465" i="29" s="1"/>
  <c r="P465" i="40"/>
  <c r="R465" i="40" s="1"/>
  <c r="P465" i="43"/>
  <c r="R465" i="43" s="1"/>
  <c r="P465" i="47"/>
  <c r="P465" i="28"/>
  <c r="P465" i="33"/>
  <c r="R465" i="33" s="1"/>
  <c r="P465" i="30"/>
  <c r="R465" i="30" s="1"/>
  <c r="O465" i="35"/>
  <c r="O465" i="37"/>
  <c r="O465" i="38"/>
  <c r="O465" i="31"/>
  <c r="O465" i="40"/>
  <c r="O465" i="47"/>
  <c r="O465" i="36"/>
  <c r="O465" i="46"/>
  <c r="O465" i="41"/>
  <c r="O465" i="32"/>
  <c r="O465" i="48"/>
  <c r="O465" i="33"/>
  <c r="O465" i="29"/>
  <c r="O465" i="28"/>
  <c r="O465" i="45"/>
  <c r="O465" i="39"/>
  <c r="O465" i="43"/>
  <c r="O465" i="42"/>
  <c r="O465" i="30"/>
  <c r="O465" i="44"/>
  <c r="O465" i="34"/>
  <c r="P364" i="35"/>
  <c r="R364" i="35" s="1"/>
  <c r="P364" i="36"/>
  <c r="R364" i="36" s="1"/>
  <c r="P364" i="32"/>
  <c r="R364" i="32" s="1"/>
  <c r="P364" i="45"/>
  <c r="R364" i="45" s="1"/>
  <c r="P364" i="28"/>
  <c r="P364" i="47"/>
  <c r="P364" i="30"/>
  <c r="R364" i="30" s="1"/>
  <c r="P364" i="44"/>
  <c r="R364" i="44" s="1"/>
  <c r="P364" i="37"/>
  <c r="R364" i="37" s="1"/>
  <c r="P364" i="41"/>
  <c r="R364" i="41" s="1"/>
  <c r="P364" i="29"/>
  <c r="R364" i="29" s="1"/>
  <c r="P364" i="46"/>
  <c r="R364" i="46" s="1"/>
  <c r="P364" i="34"/>
  <c r="R364" i="34" s="1"/>
  <c r="P364" i="43"/>
  <c r="R364" i="43" s="1"/>
  <c r="P364" i="42"/>
  <c r="R364" i="42" s="1"/>
  <c r="P364" i="39"/>
  <c r="R364" i="39" s="1"/>
  <c r="P364" i="48"/>
  <c r="R364" i="48" s="1"/>
  <c r="P364" i="38"/>
  <c r="R364" i="38" s="1"/>
  <c r="P364" i="33"/>
  <c r="R364" i="33" s="1"/>
  <c r="P364" i="40"/>
  <c r="R364" i="40" s="1"/>
  <c r="P364" i="31"/>
  <c r="R364" i="31" s="1"/>
  <c r="O364" i="33"/>
  <c r="O364" i="47"/>
  <c r="O364" i="29"/>
  <c r="O364" i="46"/>
  <c r="O364" i="34"/>
  <c r="O364" i="30"/>
  <c r="O364" i="43"/>
  <c r="O364" i="39"/>
  <c r="O364" i="45"/>
  <c r="O364" i="48"/>
  <c r="O364" i="28"/>
  <c r="O364" i="35"/>
  <c r="O364" i="32"/>
  <c r="O364" i="37"/>
  <c r="O364" i="38"/>
  <c r="O364" i="44"/>
  <c r="O364" i="40"/>
  <c r="O364" i="31"/>
  <c r="O364" i="36"/>
  <c r="O364" i="41"/>
  <c r="O364" i="42"/>
  <c r="P455" i="35"/>
  <c r="R455" i="35" s="1"/>
  <c r="P455" i="45"/>
  <c r="R455" i="45" s="1"/>
  <c r="P455" i="29"/>
  <c r="R455" i="29" s="1"/>
  <c r="P455" i="30"/>
  <c r="R455" i="30" s="1"/>
  <c r="P455" i="39"/>
  <c r="R455" i="39" s="1"/>
  <c r="P455" i="38"/>
  <c r="R455" i="38" s="1"/>
  <c r="P455" i="36"/>
  <c r="R455" i="36" s="1"/>
  <c r="P455" i="32"/>
  <c r="R455" i="32" s="1"/>
  <c r="P455" i="33"/>
  <c r="R455" i="33" s="1"/>
  <c r="P455" i="44"/>
  <c r="R455" i="44" s="1"/>
  <c r="P455" i="47"/>
  <c r="P455" i="48"/>
  <c r="R455" i="48" s="1"/>
  <c r="P455" i="34"/>
  <c r="R455" i="34" s="1"/>
  <c r="P455" i="42"/>
  <c r="R455" i="42" s="1"/>
  <c r="P455" i="28"/>
  <c r="P455" i="40"/>
  <c r="R455" i="40" s="1"/>
  <c r="P455" i="37"/>
  <c r="R455" i="37" s="1"/>
  <c r="P455" i="43"/>
  <c r="R455" i="43" s="1"/>
  <c r="P455" i="41"/>
  <c r="R455" i="41" s="1"/>
  <c r="P455" i="31"/>
  <c r="R455" i="31" s="1"/>
  <c r="P455" i="46"/>
  <c r="R455" i="46" s="1"/>
  <c r="O455" i="47"/>
  <c r="O455" i="43"/>
  <c r="O455" i="28"/>
  <c r="O455" i="38"/>
  <c r="O455" i="46"/>
  <c r="O455" i="41"/>
  <c r="O455" i="29"/>
  <c r="O455" i="37"/>
  <c r="O455" i="40"/>
  <c r="O455" i="35"/>
  <c r="O455" i="31"/>
  <c r="O455" i="48"/>
  <c r="O455" i="45"/>
  <c r="O455" i="33"/>
  <c r="O455" i="36"/>
  <c r="O455" i="42"/>
  <c r="O455" i="39"/>
  <c r="O455" i="30"/>
  <c r="O455" i="32"/>
  <c r="O455" i="34"/>
  <c r="O455" i="44"/>
  <c r="O332" i="40"/>
  <c r="O332" i="34"/>
  <c r="O332" i="42"/>
  <c r="O332" i="44"/>
  <c r="O332" i="30"/>
  <c r="O332" i="31"/>
  <c r="O332" i="47"/>
  <c r="O332" i="45"/>
  <c r="O332" i="38"/>
  <c r="O332" i="43"/>
  <c r="O332" i="46"/>
  <c r="O332" i="48"/>
  <c r="O332" i="41"/>
  <c r="O332" i="39"/>
  <c r="O332" i="33"/>
  <c r="O332" i="36"/>
  <c r="O332" i="35"/>
  <c r="O332" i="29"/>
  <c r="O332" i="32"/>
  <c r="O332" i="28"/>
  <c r="O332" i="37"/>
  <c r="P332" i="31"/>
  <c r="R332" i="31" s="1"/>
  <c r="P332" i="45"/>
  <c r="R332" i="45" s="1"/>
  <c r="P332" i="37"/>
  <c r="R332" i="37" s="1"/>
  <c r="P332" i="32"/>
  <c r="R332" i="32" s="1"/>
  <c r="P332" i="41"/>
  <c r="R332" i="41" s="1"/>
  <c r="P332" i="42"/>
  <c r="R332" i="42" s="1"/>
  <c r="P332" i="36"/>
  <c r="R332" i="36" s="1"/>
  <c r="P332" i="35"/>
  <c r="R332" i="35" s="1"/>
  <c r="P332" i="44"/>
  <c r="R332" i="44" s="1"/>
  <c r="P332" i="34"/>
  <c r="R332" i="34" s="1"/>
  <c r="P332" i="33"/>
  <c r="R332" i="33" s="1"/>
  <c r="P332" i="47"/>
  <c r="P332" i="38"/>
  <c r="R332" i="38" s="1"/>
  <c r="P332" i="39"/>
  <c r="R332" i="39" s="1"/>
  <c r="P332" i="48"/>
  <c r="R332" i="48" s="1"/>
  <c r="P332" i="28"/>
  <c r="P332" i="40"/>
  <c r="R332" i="40" s="1"/>
  <c r="P332" i="43"/>
  <c r="R332" i="43" s="1"/>
  <c r="P332" i="29"/>
  <c r="R332" i="29" s="1"/>
  <c r="P332" i="46"/>
  <c r="R332" i="46" s="1"/>
  <c r="P332" i="30"/>
  <c r="R332" i="30" s="1"/>
  <c r="P395" i="37"/>
  <c r="R395" i="37" s="1"/>
  <c r="P395" i="28"/>
  <c r="P395" i="35"/>
  <c r="R395" i="35" s="1"/>
  <c r="P395" i="43"/>
  <c r="R395" i="43" s="1"/>
  <c r="P395" i="38"/>
  <c r="R395" i="38" s="1"/>
  <c r="P395" i="42"/>
  <c r="R395" i="42" s="1"/>
  <c r="P395" i="34"/>
  <c r="R395" i="34" s="1"/>
  <c r="P395" i="48"/>
  <c r="R395" i="48" s="1"/>
  <c r="P395" i="41"/>
  <c r="R395" i="41" s="1"/>
  <c r="P395" i="36"/>
  <c r="R395" i="36" s="1"/>
  <c r="P395" i="46"/>
  <c r="R395" i="46" s="1"/>
  <c r="P395" i="32"/>
  <c r="R395" i="32" s="1"/>
  <c r="P395" i="39"/>
  <c r="R395" i="39" s="1"/>
  <c r="P395" i="40"/>
  <c r="R395" i="40" s="1"/>
  <c r="P395" i="30"/>
  <c r="R395" i="30" s="1"/>
  <c r="P395" i="29"/>
  <c r="R395" i="29" s="1"/>
  <c r="P395" i="45"/>
  <c r="R395" i="45" s="1"/>
  <c r="P395" i="31"/>
  <c r="R395" i="31" s="1"/>
  <c r="P395" i="44"/>
  <c r="R395" i="44" s="1"/>
  <c r="P395" i="47"/>
  <c r="P395" i="33"/>
  <c r="R395" i="33" s="1"/>
  <c r="O395" i="38"/>
  <c r="O395" i="31"/>
  <c r="O395" i="41"/>
  <c r="O395" i="40"/>
  <c r="O395" i="34"/>
  <c r="O395" i="47"/>
  <c r="O395" i="36"/>
  <c r="O395" i="30"/>
  <c r="O395" i="45"/>
  <c r="O395" i="39"/>
  <c r="O395" i="46"/>
  <c r="O395" i="42"/>
  <c r="O395" i="44"/>
  <c r="O395" i="37"/>
  <c r="O395" i="28"/>
  <c r="O395" i="29"/>
  <c r="O395" i="43"/>
  <c r="O395" i="48"/>
  <c r="O395" i="35"/>
  <c r="O395" i="32"/>
  <c r="O395" i="33"/>
  <c r="P457" i="48"/>
  <c r="R457" i="48" s="1"/>
  <c r="P457" i="28"/>
  <c r="P457" i="35"/>
  <c r="R457" i="35" s="1"/>
  <c r="P457" i="32"/>
  <c r="R457" i="32" s="1"/>
  <c r="P457" i="46"/>
  <c r="R457" i="46" s="1"/>
  <c r="P457" i="41"/>
  <c r="R457" i="41" s="1"/>
  <c r="P457" i="39"/>
  <c r="R457" i="39" s="1"/>
  <c r="P457" i="38"/>
  <c r="R457" i="38" s="1"/>
  <c r="P457" i="45"/>
  <c r="R457" i="45" s="1"/>
  <c r="P457" i="33"/>
  <c r="R457" i="33" s="1"/>
  <c r="P457" i="44"/>
  <c r="R457" i="44" s="1"/>
  <c r="P457" i="37"/>
  <c r="R457" i="37" s="1"/>
  <c r="P457" i="36"/>
  <c r="R457" i="36" s="1"/>
  <c r="P457" i="40"/>
  <c r="R457" i="40" s="1"/>
  <c r="P457" i="30"/>
  <c r="R457" i="30" s="1"/>
  <c r="P457" i="42"/>
  <c r="R457" i="42" s="1"/>
  <c r="P457" i="31"/>
  <c r="R457" i="31" s="1"/>
  <c r="P457" i="29"/>
  <c r="R457" i="29" s="1"/>
  <c r="P457" i="47"/>
  <c r="P457" i="34"/>
  <c r="R457" i="34" s="1"/>
  <c r="P457" i="43"/>
  <c r="R457" i="43" s="1"/>
  <c r="O457" i="38"/>
  <c r="O457" i="34"/>
  <c r="O457" i="44"/>
  <c r="O457" i="31"/>
  <c r="O457" i="33"/>
  <c r="O457" i="46"/>
  <c r="O457" i="30"/>
  <c r="O457" i="45"/>
  <c r="O457" i="37"/>
  <c r="O457" i="32"/>
  <c r="O457" i="29"/>
  <c r="O457" i="28"/>
  <c r="O457" i="48"/>
  <c r="O457" i="41"/>
  <c r="O457" i="40"/>
  <c r="O457" i="36"/>
  <c r="O457" i="47"/>
  <c r="O457" i="43"/>
  <c r="O457" i="35"/>
  <c r="O457" i="42"/>
  <c r="O457" i="39"/>
  <c r="O435" i="46"/>
  <c r="O435" i="36"/>
  <c r="O435" i="41"/>
  <c r="O435" i="35"/>
  <c r="O435" i="43"/>
  <c r="O435" i="44"/>
  <c r="O435" i="32"/>
  <c r="O435" i="40"/>
  <c r="O435" i="47"/>
  <c r="O435" i="28"/>
  <c r="O435" i="37"/>
  <c r="O435" i="30"/>
  <c r="O435" i="42"/>
  <c r="O435" i="38"/>
  <c r="O435" i="39"/>
  <c r="O435" i="34"/>
  <c r="O435" i="45"/>
  <c r="O435" i="29"/>
  <c r="O435" i="48"/>
  <c r="O435" i="33"/>
  <c r="O435" i="31"/>
  <c r="P435" i="45"/>
  <c r="R435" i="45" s="1"/>
  <c r="P435" i="38"/>
  <c r="R435" i="38" s="1"/>
  <c r="P435" i="33"/>
  <c r="R435" i="33" s="1"/>
  <c r="P435" i="37"/>
  <c r="R435" i="37" s="1"/>
  <c r="P435" i="40"/>
  <c r="R435" i="40" s="1"/>
  <c r="P435" i="48"/>
  <c r="R435" i="48" s="1"/>
  <c r="P435" i="41"/>
  <c r="R435" i="41" s="1"/>
  <c r="P435" i="31"/>
  <c r="R435" i="31" s="1"/>
  <c r="P435" i="36"/>
  <c r="R435" i="36" s="1"/>
  <c r="P435" i="29"/>
  <c r="R435" i="29" s="1"/>
  <c r="P435" i="30"/>
  <c r="R435" i="30" s="1"/>
  <c r="P435" i="46"/>
  <c r="R435" i="46" s="1"/>
  <c r="P435" i="47"/>
  <c r="P435" i="32"/>
  <c r="R435" i="32" s="1"/>
  <c r="P435" i="35"/>
  <c r="R435" i="35" s="1"/>
  <c r="P435" i="39"/>
  <c r="R435" i="39" s="1"/>
  <c r="P435" i="43"/>
  <c r="R435" i="43" s="1"/>
  <c r="P435" i="44"/>
  <c r="R435" i="44" s="1"/>
  <c r="P435" i="34"/>
  <c r="R435" i="34" s="1"/>
  <c r="P435" i="28"/>
  <c r="P435" i="42"/>
  <c r="R435" i="42" s="1"/>
  <c r="P398" i="44"/>
  <c r="R398" i="44" s="1"/>
  <c r="P398" i="45"/>
  <c r="R398" i="45" s="1"/>
  <c r="P398" i="30"/>
  <c r="R398" i="30" s="1"/>
  <c r="P398" i="29"/>
  <c r="R398" i="29" s="1"/>
  <c r="P398" i="32"/>
  <c r="R398" i="32" s="1"/>
  <c r="P398" i="41"/>
  <c r="R398" i="41" s="1"/>
  <c r="P398" i="31"/>
  <c r="R398" i="31" s="1"/>
  <c r="P398" i="36"/>
  <c r="R398" i="36" s="1"/>
  <c r="P398" i="43"/>
  <c r="R398" i="43" s="1"/>
  <c r="P398" i="47"/>
  <c r="P398" i="35"/>
  <c r="R398" i="35" s="1"/>
  <c r="P398" i="28"/>
  <c r="P398" i="42"/>
  <c r="R398" i="42" s="1"/>
  <c r="P398" i="34"/>
  <c r="R398" i="34" s="1"/>
  <c r="P398" i="38"/>
  <c r="R398" i="38" s="1"/>
  <c r="P398" i="46"/>
  <c r="R398" i="46" s="1"/>
  <c r="P398" i="37"/>
  <c r="R398" i="37" s="1"/>
  <c r="P398" i="33"/>
  <c r="R398" i="33" s="1"/>
  <c r="P398" i="40"/>
  <c r="R398" i="40" s="1"/>
  <c r="P398" i="39"/>
  <c r="R398" i="39" s="1"/>
  <c r="P398" i="48"/>
  <c r="R398" i="48" s="1"/>
  <c r="O398" i="39"/>
  <c r="O398" i="46"/>
  <c r="O398" i="42"/>
  <c r="O398" i="45"/>
  <c r="O398" i="43"/>
  <c r="O398" i="40"/>
  <c r="O398" i="29"/>
  <c r="O398" i="34"/>
  <c r="O398" i="37"/>
  <c r="O398" i="41"/>
  <c r="O398" i="35"/>
  <c r="O398" i="30"/>
  <c r="O398" i="48"/>
  <c r="O398" i="31"/>
  <c r="O398" i="47"/>
  <c r="O398" i="32"/>
  <c r="O398" i="33"/>
  <c r="O398" i="28"/>
  <c r="O398" i="44"/>
  <c r="O398" i="38"/>
  <c r="O398" i="36"/>
  <c r="P372" i="38"/>
  <c r="R372" i="38" s="1"/>
  <c r="P372" i="35"/>
  <c r="R372" i="35" s="1"/>
  <c r="P372" i="48"/>
  <c r="R372" i="48" s="1"/>
  <c r="P372" i="47"/>
  <c r="P372" i="29"/>
  <c r="R372" i="29" s="1"/>
  <c r="P372" i="39"/>
  <c r="R372" i="39" s="1"/>
  <c r="P372" i="41"/>
  <c r="R372" i="41" s="1"/>
  <c r="P372" i="34"/>
  <c r="R372" i="34" s="1"/>
  <c r="P372" i="44"/>
  <c r="R372" i="44" s="1"/>
  <c r="P372" i="45"/>
  <c r="R372" i="45" s="1"/>
  <c r="P372" i="37"/>
  <c r="R372" i="37" s="1"/>
  <c r="P372" i="43"/>
  <c r="R372" i="43" s="1"/>
  <c r="P372" i="32"/>
  <c r="R372" i="32" s="1"/>
  <c r="P372" i="31"/>
  <c r="R372" i="31" s="1"/>
  <c r="P372" i="40"/>
  <c r="R372" i="40" s="1"/>
  <c r="P372" i="42"/>
  <c r="R372" i="42" s="1"/>
  <c r="P372" i="28"/>
  <c r="P372" i="30"/>
  <c r="R372" i="30" s="1"/>
  <c r="P372" i="36"/>
  <c r="R372" i="36" s="1"/>
  <c r="P372" i="46"/>
  <c r="R372" i="46" s="1"/>
  <c r="P372" i="33"/>
  <c r="R372" i="33" s="1"/>
  <c r="O372" i="39"/>
  <c r="O372" i="47"/>
  <c r="O372" i="30"/>
  <c r="O372" i="33"/>
  <c r="O372" i="36"/>
  <c r="O372" i="38"/>
  <c r="O372" i="44"/>
  <c r="O372" i="46"/>
  <c r="O372" i="48"/>
  <c r="O372" i="42"/>
  <c r="O372" i="29"/>
  <c r="O372" i="34"/>
  <c r="O372" i="37"/>
  <c r="O372" i="28"/>
  <c r="O372" i="45"/>
  <c r="O372" i="40"/>
  <c r="O372" i="41"/>
  <c r="O372" i="32"/>
  <c r="O372" i="31"/>
  <c r="O372" i="35"/>
  <c r="O372" i="43"/>
  <c r="P328" i="31"/>
  <c r="R328" i="31" s="1"/>
  <c r="P328" i="42"/>
  <c r="R328" i="42" s="1"/>
  <c r="P328" i="38"/>
  <c r="R328" i="38" s="1"/>
  <c r="P328" i="45"/>
  <c r="R328" i="45" s="1"/>
  <c r="P328" i="41"/>
  <c r="R328" i="41" s="1"/>
  <c r="P328" i="48"/>
  <c r="R328" i="48" s="1"/>
  <c r="P328" i="36"/>
  <c r="R328" i="36" s="1"/>
  <c r="P328" i="46"/>
  <c r="R328" i="46" s="1"/>
  <c r="P328" i="28"/>
  <c r="P328" i="29"/>
  <c r="R328" i="29" s="1"/>
  <c r="P328" i="44"/>
  <c r="R328" i="44" s="1"/>
  <c r="P328" i="47"/>
  <c r="P328" i="34"/>
  <c r="R328" i="34" s="1"/>
  <c r="P328" i="40"/>
  <c r="R328" i="40" s="1"/>
  <c r="P328" i="33"/>
  <c r="R328" i="33" s="1"/>
  <c r="P328" i="43"/>
  <c r="R328" i="43" s="1"/>
  <c r="P328" i="30"/>
  <c r="R328" i="30" s="1"/>
  <c r="P328" i="35"/>
  <c r="R328" i="35" s="1"/>
  <c r="P328" i="39"/>
  <c r="R328" i="39" s="1"/>
  <c r="P328" i="37"/>
  <c r="R328" i="37" s="1"/>
  <c r="P328" i="32"/>
  <c r="R328" i="32" s="1"/>
  <c r="O328" i="39"/>
  <c r="O328" i="34"/>
  <c r="O328" i="43"/>
  <c r="O328" i="29"/>
  <c r="O328" i="35"/>
  <c r="O328" i="28"/>
  <c r="O328" i="45"/>
  <c r="O328" i="44"/>
  <c r="O328" i="32"/>
  <c r="O328" i="38"/>
  <c r="O328" i="36"/>
  <c r="O328" i="40"/>
  <c r="O328" i="42"/>
  <c r="O328" i="33"/>
  <c r="O328" i="30"/>
  <c r="O328" i="31"/>
  <c r="O328" i="41"/>
  <c r="O328" i="37"/>
  <c r="O328" i="46"/>
  <c r="O328" i="47"/>
  <c r="O328" i="48"/>
  <c r="O383" i="30"/>
  <c r="O383" i="46"/>
  <c r="O383" i="40"/>
  <c r="O383" i="42"/>
  <c r="O383" i="31"/>
  <c r="O383" i="48"/>
  <c r="O383" i="47"/>
  <c r="O383" i="41"/>
  <c r="O383" i="37"/>
  <c r="O383" i="45"/>
  <c r="O383" i="29"/>
  <c r="O383" i="44"/>
  <c r="O383" i="38"/>
  <c r="O383" i="32"/>
  <c r="O383" i="39"/>
  <c r="O383" i="33"/>
  <c r="O383" i="28"/>
  <c r="O383" i="36"/>
  <c r="O383" i="35"/>
  <c r="O383" i="43"/>
  <c r="O383" i="34"/>
  <c r="P383" i="30"/>
  <c r="R383" i="30" s="1"/>
  <c r="P383" i="41"/>
  <c r="R383" i="41" s="1"/>
  <c r="P383" i="43"/>
  <c r="R383" i="43" s="1"/>
  <c r="P383" i="39"/>
  <c r="R383" i="39" s="1"/>
  <c r="P383" i="34"/>
  <c r="R383" i="34" s="1"/>
  <c r="P383" i="33"/>
  <c r="R383" i="33" s="1"/>
  <c r="P383" i="38"/>
  <c r="R383" i="38" s="1"/>
  <c r="P383" i="45"/>
  <c r="R383" i="45" s="1"/>
  <c r="P383" i="47"/>
  <c r="P383" i="32"/>
  <c r="R383" i="32" s="1"/>
  <c r="P383" i="48"/>
  <c r="R383" i="48" s="1"/>
  <c r="P383" i="42"/>
  <c r="R383" i="42" s="1"/>
  <c r="P383" i="28"/>
  <c r="P383" i="44"/>
  <c r="R383" i="44" s="1"/>
  <c r="P383" i="36"/>
  <c r="R383" i="36" s="1"/>
  <c r="P383" i="40"/>
  <c r="R383" i="40" s="1"/>
  <c r="P383" i="35"/>
  <c r="R383" i="35" s="1"/>
  <c r="P383" i="37"/>
  <c r="R383" i="37" s="1"/>
  <c r="P383" i="31"/>
  <c r="R383" i="31" s="1"/>
  <c r="P383" i="46"/>
  <c r="R383" i="46" s="1"/>
  <c r="P383" i="29"/>
  <c r="R383" i="29" s="1"/>
  <c r="O148" i="29"/>
  <c r="O148" i="39"/>
  <c r="O148" i="38"/>
  <c r="O148" i="43"/>
  <c r="O148" i="44"/>
  <c r="O148" i="34"/>
  <c r="O148" i="35"/>
  <c r="O148" i="47"/>
  <c r="O148" i="45"/>
  <c r="O148" i="33"/>
  <c r="O148" i="37"/>
  <c r="O148" i="28"/>
  <c r="O148" i="40"/>
  <c r="O148" i="42"/>
  <c r="O148" i="46"/>
  <c r="O148" i="41"/>
  <c r="O148" i="32"/>
  <c r="O148" i="48"/>
  <c r="O148" i="30"/>
  <c r="O148" i="31"/>
  <c r="O148" i="36"/>
  <c r="P148" i="29"/>
  <c r="R148" i="29" s="1"/>
  <c r="P148" i="44"/>
  <c r="R148" i="44" s="1"/>
  <c r="P148" i="42"/>
  <c r="R148" i="42" s="1"/>
  <c r="P148" i="33"/>
  <c r="R148" i="33" s="1"/>
  <c r="P148" i="28"/>
  <c r="P148" i="38"/>
  <c r="R148" i="38" s="1"/>
  <c r="P148" i="34"/>
  <c r="R148" i="34" s="1"/>
  <c r="P148" i="47"/>
  <c r="P148" i="36"/>
  <c r="R148" i="36" s="1"/>
  <c r="P148" i="37"/>
  <c r="R148" i="37" s="1"/>
  <c r="P148" i="48"/>
  <c r="R148" i="48" s="1"/>
  <c r="P148" i="39"/>
  <c r="R148" i="39" s="1"/>
  <c r="P148" i="31"/>
  <c r="R148" i="31" s="1"/>
  <c r="P148" i="32"/>
  <c r="R148" i="32" s="1"/>
  <c r="P148" i="43"/>
  <c r="R148" i="43" s="1"/>
  <c r="P148" i="40"/>
  <c r="R148" i="40" s="1"/>
  <c r="P148" i="41"/>
  <c r="R148" i="41" s="1"/>
  <c r="P148" i="35"/>
  <c r="R148" i="35" s="1"/>
  <c r="P148" i="45"/>
  <c r="R148" i="45" s="1"/>
  <c r="P148" i="30"/>
  <c r="R148" i="30" s="1"/>
  <c r="P148" i="46"/>
  <c r="R148" i="46" s="1"/>
  <c r="P339" i="44"/>
  <c r="R339" i="44" s="1"/>
  <c r="P339" i="48"/>
  <c r="R339" i="48" s="1"/>
  <c r="P339" i="28"/>
  <c r="P339" i="33"/>
  <c r="R339" i="33" s="1"/>
  <c r="P339" i="38"/>
  <c r="R339" i="38" s="1"/>
  <c r="P339" i="41"/>
  <c r="R339" i="41" s="1"/>
  <c r="P339" i="40"/>
  <c r="R339" i="40" s="1"/>
  <c r="P339" i="35"/>
  <c r="R339" i="35" s="1"/>
  <c r="P339" i="37"/>
  <c r="R339" i="37" s="1"/>
  <c r="P339" i="43"/>
  <c r="R339" i="43" s="1"/>
  <c r="P339" i="29"/>
  <c r="R339" i="29" s="1"/>
  <c r="P339" i="31"/>
  <c r="R339" i="31" s="1"/>
  <c r="P339" i="47"/>
  <c r="P339" i="34"/>
  <c r="R339" i="34" s="1"/>
  <c r="P339" i="42"/>
  <c r="R339" i="42" s="1"/>
  <c r="P339" i="39"/>
  <c r="R339" i="39" s="1"/>
  <c r="P339" i="30"/>
  <c r="R339" i="30" s="1"/>
  <c r="P339" i="36"/>
  <c r="R339" i="36" s="1"/>
  <c r="P339" i="46"/>
  <c r="R339" i="46" s="1"/>
  <c r="P339" i="32"/>
  <c r="R339" i="32" s="1"/>
  <c r="P339" i="45"/>
  <c r="R339" i="45" s="1"/>
  <c r="O339" i="39"/>
  <c r="O339" i="33"/>
  <c r="O339" i="48"/>
  <c r="O339" i="41"/>
  <c r="O339" i="40"/>
  <c r="O339" i="28"/>
  <c r="O339" i="47"/>
  <c r="O339" i="36"/>
  <c r="O339" i="31"/>
  <c r="O339" i="38"/>
  <c r="O339" i="45"/>
  <c r="O339" i="37"/>
  <c r="O339" i="30"/>
  <c r="O339" i="35"/>
  <c r="O339" i="43"/>
  <c r="O339" i="29"/>
  <c r="O339" i="44"/>
  <c r="O339" i="46"/>
  <c r="O339" i="42"/>
  <c r="O339" i="34"/>
  <c r="O339" i="32"/>
  <c r="P445" i="45"/>
  <c r="R445" i="45" s="1"/>
  <c r="P445" i="31"/>
  <c r="R445" i="31" s="1"/>
  <c r="P445" i="36"/>
  <c r="R445" i="36" s="1"/>
  <c r="P445" i="39"/>
  <c r="R445" i="39" s="1"/>
  <c r="P445" i="38"/>
  <c r="R445" i="38" s="1"/>
  <c r="P445" i="42"/>
  <c r="R445" i="42" s="1"/>
  <c r="P445" i="43"/>
  <c r="R445" i="43" s="1"/>
  <c r="P445" i="41"/>
  <c r="R445" i="41" s="1"/>
  <c r="P445" i="35"/>
  <c r="R445" i="35" s="1"/>
  <c r="P445" i="46"/>
  <c r="R445" i="46" s="1"/>
  <c r="P445" i="44"/>
  <c r="R445" i="44" s="1"/>
  <c r="P445" i="32"/>
  <c r="R445" i="32" s="1"/>
  <c r="P445" i="47"/>
  <c r="P445" i="28"/>
  <c r="P445" i="48"/>
  <c r="R445" i="48" s="1"/>
  <c r="P445" i="34"/>
  <c r="R445" i="34" s="1"/>
  <c r="P445" i="37"/>
  <c r="R445" i="37" s="1"/>
  <c r="P445" i="33"/>
  <c r="R445" i="33" s="1"/>
  <c r="P445" i="40"/>
  <c r="R445" i="40" s="1"/>
  <c r="P445" i="29"/>
  <c r="R445" i="29" s="1"/>
  <c r="P445" i="30"/>
  <c r="R445" i="30" s="1"/>
  <c r="O445" i="37"/>
  <c r="O445" i="38"/>
  <c r="O445" i="35"/>
  <c r="O445" i="40"/>
  <c r="O445" i="39"/>
  <c r="O445" i="43"/>
  <c r="O445" i="34"/>
  <c r="O445" i="36"/>
  <c r="O445" i="30"/>
  <c r="O445" i="33"/>
  <c r="O445" i="45"/>
  <c r="O445" i="48"/>
  <c r="O445" i="29"/>
  <c r="O445" i="42"/>
  <c r="O445" i="47"/>
  <c r="O445" i="41"/>
  <c r="O445" i="46"/>
  <c r="O445" i="32"/>
  <c r="O445" i="31"/>
  <c r="O445" i="44"/>
  <c r="O445" i="28"/>
  <c r="P111" i="44"/>
  <c r="R111" i="44" s="1"/>
  <c r="P111" i="39"/>
  <c r="R111" i="39" s="1"/>
  <c r="P111" i="29"/>
  <c r="R111" i="29" s="1"/>
  <c r="P111" i="28"/>
  <c r="P111" i="45"/>
  <c r="R111" i="45" s="1"/>
  <c r="P111" i="47"/>
  <c r="P111" i="32"/>
  <c r="R111" i="32" s="1"/>
  <c r="P111" i="30"/>
  <c r="R111" i="30" s="1"/>
  <c r="P111" i="36"/>
  <c r="R111" i="36" s="1"/>
  <c r="P111" i="42"/>
  <c r="R111" i="42" s="1"/>
  <c r="P111" i="41"/>
  <c r="R111" i="41" s="1"/>
  <c r="P111" i="48"/>
  <c r="R111" i="48" s="1"/>
  <c r="P111" i="33"/>
  <c r="R111" i="33" s="1"/>
  <c r="P111" i="46"/>
  <c r="R111" i="46" s="1"/>
  <c r="P111" i="31"/>
  <c r="R111" i="31" s="1"/>
  <c r="P111" i="34"/>
  <c r="R111" i="34" s="1"/>
  <c r="P111" i="43"/>
  <c r="R111" i="43" s="1"/>
  <c r="P111" i="40"/>
  <c r="R111" i="40" s="1"/>
  <c r="P111" i="38"/>
  <c r="R111" i="38" s="1"/>
  <c r="P111" i="37"/>
  <c r="R111" i="37" s="1"/>
  <c r="P111" i="35"/>
  <c r="R111" i="35" s="1"/>
  <c r="O111" i="38"/>
  <c r="O111" i="32"/>
  <c r="O111" i="44"/>
  <c r="O111" i="47"/>
  <c r="O111" i="48"/>
  <c r="O111" i="37"/>
  <c r="O111" i="46"/>
  <c r="O111" i="39"/>
  <c r="O111" i="41"/>
  <c r="O111" i="30"/>
  <c r="O111" i="33"/>
  <c r="O111" i="42"/>
  <c r="O111" i="34"/>
  <c r="O111" i="43"/>
  <c r="O111" i="45"/>
  <c r="O111" i="28"/>
  <c r="O111" i="40"/>
  <c r="O111" i="31"/>
  <c r="O111" i="35"/>
  <c r="O111" i="36"/>
  <c r="O111" i="29"/>
  <c r="O292" i="33"/>
  <c r="O292" i="44"/>
  <c r="O292" i="32"/>
  <c r="O292" i="41"/>
  <c r="O292" i="31"/>
  <c r="O292" i="47"/>
  <c r="O292" i="38"/>
  <c r="O292" i="42"/>
  <c r="O292" i="40"/>
  <c r="O292" i="30"/>
  <c r="O292" i="43"/>
  <c r="O292" i="48"/>
  <c r="O292" i="45"/>
  <c r="O292" i="28"/>
  <c r="O292" i="39"/>
  <c r="O292" i="36"/>
  <c r="O292" i="35"/>
  <c r="O292" i="29"/>
  <c r="O292" i="34"/>
  <c r="O292" i="37"/>
  <c r="O292" i="46"/>
  <c r="P292" i="45"/>
  <c r="R292" i="45" s="1"/>
  <c r="P292" i="36"/>
  <c r="R292" i="36" s="1"/>
  <c r="P292" i="28"/>
  <c r="P292" i="48"/>
  <c r="R292" i="48" s="1"/>
  <c r="P292" i="39"/>
  <c r="R292" i="39" s="1"/>
  <c r="P292" i="43"/>
  <c r="R292" i="43" s="1"/>
  <c r="P292" i="37"/>
  <c r="R292" i="37" s="1"/>
  <c r="P292" i="30"/>
  <c r="R292" i="30" s="1"/>
  <c r="P292" i="44"/>
  <c r="R292" i="44" s="1"/>
  <c r="P292" i="38"/>
  <c r="R292" i="38" s="1"/>
  <c r="P292" i="31"/>
  <c r="R292" i="31" s="1"/>
  <c r="P292" i="32"/>
  <c r="R292" i="32" s="1"/>
  <c r="P292" i="33"/>
  <c r="R292" i="33" s="1"/>
  <c r="P292" i="40"/>
  <c r="R292" i="40" s="1"/>
  <c r="P292" i="34"/>
  <c r="R292" i="34" s="1"/>
  <c r="P292" i="41"/>
  <c r="R292" i="41" s="1"/>
  <c r="P292" i="29"/>
  <c r="R292" i="29" s="1"/>
  <c r="P292" i="47"/>
  <c r="P292" i="35"/>
  <c r="R292" i="35" s="1"/>
  <c r="P292" i="46"/>
  <c r="R292" i="46" s="1"/>
  <c r="P292" i="42"/>
  <c r="R292" i="42" s="1"/>
  <c r="P362" i="32"/>
  <c r="R362" i="32" s="1"/>
  <c r="P362" i="34"/>
  <c r="R362" i="34" s="1"/>
  <c r="P362" i="30"/>
  <c r="R362" i="30" s="1"/>
  <c r="P362" i="28"/>
  <c r="P362" i="38"/>
  <c r="R362" i="38" s="1"/>
  <c r="P362" i="45"/>
  <c r="R362" i="45" s="1"/>
  <c r="P362" i="40"/>
  <c r="R362" i="40" s="1"/>
  <c r="P362" i="39"/>
  <c r="R362" i="39" s="1"/>
  <c r="P362" i="48"/>
  <c r="R362" i="48" s="1"/>
  <c r="P362" i="35"/>
  <c r="R362" i="35" s="1"/>
  <c r="P362" i="41"/>
  <c r="R362" i="41" s="1"/>
  <c r="P362" i="43"/>
  <c r="R362" i="43" s="1"/>
  <c r="P362" i="31"/>
  <c r="R362" i="31" s="1"/>
  <c r="P362" i="42"/>
  <c r="R362" i="42" s="1"/>
  <c r="P362" i="44"/>
  <c r="R362" i="44" s="1"/>
  <c r="P362" i="47"/>
  <c r="P362" i="29"/>
  <c r="R362" i="29" s="1"/>
  <c r="P362" i="37"/>
  <c r="R362" i="37" s="1"/>
  <c r="P362" i="36"/>
  <c r="R362" i="36" s="1"/>
  <c r="P362" i="33"/>
  <c r="R362" i="33" s="1"/>
  <c r="P362" i="46"/>
  <c r="R362" i="46" s="1"/>
  <c r="O362" i="37"/>
  <c r="O362" i="43"/>
  <c r="O362" i="32"/>
  <c r="O362" i="42"/>
  <c r="O362" i="30"/>
  <c r="O362" i="41"/>
  <c r="O362" i="48"/>
  <c r="O362" i="47"/>
  <c r="O362" i="33"/>
  <c r="O362" i="44"/>
  <c r="O362" i="34"/>
  <c r="O362" i="28"/>
  <c r="O362" i="46"/>
  <c r="O362" i="39"/>
  <c r="O362" i="31"/>
  <c r="O362" i="29"/>
  <c r="O362" i="35"/>
  <c r="O362" i="36"/>
  <c r="O362" i="38"/>
  <c r="O362" i="45"/>
  <c r="O362" i="40"/>
  <c r="P110" i="38"/>
  <c r="R110" i="38" s="1"/>
  <c r="P110" i="44"/>
  <c r="R110" i="44" s="1"/>
  <c r="P110" i="39"/>
  <c r="R110" i="39" s="1"/>
  <c r="P110" i="32"/>
  <c r="R110" i="32" s="1"/>
  <c r="P110" i="33"/>
  <c r="R110" i="33" s="1"/>
  <c r="P110" i="37"/>
  <c r="R110" i="37" s="1"/>
  <c r="P110" i="35"/>
  <c r="R110" i="35" s="1"/>
  <c r="P110" i="36"/>
  <c r="R110" i="36" s="1"/>
  <c r="P110" i="46"/>
  <c r="R110" i="46" s="1"/>
  <c r="P110" i="28"/>
  <c r="P110" i="31"/>
  <c r="R110" i="31" s="1"/>
  <c r="P110" i="29"/>
  <c r="R110" i="29" s="1"/>
  <c r="P110" i="43"/>
  <c r="R110" i="43" s="1"/>
  <c r="P110" i="47"/>
  <c r="P110" i="41"/>
  <c r="R110" i="41" s="1"/>
  <c r="P110" i="40"/>
  <c r="R110" i="40" s="1"/>
  <c r="P110" i="30"/>
  <c r="R110" i="30" s="1"/>
  <c r="P110" i="48"/>
  <c r="R110" i="48" s="1"/>
  <c r="P110" i="45"/>
  <c r="R110" i="45" s="1"/>
  <c r="P110" i="34"/>
  <c r="R110" i="34" s="1"/>
  <c r="P110" i="42"/>
  <c r="R110" i="42" s="1"/>
  <c r="O110" i="43"/>
  <c r="O110" i="33"/>
  <c r="O110" i="46"/>
  <c r="O110" i="45"/>
  <c r="O110" i="31"/>
  <c r="O110" i="30"/>
  <c r="O110" i="48"/>
  <c r="O110" i="39"/>
  <c r="O110" i="47"/>
  <c r="O110" i="36"/>
  <c r="O110" i="28"/>
  <c r="O110" i="32"/>
  <c r="O110" i="35"/>
  <c r="O110" i="40"/>
  <c r="O110" i="38"/>
  <c r="O110" i="34"/>
  <c r="O110" i="44"/>
  <c r="O110" i="29"/>
  <c r="O110" i="41"/>
  <c r="O110" i="42"/>
  <c r="O110" i="37"/>
  <c r="P317" i="32"/>
  <c r="R317" i="32" s="1"/>
  <c r="P317" i="39"/>
  <c r="R317" i="39" s="1"/>
  <c r="P317" i="35"/>
  <c r="R317" i="35" s="1"/>
  <c r="P317" i="40"/>
  <c r="R317" i="40" s="1"/>
  <c r="P317" i="29"/>
  <c r="R317" i="29" s="1"/>
  <c r="P317" i="41"/>
  <c r="R317" i="41" s="1"/>
  <c r="P317" i="47"/>
  <c r="P317" i="42"/>
  <c r="R317" i="42" s="1"/>
  <c r="P317" i="37"/>
  <c r="R317" i="37" s="1"/>
  <c r="P317" i="44"/>
  <c r="R317" i="44" s="1"/>
  <c r="P317" i="45"/>
  <c r="R317" i="45" s="1"/>
  <c r="P317" i="38"/>
  <c r="R317" i="38" s="1"/>
  <c r="P317" i="36"/>
  <c r="R317" i="36" s="1"/>
  <c r="P317" i="34"/>
  <c r="R317" i="34" s="1"/>
  <c r="P317" i="43"/>
  <c r="R317" i="43" s="1"/>
  <c r="P317" i="33"/>
  <c r="R317" i="33" s="1"/>
  <c r="P317" i="28"/>
  <c r="P317" i="46"/>
  <c r="R317" i="46" s="1"/>
  <c r="P317" i="30"/>
  <c r="R317" i="30" s="1"/>
  <c r="P317" i="48"/>
  <c r="R317" i="48" s="1"/>
  <c r="P317" i="31"/>
  <c r="R317" i="31" s="1"/>
  <c r="O317" i="39"/>
  <c r="O317" i="28"/>
  <c r="O317" i="36"/>
  <c r="O317" i="30"/>
  <c r="O317" i="42"/>
  <c r="O317" i="48"/>
  <c r="O317" i="38"/>
  <c r="O317" i="47"/>
  <c r="O317" i="34"/>
  <c r="O317" i="43"/>
  <c r="O317" i="46"/>
  <c r="O317" i="32"/>
  <c r="O317" i="44"/>
  <c r="O317" i="45"/>
  <c r="O317" i="40"/>
  <c r="O317" i="31"/>
  <c r="O317" i="35"/>
  <c r="O317" i="33"/>
  <c r="O317" i="41"/>
  <c r="O317" i="29"/>
  <c r="O317" i="37"/>
  <c r="P396" i="41"/>
  <c r="R396" i="41" s="1"/>
  <c r="P396" i="32"/>
  <c r="R396" i="32" s="1"/>
  <c r="P396" i="29"/>
  <c r="R396" i="29" s="1"/>
  <c r="P396" i="28"/>
  <c r="P396" i="48"/>
  <c r="R396" i="48" s="1"/>
  <c r="P396" i="47"/>
  <c r="P396" i="44"/>
  <c r="R396" i="44" s="1"/>
  <c r="P396" i="31"/>
  <c r="R396" i="31" s="1"/>
  <c r="P396" i="39"/>
  <c r="R396" i="39" s="1"/>
  <c r="P396" i="46"/>
  <c r="R396" i="46" s="1"/>
  <c r="P396" i="40"/>
  <c r="R396" i="40" s="1"/>
  <c r="P396" i="33"/>
  <c r="R396" i="33" s="1"/>
  <c r="P396" i="43"/>
  <c r="R396" i="43" s="1"/>
  <c r="P396" i="37"/>
  <c r="R396" i="37" s="1"/>
  <c r="P396" i="30"/>
  <c r="R396" i="30" s="1"/>
  <c r="P396" i="35"/>
  <c r="R396" i="35" s="1"/>
  <c r="P396" i="42"/>
  <c r="R396" i="42" s="1"/>
  <c r="P396" i="38"/>
  <c r="R396" i="38" s="1"/>
  <c r="P396" i="36"/>
  <c r="R396" i="36" s="1"/>
  <c r="P396" i="45"/>
  <c r="R396" i="45" s="1"/>
  <c r="P396" i="34"/>
  <c r="R396" i="34" s="1"/>
  <c r="O396" i="42"/>
  <c r="O396" i="38"/>
  <c r="O396" i="33"/>
  <c r="O396" i="36"/>
  <c r="O396" i="29"/>
  <c r="O396" i="30"/>
  <c r="O396" i="40"/>
  <c r="O396" i="47"/>
  <c r="O396" i="37"/>
  <c r="O396" i="46"/>
  <c r="O396" i="31"/>
  <c r="O396" i="35"/>
  <c r="O396" i="32"/>
  <c r="O396" i="44"/>
  <c r="O396" i="45"/>
  <c r="O396" i="28"/>
  <c r="O396" i="39"/>
  <c r="O396" i="43"/>
  <c r="O396" i="48"/>
  <c r="O396" i="41"/>
  <c r="O396" i="34"/>
  <c r="P336" i="41"/>
  <c r="R336" i="41" s="1"/>
  <c r="P336" i="40"/>
  <c r="R336" i="40" s="1"/>
  <c r="P336" i="36"/>
  <c r="R336" i="36" s="1"/>
  <c r="P336" i="29"/>
  <c r="R336" i="29" s="1"/>
  <c r="P336" i="34"/>
  <c r="R336" i="34" s="1"/>
  <c r="P336" i="38"/>
  <c r="R336" i="38" s="1"/>
  <c r="P336" i="30"/>
  <c r="R336" i="30" s="1"/>
  <c r="P336" i="35"/>
  <c r="R336" i="35" s="1"/>
  <c r="P336" i="32"/>
  <c r="R336" i="32" s="1"/>
  <c r="P336" i="28"/>
  <c r="P336" i="48"/>
  <c r="R336" i="48" s="1"/>
  <c r="P336" i="37"/>
  <c r="R336" i="37" s="1"/>
  <c r="P336" i="47"/>
  <c r="P336" i="44"/>
  <c r="R336" i="44" s="1"/>
  <c r="P336" i="42"/>
  <c r="R336" i="42" s="1"/>
  <c r="P336" i="46"/>
  <c r="R336" i="46" s="1"/>
  <c r="P336" i="39"/>
  <c r="R336" i="39" s="1"/>
  <c r="P336" i="33"/>
  <c r="R336" i="33" s="1"/>
  <c r="P336" i="45"/>
  <c r="R336" i="45" s="1"/>
  <c r="P336" i="31"/>
  <c r="R336" i="31" s="1"/>
  <c r="P336" i="43"/>
  <c r="R336" i="43" s="1"/>
  <c r="O336" i="38"/>
  <c r="O336" i="35"/>
  <c r="O336" i="37"/>
  <c r="O336" i="46"/>
  <c r="O336" i="47"/>
  <c r="O336" i="40"/>
  <c r="O336" i="30"/>
  <c r="O336" i="33"/>
  <c r="O336" i="28"/>
  <c r="O336" i="48"/>
  <c r="O336" i="36"/>
  <c r="O336" i="29"/>
  <c r="O336" i="42"/>
  <c r="O336" i="39"/>
  <c r="O336" i="44"/>
  <c r="O336" i="43"/>
  <c r="O336" i="45"/>
  <c r="O336" i="41"/>
  <c r="O336" i="34"/>
  <c r="O336" i="32"/>
  <c r="O336" i="31"/>
  <c r="O238" i="32"/>
  <c r="O238" i="38"/>
  <c r="O238" i="40"/>
  <c r="O238" i="39"/>
  <c r="O238" i="44"/>
  <c r="O238" i="47"/>
  <c r="O238" i="36"/>
  <c r="O238" i="35"/>
  <c r="O238" i="28"/>
  <c r="O238" i="48"/>
  <c r="O238" i="29"/>
  <c r="O238" i="41"/>
  <c r="O238" i="46"/>
  <c r="O238" i="30"/>
  <c r="O238" i="42"/>
  <c r="O238" i="43"/>
  <c r="O238" i="37"/>
  <c r="O238" i="31"/>
  <c r="O238" i="45"/>
  <c r="O238" i="33"/>
  <c r="O238" i="34"/>
  <c r="P238" i="32"/>
  <c r="R238" i="32" s="1"/>
  <c r="P238" i="46"/>
  <c r="R238" i="46" s="1"/>
  <c r="P238" i="33"/>
  <c r="R238" i="33" s="1"/>
  <c r="P238" i="45"/>
  <c r="R238" i="45" s="1"/>
  <c r="P238" i="30"/>
  <c r="R238" i="30" s="1"/>
  <c r="P238" i="43"/>
  <c r="R238" i="43" s="1"/>
  <c r="P238" i="48"/>
  <c r="R238" i="48" s="1"/>
  <c r="P238" i="41"/>
  <c r="R238" i="41" s="1"/>
  <c r="P238" i="36"/>
  <c r="R238" i="36" s="1"/>
  <c r="P238" i="42"/>
  <c r="R238" i="42" s="1"/>
  <c r="P238" i="28"/>
  <c r="P238" i="39"/>
  <c r="R238" i="39" s="1"/>
  <c r="P238" i="37"/>
  <c r="R238" i="37" s="1"/>
  <c r="P238" i="47"/>
  <c r="P238" i="31"/>
  <c r="R238" i="31" s="1"/>
  <c r="P238" i="44"/>
  <c r="R238" i="44" s="1"/>
  <c r="P238" i="29"/>
  <c r="R238" i="29" s="1"/>
  <c r="P238" i="35"/>
  <c r="R238" i="35" s="1"/>
  <c r="P238" i="34"/>
  <c r="R238" i="34" s="1"/>
  <c r="P238" i="40"/>
  <c r="R238" i="40" s="1"/>
  <c r="P238" i="38"/>
  <c r="R238" i="38" s="1"/>
  <c r="P116" i="47"/>
  <c r="P116" i="40"/>
  <c r="R116" i="40" s="1"/>
  <c r="P116" i="41"/>
  <c r="R116" i="41" s="1"/>
  <c r="P116" i="46"/>
  <c r="R116" i="46" s="1"/>
  <c r="P116" i="28"/>
  <c r="P116" i="30"/>
  <c r="R116" i="30" s="1"/>
  <c r="P116" i="45"/>
  <c r="R116" i="45" s="1"/>
  <c r="P116" i="35"/>
  <c r="R116" i="35" s="1"/>
  <c r="P116" i="48"/>
  <c r="R116" i="48" s="1"/>
  <c r="P116" i="44"/>
  <c r="R116" i="44" s="1"/>
  <c r="P116" i="32"/>
  <c r="R116" i="32" s="1"/>
  <c r="P116" i="39"/>
  <c r="R116" i="39" s="1"/>
  <c r="P116" i="37"/>
  <c r="R116" i="37" s="1"/>
  <c r="P116" i="38"/>
  <c r="R116" i="38" s="1"/>
  <c r="P116" i="43"/>
  <c r="R116" i="43" s="1"/>
  <c r="P116" i="36"/>
  <c r="R116" i="36" s="1"/>
  <c r="P116" i="34"/>
  <c r="R116" i="34" s="1"/>
  <c r="P116" i="29"/>
  <c r="R116" i="29" s="1"/>
  <c r="P116" i="31"/>
  <c r="R116" i="31" s="1"/>
  <c r="P116" i="33"/>
  <c r="R116" i="33" s="1"/>
  <c r="P116" i="42"/>
  <c r="R116" i="42" s="1"/>
  <c r="O116" i="44"/>
  <c r="O116" i="29"/>
  <c r="O116" i="32"/>
  <c r="O116" i="33"/>
  <c r="O116" i="30"/>
  <c r="O116" i="36"/>
  <c r="O116" i="41"/>
  <c r="O116" i="42"/>
  <c r="O116" i="37"/>
  <c r="O116" i="47"/>
  <c r="O116" i="39"/>
  <c r="O116" i="46"/>
  <c r="O116" i="45"/>
  <c r="O116" i="35"/>
  <c r="O116" i="31"/>
  <c r="O116" i="43"/>
  <c r="O116" i="28"/>
  <c r="O116" i="34"/>
  <c r="O116" i="38"/>
  <c r="O116" i="48"/>
  <c r="O116" i="40"/>
  <c r="P241" i="38"/>
  <c r="R241" i="38" s="1"/>
  <c r="P241" i="32"/>
  <c r="R241" i="32" s="1"/>
  <c r="P241" i="34"/>
  <c r="R241" i="34" s="1"/>
  <c r="P241" i="31"/>
  <c r="R241" i="31" s="1"/>
  <c r="P241" i="40"/>
  <c r="R241" i="40" s="1"/>
  <c r="P241" i="43"/>
  <c r="R241" i="43" s="1"/>
  <c r="P241" i="42"/>
  <c r="R241" i="42" s="1"/>
  <c r="P241" i="37"/>
  <c r="R241" i="37" s="1"/>
  <c r="P241" i="28"/>
  <c r="P241" i="45"/>
  <c r="R241" i="45" s="1"/>
  <c r="P241" i="48"/>
  <c r="R241" i="48" s="1"/>
  <c r="P241" i="46"/>
  <c r="R241" i="46" s="1"/>
  <c r="P241" i="44"/>
  <c r="R241" i="44" s="1"/>
  <c r="P241" i="30"/>
  <c r="R241" i="30" s="1"/>
  <c r="P241" i="33"/>
  <c r="R241" i="33" s="1"/>
  <c r="P241" i="35"/>
  <c r="R241" i="35" s="1"/>
  <c r="P241" i="47"/>
  <c r="P241" i="36"/>
  <c r="R241" i="36" s="1"/>
  <c r="P241" i="29"/>
  <c r="R241" i="29" s="1"/>
  <c r="P241" i="41"/>
  <c r="R241" i="41" s="1"/>
  <c r="P241" i="39"/>
  <c r="R241" i="39" s="1"/>
  <c r="O241" i="31"/>
  <c r="O241" i="43"/>
  <c r="O241" i="35"/>
  <c r="O241" i="34"/>
  <c r="O241" i="33"/>
  <c r="O241" i="28"/>
  <c r="O241" i="40"/>
  <c r="O241" i="46"/>
  <c r="O241" i="39"/>
  <c r="O241" i="45"/>
  <c r="O241" i="32"/>
  <c r="O241" i="42"/>
  <c r="O241" i="44"/>
  <c r="O241" i="37"/>
  <c r="O241" i="47"/>
  <c r="O241" i="30"/>
  <c r="O241" i="38"/>
  <c r="O241" i="48"/>
  <c r="O241" i="41"/>
  <c r="O241" i="29"/>
  <c r="O241" i="36"/>
  <c r="P322" i="31"/>
  <c r="R322" i="31" s="1"/>
  <c r="P322" i="39"/>
  <c r="R322" i="39" s="1"/>
  <c r="P322" i="42"/>
  <c r="R322" i="42" s="1"/>
  <c r="P322" i="34"/>
  <c r="R322" i="34" s="1"/>
  <c r="P322" i="40"/>
  <c r="R322" i="40" s="1"/>
  <c r="P322" i="45"/>
  <c r="R322" i="45" s="1"/>
  <c r="P322" i="38"/>
  <c r="R322" i="38" s="1"/>
  <c r="P322" i="32"/>
  <c r="R322" i="32" s="1"/>
  <c r="P322" i="35"/>
  <c r="R322" i="35" s="1"/>
  <c r="P322" i="30"/>
  <c r="R322" i="30" s="1"/>
  <c r="P322" i="44"/>
  <c r="R322" i="44" s="1"/>
  <c r="P322" i="33"/>
  <c r="R322" i="33" s="1"/>
  <c r="P322" i="47"/>
  <c r="P322" i="46"/>
  <c r="R322" i="46" s="1"/>
  <c r="P322" i="36"/>
  <c r="R322" i="36" s="1"/>
  <c r="P322" i="43"/>
  <c r="R322" i="43" s="1"/>
  <c r="P322" i="41"/>
  <c r="R322" i="41" s="1"/>
  <c r="P322" i="29"/>
  <c r="R322" i="29" s="1"/>
  <c r="P322" i="48"/>
  <c r="R322" i="48" s="1"/>
  <c r="P322" i="37"/>
  <c r="R322" i="37" s="1"/>
  <c r="P322" i="28"/>
  <c r="O322" i="46"/>
  <c r="O322" i="37"/>
  <c r="O322" i="40"/>
  <c r="O322" i="35"/>
  <c r="O322" i="41"/>
  <c r="O322" i="45"/>
  <c r="O322" i="32"/>
  <c r="O322" i="34"/>
  <c r="O322" i="38"/>
  <c r="O322" i="30"/>
  <c r="O322" i="44"/>
  <c r="O322" i="43"/>
  <c r="O322" i="28"/>
  <c r="O322" i="29"/>
  <c r="O322" i="31"/>
  <c r="O322" i="42"/>
  <c r="O322" i="36"/>
  <c r="O322" i="39"/>
  <c r="O322" i="47"/>
  <c r="O322" i="48"/>
  <c r="O322" i="33"/>
  <c r="O384" i="28"/>
  <c r="O384" i="45"/>
  <c r="O384" i="44"/>
  <c r="O384" i="43"/>
  <c r="O384" i="48"/>
  <c r="O384" i="36"/>
  <c r="O384" i="29"/>
  <c r="O384" i="42"/>
  <c r="O384" i="34"/>
  <c r="O384" i="40"/>
  <c r="O384" i="32"/>
  <c r="O384" i="39"/>
  <c r="O384" i="41"/>
  <c r="O384" i="30"/>
  <c r="O384" i="31"/>
  <c r="O384" i="35"/>
  <c r="O384" i="33"/>
  <c r="O384" i="37"/>
  <c r="O384" i="46"/>
  <c r="O384" i="38"/>
  <c r="O384" i="47"/>
  <c r="P384" i="29"/>
  <c r="R384" i="29" s="1"/>
  <c r="P384" i="48"/>
  <c r="R384" i="48" s="1"/>
  <c r="P384" i="45"/>
  <c r="R384" i="45" s="1"/>
  <c r="P384" i="40"/>
  <c r="R384" i="40" s="1"/>
  <c r="P384" i="35"/>
  <c r="R384" i="35" s="1"/>
  <c r="P384" i="34"/>
  <c r="R384" i="34" s="1"/>
  <c r="P384" i="37"/>
  <c r="R384" i="37" s="1"/>
  <c r="P384" i="32"/>
  <c r="R384" i="32" s="1"/>
  <c r="P384" i="28"/>
  <c r="P384" i="46"/>
  <c r="R384" i="46" s="1"/>
  <c r="P384" i="47"/>
  <c r="P384" i="33"/>
  <c r="R384" i="33" s="1"/>
  <c r="P384" i="36"/>
  <c r="R384" i="36" s="1"/>
  <c r="P384" i="30"/>
  <c r="R384" i="30" s="1"/>
  <c r="P384" i="39"/>
  <c r="R384" i="39" s="1"/>
  <c r="P384" i="41"/>
  <c r="R384" i="41" s="1"/>
  <c r="P384" i="38"/>
  <c r="R384" i="38" s="1"/>
  <c r="P384" i="44"/>
  <c r="R384" i="44" s="1"/>
  <c r="P384" i="42"/>
  <c r="R384" i="42" s="1"/>
  <c r="P384" i="43"/>
  <c r="R384" i="43" s="1"/>
  <c r="P384" i="31"/>
  <c r="R384" i="31" s="1"/>
  <c r="P217" i="46"/>
  <c r="R217" i="46" s="1"/>
  <c r="P217" i="30"/>
  <c r="R217" i="30" s="1"/>
  <c r="P217" i="33"/>
  <c r="R217" i="33" s="1"/>
  <c r="P217" i="28"/>
  <c r="P217" i="29"/>
  <c r="R217" i="29" s="1"/>
  <c r="P217" i="40"/>
  <c r="R217" i="40" s="1"/>
  <c r="P217" i="39"/>
  <c r="R217" i="39" s="1"/>
  <c r="P217" i="31"/>
  <c r="R217" i="31" s="1"/>
  <c r="P217" i="38"/>
  <c r="R217" i="38" s="1"/>
  <c r="P217" i="42"/>
  <c r="R217" i="42" s="1"/>
  <c r="P217" i="32"/>
  <c r="R217" i="32" s="1"/>
  <c r="P217" i="43"/>
  <c r="R217" i="43" s="1"/>
  <c r="P217" i="36"/>
  <c r="R217" i="36" s="1"/>
  <c r="P217" i="37"/>
  <c r="R217" i="37" s="1"/>
  <c r="P217" i="35"/>
  <c r="R217" i="35" s="1"/>
  <c r="P217" i="34"/>
  <c r="R217" i="34" s="1"/>
  <c r="P217" i="47"/>
  <c r="P217" i="44"/>
  <c r="R217" i="44" s="1"/>
  <c r="P217" i="41"/>
  <c r="R217" i="41" s="1"/>
  <c r="P217" i="48"/>
  <c r="R217" i="48" s="1"/>
  <c r="P217" i="45"/>
  <c r="R217" i="45" s="1"/>
  <c r="O217" i="46"/>
  <c r="O217" i="38"/>
  <c r="O217" i="28"/>
  <c r="O217" i="33"/>
  <c r="O217" i="47"/>
  <c r="O217" i="42"/>
  <c r="O217" i="40"/>
  <c r="O217" i="45"/>
  <c r="O217" i="48"/>
  <c r="O217" i="43"/>
  <c r="O217" i="29"/>
  <c r="O217" i="35"/>
  <c r="O217" i="30"/>
  <c r="O217" i="36"/>
  <c r="O217" i="37"/>
  <c r="O217" i="44"/>
  <c r="O217" i="32"/>
  <c r="O217" i="31"/>
  <c r="O217" i="34"/>
  <c r="O217" i="41"/>
  <c r="O217" i="39"/>
  <c r="P426" i="43"/>
  <c r="R426" i="43" s="1"/>
  <c r="P426" i="40"/>
  <c r="R426" i="40" s="1"/>
  <c r="P426" i="48"/>
  <c r="R426" i="48" s="1"/>
  <c r="P426" i="44"/>
  <c r="R426" i="44" s="1"/>
  <c r="P426" i="45"/>
  <c r="R426" i="45" s="1"/>
  <c r="P426" i="38"/>
  <c r="R426" i="38" s="1"/>
  <c r="P426" i="42"/>
  <c r="R426" i="42" s="1"/>
  <c r="P426" i="35"/>
  <c r="R426" i="35" s="1"/>
  <c r="P426" i="36"/>
  <c r="R426" i="36" s="1"/>
  <c r="P426" i="39"/>
  <c r="R426" i="39" s="1"/>
  <c r="P426" i="28"/>
  <c r="P426" i="33"/>
  <c r="R426" i="33" s="1"/>
  <c r="P426" i="47"/>
  <c r="P426" i="34"/>
  <c r="R426" i="34" s="1"/>
  <c r="P426" i="30"/>
  <c r="R426" i="30" s="1"/>
  <c r="P426" i="37"/>
  <c r="R426" i="37" s="1"/>
  <c r="P426" i="29"/>
  <c r="R426" i="29" s="1"/>
  <c r="P426" i="46"/>
  <c r="R426" i="46" s="1"/>
  <c r="P426" i="32"/>
  <c r="R426" i="32" s="1"/>
  <c r="P426" i="31"/>
  <c r="R426" i="31" s="1"/>
  <c r="P426" i="41"/>
  <c r="R426" i="41" s="1"/>
  <c r="O426" i="44"/>
  <c r="O426" i="43"/>
  <c r="O426" i="36"/>
  <c r="O426" i="38"/>
  <c r="O426" i="31"/>
  <c r="O426" i="39"/>
  <c r="O426" i="37"/>
  <c r="O426" i="40"/>
  <c r="O426" i="47"/>
  <c r="O426" i="28"/>
  <c r="O426" i="29"/>
  <c r="O426" i="41"/>
  <c r="O426" i="30"/>
  <c r="O426" i="34"/>
  <c r="O426" i="33"/>
  <c r="O426" i="32"/>
  <c r="O426" i="48"/>
  <c r="O426" i="35"/>
  <c r="O426" i="42"/>
  <c r="O426" i="46"/>
  <c r="O426" i="45"/>
  <c r="P146" i="38"/>
  <c r="R146" i="38" s="1"/>
  <c r="P146" i="35"/>
  <c r="R146" i="35" s="1"/>
  <c r="P146" i="48"/>
  <c r="R146" i="48" s="1"/>
  <c r="P146" i="33"/>
  <c r="R146" i="33" s="1"/>
  <c r="P146" i="34"/>
  <c r="R146" i="34" s="1"/>
  <c r="P146" i="39"/>
  <c r="R146" i="39" s="1"/>
  <c r="P146" i="29"/>
  <c r="R146" i="29" s="1"/>
  <c r="P146" i="36"/>
  <c r="R146" i="36" s="1"/>
  <c r="P146" i="31"/>
  <c r="R146" i="31" s="1"/>
  <c r="P146" i="40"/>
  <c r="R146" i="40" s="1"/>
  <c r="P146" i="46"/>
  <c r="R146" i="46" s="1"/>
  <c r="P146" i="47"/>
  <c r="P146" i="41"/>
  <c r="R146" i="41" s="1"/>
  <c r="P146" i="37"/>
  <c r="R146" i="37" s="1"/>
  <c r="P146" i="45"/>
  <c r="R146" i="45" s="1"/>
  <c r="P146" i="32"/>
  <c r="R146" i="32" s="1"/>
  <c r="P146" i="42"/>
  <c r="R146" i="42" s="1"/>
  <c r="P146" i="44"/>
  <c r="R146" i="44" s="1"/>
  <c r="P146" i="30"/>
  <c r="R146" i="30" s="1"/>
  <c r="P146" i="43"/>
  <c r="R146" i="43" s="1"/>
  <c r="P146" i="28"/>
  <c r="O146" i="28"/>
  <c r="O146" i="32"/>
  <c r="O146" i="37"/>
  <c r="O146" i="35"/>
  <c r="O146" i="36"/>
  <c r="O146" i="42"/>
  <c r="O146" i="45"/>
  <c r="O146" i="29"/>
  <c r="O146" i="39"/>
  <c r="O146" i="41"/>
  <c r="O146" i="38"/>
  <c r="O146" i="31"/>
  <c r="O146" i="43"/>
  <c r="O146" i="44"/>
  <c r="O146" i="47"/>
  <c r="O146" i="40"/>
  <c r="O146" i="30"/>
  <c r="O146" i="33"/>
  <c r="O146" i="46"/>
  <c r="O146" i="48"/>
  <c r="O146" i="34"/>
  <c r="P252" i="37"/>
  <c r="R252" i="37" s="1"/>
  <c r="P252" i="34"/>
  <c r="R252" i="34" s="1"/>
  <c r="P252" i="44"/>
  <c r="R252" i="44" s="1"/>
  <c r="P252" i="40"/>
  <c r="R252" i="40" s="1"/>
  <c r="P252" i="35"/>
  <c r="R252" i="35" s="1"/>
  <c r="P252" i="42"/>
  <c r="R252" i="42" s="1"/>
  <c r="P252" i="48"/>
  <c r="R252" i="48" s="1"/>
  <c r="P252" i="43"/>
  <c r="R252" i="43" s="1"/>
  <c r="P252" i="30"/>
  <c r="R252" i="30" s="1"/>
  <c r="P252" i="29"/>
  <c r="R252" i="29" s="1"/>
  <c r="P252" i="31"/>
  <c r="R252" i="31" s="1"/>
  <c r="P252" i="41"/>
  <c r="R252" i="41" s="1"/>
  <c r="P252" i="47"/>
  <c r="P252" i="45"/>
  <c r="R252" i="45" s="1"/>
  <c r="P252" i="38"/>
  <c r="R252" i="38" s="1"/>
  <c r="P252" i="36"/>
  <c r="R252" i="36" s="1"/>
  <c r="P252" i="33"/>
  <c r="R252" i="33" s="1"/>
  <c r="P252" i="28"/>
  <c r="P252" i="46"/>
  <c r="R252" i="46" s="1"/>
  <c r="P252" i="32"/>
  <c r="R252" i="32" s="1"/>
  <c r="P252" i="39"/>
  <c r="R252" i="39" s="1"/>
  <c r="O252" i="47"/>
  <c r="O252" i="35"/>
  <c r="O252" i="32"/>
  <c r="O252" i="29"/>
  <c r="O252" i="30"/>
  <c r="O252" i="33"/>
  <c r="O252" i="28"/>
  <c r="O252" i="42"/>
  <c r="O252" i="48"/>
  <c r="O252" i="43"/>
  <c r="O252" i="38"/>
  <c r="O252" i="45"/>
  <c r="O252" i="34"/>
  <c r="O252" i="36"/>
  <c r="O252" i="44"/>
  <c r="O252" i="41"/>
  <c r="O252" i="39"/>
  <c r="O252" i="46"/>
  <c r="O252" i="31"/>
  <c r="O252" i="40"/>
  <c r="O252" i="37"/>
  <c r="P187" i="36"/>
  <c r="R187" i="36" s="1"/>
  <c r="P187" i="30"/>
  <c r="R187" i="30" s="1"/>
  <c r="P187" i="45"/>
  <c r="R187" i="45" s="1"/>
  <c r="P187" i="44"/>
  <c r="R187" i="44" s="1"/>
  <c r="P187" i="29"/>
  <c r="R187" i="29" s="1"/>
  <c r="P187" i="43"/>
  <c r="R187" i="43" s="1"/>
  <c r="P187" i="40"/>
  <c r="R187" i="40" s="1"/>
  <c r="P187" i="33"/>
  <c r="R187" i="33" s="1"/>
  <c r="P187" i="41"/>
  <c r="R187" i="41" s="1"/>
  <c r="P187" i="37"/>
  <c r="R187" i="37" s="1"/>
  <c r="P187" i="35"/>
  <c r="R187" i="35" s="1"/>
  <c r="P187" i="34"/>
  <c r="R187" i="34" s="1"/>
  <c r="P187" i="46"/>
  <c r="R187" i="46" s="1"/>
  <c r="P187" i="31"/>
  <c r="R187" i="31" s="1"/>
  <c r="P187" i="47"/>
  <c r="P187" i="48"/>
  <c r="R187" i="48" s="1"/>
  <c r="P187" i="42"/>
  <c r="R187" i="42" s="1"/>
  <c r="P187" i="28"/>
  <c r="P187" i="38"/>
  <c r="R187" i="38" s="1"/>
  <c r="P187" i="39"/>
  <c r="R187" i="39" s="1"/>
  <c r="P187" i="32"/>
  <c r="R187" i="32" s="1"/>
  <c r="O187" i="33"/>
  <c r="O187" i="43"/>
  <c r="O187" i="32"/>
  <c r="O187" i="44"/>
  <c r="O187" i="45"/>
  <c r="O187" i="34"/>
  <c r="O187" i="41"/>
  <c r="O187" i="48"/>
  <c r="O187" i="40"/>
  <c r="O187" i="47"/>
  <c r="O187" i="42"/>
  <c r="O187" i="29"/>
  <c r="O187" i="46"/>
  <c r="O187" i="35"/>
  <c r="O187" i="30"/>
  <c r="O187" i="36"/>
  <c r="O187" i="28"/>
  <c r="O187" i="39"/>
  <c r="O187" i="37"/>
  <c r="O187" i="31"/>
  <c r="O187" i="38"/>
  <c r="P204" i="42"/>
  <c r="R204" i="42" s="1"/>
  <c r="P204" i="46"/>
  <c r="R204" i="46" s="1"/>
  <c r="P204" i="45"/>
  <c r="R204" i="45" s="1"/>
  <c r="P204" i="38"/>
  <c r="R204" i="38" s="1"/>
  <c r="P204" i="44"/>
  <c r="R204" i="44" s="1"/>
  <c r="P204" i="36"/>
  <c r="R204" i="36" s="1"/>
  <c r="P204" i="34"/>
  <c r="R204" i="34" s="1"/>
  <c r="P204" i="40"/>
  <c r="R204" i="40" s="1"/>
  <c r="P204" i="32"/>
  <c r="R204" i="32" s="1"/>
  <c r="P204" i="37"/>
  <c r="R204" i="37" s="1"/>
  <c r="P204" i="48"/>
  <c r="R204" i="48" s="1"/>
  <c r="P204" i="35"/>
  <c r="R204" i="35" s="1"/>
  <c r="P204" i="31"/>
  <c r="R204" i="31" s="1"/>
  <c r="P204" i="29"/>
  <c r="R204" i="29" s="1"/>
  <c r="P204" i="33"/>
  <c r="R204" i="33" s="1"/>
  <c r="P204" i="30"/>
  <c r="R204" i="30" s="1"/>
  <c r="P204" i="41"/>
  <c r="R204" i="41" s="1"/>
  <c r="P204" i="39"/>
  <c r="R204" i="39" s="1"/>
  <c r="P204" i="28"/>
  <c r="P204" i="43"/>
  <c r="R204" i="43" s="1"/>
  <c r="P204" i="47"/>
  <c r="O204" i="41"/>
  <c r="O204" i="35"/>
  <c r="O204" i="47"/>
  <c r="O204" i="48"/>
  <c r="O204" i="43"/>
  <c r="O204" i="31"/>
  <c r="O204" i="42"/>
  <c r="O204" i="37"/>
  <c r="O204" i="34"/>
  <c r="O204" i="32"/>
  <c r="O204" i="45"/>
  <c r="O204" i="40"/>
  <c r="O204" i="38"/>
  <c r="O204" i="29"/>
  <c r="O204" i="33"/>
  <c r="O204" i="46"/>
  <c r="O204" i="44"/>
  <c r="O204" i="30"/>
  <c r="O204" i="36"/>
  <c r="O204" i="39"/>
  <c r="O204" i="28"/>
  <c r="P171" i="37"/>
  <c r="R171" i="37" s="1"/>
  <c r="P171" i="30"/>
  <c r="R171" i="30" s="1"/>
  <c r="P171" i="45"/>
  <c r="R171" i="45" s="1"/>
  <c r="P171" i="33"/>
  <c r="R171" i="33" s="1"/>
  <c r="P171" i="47"/>
  <c r="P171" i="48"/>
  <c r="R171" i="48" s="1"/>
  <c r="P171" i="32"/>
  <c r="R171" i="32" s="1"/>
  <c r="P171" i="29"/>
  <c r="R171" i="29" s="1"/>
  <c r="P171" i="44"/>
  <c r="R171" i="44" s="1"/>
  <c r="P171" i="31"/>
  <c r="R171" i="31" s="1"/>
  <c r="P171" i="35"/>
  <c r="R171" i="35" s="1"/>
  <c r="P171" i="38"/>
  <c r="R171" i="38" s="1"/>
  <c r="P171" i="41"/>
  <c r="R171" i="41" s="1"/>
  <c r="P171" i="36"/>
  <c r="R171" i="36" s="1"/>
  <c r="P171" i="40"/>
  <c r="R171" i="40" s="1"/>
  <c r="P171" i="43"/>
  <c r="R171" i="43" s="1"/>
  <c r="P171" i="34"/>
  <c r="R171" i="34" s="1"/>
  <c r="P171" i="39"/>
  <c r="R171" i="39" s="1"/>
  <c r="P171" i="28"/>
  <c r="P171" i="42"/>
  <c r="R171" i="42" s="1"/>
  <c r="P171" i="46"/>
  <c r="R171" i="46" s="1"/>
  <c r="O171" i="29"/>
  <c r="O171" i="41"/>
  <c r="O171" i="38"/>
  <c r="O171" i="48"/>
  <c r="O171" i="44"/>
  <c r="O171" i="47"/>
  <c r="O171" i="32"/>
  <c r="O171" i="34"/>
  <c r="O171" i="33"/>
  <c r="O171" i="46"/>
  <c r="O171" i="35"/>
  <c r="O171" i="36"/>
  <c r="O171" i="42"/>
  <c r="O171" i="30"/>
  <c r="O171" i="40"/>
  <c r="O171" i="28"/>
  <c r="O171" i="45"/>
  <c r="O171" i="43"/>
  <c r="O171" i="37"/>
  <c r="O171" i="39"/>
  <c r="O171" i="31"/>
  <c r="O133" i="34"/>
  <c r="O133" i="44"/>
  <c r="O133" i="28"/>
  <c r="O133" i="36"/>
  <c r="O133" i="47"/>
  <c r="O133" i="48"/>
  <c r="O133" i="40"/>
  <c r="O133" i="39"/>
  <c r="O133" i="32"/>
  <c r="O133" i="41"/>
  <c r="O133" i="46"/>
  <c r="O133" i="42"/>
  <c r="O133" i="30"/>
  <c r="O133" i="35"/>
  <c r="O133" i="38"/>
  <c r="O133" i="45"/>
  <c r="O133" i="31"/>
  <c r="O133" i="43"/>
  <c r="O133" i="37"/>
  <c r="O133" i="29"/>
  <c r="O133" i="33"/>
  <c r="P133" i="42"/>
  <c r="R133" i="42" s="1"/>
  <c r="P133" i="48"/>
  <c r="R133" i="48" s="1"/>
  <c r="P133" i="44"/>
  <c r="R133" i="44" s="1"/>
  <c r="P133" i="45"/>
  <c r="R133" i="45" s="1"/>
  <c r="P133" i="34"/>
  <c r="R133" i="34" s="1"/>
  <c r="P133" i="36"/>
  <c r="R133" i="36" s="1"/>
  <c r="P133" i="28"/>
  <c r="P133" i="32"/>
  <c r="R133" i="32" s="1"/>
  <c r="P133" i="38"/>
  <c r="R133" i="38" s="1"/>
  <c r="P133" i="46"/>
  <c r="R133" i="46" s="1"/>
  <c r="P133" i="31"/>
  <c r="R133" i="31" s="1"/>
  <c r="P133" i="41"/>
  <c r="R133" i="41" s="1"/>
  <c r="P133" i="47"/>
  <c r="P133" i="39"/>
  <c r="R133" i="39" s="1"/>
  <c r="P133" i="35"/>
  <c r="R133" i="35" s="1"/>
  <c r="P133" i="33"/>
  <c r="R133" i="33" s="1"/>
  <c r="P133" i="37"/>
  <c r="R133" i="37" s="1"/>
  <c r="P133" i="29"/>
  <c r="R133" i="29" s="1"/>
  <c r="P133" i="43"/>
  <c r="R133" i="43" s="1"/>
  <c r="P133" i="40"/>
  <c r="R133" i="40" s="1"/>
  <c r="P133" i="30"/>
  <c r="R133" i="30" s="1"/>
  <c r="O377" i="37"/>
  <c r="O377" i="29"/>
  <c r="O377" i="47"/>
  <c r="O377" i="48"/>
  <c r="O377" i="41"/>
  <c r="O377" i="40"/>
  <c r="O377" i="42"/>
  <c r="O377" i="46"/>
  <c r="O377" i="31"/>
  <c r="O377" i="38"/>
  <c r="O377" i="34"/>
  <c r="O377" i="44"/>
  <c r="O377" i="36"/>
  <c r="O377" i="39"/>
  <c r="O377" i="43"/>
  <c r="O377" i="30"/>
  <c r="O377" i="35"/>
  <c r="O377" i="32"/>
  <c r="O377" i="45"/>
  <c r="O377" i="33"/>
  <c r="O377" i="28"/>
  <c r="P377" i="42"/>
  <c r="R377" i="42" s="1"/>
  <c r="P377" i="39"/>
  <c r="R377" i="39" s="1"/>
  <c r="P377" i="47"/>
  <c r="P377" i="40"/>
  <c r="R377" i="40" s="1"/>
  <c r="P377" i="32"/>
  <c r="R377" i="32" s="1"/>
  <c r="P377" i="35"/>
  <c r="R377" i="35" s="1"/>
  <c r="P377" i="43"/>
  <c r="R377" i="43" s="1"/>
  <c r="P377" i="36"/>
  <c r="R377" i="36" s="1"/>
  <c r="P377" i="48"/>
  <c r="R377" i="48" s="1"/>
  <c r="P377" i="38"/>
  <c r="R377" i="38" s="1"/>
  <c r="P377" i="45"/>
  <c r="R377" i="45" s="1"/>
  <c r="P377" i="46"/>
  <c r="R377" i="46" s="1"/>
  <c r="P377" i="28"/>
  <c r="P377" i="44"/>
  <c r="R377" i="44" s="1"/>
  <c r="P377" i="31"/>
  <c r="R377" i="31" s="1"/>
  <c r="P377" i="33"/>
  <c r="R377" i="33" s="1"/>
  <c r="P377" i="30"/>
  <c r="R377" i="30" s="1"/>
  <c r="P377" i="41"/>
  <c r="R377" i="41" s="1"/>
  <c r="P377" i="34"/>
  <c r="R377" i="34" s="1"/>
  <c r="P377" i="29"/>
  <c r="R377" i="29" s="1"/>
  <c r="P377" i="37"/>
  <c r="R377" i="37" s="1"/>
  <c r="P237" i="40"/>
  <c r="R237" i="40" s="1"/>
  <c r="P237" i="46"/>
  <c r="R237" i="46" s="1"/>
  <c r="P237" i="38"/>
  <c r="R237" i="38" s="1"/>
  <c r="P237" i="32"/>
  <c r="R237" i="32" s="1"/>
  <c r="P237" i="36"/>
  <c r="R237" i="36" s="1"/>
  <c r="P237" i="43"/>
  <c r="R237" i="43" s="1"/>
  <c r="P237" i="42"/>
  <c r="R237" i="42" s="1"/>
  <c r="P237" i="29"/>
  <c r="R237" i="29" s="1"/>
  <c r="P237" i="41"/>
  <c r="R237" i="41" s="1"/>
  <c r="P237" i="34"/>
  <c r="R237" i="34" s="1"/>
  <c r="P237" i="44"/>
  <c r="R237" i="44" s="1"/>
  <c r="P237" i="33"/>
  <c r="R237" i="33" s="1"/>
  <c r="P237" i="37"/>
  <c r="R237" i="37" s="1"/>
  <c r="P237" i="48"/>
  <c r="R237" i="48" s="1"/>
  <c r="P237" i="47"/>
  <c r="P237" i="45"/>
  <c r="R237" i="45" s="1"/>
  <c r="P237" i="31"/>
  <c r="R237" i="31" s="1"/>
  <c r="P237" i="28"/>
  <c r="P237" i="35"/>
  <c r="R237" i="35" s="1"/>
  <c r="P237" i="39"/>
  <c r="R237" i="39" s="1"/>
  <c r="P237" i="30"/>
  <c r="R237" i="30" s="1"/>
  <c r="O237" i="34"/>
  <c r="O237" i="46"/>
  <c r="O237" i="37"/>
  <c r="O237" i="39"/>
  <c r="O237" i="28"/>
  <c r="O237" i="44"/>
  <c r="O237" i="40"/>
  <c r="O237" i="42"/>
  <c r="O237" i="47"/>
  <c r="O237" i="36"/>
  <c r="O237" i="48"/>
  <c r="O237" i="43"/>
  <c r="O237" i="29"/>
  <c r="O237" i="38"/>
  <c r="O237" i="31"/>
  <c r="O237" i="30"/>
  <c r="O237" i="41"/>
  <c r="O237" i="45"/>
  <c r="O237" i="33"/>
  <c r="O237" i="32"/>
  <c r="O237" i="35"/>
  <c r="P432" i="29"/>
  <c r="R432" i="29" s="1"/>
  <c r="P432" i="33"/>
  <c r="R432" i="33" s="1"/>
  <c r="P432" i="46"/>
  <c r="R432" i="46" s="1"/>
  <c r="P432" i="39"/>
  <c r="R432" i="39" s="1"/>
  <c r="P432" i="32"/>
  <c r="R432" i="32" s="1"/>
  <c r="P432" i="44"/>
  <c r="R432" i="44" s="1"/>
  <c r="P432" i="31"/>
  <c r="R432" i="31" s="1"/>
  <c r="P432" i="43"/>
  <c r="R432" i="43" s="1"/>
  <c r="P432" i="45"/>
  <c r="R432" i="45" s="1"/>
  <c r="P432" i="47"/>
  <c r="P432" i="28"/>
  <c r="P432" i="42"/>
  <c r="R432" i="42" s="1"/>
  <c r="P432" i="41"/>
  <c r="R432" i="41" s="1"/>
  <c r="P432" i="35"/>
  <c r="R432" i="35" s="1"/>
  <c r="P432" i="40"/>
  <c r="R432" i="40" s="1"/>
  <c r="P432" i="48"/>
  <c r="R432" i="48" s="1"/>
  <c r="P432" i="38"/>
  <c r="R432" i="38" s="1"/>
  <c r="P432" i="34"/>
  <c r="R432" i="34" s="1"/>
  <c r="P432" i="36"/>
  <c r="R432" i="36" s="1"/>
  <c r="P432" i="37"/>
  <c r="R432" i="37" s="1"/>
  <c r="P432" i="30"/>
  <c r="R432" i="30" s="1"/>
  <c r="O432" i="48"/>
  <c r="O432" i="36"/>
  <c r="O432" i="37"/>
  <c r="O432" i="34"/>
  <c r="O432" i="41"/>
  <c r="O432" i="39"/>
  <c r="O432" i="44"/>
  <c r="O432" i="42"/>
  <c r="O432" i="40"/>
  <c r="O432" i="33"/>
  <c r="O432" i="29"/>
  <c r="O432" i="38"/>
  <c r="O432" i="30"/>
  <c r="O432" i="46"/>
  <c r="O432" i="35"/>
  <c r="O432" i="47"/>
  <c r="O432" i="45"/>
  <c r="O432" i="28"/>
  <c r="O432" i="32"/>
  <c r="O432" i="31"/>
  <c r="O432" i="43"/>
  <c r="P334" i="33"/>
  <c r="R334" i="33" s="1"/>
  <c r="P334" i="48"/>
  <c r="R334" i="48" s="1"/>
  <c r="P334" i="35"/>
  <c r="R334" i="35" s="1"/>
  <c r="P334" i="36"/>
  <c r="R334" i="36" s="1"/>
  <c r="P334" i="37"/>
  <c r="R334" i="37" s="1"/>
  <c r="P334" i="30"/>
  <c r="R334" i="30" s="1"/>
  <c r="P334" i="41"/>
  <c r="R334" i="41" s="1"/>
  <c r="P334" i="45"/>
  <c r="R334" i="45" s="1"/>
  <c r="P334" i="46"/>
  <c r="R334" i="46" s="1"/>
  <c r="P334" i="29"/>
  <c r="R334" i="29" s="1"/>
  <c r="P334" i="31"/>
  <c r="R334" i="31" s="1"/>
  <c r="P334" i="34"/>
  <c r="R334" i="34" s="1"/>
  <c r="P334" i="47"/>
  <c r="P334" i="40"/>
  <c r="R334" i="40" s="1"/>
  <c r="P334" i="39"/>
  <c r="R334" i="39" s="1"/>
  <c r="P334" i="43"/>
  <c r="R334" i="43" s="1"/>
  <c r="P334" i="32"/>
  <c r="R334" i="32" s="1"/>
  <c r="P334" i="28"/>
  <c r="P334" i="44"/>
  <c r="R334" i="44" s="1"/>
  <c r="P334" i="38"/>
  <c r="R334" i="38" s="1"/>
  <c r="P334" i="42"/>
  <c r="R334" i="42" s="1"/>
  <c r="O334" i="28"/>
  <c r="O334" i="37"/>
  <c r="O334" i="48"/>
  <c r="O334" i="46"/>
  <c r="O334" i="33"/>
  <c r="O334" i="35"/>
  <c r="O334" i="41"/>
  <c r="O334" i="36"/>
  <c r="O334" i="29"/>
  <c r="O334" i="44"/>
  <c r="O334" i="31"/>
  <c r="O334" i="34"/>
  <c r="O334" i="45"/>
  <c r="O334" i="39"/>
  <c r="O334" i="43"/>
  <c r="O334" i="40"/>
  <c r="O334" i="32"/>
  <c r="O334" i="42"/>
  <c r="O334" i="38"/>
  <c r="O334" i="30"/>
  <c r="O334" i="47"/>
  <c r="O124" i="46"/>
  <c r="O124" i="35"/>
  <c r="O124" i="33"/>
  <c r="O124" i="32"/>
  <c r="O124" i="29"/>
  <c r="O124" i="44"/>
  <c r="O124" i="31"/>
  <c r="O124" i="34"/>
  <c r="O124" i="40"/>
  <c r="O124" i="30"/>
  <c r="O124" i="39"/>
  <c r="O124" i="37"/>
  <c r="O124" i="48"/>
  <c r="O124" i="41"/>
  <c r="O124" i="47"/>
  <c r="O124" i="43"/>
  <c r="O124" i="42"/>
  <c r="O124" i="45"/>
  <c r="O124" i="38"/>
  <c r="O124" i="36"/>
  <c r="O124" i="28"/>
  <c r="P124" i="31"/>
  <c r="R124" i="31" s="1"/>
  <c r="P124" i="30"/>
  <c r="R124" i="30" s="1"/>
  <c r="P124" i="38"/>
  <c r="R124" i="38" s="1"/>
  <c r="P124" i="35"/>
  <c r="R124" i="35" s="1"/>
  <c r="P124" i="47"/>
  <c r="P124" i="32"/>
  <c r="R124" i="32" s="1"/>
  <c r="P124" i="40"/>
  <c r="R124" i="40" s="1"/>
  <c r="P124" i="43"/>
  <c r="R124" i="43" s="1"/>
  <c r="P124" i="39"/>
  <c r="R124" i="39" s="1"/>
  <c r="P124" i="37"/>
  <c r="R124" i="37" s="1"/>
  <c r="P124" i="33"/>
  <c r="R124" i="33" s="1"/>
  <c r="P124" i="41"/>
  <c r="R124" i="41" s="1"/>
  <c r="P124" i="28"/>
  <c r="P124" i="44"/>
  <c r="R124" i="44" s="1"/>
  <c r="P124" i="48"/>
  <c r="R124" i="48" s="1"/>
  <c r="P124" i="46"/>
  <c r="R124" i="46" s="1"/>
  <c r="P124" i="42"/>
  <c r="R124" i="42" s="1"/>
  <c r="P124" i="29"/>
  <c r="R124" i="29" s="1"/>
  <c r="P124" i="34"/>
  <c r="R124" i="34" s="1"/>
  <c r="P124" i="45"/>
  <c r="R124" i="45" s="1"/>
  <c r="P124" i="36"/>
  <c r="R124" i="36" s="1"/>
  <c r="P123" i="30"/>
  <c r="P123" i="36"/>
  <c r="P123" i="43"/>
  <c r="P123" i="33"/>
  <c r="P123" i="38"/>
  <c r="P123" i="35"/>
  <c r="P123" i="34"/>
  <c r="P123" i="37"/>
  <c r="P123" i="44"/>
  <c r="P123" i="46"/>
  <c r="P123" i="39"/>
  <c r="P123" i="48"/>
  <c r="P123" i="42"/>
  <c r="P123" i="41"/>
  <c r="P123" i="47"/>
  <c r="L123" i="47" s="1"/>
  <c r="P123" i="32"/>
  <c r="P123" i="29"/>
  <c r="P123" i="45"/>
  <c r="P123" i="28"/>
  <c r="L123" i="28" s="1"/>
  <c r="P123" i="31"/>
  <c r="P123" i="40"/>
  <c r="O123" i="46"/>
  <c r="O123" i="34"/>
  <c r="O123" i="28"/>
  <c r="O123" i="43"/>
  <c r="O123" i="44"/>
  <c r="O123" i="45"/>
  <c r="O123" i="38"/>
  <c r="O123" i="37"/>
  <c r="O123" i="29"/>
  <c r="O123" i="30"/>
  <c r="O123" i="39"/>
  <c r="O123" i="32"/>
  <c r="O123" i="36"/>
  <c r="O123" i="33"/>
  <c r="O123" i="42"/>
  <c r="O123" i="31"/>
  <c r="O123" i="48"/>
  <c r="O123" i="41"/>
  <c r="O123" i="40"/>
  <c r="O123" i="47"/>
  <c r="O123" i="35"/>
  <c r="P182" i="40"/>
  <c r="R182" i="40" s="1"/>
  <c r="P182" i="30"/>
  <c r="R182" i="30" s="1"/>
  <c r="P182" i="44"/>
  <c r="R182" i="44" s="1"/>
  <c r="P182" i="32"/>
  <c r="R182" i="32" s="1"/>
  <c r="P182" i="35"/>
  <c r="R182" i="35" s="1"/>
  <c r="P182" i="39"/>
  <c r="R182" i="39" s="1"/>
  <c r="P182" i="31"/>
  <c r="R182" i="31" s="1"/>
  <c r="P182" i="45"/>
  <c r="R182" i="45" s="1"/>
  <c r="P182" i="47"/>
  <c r="P182" i="41"/>
  <c r="R182" i="41" s="1"/>
  <c r="P182" i="38"/>
  <c r="R182" i="38" s="1"/>
  <c r="P182" i="42"/>
  <c r="R182" i="42" s="1"/>
  <c r="P182" i="28"/>
  <c r="P182" i="36"/>
  <c r="R182" i="36" s="1"/>
  <c r="P182" i="37"/>
  <c r="R182" i="37" s="1"/>
  <c r="P182" i="43"/>
  <c r="R182" i="43" s="1"/>
  <c r="P182" i="33"/>
  <c r="R182" i="33" s="1"/>
  <c r="P182" i="46"/>
  <c r="R182" i="46" s="1"/>
  <c r="P182" i="34"/>
  <c r="R182" i="34" s="1"/>
  <c r="P182" i="29"/>
  <c r="R182" i="29" s="1"/>
  <c r="P182" i="48"/>
  <c r="R182" i="48" s="1"/>
  <c r="O182" i="48"/>
  <c r="O182" i="28"/>
  <c r="O182" i="41"/>
  <c r="O182" i="29"/>
  <c r="O182" i="43"/>
  <c r="O182" i="40"/>
  <c r="O182" i="42"/>
  <c r="O182" i="47"/>
  <c r="O182" i="31"/>
  <c r="O182" i="30"/>
  <c r="O182" i="46"/>
  <c r="O182" i="45"/>
  <c r="O182" i="36"/>
  <c r="O182" i="44"/>
  <c r="O182" i="37"/>
  <c r="O182" i="33"/>
  <c r="O182" i="32"/>
  <c r="O182" i="34"/>
  <c r="O182" i="35"/>
  <c r="O182" i="39"/>
  <c r="O182" i="38"/>
  <c r="P142" i="32"/>
  <c r="P142" i="30"/>
  <c r="P142" i="45"/>
  <c r="P142" i="42"/>
  <c r="P142" i="37"/>
  <c r="P142" i="43"/>
  <c r="P142" i="46"/>
  <c r="P142" i="31"/>
  <c r="P142" i="28"/>
  <c r="L142" i="28" s="1"/>
  <c r="P142" i="35"/>
  <c r="P142" i="40"/>
  <c r="P142" i="38"/>
  <c r="P142" i="29"/>
  <c r="P142" i="48"/>
  <c r="P142" i="33"/>
  <c r="P142" i="39"/>
  <c r="P142" i="41"/>
  <c r="P142" i="36"/>
  <c r="P142" i="34"/>
  <c r="P142" i="44"/>
  <c r="P142" i="47"/>
  <c r="L142" i="47" s="1"/>
  <c r="O142" i="33"/>
  <c r="O142" i="38"/>
  <c r="O142" i="45"/>
  <c r="O142" i="32"/>
  <c r="O142" i="42"/>
  <c r="O142" i="46"/>
  <c r="O142" i="29"/>
  <c r="O142" i="39"/>
  <c r="O142" i="44"/>
  <c r="O142" i="48"/>
  <c r="O142" i="47"/>
  <c r="O142" i="43"/>
  <c r="O142" i="35"/>
  <c r="O142" i="40"/>
  <c r="O142" i="37"/>
  <c r="O142" i="34"/>
  <c r="O142" i="30"/>
  <c r="O142" i="28"/>
  <c r="O142" i="36"/>
  <c r="O142" i="31"/>
  <c r="O142" i="41"/>
  <c r="P102" i="35"/>
  <c r="P102" i="28"/>
  <c r="L102" i="28" s="1"/>
  <c r="P102" i="42"/>
  <c r="P102" i="41"/>
  <c r="P102" i="43"/>
  <c r="P102" i="39"/>
  <c r="P102" i="40"/>
  <c r="P102" i="33"/>
  <c r="P102" i="29"/>
  <c r="P102" i="38"/>
  <c r="P102" i="46"/>
  <c r="P102" i="32"/>
  <c r="P102" i="45"/>
  <c r="P102" i="30"/>
  <c r="P102" i="31"/>
  <c r="P102" i="37"/>
  <c r="P102" i="47"/>
  <c r="L102" i="47" s="1"/>
  <c r="P102" i="44"/>
  <c r="P102" i="48"/>
  <c r="P102" i="34"/>
  <c r="P102" i="36"/>
  <c r="O102" i="47"/>
  <c r="O102" i="45"/>
  <c r="O102" i="34"/>
  <c r="O102" i="30"/>
  <c r="O102" i="39"/>
  <c r="O102" i="38"/>
  <c r="O102" i="36"/>
  <c r="O102" i="40"/>
  <c r="O102" i="33"/>
  <c r="O102" i="41"/>
  <c r="O102" i="31"/>
  <c r="O102" i="28"/>
  <c r="O102" i="32"/>
  <c r="O102" i="43"/>
  <c r="O102" i="46"/>
  <c r="O102" i="29"/>
  <c r="O102" i="48"/>
  <c r="O102" i="37"/>
  <c r="O102" i="44"/>
  <c r="O102" i="42"/>
  <c r="O102" i="35"/>
  <c r="R80" i="43"/>
  <c r="L80" i="43"/>
  <c r="R80" i="39"/>
  <c r="L80" i="39"/>
  <c r="L80" i="38"/>
  <c r="R80" i="38"/>
  <c r="L80" i="32"/>
  <c r="R80" i="32"/>
  <c r="R80" i="35"/>
  <c r="L80" i="35"/>
  <c r="W80" i="47"/>
  <c r="L80" i="47"/>
  <c r="V80" i="47"/>
  <c r="L80" i="31"/>
  <c r="R80" i="31"/>
  <c r="P405" i="34"/>
  <c r="R405" i="34" s="1"/>
  <c r="P405" i="28"/>
  <c r="P405" i="46"/>
  <c r="R405" i="46" s="1"/>
  <c r="P405" i="45"/>
  <c r="R405" i="45" s="1"/>
  <c r="P405" i="32"/>
  <c r="R405" i="32" s="1"/>
  <c r="P405" i="39"/>
  <c r="R405" i="39" s="1"/>
  <c r="P405" i="41"/>
  <c r="R405" i="41" s="1"/>
  <c r="P405" i="48"/>
  <c r="R405" i="48" s="1"/>
  <c r="P405" i="42"/>
  <c r="R405" i="42" s="1"/>
  <c r="P405" i="40"/>
  <c r="R405" i="40" s="1"/>
  <c r="P405" i="43"/>
  <c r="R405" i="43" s="1"/>
  <c r="P405" i="44"/>
  <c r="R405" i="44" s="1"/>
  <c r="P405" i="35"/>
  <c r="R405" i="35" s="1"/>
  <c r="P405" i="47"/>
  <c r="P405" i="38"/>
  <c r="R405" i="38" s="1"/>
  <c r="P405" i="36"/>
  <c r="R405" i="36" s="1"/>
  <c r="P405" i="29"/>
  <c r="R405" i="29" s="1"/>
  <c r="P405" i="30"/>
  <c r="R405" i="30" s="1"/>
  <c r="P405" i="37"/>
  <c r="R405" i="37" s="1"/>
  <c r="P405" i="33"/>
  <c r="R405" i="33" s="1"/>
  <c r="P405" i="31"/>
  <c r="R405" i="31" s="1"/>
  <c r="O405" i="38"/>
  <c r="O405" i="33"/>
  <c r="O405" i="39"/>
  <c r="O405" i="35"/>
  <c r="O405" i="41"/>
  <c r="O405" i="36"/>
  <c r="O405" i="30"/>
  <c r="O405" i="44"/>
  <c r="O405" i="42"/>
  <c r="O405" i="47"/>
  <c r="O405" i="45"/>
  <c r="O405" i="34"/>
  <c r="O405" i="32"/>
  <c r="O405" i="43"/>
  <c r="O405" i="29"/>
  <c r="O405" i="37"/>
  <c r="O405" i="31"/>
  <c r="O405" i="48"/>
  <c r="O405" i="46"/>
  <c r="O405" i="28"/>
  <c r="O405" i="40"/>
  <c r="P358" i="32"/>
  <c r="R358" i="32" s="1"/>
  <c r="P358" i="35"/>
  <c r="R358" i="35" s="1"/>
  <c r="P358" i="40"/>
  <c r="R358" i="40" s="1"/>
  <c r="P358" i="46"/>
  <c r="R358" i="46" s="1"/>
  <c r="P358" i="33"/>
  <c r="R358" i="33" s="1"/>
  <c r="P358" i="45"/>
  <c r="R358" i="45" s="1"/>
  <c r="P358" i="28"/>
  <c r="P358" i="47"/>
  <c r="P358" i="42"/>
  <c r="R358" i="42" s="1"/>
  <c r="P358" i="41"/>
  <c r="R358" i="41" s="1"/>
  <c r="P358" i="38"/>
  <c r="R358" i="38" s="1"/>
  <c r="P358" i="29"/>
  <c r="R358" i="29" s="1"/>
  <c r="P358" i="30"/>
  <c r="R358" i="30" s="1"/>
  <c r="P358" i="31"/>
  <c r="R358" i="31" s="1"/>
  <c r="P358" i="37"/>
  <c r="R358" i="37" s="1"/>
  <c r="P358" i="39"/>
  <c r="R358" i="39" s="1"/>
  <c r="P358" i="34"/>
  <c r="R358" i="34" s="1"/>
  <c r="P358" i="36"/>
  <c r="R358" i="36" s="1"/>
  <c r="P358" i="44"/>
  <c r="R358" i="44" s="1"/>
  <c r="P358" i="48"/>
  <c r="R358" i="48" s="1"/>
  <c r="P358" i="43"/>
  <c r="R358" i="43" s="1"/>
  <c r="O358" i="32"/>
  <c r="O358" i="48"/>
  <c r="O358" i="39"/>
  <c r="O358" i="44"/>
  <c r="O358" i="41"/>
  <c r="O358" i="40"/>
  <c r="O358" i="28"/>
  <c r="O358" i="29"/>
  <c r="O358" i="42"/>
  <c r="O358" i="38"/>
  <c r="O358" i="35"/>
  <c r="O358" i="33"/>
  <c r="O358" i="43"/>
  <c r="O358" i="30"/>
  <c r="O358" i="47"/>
  <c r="O358" i="34"/>
  <c r="O358" i="37"/>
  <c r="O358" i="46"/>
  <c r="O358" i="45"/>
  <c r="O358" i="36"/>
  <c r="O358" i="31"/>
  <c r="P193" i="43"/>
  <c r="R193" i="43" s="1"/>
  <c r="P193" i="29"/>
  <c r="R193" i="29" s="1"/>
  <c r="P193" i="44"/>
  <c r="R193" i="44" s="1"/>
  <c r="P193" i="37"/>
  <c r="R193" i="37" s="1"/>
  <c r="P193" i="47"/>
  <c r="P193" i="41"/>
  <c r="R193" i="41" s="1"/>
  <c r="P193" i="33"/>
  <c r="R193" i="33" s="1"/>
  <c r="P193" i="34"/>
  <c r="R193" i="34" s="1"/>
  <c r="P193" i="36"/>
  <c r="R193" i="36" s="1"/>
  <c r="P193" i="35"/>
  <c r="R193" i="35" s="1"/>
  <c r="P193" i="28"/>
  <c r="P193" i="32"/>
  <c r="R193" i="32" s="1"/>
  <c r="P193" i="40"/>
  <c r="R193" i="40" s="1"/>
  <c r="P193" i="30"/>
  <c r="R193" i="30" s="1"/>
  <c r="P193" i="48"/>
  <c r="R193" i="48" s="1"/>
  <c r="P193" i="45"/>
  <c r="R193" i="45" s="1"/>
  <c r="P193" i="42"/>
  <c r="R193" i="42" s="1"/>
  <c r="P193" i="38"/>
  <c r="R193" i="38" s="1"/>
  <c r="P193" i="46"/>
  <c r="R193" i="46" s="1"/>
  <c r="P193" i="31"/>
  <c r="R193" i="31" s="1"/>
  <c r="P193" i="39"/>
  <c r="R193" i="39" s="1"/>
  <c r="O193" i="45"/>
  <c r="O193" i="35"/>
  <c r="O193" i="29"/>
  <c r="O193" i="34"/>
  <c r="O193" i="28"/>
  <c r="O193" i="36"/>
  <c r="O193" i="40"/>
  <c r="O193" i="47"/>
  <c r="O193" i="31"/>
  <c r="O193" i="32"/>
  <c r="O193" i="43"/>
  <c r="O193" i="44"/>
  <c r="O193" i="48"/>
  <c r="O193" i="41"/>
  <c r="O193" i="39"/>
  <c r="O193" i="42"/>
  <c r="O193" i="38"/>
  <c r="O193" i="30"/>
  <c r="O193" i="37"/>
  <c r="O193" i="33"/>
  <c r="O193" i="46"/>
  <c r="L169" i="39"/>
  <c r="L169" i="46"/>
  <c r="L169" i="48"/>
  <c r="L169" i="40"/>
  <c r="L169" i="29"/>
  <c r="L169" i="33"/>
  <c r="L169" i="42"/>
  <c r="L169" i="30"/>
  <c r="L169" i="36"/>
  <c r="L169" i="32"/>
  <c r="L169" i="35"/>
  <c r="L169" i="47"/>
  <c r="L169" i="41"/>
  <c r="L169" i="45"/>
  <c r="L169" i="44"/>
  <c r="L169" i="43"/>
  <c r="L169" i="28"/>
  <c r="L169" i="37"/>
  <c r="L169" i="38"/>
  <c r="L169" i="31"/>
  <c r="L169" i="34"/>
  <c r="P345" i="40"/>
  <c r="R345" i="40" s="1"/>
  <c r="P345" i="29"/>
  <c r="R345" i="29" s="1"/>
  <c r="P345" i="44"/>
  <c r="R345" i="44" s="1"/>
  <c r="P345" i="34"/>
  <c r="R345" i="34" s="1"/>
  <c r="P345" i="31"/>
  <c r="R345" i="31" s="1"/>
  <c r="P345" i="46"/>
  <c r="R345" i="46" s="1"/>
  <c r="P345" i="28"/>
  <c r="P345" i="33"/>
  <c r="R345" i="33" s="1"/>
  <c r="P345" i="35"/>
  <c r="R345" i="35" s="1"/>
  <c r="P345" i="45"/>
  <c r="R345" i="45" s="1"/>
  <c r="P345" i="38"/>
  <c r="R345" i="38" s="1"/>
  <c r="P345" i="30"/>
  <c r="R345" i="30" s="1"/>
  <c r="P345" i="32"/>
  <c r="R345" i="32" s="1"/>
  <c r="P345" i="41"/>
  <c r="R345" i="41" s="1"/>
  <c r="P345" i="42"/>
  <c r="R345" i="42" s="1"/>
  <c r="P345" i="37"/>
  <c r="R345" i="37" s="1"/>
  <c r="P345" i="47"/>
  <c r="P345" i="43"/>
  <c r="R345" i="43" s="1"/>
  <c r="P345" i="36"/>
  <c r="R345" i="36" s="1"/>
  <c r="P345" i="48"/>
  <c r="R345" i="48" s="1"/>
  <c r="P345" i="39"/>
  <c r="R345" i="39" s="1"/>
  <c r="O399" i="28"/>
  <c r="O399" i="42"/>
  <c r="O399" i="34"/>
  <c r="O399" i="35"/>
  <c r="O399" i="31"/>
  <c r="O399" i="38"/>
  <c r="O399" i="40"/>
  <c r="O399" i="39"/>
  <c r="O399" i="43"/>
  <c r="O399" i="47"/>
  <c r="O399" i="44"/>
  <c r="O399" i="33"/>
  <c r="O399" i="45"/>
  <c r="O399" i="36"/>
  <c r="O399" i="30"/>
  <c r="O399" i="32"/>
  <c r="O399" i="41"/>
  <c r="O399" i="48"/>
  <c r="O399" i="29"/>
  <c r="O399" i="37"/>
  <c r="O399" i="46"/>
  <c r="O255" i="43"/>
  <c r="O255" i="46"/>
  <c r="O255" i="48"/>
  <c r="O255" i="41"/>
  <c r="O255" i="34"/>
  <c r="O255" i="28"/>
  <c r="O255" i="30"/>
  <c r="O255" i="37"/>
  <c r="O255" i="42"/>
  <c r="O255" i="32"/>
  <c r="O255" i="47"/>
  <c r="O255" i="31"/>
  <c r="O255" i="40"/>
  <c r="O255" i="35"/>
  <c r="O255" i="39"/>
  <c r="O255" i="29"/>
  <c r="O255" i="45"/>
  <c r="O255" i="38"/>
  <c r="O255" i="44"/>
  <c r="O255" i="36"/>
  <c r="O255" i="33"/>
  <c r="O197" i="29"/>
  <c r="O197" i="45"/>
  <c r="O197" i="35"/>
  <c r="O197" i="31"/>
  <c r="O197" i="39"/>
  <c r="O197" i="38"/>
  <c r="O197" i="37"/>
  <c r="O197" i="40"/>
  <c r="O197" i="42"/>
  <c r="O197" i="33"/>
  <c r="O197" i="28"/>
  <c r="O197" i="46"/>
  <c r="O197" i="30"/>
  <c r="O197" i="32"/>
  <c r="O197" i="43"/>
  <c r="O197" i="36"/>
  <c r="O197" i="34"/>
  <c r="O197" i="48"/>
  <c r="O197" i="47"/>
  <c r="O197" i="44"/>
  <c r="O197" i="41"/>
  <c r="O219" i="35"/>
  <c r="O219" i="32"/>
  <c r="O219" i="46"/>
  <c r="O219" i="31"/>
  <c r="O219" i="42"/>
  <c r="O219" i="37"/>
  <c r="O219" i="41"/>
  <c r="O219" i="39"/>
  <c r="O219" i="28"/>
  <c r="O219" i="29"/>
  <c r="O219" i="30"/>
  <c r="O219" i="47"/>
  <c r="O219" i="43"/>
  <c r="O219" i="38"/>
  <c r="O219" i="36"/>
  <c r="O219" i="48"/>
  <c r="O219" i="45"/>
  <c r="O219" i="40"/>
  <c r="O219" i="34"/>
  <c r="O219" i="44"/>
  <c r="O219" i="33"/>
  <c r="O272" i="36"/>
  <c r="O272" i="46"/>
  <c r="O272" i="37"/>
  <c r="O272" i="43"/>
  <c r="O272" i="30"/>
  <c r="O272" i="47"/>
  <c r="O272" i="35"/>
  <c r="O272" i="33"/>
  <c r="O272" i="48"/>
  <c r="O272" i="42"/>
  <c r="O272" i="39"/>
  <c r="O272" i="40"/>
  <c r="O272" i="44"/>
  <c r="O272" i="31"/>
  <c r="O272" i="45"/>
  <c r="O272" i="28"/>
  <c r="O272" i="41"/>
  <c r="O272" i="29"/>
  <c r="O272" i="38"/>
  <c r="O272" i="32"/>
  <c r="O272" i="34"/>
  <c r="P476" i="43"/>
  <c r="R476" i="43" s="1"/>
  <c r="P476" i="45"/>
  <c r="R476" i="45" s="1"/>
  <c r="P476" i="48"/>
  <c r="R476" i="48" s="1"/>
  <c r="P476" i="29"/>
  <c r="R476" i="29" s="1"/>
  <c r="P476" i="38"/>
  <c r="R476" i="38" s="1"/>
  <c r="P476" i="40"/>
  <c r="R476" i="40" s="1"/>
  <c r="P476" i="31"/>
  <c r="R476" i="31" s="1"/>
  <c r="P476" i="30"/>
  <c r="R476" i="30" s="1"/>
  <c r="P476" i="32"/>
  <c r="R476" i="32" s="1"/>
  <c r="P476" i="34"/>
  <c r="R476" i="34" s="1"/>
  <c r="P476" i="46"/>
  <c r="R476" i="46" s="1"/>
  <c r="P476" i="36"/>
  <c r="R476" i="36" s="1"/>
  <c r="P476" i="42"/>
  <c r="R476" i="42" s="1"/>
  <c r="P476" i="28"/>
  <c r="P476" i="44"/>
  <c r="R476" i="44" s="1"/>
  <c r="P476" i="39"/>
  <c r="R476" i="39" s="1"/>
  <c r="P476" i="47"/>
  <c r="P476" i="41"/>
  <c r="R476" i="41" s="1"/>
  <c r="P476" i="37"/>
  <c r="R476" i="37" s="1"/>
  <c r="P476" i="33"/>
  <c r="R476" i="33" s="1"/>
  <c r="P476" i="35"/>
  <c r="R476" i="35" s="1"/>
  <c r="O388" i="46"/>
  <c r="O388" i="29"/>
  <c r="O388" i="28"/>
  <c r="O388" i="31"/>
  <c r="O388" i="37"/>
  <c r="O388" i="48"/>
  <c r="O388" i="39"/>
  <c r="O388" i="33"/>
  <c r="O388" i="34"/>
  <c r="O388" i="42"/>
  <c r="O388" i="32"/>
  <c r="O388" i="45"/>
  <c r="O388" i="36"/>
  <c r="O388" i="30"/>
  <c r="O388" i="40"/>
  <c r="O388" i="44"/>
  <c r="O388" i="38"/>
  <c r="O388" i="35"/>
  <c r="O388" i="41"/>
  <c r="O388" i="43"/>
  <c r="O388" i="47"/>
  <c r="P104" i="30"/>
  <c r="R104" i="30" s="1"/>
  <c r="P104" i="43"/>
  <c r="R104" i="43" s="1"/>
  <c r="P104" i="46"/>
  <c r="R104" i="46" s="1"/>
  <c r="P104" i="36"/>
  <c r="R104" i="36" s="1"/>
  <c r="P104" i="47"/>
  <c r="P104" i="37"/>
  <c r="R104" i="37" s="1"/>
  <c r="P104" i="28"/>
  <c r="P104" i="40"/>
  <c r="R104" i="40" s="1"/>
  <c r="P104" i="34"/>
  <c r="R104" i="34" s="1"/>
  <c r="P104" i="29"/>
  <c r="R104" i="29" s="1"/>
  <c r="P104" i="41"/>
  <c r="R104" i="41" s="1"/>
  <c r="P104" i="45"/>
  <c r="R104" i="45" s="1"/>
  <c r="P104" i="39"/>
  <c r="R104" i="39" s="1"/>
  <c r="P104" i="33"/>
  <c r="R104" i="33" s="1"/>
  <c r="P104" i="31"/>
  <c r="R104" i="31" s="1"/>
  <c r="P104" i="42"/>
  <c r="R104" i="42" s="1"/>
  <c r="P104" i="38"/>
  <c r="R104" i="38" s="1"/>
  <c r="P104" i="35"/>
  <c r="R104" i="35" s="1"/>
  <c r="P104" i="44"/>
  <c r="R104" i="44" s="1"/>
  <c r="P104" i="32"/>
  <c r="R104" i="32" s="1"/>
  <c r="P104" i="48"/>
  <c r="R104" i="48" s="1"/>
  <c r="P135" i="38"/>
  <c r="R135" i="38" s="1"/>
  <c r="P135" i="39"/>
  <c r="R135" i="39" s="1"/>
  <c r="P135" i="42"/>
  <c r="R135" i="42" s="1"/>
  <c r="P135" i="32"/>
  <c r="R135" i="32" s="1"/>
  <c r="P135" i="41"/>
  <c r="R135" i="41" s="1"/>
  <c r="P135" i="37"/>
  <c r="R135" i="37" s="1"/>
  <c r="P135" i="47"/>
  <c r="P135" i="30"/>
  <c r="R135" i="30" s="1"/>
  <c r="P135" i="34"/>
  <c r="R135" i="34" s="1"/>
  <c r="P135" i="36"/>
  <c r="R135" i="36" s="1"/>
  <c r="P135" i="33"/>
  <c r="R135" i="33" s="1"/>
  <c r="P135" i="48"/>
  <c r="R135" i="48" s="1"/>
  <c r="P135" i="40"/>
  <c r="R135" i="40" s="1"/>
  <c r="P135" i="29"/>
  <c r="R135" i="29" s="1"/>
  <c r="P135" i="46"/>
  <c r="R135" i="46" s="1"/>
  <c r="P135" i="35"/>
  <c r="R135" i="35" s="1"/>
  <c r="P135" i="28"/>
  <c r="P135" i="45"/>
  <c r="R135" i="45" s="1"/>
  <c r="P135" i="44"/>
  <c r="R135" i="44" s="1"/>
  <c r="P135" i="43"/>
  <c r="R135" i="43" s="1"/>
  <c r="P135" i="31"/>
  <c r="R135" i="31" s="1"/>
  <c r="O135" i="48"/>
  <c r="O135" i="28"/>
  <c r="O135" i="38"/>
  <c r="O135" i="29"/>
  <c r="O135" i="37"/>
  <c r="O135" i="46"/>
  <c r="O135" i="35"/>
  <c r="O135" i="41"/>
  <c r="O135" i="42"/>
  <c r="O135" i="39"/>
  <c r="O135" i="36"/>
  <c r="O135" i="40"/>
  <c r="O135" i="31"/>
  <c r="O135" i="32"/>
  <c r="O135" i="30"/>
  <c r="O135" i="47"/>
  <c r="O135" i="34"/>
  <c r="O135" i="33"/>
  <c r="O135" i="44"/>
  <c r="O135" i="43"/>
  <c r="O135" i="45"/>
  <c r="P412" i="43"/>
  <c r="R412" i="43" s="1"/>
  <c r="P412" i="47"/>
  <c r="P412" i="35"/>
  <c r="R412" i="35" s="1"/>
  <c r="P412" i="29"/>
  <c r="R412" i="29" s="1"/>
  <c r="P412" i="42"/>
  <c r="R412" i="42" s="1"/>
  <c r="P412" i="28"/>
  <c r="P412" i="39"/>
  <c r="R412" i="39" s="1"/>
  <c r="P412" i="34"/>
  <c r="R412" i="34" s="1"/>
  <c r="P412" i="46"/>
  <c r="R412" i="46" s="1"/>
  <c r="P412" i="38"/>
  <c r="R412" i="38" s="1"/>
  <c r="P412" i="36"/>
  <c r="R412" i="36" s="1"/>
  <c r="P412" i="48"/>
  <c r="R412" i="48" s="1"/>
  <c r="P412" i="37"/>
  <c r="R412" i="37" s="1"/>
  <c r="P412" i="40"/>
  <c r="R412" i="40" s="1"/>
  <c r="P412" i="30"/>
  <c r="R412" i="30" s="1"/>
  <c r="P412" i="41"/>
  <c r="R412" i="41" s="1"/>
  <c r="P412" i="44"/>
  <c r="R412" i="44" s="1"/>
  <c r="P412" i="31"/>
  <c r="R412" i="31" s="1"/>
  <c r="P412" i="32"/>
  <c r="R412" i="32" s="1"/>
  <c r="P412" i="33"/>
  <c r="R412" i="33" s="1"/>
  <c r="P412" i="45"/>
  <c r="R412" i="45" s="1"/>
  <c r="O412" i="35"/>
  <c r="O412" i="46"/>
  <c r="O412" i="47"/>
  <c r="O412" i="38"/>
  <c r="O412" i="31"/>
  <c r="O412" i="37"/>
  <c r="O412" i="40"/>
  <c r="O412" i="43"/>
  <c r="O412" i="29"/>
  <c r="O412" i="42"/>
  <c r="O412" i="45"/>
  <c r="O412" i="30"/>
  <c r="O412" i="48"/>
  <c r="O412" i="44"/>
  <c r="O412" i="28"/>
  <c r="O412" i="32"/>
  <c r="O412" i="34"/>
  <c r="O412" i="39"/>
  <c r="O412" i="33"/>
  <c r="O412" i="36"/>
  <c r="O412" i="41"/>
  <c r="P134" i="34"/>
  <c r="R134" i="34" s="1"/>
  <c r="P134" i="47"/>
  <c r="P134" i="48"/>
  <c r="R134" i="48" s="1"/>
  <c r="P134" i="36"/>
  <c r="R134" i="36" s="1"/>
  <c r="P134" i="37"/>
  <c r="R134" i="37" s="1"/>
  <c r="P134" i="42"/>
  <c r="R134" i="42" s="1"/>
  <c r="P134" i="35"/>
  <c r="R134" i="35" s="1"/>
  <c r="P134" i="39"/>
  <c r="R134" i="39" s="1"/>
  <c r="P134" i="44"/>
  <c r="R134" i="44" s="1"/>
  <c r="P134" i="30"/>
  <c r="R134" i="30" s="1"/>
  <c r="P134" i="41"/>
  <c r="R134" i="41" s="1"/>
  <c r="P134" i="45"/>
  <c r="R134" i="45" s="1"/>
  <c r="P134" i="40"/>
  <c r="R134" i="40" s="1"/>
  <c r="P134" i="32"/>
  <c r="R134" i="32" s="1"/>
  <c r="P134" i="38"/>
  <c r="R134" i="38" s="1"/>
  <c r="P134" i="31"/>
  <c r="R134" i="31" s="1"/>
  <c r="P134" i="28"/>
  <c r="P134" i="43"/>
  <c r="R134" i="43" s="1"/>
  <c r="P134" i="29"/>
  <c r="R134" i="29" s="1"/>
  <c r="P134" i="46"/>
  <c r="R134" i="46" s="1"/>
  <c r="P134" i="33"/>
  <c r="R134" i="33" s="1"/>
  <c r="O134" i="43"/>
  <c r="O134" i="40"/>
  <c r="O134" i="35"/>
  <c r="O134" i="42"/>
  <c r="O134" i="37"/>
  <c r="O134" i="29"/>
  <c r="O134" i="41"/>
  <c r="O134" i="46"/>
  <c r="O134" i="30"/>
  <c r="O134" i="48"/>
  <c r="O134" i="45"/>
  <c r="O134" i="34"/>
  <c r="O134" i="38"/>
  <c r="O134" i="28"/>
  <c r="O134" i="31"/>
  <c r="O134" i="39"/>
  <c r="O134" i="32"/>
  <c r="O134" i="44"/>
  <c r="O134" i="36"/>
  <c r="O134" i="33"/>
  <c r="O134" i="47"/>
  <c r="O375" i="42"/>
  <c r="O375" i="48"/>
  <c r="O375" i="31"/>
  <c r="O375" i="40"/>
  <c r="O375" i="34"/>
  <c r="O375" i="41"/>
  <c r="O375" i="32"/>
  <c r="O375" i="45"/>
  <c r="O375" i="38"/>
  <c r="O375" i="37"/>
  <c r="O375" i="46"/>
  <c r="O375" i="36"/>
  <c r="O375" i="39"/>
  <c r="O375" i="35"/>
  <c r="O375" i="29"/>
  <c r="O375" i="47"/>
  <c r="O375" i="30"/>
  <c r="O375" i="28"/>
  <c r="O375" i="33"/>
  <c r="O375" i="44"/>
  <c r="O375" i="43"/>
  <c r="P375" i="42"/>
  <c r="R375" i="42" s="1"/>
  <c r="P375" i="46"/>
  <c r="R375" i="46" s="1"/>
  <c r="P375" i="48"/>
  <c r="R375" i="48" s="1"/>
  <c r="P375" i="30"/>
  <c r="R375" i="30" s="1"/>
  <c r="P375" i="29"/>
  <c r="R375" i="29" s="1"/>
  <c r="P375" i="31"/>
  <c r="R375" i="31" s="1"/>
  <c r="P375" i="40"/>
  <c r="R375" i="40" s="1"/>
  <c r="P375" i="39"/>
  <c r="R375" i="39" s="1"/>
  <c r="P375" i="47"/>
  <c r="P375" i="33"/>
  <c r="R375" i="33" s="1"/>
  <c r="P375" i="45"/>
  <c r="R375" i="45" s="1"/>
  <c r="P375" i="37"/>
  <c r="R375" i="37" s="1"/>
  <c r="P375" i="44"/>
  <c r="R375" i="44" s="1"/>
  <c r="P375" i="28"/>
  <c r="P375" i="32"/>
  <c r="R375" i="32" s="1"/>
  <c r="P375" i="35"/>
  <c r="R375" i="35" s="1"/>
  <c r="P375" i="38"/>
  <c r="R375" i="38" s="1"/>
  <c r="P375" i="43"/>
  <c r="R375" i="43" s="1"/>
  <c r="P375" i="41"/>
  <c r="R375" i="41" s="1"/>
  <c r="P375" i="36"/>
  <c r="R375" i="36" s="1"/>
  <c r="P375" i="34"/>
  <c r="R375" i="34" s="1"/>
  <c r="O227" i="28"/>
  <c r="O227" i="45"/>
  <c r="O227" i="47"/>
  <c r="O227" i="39"/>
  <c r="O227" i="29"/>
  <c r="O227" i="35"/>
  <c r="O227" i="36"/>
  <c r="O227" i="30"/>
  <c r="O227" i="33"/>
  <c r="O227" i="38"/>
  <c r="O227" i="48"/>
  <c r="O227" i="32"/>
  <c r="O227" i="40"/>
  <c r="O227" i="34"/>
  <c r="O227" i="46"/>
  <c r="O227" i="31"/>
  <c r="O227" i="41"/>
  <c r="O227" i="43"/>
  <c r="O227" i="44"/>
  <c r="O227" i="42"/>
  <c r="O227" i="37"/>
  <c r="P227" i="41"/>
  <c r="R227" i="41" s="1"/>
  <c r="P227" i="31"/>
  <c r="R227" i="31" s="1"/>
  <c r="P227" i="36"/>
  <c r="R227" i="36" s="1"/>
  <c r="P227" i="39"/>
  <c r="R227" i="39" s="1"/>
  <c r="P227" i="28"/>
  <c r="P227" i="43"/>
  <c r="R227" i="43" s="1"/>
  <c r="P227" i="45"/>
  <c r="R227" i="45" s="1"/>
  <c r="P227" i="37"/>
  <c r="R227" i="37" s="1"/>
  <c r="P227" i="46"/>
  <c r="R227" i="46" s="1"/>
  <c r="P227" i="34"/>
  <c r="R227" i="34" s="1"/>
  <c r="P227" i="35"/>
  <c r="R227" i="35" s="1"/>
  <c r="P227" i="44"/>
  <c r="R227" i="44" s="1"/>
  <c r="P227" i="32"/>
  <c r="R227" i="32" s="1"/>
  <c r="P227" i="40"/>
  <c r="R227" i="40" s="1"/>
  <c r="P227" i="29"/>
  <c r="R227" i="29" s="1"/>
  <c r="P227" i="48"/>
  <c r="R227" i="48" s="1"/>
  <c r="P227" i="33"/>
  <c r="R227" i="33" s="1"/>
  <c r="P227" i="38"/>
  <c r="R227" i="38" s="1"/>
  <c r="P227" i="42"/>
  <c r="R227" i="42" s="1"/>
  <c r="P227" i="30"/>
  <c r="R227" i="30" s="1"/>
  <c r="P227" i="47"/>
  <c r="P286" i="48"/>
  <c r="R286" i="48" s="1"/>
  <c r="P286" i="37"/>
  <c r="R286" i="37" s="1"/>
  <c r="P286" i="34"/>
  <c r="R286" i="34" s="1"/>
  <c r="P286" i="35"/>
  <c r="R286" i="35" s="1"/>
  <c r="P286" i="31"/>
  <c r="R286" i="31" s="1"/>
  <c r="P286" i="29"/>
  <c r="R286" i="29" s="1"/>
  <c r="P286" i="43"/>
  <c r="R286" i="43" s="1"/>
  <c r="P286" i="41"/>
  <c r="R286" i="41" s="1"/>
  <c r="P286" i="45"/>
  <c r="R286" i="45" s="1"/>
  <c r="P286" i="36"/>
  <c r="R286" i="36" s="1"/>
  <c r="P286" i="28"/>
  <c r="P286" i="30"/>
  <c r="R286" i="30" s="1"/>
  <c r="P286" i="38"/>
  <c r="R286" i="38" s="1"/>
  <c r="P286" i="47"/>
  <c r="P286" i="32"/>
  <c r="R286" i="32" s="1"/>
  <c r="P286" i="44"/>
  <c r="R286" i="44" s="1"/>
  <c r="P286" i="42"/>
  <c r="R286" i="42" s="1"/>
  <c r="P286" i="33"/>
  <c r="R286" i="33" s="1"/>
  <c r="P286" i="40"/>
  <c r="R286" i="40" s="1"/>
  <c r="P286" i="39"/>
  <c r="R286" i="39" s="1"/>
  <c r="P286" i="46"/>
  <c r="R286" i="46" s="1"/>
  <c r="O286" i="44"/>
  <c r="O286" i="32"/>
  <c r="O286" i="48"/>
  <c r="O286" i="29"/>
  <c r="O286" i="39"/>
  <c r="O286" i="38"/>
  <c r="O286" i="34"/>
  <c r="O286" i="35"/>
  <c r="O286" i="37"/>
  <c r="O286" i="36"/>
  <c r="O286" i="42"/>
  <c r="O286" i="47"/>
  <c r="O286" i="45"/>
  <c r="O286" i="40"/>
  <c r="O286" i="43"/>
  <c r="O286" i="28"/>
  <c r="O286" i="41"/>
  <c r="O286" i="31"/>
  <c r="O286" i="30"/>
  <c r="O286" i="33"/>
  <c r="O286" i="46"/>
  <c r="O365" i="37"/>
  <c r="O365" i="28"/>
  <c r="O365" i="41"/>
  <c r="O365" i="42"/>
  <c r="O365" i="30"/>
  <c r="O365" i="32"/>
  <c r="O365" i="29"/>
  <c r="O365" i="43"/>
  <c r="O365" i="39"/>
  <c r="O365" i="33"/>
  <c r="O365" i="40"/>
  <c r="O365" i="46"/>
  <c r="O365" i="48"/>
  <c r="O365" i="47"/>
  <c r="O365" i="44"/>
  <c r="O365" i="36"/>
  <c r="O365" i="31"/>
  <c r="O365" i="45"/>
  <c r="O365" i="34"/>
  <c r="O365" i="38"/>
  <c r="O365" i="35"/>
  <c r="P365" i="40"/>
  <c r="R365" i="40" s="1"/>
  <c r="P365" i="46"/>
  <c r="R365" i="46" s="1"/>
  <c r="P365" i="28"/>
  <c r="P365" i="39"/>
  <c r="R365" i="39" s="1"/>
  <c r="P365" i="30"/>
  <c r="R365" i="30" s="1"/>
  <c r="P365" i="42"/>
  <c r="R365" i="42" s="1"/>
  <c r="P365" i="29"/>
  <c r="R365" i="29" s="1"/>
  <c r="P365" i="33"/>
  <c r="R365" i="33" s="1"/>
  <c r="P365" i="44"/>
  <c r="R365" i="44" s="1"/>
  <c r="P365" i="37"/>
  <c r="R365" i="37" s="1"/>
  <c r="P365" i="45"/>
  <c r="R365" i="45" s="1"/>
  <c r="P365" i="32"/>
  <c r="R365" i="32" s="1"/>
  <c r="P365" i="47"/>
  <c r="P365" i="31"/>
  <c r="R365" i="31" s="1"/>
  <c r="P365" i="34"/>
  <c r="R365" i="34" s="1"/>
  <c r="P365" i="38"/>
  <c r="R365" i="38" s="1"/>
  <c r="P365" i="35"/>
  <c r="R365" i="35" s="1"/>
  <c r="P365" i="36"/>
  <c r="R365" i="36" s="1"/>
  <c r="P365" i="41"/>
  <c r="R365" i="41" s="1"/>
  <c r="P365" i="48"/>
  <c r="R365" i="48" s="1"/>
  <c r="P365" i="43"/>
  <c r="R365" i="43" s="1"/>
  <c r="P158" i="40"/>
  <c r="R158" i="40" s="1"/>
  <c r="P158" i="35"/>
  <c r="R158" i="35" s="1"/>
  <c r="P158" i="28"/>
  <c r="P158" i="36"/>
  <c r="R158" i="36" s="1"/>
  <c r="P158" i="42"/>
  <c r="R158" i="42" s="1"/>
  <c r="P158" i="31"/>
  <c r="R158" i="31" s="1"/>
  <c r="P158" i="38"/>
  <c r="R158" i="38" s="1"/>
  <c r="P158" i="44"/>
  <c r="R158" i="44" s="1"/>
  <c r="P158" i="29"/>
  <c r="R158" i="29" s="1"/>
  <c r="P158" i="48"/>
  <c r="R158" i="48" s="1"/>
  <c r="P158" i="32"/>
  <c r="R158" i="32" s="1"/>
  <c r="P158" i="33"/>
  <c r="R158" i="33" s="1"/>
  <c r="P158" i="30"/>
  <c r="R158" i="30" s="1"/>
  <c r="P158" i="45"/>
  <c r="R158" i="45" s="1"/>
  <c r="P158" i="47"/>
  <c r="P158" i="43"/>
  <c r="R158" i="43" s="1"/>
  <c r="P158" i="39"/>
  <c r="R158" i="39" s="1"/>
  <c r="P158" i="34"/>
  <c r="R158" i="34" s="1"/>
  <c r="P158" i="46"/>
  <c r="R158" i="46" s="1"/>
  <c r="P158" i="41"/>
  <c r="R158" i="41" s="1"/>
  <c r="P158" i="37"/>
  <c r="R158" i="37" s="1"/>
  <c r="O158" i="32"/>
  <c r="O158" i="40"/>
  <c r="O158" i="36"/>
  <c r="O158" i="41"/>
  <c r="O158" i="48"/>
  <c r="O158" i="45"/>
  <c r="O158" i="34"/>
  <c r="O158" i="37"/>
  <c r="O158" i="28"/>
  <c r="O158" i="31"/>
  <c r="O158" i="29"/>
  <c r="O158" i="30"/>
  <c r="O158" i="42"/>
  <c r="O158" i="35"/>
  <c r="O158" i="33"/>
  <c r="O158" i="39"/>
  <c r="O158" i="44"/>
  <c r="O158" i="43"/>
  <c r="O158" i="38"/>
  <c r="O158" i="47"/>
  <c r="O158" i="46"/>
  <c r="P376" i="34"/>
  <c r="R376" i="34" s="1"/>
  <c r="P376" i="32"/>
  <c r="R376" i="32" s="1"/>
  <c r="P376" i="39"/>
  <c r="R376" i="39" s="1"/>
  <c r="P376" i="38"/>
  <c r="R376" i="38" s="1"/>
  <c r="P376" i="46"/>
  <c r="R376" i="46" s="1"/>
  <c r="P376" i="31"/>
  <c r="R376" i="31" s="1"/>
  <c r="P376" i="30"/>
  <c r="R376" i="30" s="1"/>
  <c r="P376" i="48"/>
  <c r="R376" i="48" s="1"/>
  <c r="P376" i="45"/>
  <c r="R376" i="45" s="1"/>
  <c r="P376" i="29"/>
  <c r="R376" i="29" s="1"/>
  <c r="P376" i="43"/>
  <c r="R376" i="43" s="1"/>
  <c r="P376" i="33"/>
  <c r="R376" i="33" s="1"/>
  <c r="P376" i="28"/>
  <c r="P376" i="36"/>
  <c r="R376" i="36" s="1"/>
  <c r="P376" i="42"/>
  <c r="R376" i="42" s="1"/>
  <c r="P376" i="41"/>
  <c r="R376" i="41" s="1"/>
  <c r="P376" i="37"/>
  <c r="R376" i="37" s="1"/>
  <c r="P376" i="35"/>
  <c r="R376" i="35" s="1"/>
  <c r="P376" i="44"/>
  <c r="R376" i="44" s="1"/>
  <c r="P376" i="40"/>
  <c r="R376" i="40" s="1"/>
  <c r="P376" i="47"/>
  <c r="O376" i="45"/>
  <c r="O376" i="39"/>
  <c r="O376" i="34"/>
  <c r="O376" i="28"/>
  <c r="O376" i="40"/>
  <c r="O376" i="41"/>
  <c r="O376" i="38"/>
  <c r="O376" i="29"/>
  <c r="O376" i="30"/>
  <c r="O376" i="47"/>
  <c r="O376" i="46"/>
  <c r="O376" i="32"/>
  <c r="O376" i="48"/>
  <c r="O376" i="37"/>
  <c r="O376" i="33"/>
  <c r="O376" i="35"/>
  <c r="O376" i="42"/>
  <c r="O376" i="31"/>
  <c r="O376" i="44"/>
  <c r="O376" i="36"/>
  <c r="O376" i="43"/>
  <c r="O302" i="32"/>
  <c r="O302" i="29"/>
  <c r="O302" i="46"/>
  <c r="O302" i="38"/>
  <c r="O302" i="45"/>
  <c r="O302" i="28"/>
  <c r="O302" i="36"/>
  <c r="O302" i="33"/>
  <c r="O302" i="44"/>
  <c r="O302" i="30"/>
  <c r="O302" i="48"/>
  <c r="O302" i="41"/>
  <c r="O302" i="47"/>
  <c r="O302" i="34"/>
  <c r="O302" i="31"/>
  <c r="O302" i="43"/>
  <c r="O302" i="35"/>
  <c r="O302" i="37"/>
  <c r="O302" i="40"/>
  <c r="O302" i="39"/>
  <c r="O302" i="42"/>
  <c r="P302" i="42"/>
  <c r="R302" i="42" s="1"/>
  <c r="P302" i="45"/>
  <c r="R302" i="45" s="1"/>
  <c r="P302" i="38"/>
  <c r="R302" i="38" s="1"/>
  <c r="P302" i="43"/>
  <c r="R302" i="43" s="1"/>
  <c r="P302" i="29"/>
  <c r="R302" i="29" s="1"/>
  <c r="P302" i="31"/>
  <c r="R302" i="31" s="1"/>
  <c r="P302" i="40"/>
  <c r="R302" i="40" s="1"/>
  <c r="P302" i="34"/>
  <c r="R302" i="34" s="1"/>
  <c r="P302" i="28"/>
  <c r="P302" i="39"/>
  <c r="R302" i="39" s="1"/>
  <c r="P302" i="33"/>
  <c r="R302" i="33" s="1"/>
  <c r="P302" i="41"/>
  <c r="R302" i="41" s="1"/>
  <c r="P302" i="32"/>
  <c r="R302" i="32" s="1"/>
  <c r="P302" i="37"/>
  <c r="R302" i="37" s="1"/>
  <c r="P302" i="44"/>
  <c r="R302" i="44" s="1"/>
  <c r="P302" i="30"/>
  <c r="R302" i="30" s="1"/>
  <c r="P302" i="48"/>
  <c r="R302" i="48" s="1"/>
  <c r="P302" i="47"/>
  <c r="P302" i="36"/>
  <c r="R302" i="36" s="1"/>
  <c r="P302" i="46"/>
  <c r="R302" i="46" s="1"/>
  <c r="P302" i="35"/>
  <c r="R302" i="35" s="1"/>
  <c r="P112" i="30"/>
  <c r="R112" i="30" s="1"/>
  <c r="P112" i="37"/>
  <c r="R112" i="37" s="1"/>
  <c r="P112" i="42"/>
  <c r="R112" i="42" s="1"/>
  <c r="P112" i="46"/>
  <c r="R112" i="46" s="1"/>
  <c r="P112" i="32"/>
  <c r="R112" i="32" s="1"/>
  <c r="P112" i="36"/>
  <c r="R112" i="36" s="1"/>
  <c r="P112" i="44"/>
  <c r="R112" i="44" s="1"/>
  <c r="P112" i="47"/>
  <c r="P112" i="29"/>
  <c r="R112" i="29" s="1"/>
  <c r="P112" i="35"/>
  <c r="R112" i="35" s="1"/>
  <c r="P112" i="48"/>
  <c r="R112" i="48" s="1"/>
  <c r="P112" i="40"/>
  <c r="R112" i="40" s="1"/>
  <c r="P112" i="43"/>
  <c r="R112" i="43" s="1"/>
  <c r="P112" i="33"/>
  <c r="R112" i="33" s="1"/>
  <c r="P112" i="39"/>
  <c r="R112" i="39" s="1"/>
  <c r="P112" i="31"/>
  <c r="R112" i="31" s="1"/>
  <c r="P112" i="28"/>
  <c r="P112" i="34"/>
  <c r="R112" i="34" s="1"/>
  <c r="P112" i="45"/>
  <c r="R112" i="45" s="1"/>
  <c r="P112" i="41"/>
  <c r="R112" i="41" s="1"/>
  <c r="P112" i="38"/>
  <c r="R112" i="38" s="1"/>
  <c r="O112" i="28"/>
  <c r="O112" i="40"/>
  <c r="O112" i="37"/>
  <c r="O112" i="43"/>
  <c r="O112" i="32"/>
  <c r="O112" i="44"/>
  <c r="O112" i="31"/>
  <c r="O112" i="33"/>
  <c r="O112" i="45"/>
  <c r="O112" i="29"/>
  <c r="O112" i="36"/>
  <c r="O112" i="42"/>
  <c r="O112" i="30"/>
  <c r="O112" i="39"/>
  <c r="O112" i="38"/>
  <c r="O112" i="47"/>
  <c r="O112" i="48"/>
  <c r="O112" i="46"/>
  <c r="O112" i="34"/>
  <c r="O112" i="41"/>
  <c r="O112" i="35"/>
  <c r="P380" i="32"/>
  <c r="R380" i="32" s="1"/>
  <c r="P380" i="30"/>
  <c r="R380" i="30" s="1"/>
  <c r="P380" i="34"/>
  <c r="R380" i="34" s="1"/>
  <c r="P380" i="45"/>
  <c r="R380" i="45" s="1"/>
  <c r="P380" i="41"/>
  <c r="R380" i="41" s="1"/>
  <c r="P380" i="42"/>
  <c r="R380" i="42" s="1"/>
  <c r="P380" i="33"/>
  <c r="R380" i="33" s="1"/>
  <c r="P380" i="37"/>
  <c r="R380" i="37" s="1"/>
  <c r="P380" i="48"/>
  <c r="R380" i="48" s="1"/>
  <c r="P380" i="47"/>
  <c r="P380" i="35"/>
  <c r="R380" i="35" s="1"/>
  <c r="P380" i="31"/>
  <c r="R380" i="31" s="1"/>
  <c r="P380" i="28"/>
  <c r="P380" i="36"/>
  <c r="R380" i="36" s="1"/>
  <c r="P380" i="38"/>
  <c r="R380" i="38" s="1"/>
  <c r="P380" i="39"/>
  <c r="R380" i="39" s="1"/>
  <c r="P380" i="40"/>
  <c r="R380" i="40" s="1"/>
  <c r="P380" i="44"/>
  <c r="R380" i="44" s="1"/>
  <c r="P380" i="46"/>
  <c r="R380" i="46" s="1"/>
  <c r="P380" i="29"/>
  <c r="R380" i="29" s="1"/>
  <c r="P380" i="43"/>
  <c r="R380" i="43" s="1"/>
  <c r="O380" i="48"/>
  <c r="O380" i="42"/>
  <c r="O380" i="35"/>
  <c r="O380" i="36"/>
  <c r="O380" i="29"/>
  <c r="O380" i="47"/>
  <c r="O380" i="33"/>
  <c r="O380" i="40"/>
  <c r="O380" i="45"/>
  <c r="O380" i="34"/>
  <c r="O380" i="38"/>
  <c r="O380" i="28"/>
  <c r="O380" i="37"/>
  <c r="O380" i="43"/>
  <c r="O380" i="31"/>
  <c r="O380" i="39"/>
  <c r="O380" i="32"/>
  <c r="O380" i="41"/>
  <c r="O380" i="30"/>
  <c r="O380" i="44"/>
  <c r="O380" i="46"/>
  <c r="P105" i="47"/>
  <c r="P105" i="46"/>
  <c r="R105" i="46" s="1"/>
  <c r="P105" i="28"/>
  <c r="P105" i="42"/>
  <c r="R105" i="42" s="1"/>
  <c r="P105" i="45"/>
  <c r="R105" i="45" s="1"/>
  <c r="P105" i="39"/>
  <c r="R105" i="39" s="1"/>
  <c r="P105" i="48"/>
  <c r="R105" i="48" s="1"/>
  <c r="P105" i="31"/>
  <c r="R105" i="31" s="1"/>
  <c r="P105" i="37"/>
  <c r="R105" i="37" s="1"/>
  <c r="P105" i="35"/>
  <c r="R105" i="35" s="1"/>
  <c r="P105" i="38"/>
  <c r="R105" i="38" s="1"/>
  <c r="P105" i="36"/>
  <c r="R105" i="36" s="1"/>
  <c r="P105" i="44"/>
  <c r="R105" i="44" s="1"/>
  <c r="P105" i="40"/>
  <c r="R105" i="40" s="1"/>
  <c r="P105" i="29"/>
  <c r="R105" i="29" s="1"/>
  <c r="P105" i="43"/>
  <c r="R105" i="43" s="1"/>
  <c r="P105" i="34"/>
  <c r="R105" i="34" s="1"/>
  <c r="P105" i="32"/>
  <c r="R105" i="32" s="1"/>
  <c r="P105" i="41"/>
  <c r="R105" i="41" s="1"/>
  <c r="P105" i="30"/>
  <c r="R105" i="30" s="1"/>
  <c r="P105" i="33"/>
  <c r="R105" i="33" s="1"/>
  <c r="O105" i="44"/>
  <c r="O105" i="38"/>
  <c r="O105" i="29"/>
  <c r="O105" i="45"/>
  <c r="O105" i="28"/>
  <c r="O105" i="35"/>
  <c r="O105" i="30"/>
  <c r="O105" i="47"/>
  <c r="O105" i="32"/>
  <c r="O105" i="43"/>
  <c r="O105" i="37"/>
  <c r="O105" i="34"/>
  <c r="O105" i="33"/>
  <c r="O105" i="48"/>
  <c r="O105" i="41"/>
  <c r="O105" i="31"/>
  <c r="O105" i="39"/>
  <c r="O105" i="36"/>
  <c r="O105" i="46"/>
  <c r="O105" i="40"/>
  <c r="O105" i="42"/>
  <c r="P454" i="44"/>
  <c r="R454" i="44" s="1"/>
  <c r="P454" i="48"/>
  <c r="R454" i="48" s="1"/>
  <c r="P454" i="35"/>
  <c r="R454" i="35" s="1"/>
  <c r="P454" i="40"/>
  <c r="R454" i="40" s="1"/>
  <c r="P454" i="31"/>
  <c r="R454" i="31" s="1"/>
  <c r="P454" i="28"/>
  <c r="P454" i="37"/>
  <c r="R454" i="37" s="1"/>
  <c r="P454" i="41"/>
  <c r="R454" i="41" s="1"/>
  <c r="P454" i="46"/>
  <c r="R454" i="46" s="1"/>
  <c r="P454" i="45"/>
  <c r="R454" i="45" s="1"/>
  <c r="P454" i="32"/>
  <c r="R454" i="32" s="1"/>
  <c r="P454" i="47"/>
  <c r="P454" i="29"/>
  <c r="R454" i="29" s="1"/>
  <c r="P454" i="36"/>
  <c r="R454" i="36" s="1"/>
  <c r="P454" i="39"/>
  <c r="R454" i="39" s="1"/>
  <c r="P454" i="30"/>
  <c r="R454" i="30" s="1"/>
  <c r="P454" i="34"/>
  <c r="R454" i="34" s="1"/>
  <c r="P454" i="38"/>
  <c r="R454" i="38" s="1"/>
  <c r="P454" i="42"/>
  <c r="R454" i="42" s="1"/>
  <c r="P454" i="43"/>
  <c r="R454" i="43" s="1"/>
  <c r="P454" i="33"/>
  <c r="R454" i="33" s="1"/>
  <c r="O454" i="28"/>
  <c r="O454" i="34"/>
  <c r="O454" i="38"/>
  <c r="O454" i="43"/>
  <c r="O454" i="48"/>
  <c r="O454" i="42"/>
  <c r="O454" i="39"/>
  <c r="O454" i="29"/>
  <c r="O454" i="40"/>
  <c r="O454" i="41"/>
  <c r="O454" i="33"/>
  <c r="O454" i="47"/>
  <c r="O454" i="46"/>
  <c r="O454" i="44"/>
  <c r="O454" i="45"/>
  <c r="O454" i="37"/>
  <c r="O454" i="36"/>
  <c r="O454" i="31"/>
  <c r="O454" i="35"/>
  <c r="O454" i="32"/>
  <c r="O454" i="30"/>
  <c r="P128" i="41"/>
  <c r="R128" i="41" s="1"/>
  <c r="P128" i="45"/>
  <c r="R128" i="45" s="1"/>
  <c r="P128" i="31"/>
  <c r="R128" i="31" s="1"/>
  <c r="P128" i="30"/>
  <c r="R128" i="30" s="1"/>
  <c r="P128" i="44"/>
  <c r="R128" i="44" s="1"/>
  <c r="P128" i="42"/>
  <c r="R128" i="42" s="1"/>
  <c r="P128" i="38"/>
  <c r="R128" i="38" s="1"/>
  <c r="P128" i="39"/>
  <c r="R128" i="39" s="1"/>
  <c r="P128" i="48"/>
  <c r="R128" i="48" s="1"/>
  <c r="P128" i="46"/>
  <c r="R128" i="46" s="1"/>
  <c r="P128" i="36"/>
  <c r="R128" i="36" s="1"/>
  <c r="P128" i="28"/>
  <c r="P128" i="35"/>
  <c r="R128" i="35" s="1"/>
  <c r="P128" i="33"/>
  <c r="R128" i="33" s="1"/>
  <c r="P128" i="34"/>
  <c r="R128" i="34" s="1"/>
  <c r="P128" i="29"/>
  <c r="R128" i="29" s="1"/>
  <c r="P128" i="40"/>
  <c r="R128" i="40" s="1"/>
  <c r="P128" i="32"/>
  <c r="R128" i="32" s="1"/>
  <c r="P128" i="37"/>
  <c r="R128" i="37" s="1"/>
  <c r="P128" i="43"/>
  <c r="R128" i="43" s="1"/>
  <c r="P128" i="47"/>
  <c r="O128" i="36"/>
  <c r="O128" i="29"/>
  <c r="O128" i="39"/>
  <c r="O128" i="42"/>
  <c r="O128" i="41"/>
  <c r="O128" i="47"/>
  <c r="O128" i="44"/>
  <c r="O128" i="43"/>
  <c r="O128" i="37"/>
  <c r="O128" i="40"/>
  <c r="O128" i="31"/>
  <c r="O128" i="28"/>
  <c r="O128" i="30"/>
  <c r="O128" i="46"/>
  <c r="O128" i="38"/>
  <c r="O128" i="32"/>
  <c r="O128" i="33"/>
  <c r="O128" i="35"/>
  <c r="O128" i="48"/>
  <c r="O128" i="45"/>
  <c r="O128" i="34"/>
  <c r="P415" i="40"/>
  <c r="R415" i="40" s="1"/>
  <c r="P415" i="47"/>
  <c r="P415" i="41"/>
  <c r="R415" i="41" s="1"/>
  <c r="P415" i="31"/>
  <c r="R415" i="31" s="1"/>
  <c r="P415" i="32"/>
  <c r="R415" i="32" s="1"/>
  <c r="P415" i="35"/>
  <c r="R415" i="35" s="1"/>
  <c r="P415" i="34"/>
  <c r="R415" i="34" s="1"/>
  <c r="P415" i="44"/>
  <c r="R415" i="44" s="1"/>
  <c r="P415" i="33"/>
  <c r="R415" i="33" s="1"/>
  <c r="P415" i="43"/>
  <c r="R415" i="43" s="1"/>
  <c r="P415" i="29"/>
  <c r="R415" i="29" s="1"/>
  <c r="P415" i="30"/>
  <c r="R415" i="30" s="1"/>
  <c r="P415" i="38"/>
  <c r="R415" i="38" s="1"/>
  <c r="P415" i="37"/>
  <c r="R415" i="37" s="1"/>
  <c r="P415" i="46"/>
  <c r="R415" i="46" s="1"/>
  <c r="P415" i="28"/>
  <c r="P415" i="42"/>
  <c r="R415" i="42" s="1"/>
  <c r="P415" i="45"/>
  <c r="R415" i="45" s="1"/>
  <c r="P415" i="39"/>
  <c r="R415" i="39" s="1"/>
  <c r="P415" i="36"/>
  <c r="R415" i="36" s="1"/>
  <c r="P415" i="48"/>
  <c r="R415" i="48" s="1"/>
  <c r="O415" i="45"/>
  <c r="O415" i="47"/>
  <c r="O415" i="31"/>
  <c r="O415" i="38"/>
  <c r="O415" i="29"/>
  <c r="O415" i="37"/>
  <c r="O415" i="30"/>
  <c r="O415" i="48"/>
  <c r="O415" i="40"/>
  <c r="O415" i="43"/>
  <c r="O415" i="41"/>
  <c r="O415" i="33"/>
  <c r="O415" i="39"/>
  <c r="O415" i="44"/>
  <c r="O415" i="32"/>
  <c r="O415" i="34"/>
  <c r="O415" i="35"/>
  <c r="O415" i="28"/>
  <c r="O415" i="46"/>
  <c r="O415" i="42"/>
  <c r="O415" i="36"/>
  <c r="O309" i="39"/>
  <c r="O309" i="33"/>
  <c r="O309" i="30"/>
  <c r="O309" i="40"/>
  <c r="O309" i="44"/>
  <c r="O309" i="34"/>
  <c r="O309" i="32"/>
  <c r="O309" i="28"/>
  <c r="O309" i="31"/>
  <c r="O309" i="47"/>
  <c r="O309" i="36"/>
  <c r="O309" i="42"/>
  <c r="O309" i="45"/>
  <c r="O309" i="29"/>
  <c r="O309" i="35"/>
  <c r="O309" i="48"/>
  <c r="O309" i="41"/>
  <c r="O309" i="37"/>
  <c r="O309" i="46"/>
  <c r="O309" i="38"/>
  <c r="O309" i="43"/>
  <c r="P309" i="46"/>
  <c r="R309" i="46" s="1"/>
  <c r="P309" i="44"/>
  <c r="R309" i="44" s="1"/>
  <c r="P309" i="37"/>
  <c r="R309" i="37" s="1"/>
  <c r="P309" i="35"/>
  <c r="R309" i="35" s="1"/>
  <c r="P309" i="47"/>
  <c r="P309" i="30"/>
  <c r="R309" i="30" s="1"/>
  <c r="P309" i="48"/>
  <c r="R309" i="48" s="1"/>
  <c r="P309" i="39"/>
  <c r="R309" i="39" s="1"/>
  <c r="P309" i="32"/>
  <c r="R309" i="32" s="1"/>
  <c r="P309" i="36"/>
  <c r="R309" i="36" s="1"/>
  <c r="P309" i="41"/>
  <c r="R309" i="41" s="1"/>
  <c r="P309" i="31"/>
  <c r="R309" i="31" s="1"/>
  <c r="P309" i="45"/>
  <c r="R309" i="45" s="1"/>
  <c r="P309" i="42"/>
  <c r="R309" i="42" s="1"/>
  <c r="P309" i="29"/>
  <c r="R309" i="29" s="1"/>
  <c r="P309" i="34"/>
  <c r="R309" i="34" s="1"/>
  <c r="P309" i="40"/>
  <c r="R309" i="40" s="1"/>
  <c r="P309" i="28"/>
  <c r="P309" i="33"/>
  <c r="R309" i="33" s="1"/>
  <c r="P309" i="38"/>
  <c r="R309" i="38" s="1"/>
  <c r="P309" i="43"/>
  <c r="R309" i="43" s="1"/>
  <c r="P392" i="46"/>
  <c r="R392" i="46" s="1"/>
  <c r="P392" i="45"/>
  <c r="R392" i="45" s="1"/>
  <c r="P392" i="39"/>
  <c r="R392" i="39" s="1"/>
  <c r="P392" i="36"/>
  <c r="R392" i="36" s="1"/>
  <c r="P392" i="32"/>
  <c r="R392" i="32" s="1"/>
  <c r="P392" i="43"/>
  <c r="R392" i="43" s="1"/>
  <c r="P392" i="34"/>
  <c r="R392" i="34" s="1"/>
  <c r="P392" i="29"/>
  <c r="R392" i="29" s="1"/>
  <c r="P392" i="38"/>
  <c r="R392" i="38" s="1"/>
  <c r="P392" i="28"/>
  <c r="P392" i="31"/>
  <c r="R392" i="31" s="1"/>
  <c r="P392" i="33"/>
  <c r="R392" i="33" s="1"/>
  <c r="P392" i="35"/>
  <c r="R392" i="35" s="1"/>
  <c r="P392" i="40"/>
  <c r="R392" i="40" s="1"/>
  <c r="P392" i="42"/>
  <c r="R392" i="42" s="1"/>
  <c r="P392" i="30"/>
  <c r="R392" i="30" s="1"/>
  <c r="P392" i="47"/>
  <c r="P392" i="37"/>
  <c r="R392" i="37" s="1"/>
  <c r="P392" i="48"/>
  <c r="R392" i="48" s="1"/>
  <c r="P392" i="41"/>
  <c r="R392" i="41" s="1"/>
  <c r="P392" i="44"/>
  <c r="R392" i="44" s="1"/>
  <c r="O392" i="35"/>
  <c r="O392" i="42"/>
  <c r="O392" i="46"/>
  <c r="O392" i="37"/>
  <c r="O392" i="34"/>
  <c r="O392" i="47"/>
  <c r="O392" i="45"/>
  <c r="O392" i="28"/>
  <c r="O392" i="29"/>
  <c r="O392" i="40"/>
  <c r="O392" i="30"/>
  <c r="O392" i="36"/>
  <c r="O392" i="43"/>
  <c r="O392" i="33"/>
  <c r="O392" i="32"/>
  <c r="O392" i="38"/>
  <c r="O392" i="31"/>
  <c r="O392" i="48"/>
  <c r="O392" i="39"/>
  <c r="O392" i="41"/>
  <c r="O392" i="44"/>
  <c r="P464" i="43"/>
  <c r="R464" i="43" s="1"/>
  <c r="P464" i="32"/>
  <c r="R464" i="32" s="1"/>
  <c r="P464" i="38"/>
  <c r="R464" i="38" s="1"/>
  <c r="P464" i="29"/>
  <c r="R464" i="29" s="1"/>
  <c r="P464" i="48"/>
  <c r="R464" i="48" s="1"/>
  <c r="P464" i="40"/>
  <c r="R464" i="40" s="1"/>
  <c r="P464" i="37"/>
  <c r="R464" i="37" s="1"/>
  <c r="P464" i="31"/>
  <c r="R464" i="31" s="1"/>
  <c r="P464" i="34"/>
  <c r="R464" i="34" s="1"/>
  <c r="P464" i="39"/>
  <c r="R464" i="39" s="1"/>
  <c r="P464" i="42"/>
  <c r="R464" i="42" s="1"/>
  <c r="P464" i="44"/>
  <c r="R464" i="44" s="1"/>
  <c r="P464" i="28"/>
  <c r="P464" i="36"/>
  <c r="R464" i="36" s="1"/>
  <c r="P464" i="47"/>
  <c r="P464" i="41"/>
  <c r="R464" i="41" s="1"/>
  <c r="P464" i="45"/>
  <c r="R464" i="45" s="1"/>
  <c r="P464" i="33"/>
  <c r="R464" i="33" s="1"/>
  <c r="P464" i="30"/>
  <c r="R464" i="30" s="1"/>
  <c r="P464" i="46"/>
  <c r="R464" i="46" s="1"/>
  <c r="P464" i="35"/>
  <c r="R464" i="35" s="1"/>
  <c r="O464" i="33"/>
  <c r="O464" i="34"/>
  <c r="O464" i="42"/>
  <c r="O464" i="32"/>
  <c r="O464" i="40"/>
  <c r="O464" i="29"/>
  <c r="O464" i="46"/>
  <c r="O464" i="43"/>
  <c r="O464" i="48"/>
  <c r="O464" i="35"/>
  <c r="O464" i="31"/>
  <c r="O464" i="47"/>
  <c r="O464" i="38"/>
  <c r="O464" i="36"/>
  <c r="O464" i="45"/>
  <c r="O464" i="44"/>
  <c r="O464" i="28"/>
  <c r="O464" i="30"/>
  <c r="O464" i="37"/>
  <c r="O464" i="41"/>
  <c r="O464" i="39"/>
  <c r="O326" i="36"/>
  <c r="O326" i="33"/>
  <c r="O326" i="39"/>
  <c r="O326" i="48"/>
  <c r="O326" i="29"/>
  <c r="O326" i="35"/>
  <c r="O326" i="37"/>
  <c r="O326" i="28"/>
  <c r="O326" i="40"/>
  <c r="O326" i="47"/>
  <c r="O326" i="38"/>
  <c r="O326" i="44"/>
  <c r="O326" i="31"/>
  <c r="O326" i="41"/>
  <c r="O326" i="45"/>
  <c r="O326" i="46"/>
  <c r="O326" i="42"/>
  <c r="O326" i="32"/>
  <c r="O326" i="34"/>
  <c r="O326" i="43"/>
  <c r="O326" i="30"/>
  <c r="P326" i="31"/>
  <c r="R326" i="31" s="1"/>
  <c r="P326" i="32"/>
  <c r="R326" i="32" s="1"/>
  <c r="P326" i="39"/>
  <c r="R326" i="39" s="1"/>
  <c r="P326" i="35"/>
  <c r="R326" i="35" s="1"/>
  <c r="P326" i="42"/>
  <c r="R326" i="42" s="1"/>
  <c r="P326" i="41"/>
  <c r="R326" i="41" s="1"/>
  <c r="P326" i="45"/>
  <c r="R326" i="45" s="1"/>
  <c r="P326" i="47"/>
  <c r="P326" i="30"/>
  <c r="R326" i="30" s="1"/>
  <c r="P326" i="44"/>
  <c r="R326" i="44" s="1"/>
  <c r="P326" i="43"/>
  <c r="R326" i="43" s="1"/>
  <c r="P326" i="34"/>
  <c r="R326" i="34" s="1"/>
  <c r="P326" i="46"/>
  <c r="R326" i="46" s="1"/>
  <c r="P326" i="38"/>
  <c r="R326" i="38" s="1"/>
  <c r="P326" i="48"/>
  <c r="R326" i="48" s="1"/>
  <c r="P326" i="36"/>
  <c r="R326" i="36" s="1"/>
  <c r="P326" i="33"/>
  <c r="R326" i="33" s="1"/>
  <c r="P326" i="40"/>
  <c r="R326" i="40" s="1"/>
  <c r="P326" i="28"/>
  <c r="P326" i="29"/>
  <c r="R326" i="29" s="1"/>
  <c r="P326" i="37"/>
  <c r="R326" i="37" s="1"/>
  <c r="P248" i="29"/>
  <c r="R248" i="29" s="1"/>
  <c r="P248" i="47"/>
  <c r="P248" i="33"/>
  <c r="R248" i="33" s="1"/>
  <c r="P248" i="36"/>
  <c r="R248" i="36" s="1"/>
  <c r="P248" i="38"/>
  <c r="R248" i="38" s="1"/>
  <c r="P248" i="42"/>
  <c r="R248" i="42" s="1"/>
  <c r="P248" i="48"/>
  <c r="R248" i="48" s="1"/>
  <c r="P248" i="35"/>
  <c r="R248" i="35" s="1"/>
  <c r="P248" i="28"/>
  <c r="P248" i="43"/>
  <c r="R248" i="43" s="1"/>
  <c r="P248" i="31"/>
  <c r="R248" i="31" s="1"/>
  <c r="P248" i="40"/>
  <c r="R248" i="40" s="1"/>
  <c r="P248" i="45"/>
  <c r="R248" i="45" s="1"/>
  <c r="P248" i="44"/>
  <c r="R248" i="44" s="1"/>
  <c r="P248" i="32"/>
  <c r="R248" i="32" s="1"/>
  <c r="P248" i="39"/>
  <c r="R248" i="39" s="1"/>
  <c r="P248" i="46"/>
  <c r="R248" i="46" s="1"/>
  <c r="P248" i="41"/>
  <c r="R248" i="41" s="1"/>
  <c r="P248" i="30"/>
  <c r="R248" i="30" s="1"/>
  <c r="P248" i="37"/>
  <c r="R248" i="37" s="1"/>
  <c r="P248" i="34"/>
  <c r="R248" i="34" s="1"/>
  <c r="O248" i="47"/>
  <c r="O248" i="48"/>
  <c r="O248" i="45"/>
  <c r="O248" i="30"/>
  <c r="O248" i="31"/>
  <c r="O248" i="40"/>
  <c r="O248" i="41"/>
  <c r="O248" i="35"/>
  <c r="O248" i="37"/>
  <c r="O248" i="36"/>
  <c r="O248" i="44"/>
  <c r="O248" i="43"/>
  <c r="O248" i="33"/>
  <c r="O248" i="28"/>
  <c r="O248" i="38"/>
  <c r="O248" i="34"/>
  <c r="O248" i="39"/>
  <c r="O248" i="46"/>
  <c r="O248" i="32"/>
  <c r="O248" i="42"/>
  <c r="O248" i="29"/>
  <c r="O284" i="46"/>
  <c r="O284" i="36"/>
  <c r="O284" i="44"/>
  <c r="O284" i="33"/>
  <c r="O284" i="38"/>
  <c r="O284" i="41"/>
  <c r="O284" i="48"/>
  <c r="O284" i="29"/>
  <c r="O284" i="30"/>
  <c r="O284" i="31"/>
  <c r="O284" i="45"/>
  <c r="O284" i="35"/>
  <c r="O284" i="43"/>
  <c r="O284" i="34"/>
  <c r="O284" i="28"/>
  <c r="O284" i="40"/>
  <c r="O284" i="39"/>
  <c r="O284" i="47"/>
  <c r="O284" i="42"/>
  <c r="O284" i="37"/>
  <c r="O284" i="32"/>
  <c r="P284" i="36"/>
  <c r="R284" i="36" s="1"/>
  <c r="P284" i="31"/>
  <c r="R284" i="31" s="1"/>
  <c r="P284" i="32"/>
  <c r="R284" i="32" s="1"/>
  <c r="P284" i="44"/>
  <c r="R284" i="44" s="1"/>
  <c r="P284" i="28"/>
  <c r="P284" i="46"/>
  <c r="R284" i="46" s="1"/>
  <c r="P284" i="41"/>
  <c r="R284" i="41" s="1"/>
  <c r="P284" i="42"/>
  <c r="R284" i="42" s="1"/>
  <c r="P284" i="35"/>
  <c r="R284" i="35" s="1"/>
  <c r="P284" i="34"/>
  <c r="R284" i="34" s="1"/>
  <c r="P284" i="38"/>
  <c r="R284" i="38" s="1"/>
  <c r="P284" i="43"/>
  <c r="R284" i="43" s="1"/>
  <c r="P284" i="45"/>
  <c r="R284" i="45" s="1"/>
  <c r="P284" i="30"/>
  <c r="R284" i="30" s="1"/>
  <c r="P284" i="33"/>
  <c r="R284" i="33" s="1"/>
  <c r="P284" i="48"/>
  <c r="R284" i="48" s="1"/>
  <c r="P284" i="47"/>
  <c r="P284" i="39"/>
  <c r="R284" i="39" s="1"/>
  <c r="P284" i="37"/>
  <c r="R284" i="37" s="1"/>
  <c r="P284" i="40"/>
  <c r="R284" i="40" s="1"/>
  <c r="P284" i="29"/>
  <c r="R284" i="29" s="1"/>
  <c r="P290" i="41"/>
  <c r="R290" i="41" s="1"/>
  <c r="P290" i="29"/>
  <c r="R290" i="29" s="1"/>
  <c r="P290" i="36"/>
  <c r="R290" i="36" s="1"/>
  <c r="P290" i="45"/>
  <c r="R290" i="45" s="1"/>
  <c r="P290" i="30"/>
  <c r="R290" i="30" s="1"/>
  <c r="P290" i="46"/>
  <c r="R290" i="46" s="1"/>
  <c r="P290" i="35"/>
  <c r="R290" i="35" s="1"/>
  <c r="P290" i="38"/>
  <c r="R290" i="38" s="1"/>
  <c r="P290" i="32"/>
  <c r="R290" i="32" s="1"/>
  <c r="P290" i="28"/>
  <c r="P290" i="39"/>
  <c r="R290" i="39" s="1"/>
  <c r="P290" i="42"/>
  <c r="R290" i="42" s="1"/>
  <c r="P290" i="34"/>
  <c r="R290" i="34" s="1"/>
  <c r="P290" i="40"/>
  <c r="R290" i="40" s="1"/>
  <c r="P290" i="31"/>
  <c r="R290" i="31" s="1"/>
  <c r="P290" i="47"/>
  <c r="P290" i="33"/>
  <c r="R290" i="33" s="1"/>
  <c r="P290" i="48"/>
  <c r="R290" i="48" s="1"/>
  <c r="P290" i="44"/>
  <c r="R290" i="44" s="1"/>
  <c r="P290" i="37"/>
  <c r="R290" i="37" s="1"/>
  <c r="P290" i="43"/>
  <c r="R290" i="43" s="1"/>
  <c r="O290" i="41"/>
  <c r="O290" i="34"/>
  <c r="O290" i="28"/>
  <c r="O290" i="38"/>
  <c r="O290" i="37"/>
  <c r="O290" i="44"/>
  <c r="O290" i="43"/>
  <c r="O290" i="45"/>
  <c r="O290" i="29"/>
  <c r="O290" i="39"/>
  <c r="O290" i="36"/>
  <c r="O290" i="46"/>
  <c r="O290" i="30"/>
  <c r="O290" i="31"/>
  <c r="O290" i="42"/>
  <c r="O290" i="48"/>
  <c r="O290" i="35"/>
  <c r="O290" i="47"/>
  <c r="O290" i="32"/>
  <c r="O290" i="33"/>
  <c r="O290" i="40"/>
  <c r="P103" i="30"/>
  <c r="P103" i="35"/>
  <c r="P103" i="41"/>
  <c r="P103" i="31"/>
  <c r="P103" i="32"/>
  <c r="P103" i="36"/>
  <c r="P103" i="37"/>
  <c r="P103" i="43"/>
  <c r="P103" i="42"/>
  <c r="P103" i="46"/>
  <c r="P103" i="34"/>
  <c r="P103" i="40"/>
  <c r="P103" i="45"/>
  <c r="P103" i="44"/>
  <c r="P103" i="28"/>
  <c r="L103" i="28" s="1"/>
  <c r="P103" i="47"/>
  <c r="L103" i="47" s="1"/>
  <c r="P103" i="29"/>
  <c r="P103" i="39"/>
  <c r="P103" i="48"/>
  <c r="P103" i="38"/>
  <c r="P103" i="33"/>
  <c r="O103" i="30"/>
  <c r="O103" i="45"/>
  <c r="O103" i="34"/>
  <c r="O103" i="29"/>
  <c r="O103" i="43"/>
  <c r="O103" i="37"/>
  <c r="O103" i="44"/>
  <c r="O103" i="47"/>
  <c r="O103" i="39"/>
  <c r="O103" i="32"/>
  <c r="O103" i="48"/>
  <c r="O103" i="33"/>
  <c r="O103" i="46"/>
  <c r="O103" i="40"/>
  <c r="O103" i="28"/>
  <c r="O103" i="35"/>
  <c r="O103" i="41"/>
  <c r="O103" i="42"/>
  <c r="O103" i="38"/>
  <c r="O103" i="36"/>
  <c r="O103" i="31"/>
  <c r="O218" i="48"/>
  <c r="O218" i="39"/>
  <c r="O218" i="31"/>
  <c r="O218" i="42"/>
  <c r="O218" i="29"/>
  <c r="O218" i="47"/>
  <c r="O218" i="43"/>
  <c r="O218" i="40"/>
  <c r="O218" i="36"/>
  <c r="O218" i="45"/>
  <c r="O218" i="41"/>
  <c r="O218" i="44"/>
  <c r="O218" i="35"/>
  <c r="O218" i="30"/>
  <c r="O218" i="37"/>
  <c r="O218" i="46"/>
  <c r="O218" i="28"/>
  <c r="O218" i="34"/>
  <c r="O218" i="32"/>
  <c r="O218" i="33"/>
  <c r="O218" i="38"/>
  <c r="P218" i="35"/>
  <c r="R218" i="35" s="1"/>
  <c r="P218" i="29"/>
  <c r="R218" i="29" s="1"/>
  <c r="P218" i="48"/>
  <c r="R218" i="48" s="1"/>
  <c r="P218" i="28"/>
  <c r="P218" i="36"/>
  <c r="R218" i="36" s="1"/>
  <c r="P218" i="45"/>
  <c r="R218" i="45" s="1"/>
  <c r="P218" i="32"/>
  <c r="R218" i="32" s="1"/>
  <c r="P218" i="37"/>
  <c r="R218" i="37" s="1"/>
  <c r="P218" i="39"/>
  <c r="R218" i="39" s="1"/>
  <c r="P218" i="44"/>
  <c r="R218" i="44" s="1"/>
  <c r="P218" i="40"/>
  <c r="R218" i="40" s="1"/>
  <c r="P218" i="31"/>
  <c r="R218" i="31" s="1"/>
  <c r="P218" i="43"/>
  <c r="R218" i="43" s="1"/>
  <c r="P218" i="41"/>
  <c r="R218" i="41" s="1"/>
  <c r="P218" i="46"/>
  <c r="R218" i="46" s="1"/>
  <c r="P218" i="47"/>
  <c r="P218" i="42"/>
  <c r="R218" i="42" s="1"/>
  <c r="P218" i="30"/>
  <c r="R218" i="30" s="1"/>
  <c r="P218" i="34"/>
  <c r="R218" i="34" s="1"/>
  <c r="P218" i="38"/>
  <c r="R218" i="38" s="1"/>
  <c r="P218" i="33"/>
  <c r="R218" i="33" s="1"/>
  <c r="O215" i="38"/>
  <c r="O215" i="43"/>
  <c r="O215" i="35"/>
  <c r="O215" i="31"/>
  <c r="O215" i="30"/>
  <c r="O215" i="40"/>
  <c r="O215" i="42"/>
  <c r="O215" i="45"/>
  <c r="O215" i="32"/>
  <c r="O215" i="33"/>
  <c r="O215" i="29"/>
  <c r="O215" i="39"/>
  <c r="O215" i="36"/>
  <c r="O215" i="44"/>
  <c r="O215" i="48"/>
  <c r="O215" i="37"/>
  <c r="O215" i="41"/>
  <c r="O215" i="47"/>
  <c r="O215" i="34"/>
  <c r="O215" i="46"/>
  <c r="O215" i="28"/>
  <c r="P215" i="36"/>
  <c r="R215" i="36" s="1"/>
  <c r="P215" i="34"/>
  <c r="R215" i="34" s="1"/>
  <c r="P215" i="43"/>
  <c r="R215" i="43" s="1"/>
  <c r="P215" i="30"/>
  <c r="R215" i="30" s="1"/>
  <c r="P215" i="28"/>
  <c r="P215" i="29"/>
  <c r="R215" i="29" s="1"/>
  <c r="P215" i="45"/>
  <c r="R215" i="45" s="1"/>
  <c r="P215" i="31"/>
  <c r="R215" i="31" s="1"/>
  <c r="P215" i="46"/>
  <c r="R215" i="46" s="1"/>
  <c r="P215" i="35"/>
  <c r="R215" i="35" s="1"/>
  <c r="P215" i="47"/>
  <c r="P215" i="32"/>
  <c r="R215" i="32" s="1"/>
  <c r="P215" i="48"/>
  <c r="R215" i="48" s="1"/>
  <c r="P215" i="40"/>
  <c r="R215" i="40" s="1"/>
  <c r="P215" i="44"/>
  <c r="R215" i="44" s="1"/>
  <c r="P215" i="33"/>
  <c r="R215" i="33" s="1"/>
  <c r="P215" i="41"/>
  <c r="R215" i="41" s="1"/>
  <c r="P215" i="42"/>
  <c r="R215" i="42" s="1"/>
  <c r="P215" i="39"/>
  <c r="R215" i="39" s="1"/>
  <c r="P215" i="37"/>
  <c r="R215" i="37" s="1"/>
  <c r="P215" i="38"/>
  <c r="R215" i="38" s="1"/>
  <c r="O438" i="31"/>
  <c r="O438" i="41"/>
  <c r="O438" i="40"/>
  <c r="O438" i="42"/>
  <c r="O438" i="47"/>
  <c r="O438" i="43"/>
  <c r="O438" i="29"/>
  <c r="O438" i="48"/>
  <c r="O438" i="45"/>
  <c r="O438" i="44"/>
  <c r="O438" i="37"/>
  <c r="O438" i="33"/>
  <c r="O438" i="30"/>
  <c r="O438" i="38"/>
  <c r="O438" i="39"/>
  <c r="O438" i="35"/>
  <c r="O438" i="36"/>
  <c r="O438" i="28"/>
  <c r="O438" i="34"/>
  <c r="O438" i="46"/>
  <c r="O438" i="32"/>
  <c r="P438" i="47"/>
  <c r="P438" i="41"/>
  <c r="R438" i="41" s="1"/>
  <c r="P438" i="48"/>
  <c r="R438" i="48" s="1"/>
  <c r="P438" i="40"/>
  <c r="R438" i="40" s="1"/>
  <c r="P438" i="44"/>
  <c r="R438" i="44" s="1"/>
  <c r="P438" i="46"/>
  <c r="R438" i="46" s="1"/>
  <c r="P438" i="42"/>
  <c r="R438" i="42" s="1"/>
  <c r="P438" i="43"/>
  <c r="R438" i="43" s="1"/>
  <c r="P438" i="32"/>
  <c r="R438" i="32" s="1"/>
  <c r="P438" i="30"/>
  <c r="R438" i="30" s="1"/>
  <c r="P438" i="45"/>
  <c r="R438" i="45" s="1"/>
  <c r="P438" i="37"/>
  <c r="R438" i="37" s="1"/>
  <c r="P438" i="33"/>
  <c r="R438" i="33" s="1"/>
  <c r="P438" i="35"/>
  <c r="R438" i="35" s="1"/>
  <c r="P438" i="28"/>
  <c r="P438" i="29"/>
  <c r="R438" i="29" s="1"/>
  <c r="P438" i="34"/>
  <c r="R438" i="34" s="1"/>
  <c r="P438" i="36"/>
  <c r="R438" i="36" s="1"/>
  <c r="P438" i="39"/>
  <c r="R438" i="39" s="1"/>
  <c r="P438" i="31"/>
  <c r="R438" i="31" s="1"/>
  <c r="P438" i="38"/>
  <c r="R438" i="38" s="1"/>
  <c r="O403" i="29"/>
  <c r="O403" i="40"/>
  <c r="O403" i="33"/>
  <c r="O403" i="28"/>
  <c r="O403" i="37"/>
  <c r="O403" i="42"/>
  <c r="O403" i="36"/>
  <c r="O403" i="34"/>
  <c r="O403" i="35"/>
  <c r="O403" i="38"/>
  <c r="O403" i="44"/>
  <c r="O403" i="31"/>
  <c r="O403" i="47"/>
  <c r="O403" i="48"/>
  <c r="O403" i="32"/>
  <c r="O403" i="30"/>
  <c r="O403" i="41"/>
  <c r="O403" i="43"/>
  <c r="O403" i="45"/>
  <c r="O403" i="46"/>
  <c r="O403" i="39"/>
  <c r="O433" i="40"/>
  <c r="O433" i="33"/>
  <c r="O433" i="36"/>
  <c r="O433" i="44"/>
  <c r="O433" i="35"/>
  <c r="O433" i="41"/>
  <c r="O433" i="42"/>
  <c r="O433" i="45"/>
  <c r="O433" i="47"/>
  <c r="O433" i="32"/>
  <c r="O433" i="29"/>
  <c r="O433" i="39"/>
  <c r="O433" i="38"/>
  <c r="O433" i="34"/>
  <c r="O433" i="30"/>
  <c r="O433" i="37"/>
  <c r="O433" i="28"/>
  <c r="O433" i="43"/>
  <c r="O433" i="31"/>
  <c r="O433" i="46"/>
  <c r="O433" i="48"/>
  <c r="P433" i="43"/>
  <c r="R433" i="43" s="1"/>
  <c r="P433" i="31"/>
  <c r="R433" i="31" s="1"/>
  <c r="P433" i="32"/>
  <c r="R433" i="32" s="1"/>
  <c r="P433" i="39"/>
  <c r="R433" i="39" s="1"/>
  <c r="P433" i="35"/>
  <c r="R433" i="35" s="1"/>
  <c r="P433" i="29"/>
  <c r="R433" i="29" s="1"/>
  <c r="P433" i="37"/>
  <c r="R433" i="37" s="1"/>
  <c r="P433" i="41"/>
  <c r="R433" i="41" s="1"/>
  <c r="P433" i="38"/>
  <c r="R433" i="38" s="1"/>
  <c r="P433" i="45"/>
  <c r="R433" i="45" s="1"/>
  <c r="P433" i="34"/>
  <c r="R433" i="34" s="1"/>
  <c r="P433" i="33"/>
  <c r="R433" i="33" s="1"/>
  <c r="P433" i="36"/>
  <c r="R433" i="36" s="1"/>
  <c r="P433" i="30"/>
  <c r="R433" i="30" s="1"/>
  <c r="P433" i="40"/>
  <c r="R433" i="40" s="1"/>
  <c r="P433" i="47"/>
  <c r="P433" i="46"/>
  <c r="R433" i="46" s="1"/>
  <c r="P433" i="48"/>
  <c r="R433" i="48" s="1"/>
  <c r="P433" i="28"/>
  <c r="P433" i="44"/>
  <c r="R433" i="44" s="1"/>
  <c r="P433" i="42"/>
  <c r="R433" i="42" s="1"/>
  <c r="O165" i="30"/>
  <c r="O165" i="35"/>
  <c r="O165" i="39"/>
  <c r="O165" i="47"/>
  <c r="O165" i="42"/>
  <c r="O165" i="28"/>
  <c r="O165" i="29"/>
  <c r="O165" i="37"/>
  <c r="O165" i="38"/>
  <c r="O165" i="45"/>
  <c r="O165" i="41"/>
  <c r="O165" i="32"/>
  <c r="O165" i="36"/>
  <c r="O165" i="48"/>
  <c r="O165" i="31"/>
  <c r="O165" i="40"/>
  <c r="O165" i="44"/>
  <c r="O165" i="43"/>
  <c r="O165" i="33"/>
  <c r="O165" i="46"/>
  <c r="O165" i="34"/>
  <c r="P165" i="28"/>
  <c r="P165" i="34"/>
  <c r="R165" i="34" s="1"/>
  <c r="P165" i="33"/>
  <c r="R165" i="33" s="1"/>
  <c r="P165" i="48"/>
  <c r="R165" i="48" s="1"/>
  <c r="P165" i="29"/>
  <c r="R165" i="29" s="1"/>
  <c r="P165" i="30"/>
  <c r="R165" i="30" s="1"/>
  <c r="P165" i="37"/>
  <c r="R165" i="37" s="1"/>
  <c r="P165" i="42"/>
  <c r="R165" i="42" s="1"/>
  <c r="P165" i="46"/>
  <c r="R165" i="46" s="1"/>
  <c r="P165" i="40"/>
  <c r="R165" i="40" s="1"/>
  <c r="P165" i="31"/>
  <c r="R165" i="31" s="1"/>
  <c r="P165" i="44"/>
  <c r="R165" i="44" s="1"/>
  <c r="P165" i="38"/>
  <c r="R165" i="38" s="1"/>
  <c r="P165" i="41"/>
  <c r="R165" i="41" s="1"/>
  <c r="P165" i="36"/>
  <c r="R165" i="36" s="1"/>
  <c r="P165" i="32"/>
  <c r="R165" i="32" s="1"/>
  <c r="P165" i="35"/>
  <c r="R165" i="35" s="1"/>
  <c r="P165" i="43"/>
  <c r="R165" i="43" s="1"/>
  <c r="P165" i="47"/>
  <c r="P165" i="39"/>
  <c r="R165" i="39" s="1"/>
  <c r="P165" i="45"/>
  <c r="R165" i="45" s="1"/>
  <c r="P366" i="35"/>
  <c r="R366" i="35" s="1"/>
  <c r="P366" i="29"/>
  <c r="R366" i="29" s="1"/>
  <c r="P366" i="30"/>
  <c r="R366" i="30" s="1"/>
  <c r="P366" i="28"/>
  <c r="P366" i="31"/>
  <c r="R366" i="31" s="1"/>
  <c r="P366" i="44"/>
  <c r="R366" i="44" s="1"/>
  <c r="P366" i="37"/>
  <c r="R366" i="37" s="1"/>
  <c r="P366" i="39"/>
  <c r="R366" i="39" s="1"/>
  <c r="P366" i="38"/>
  <c r="R366" i="38" s="1"/>
  <c r="P366" i="47"/>
  <c r="P366" i="36"/>
  <c r="R366" i="36" s="1"/>
  <c r="P366" i="45"/>
  <c r="R366" i="45" s="1"/>
  <c r="P366" i="32"/>
  <c r="R366" i="32" s="1"/>
  <c r="P366" i="43"/>
  <c r="R366" i="43" s="1"/>
  <c r="P366" i="34"/>
  <c r="R366" i="34" s="1"/>
  <c r="P366" i="46"/>
  <c r="R366" i="46" s="1"/>
  <c r="P366" i="42"/>
  <c r="R366" i="42" s="1"/>
  <c r="P366" i="40"/>
  <c r="R366" i="40" s="1"/>
  <c r="P366" i="33"/>
  <c r="R366" i="33" s="1"/>
  <c r="P366" i="41"/>
  <c r="R366" i="41" s="1"/>
  <c r="P366" i="48"/>
  <c r="R366" i="48" s="1"/>
  <c r="O366" i="41"/>
  <c r="O366" i="29"/>
  <c r="O366" i="38"/>
  <c r="O366" i="46"/>
  <c r="O366" i="39"/>
  <c r="O366" i="35"/>
  <c r="O366" i="28"/>
  <c r="O366" i="43"/>
  <c r="O366" i="48"/>
  <c r="O366" i="44"/>
  <c r="O366" i="40"/>
  <c r="O366" i="45"/>
  <c r="O366" i="32"/>
  <c r="O366" i="37"/>
  <c r="O366" i="42"/>
  <c r="O366" i="30"/>
  <c r="O366" i="34"/>
  <c r="O366" i="33"/>
  <c r="O366" i="36"/>
  <c r="O366" i="47"/>
  <c r="O366" i="31"/>
  <c r="O323" i="44"/>
  <c r="O323" i="33"/>
  <c r="O323" i="29"/>
  <c r="O323" i="45"/>
  <c r="O323" i="32"/>
  <c r="O323" i="31"/>
  <c r="O323" i="35"/>
  <c r="O323" i="48"/>
  <c r="O323" i="40"/>
  <c r="O323" i="34"/>
  <c r="O323" i="47"/>
  <c r="O323" i="36"/>
  <c r="O323" i="37"/>
  <c r="O323" i="41"/>
  <c r="O323" i="43"/>
  <c r="O323" i="42"/>
  <c r="O323" i="28"/>
  <c r="O323" i="30"/>
  <c r="O323" i="46"/>
  <c r="O323" i="39"/>
  <c r="O323" i="38"/>
  <c r="P247" i="41"/>
  <c r="R247" i="41" s="1"/>
  <c r="P247" i="46"/>
  <c r="R247" i="46" s="1"/>
  <c r="P247" i="43"/>
  <c r="R247" i="43" s="1"/>
  <c r="P247" i="36"/>
  <c r="R247" i="36" s="1"/>
  <c r="P247" i="40"/>
  <c r="R247" i="40" s="1"/>
  <c r="P247" i="29"/>
  <c r="R247" i="29" s="1"/>
  <c r="P247" i="47"/>
  <c r="P247" i="30"/>
  <c r="R247" i="30" s="1"/>
  <c r="P247" i="39"/>
  <c r="R247" i="39" s="1"/>
  <c r="P247" i="33"/>
  <c r="R247" i="33" s="1"/>
  <c r="P247" i="35"/>
  <c r="R247" i="35" s="1"/>
  <c r="P247" i="31"/>
  <c r="R247" i="31" s="1"/>
  <c r="P247" i="32"/>
  <c r="R247" i="32" s="1"/>
  <c r="P247" i="37"/>
  <c r="R247" i="37" s="1"/>
  <c r="P247" i="44"/>
  <c r="R247" i="44" s="1"/>
  <c r="P247" i="34"/>
  <c r="R247" i="34" s="1"/>
  <c r="P247" i="45"/>
  <c r="R247" i="45" s="1"/>
  <c r="P247" i="42"/>
  <c r="R247" i="42" s="1"/>
  <c r="P247" i="48"/>
  <c r="R247" i="48" s="1"/>
  <c r="P247" i="28"/>
  <c r="P247" i="38"/>
  <c r="R247" i="38" s="1"/>
  <c r="O247" i="37"/>
  <c r="O247" i="38"/>
  <c r="O247" i="46"/>
  <c r="O247" i="43"/>
  <c r="O247" i="30"/>
  <c r="O247" i="28"/>
  <c r="O247" i="32"/>
  <c r="O247" i="41"/>
  <c r="O247" i="35"/>
  <c r="O247" i="31"/>
  <c r="O247" i="40"/>
  <c r="O247" i="47"/>
  <c r="O247" i="45"/>
  <c r="O247" i="29"/>
  <c r="O247" i="33"/>
  <c r="O247" i="34"/>
  <c r="O247" i="42"/>
  <c r="O247" i="36"/>
  <c r="O247" i="48"/>
  <c r="O247" i="39"/>
  <c r="O247" i="44"/>
  <c r="P478" i="37"/>
  <c r="R478" i="37" s="1"/>
  <c r="P478" i="33"/>
  <c r="R478" i="33" s="1"/>
  <c r="P478" i="48"/>
  <c r="R478" i="48" s="1"/>
  <c r="P478" i="32"/>
  <c r="R478" i="32" s="1"/>
  <c r="P478" i="44"/>
  <c r="R478" i="44" s="1"/>
  <c r="P478" i="45"/>
  <c r="R478" i="45" s="1"/>
  <c r="P478" i="31"/>
  <c r="R478" i="31" s="1"/>
  <c r="P478" i="47"/>
  <c r="P478" i="46"/>
  <c r="R478" i="46" s="1"/>
  <c r="P478" i="29"/>
  <c r="R478" i="29" s="1"/>
  <c r="P478" i="38"/>
  <c r="R478" i="38" s="1"/>
  <c r="P478" i="34"/>
  <c r="R478" i="34" s="1"/>
  <c r="P478" i="43"/>
  <c r="R478" i="43" s="1"/>
  <c r="P478" i="36"/>
  <c r="R478" i="36" s="1"/>
  <c r="P478" i="30"/>
  <c r="R478" i="30" s="1"/>
  <c r="P478" i="41"/>
  <c r="R478" i="41" s="1"/>
  <c r="P478" i="40"/>
  <c r="R478" i="40" s="1"/>
  <c r="P478" i="39"/>
  <c r="R478" i="39" s="1"/>
  <c r="P478" i="42"/>
  <c r="R478" i="42" s="1"/>
  <c r="P478" i="35"/>
  <c r="R478" i="35" s="1"/>
  <c r="P478" i="28"/>
  <c r="O478" i="41"/>
  <c r="O478" i="37"/>
  <c r="O478" i="36"/>
  <c r="O478" i="30"/>
  <c r="O478" i="34"/>
  <c r="O478" i="47"/>
  <c r="O478" i="33"/>
  <c r="O478" i="32"/>
  <c r="O478" i="44"/>
  <c r="O478" i="42"/>
  <c r="O478" i="46"/>
  <c r="O478" i="29"/>
  <c r="O478" i="28"/>
  <c r="O478" i="48"/>
  <c r="O478" i="39"/>
  <c r="O478" i="31"/>
  <c r="O478" i="43"/>
  <c r="O478" i="35"/>
  <c r="O478" i="38"/>
  <c r="O478" i="40"/>
  <c r="O478" i="45"/>
  <c r="P343" i="31"/>
  <c r="R343" i="31" s="1"/>
  <c r="P343" i="32"/>
  <c r="R343" i="32" s="1"/>
  <c r="P343" i="36"/>
  <c r="R343" i="36" s="1"/>
  <c r="P343" i="38"/>
  <c r="R343" i="38" s="1"/>
  <c r="P343" i="29"/>
  <c r="R343" i="29" s="1"/>
  <c r="P343" i="47"/>
  <c r="P343" i="30"/>
  <c r="R343" i="30" s="1"/>
  <c r="P343" i="42"/>
  <c r="R343" i="42" s="1"/>
  <c r="P343" i="46"/>
  <c r="R343" i="46" s="1"/>
  <c r="P343" i="44"/>
  <c r="R343" i="44" s="1"/>
  <c r="P343" i="37"/>
  <c r="R343" i="37" s="1"/>
  <c r="P343" i="39"/>
  <c r="R343" i="39" s="1"/>
  <c r="P343" i="45"/>
  <c r="R343" i="45" s="1"/>
  <c r="P343" i="41"/>
  <c r="R343" i="41" s="1"/>
  <c r="P343" i="35"/>
  <c r="R343" i="35" s="1"/>
  <c r="P343" i="43"/>
  <c r="R343" i="43" s="1"/>
  <c r="P343" i="48"/>
  <c r="R343" i="48" s="1"/>
  <c r="P343" i="34"/>
  <c r="R343" i="34" s="1"/>
  <c r="P343" i="33"/>
  <c r="R343" i="33" s="1"/>
  <c r="P343" i="28"/>
  <c r="P343" i="40"/>
  <c r="R343" i="40" s="1"/>
  <c r="O343" i="28"/>
  <c r="O343" i="39"/>
  <c r="O343" i="45"/>
  <c r="O343" i="40"/>
  <c r="O343" i="41"/>
  <c r="O343" i="38"/>
  <c r="O343" i="43"/>
  <c r="O343" i="46"/>
  <c r="O343" i="32"/>
  <c r="O343" i="35"/>
  <c r="O343" i="44"/>
  <c r="O343" i="37"/>
  <c r="O343" i="42"/>
  <c r="O343" i="33"/>
  <c r="O343" i="47"/>
  <c r="O343" i="31"/>
  <c r="O343" i="36"/>
  <c r="O343" i="48"/>
  <c r="O343" i="34"/>
  <c r="O343" i="29"/>
  <c r="O343" i="30"/>
  <c r="P196" i="40"/>
  <c r="R196" i="40" s="1"/>
  <c r="P196" i="33"/>
  <c r="R196" i="33" s="1"/>
  <c r="P196" i="37"/>
  <c r="R196" i="37" s="1"/>
  <c r="P196" i="43"/>
  <c r="R196" i="43" s="1"/>
  <c r="P196" i="39"/>
  <c r="R196" i="39" s="1"/>
  <c r="P196" i="32"/>
  <c r="R196" i="32" s="1"/>
  <c r="P196" i="34"/>
  <c r="R196" i="34" s="1"/>
  <c r="P196" i="29"/>
  <c r="R196" i="29" s="1"/>
  <c r="P196" i="28"/>
  <c r="P196" i="47"/>
  <c r="P196" i="35"/>
  <c r="R196" i="35" s="1"/>
  <c r="P196" i="46"/>
  <c r="R196" i="46" s="1"/>
  <c r="P196" i="38"/>
  <c r="R196" i="38" s="1"/>
  <c r="P196" i="48"/>
  <c r="R196" i="48" s="1"/>
  <c r="P196" i="41"/>
  <c r="R196" i="41" s="1"/>
  <c r="P196" i="45"/>
  <c r="R196" i="45" s="1"/>
  <c r="P196" i="36"/>
  <c r="R196" i="36" s="1"/>
  <c r="P196" i="31"/>
  <c r="R196" i="31" s="1"/>
  <c r="P196" i="30"/>
  <c r="R196" i="30" s="1"/>
  <c r="P196" i="44"/>
  <c r="R196" i="44" s="1"/>
  <c r="P196" i="42"/>
  <c r="R196" i="42" s="1"/>
  <c r="O196" i="31"/>
  <c r="O196" i="48"/>
  <c r="O196" i="36"/>
  <c r="O196" i="46"/>
  <c r="O196" i="33"/>
  <c r="O196" i="35"/>
  <c r="O196" i="39"/>
  <c r="O196" i="29"/>
  <c r="O196" i="41"/>
  <c r="O196" i="30"/>
  <c r="O196" i="42"/>
  <c r="O196" i="44"/>
  <c r="O196" i="34"/>
  <c r="O196" i="32"/>
  <c r="O196" i="37"/>
  <c r="O196" i="28"/>
  <c r="O196" i="40"/>
  <c r="O196" i="38"/>
  <c r="O196" i="47"/>
  <c r="O196" i="45"/>
  <c r="O196" i="43"/>
  <c r="O315" i="46"/>
  <c r="O315" i="40"/>
  <c r="O315" i="36"/>
  <c r="O315" i="39"/>
  <c r="O315" i="47"/>
  <c r="O315" i="28"/>
  <c r="O315" i="42"/>
  <c r="O315" i="35"/>
  <c r="O315" i="30"/>
  <c r="O315" i="41"/>
  <c r="O315" i="33"/>
  <c r="O315" i="48"/>
  <c r="O315" i="32"/>
  <c r="O315" i="34"/>
  <c r="O315" i="43"/>
  <c r="O315" i="38"/>
  <c r="O315" i="45"/>
  <c r="O315" i="44"/>
  <c r="O315" i="31"/>
  <c r="O315" i="29"/>
  <c r="O315" i="37"/>
  <c r="O311" i="29"/>
  <c r="O311" i="39"/>
  <c r="O311" i="44"/>
  <c r="O311" i="31"/>
  <c r="O311" i="43"/>
  <c r="O311" i="36"/>
  <c r="O311" i="32"/>
  <c r="O311" i="34"/>
  <c r="O311" i="48"/>
  <c r="O311" i="45"/>
  <c r="O311" i="37"/>
  <c r="O311" i="38"/>
  <c r="O311" i="28"/>
  <c r="O311" i="46"/>
  <c r="O311" i="41"/>
  <c r="O311" i="33"/>
  <c r="O311" i="47"/>
  <c r="O311" i="42"/>
  <c r="O311" i="30"/>
  <c r="O311" i="40"/>
  <c r="O311" i="35"/>
  <c r="P311" i="36"/>
  <c r="R311" i="36" s="1"/>
  <c r="P311" i="33"/>
  <c r="R311" i="33" s="1"/>
  <c r="P311" i="35"/>
  <c r="R311" i="35" s="1"/>
  <c r="P311" i="41"/>
  <c r="R311" i="41" s="1"/>
  <c r="P311" i="29"/>
  <c r="R311" i="29" s="1"/>
  <c r="P311" i="48"/>
  <c r="R311" i="48" s="1"/>
  <c r="P311" i="28"/>
  <c r="P311" i="47"/>
  <c r="P311" i="38"/>
  <c r="R311" i="38" s="1"/>
  <c r="P311" i="45"/>
  <c r="R311" i="45" s="1"/>
  <c r="P311" i="43"/>
  <c r="R311" i="43" s="1"/>
  <c r="P311" i="32"/>
  <c r="R311" i="32" s="1"/>
  <c r="P311" i="34"/>
  <c r="R311" i="34" s="1"/>
  <c r="P311" i="40"/>
  <c r="R311" i="40" s="1"/>
  <c r="P311" i="44"/>
  <c r="R311" i="44" s="1"/>
  <c r="P311" i="39"/>
  <c r="R311" i="39" s="1"/>
  <c r="P311" i="31"/>
  <c r="R311" i="31" s="1"/>
  <c r="P311" i="37"/>
  <c r="R311" i="37" s="1"/>
  <c r="P311" i="30"/>
  <c r="R311" i="30" s="1"/>
  <c r="P311" i="42"/>
  <c r="R311" i="42" s="1"/>
  <c r="P311" i="46"/>
  <c r="R311" i="46" s="1"/>
  <c r="P305" i="39"/>
  <c r="R305" i="39" s="1"/>
  <c r="P305" i="47"/>
  <c r="P305" i="36"/>
  <c r="R305" i="36" s="1"/>
  <c r="P305" i="38"/>
  <c r="R305" i="38" s="1"/>
  <c r="P305" i="29"/>
  <c r="R305" i="29" s="1"/>
  <c r="P305" i="43"/>
  <c r="R305" i="43" s="1"/>
  <c r="P305" i="42"/>
  <c r="R305" i="42" s="1"/>
  <c r="P305" i="34"/>
  <c r="R305" i="34" s="1"/>
  <c r="P305" i="28"/>
  <c r="P305" i="41"/>
  <c r="R305" i="41" s="1"/>
  <c r="P305" i="32"/>
  <c r="R305" i="32" s="1"/>
  <c r="P305" i="46"/>
  <c r="R305" i="46" s="1"/>
  <c r="P305" i="35"/>
  <c r="R305" i="35" s="1"/>
  <c r="P305" i="33"/>
  <c r="R305" i="33" s="1"/>
  <c r="P305" i="31"/>
  <c r="R305" i="31" s="1"/>
  <c r="P305" i="40"/>
  <c r="R305" i="40" s="1"/>
  <c r="P305" i="44"/>
  <c r="R305" i="44" s="1"/>
  <c r="P305" i="48"/>
  <c r="R305" i="48" s="1"/>
  <c r="P305" i="37"/>
  <c r="R305" i="37" s="1"/>
  <c r="P305" i="30"/>
  <c r="R305" i="30" s="1"/>
  <c r="P305" i="45"/>
  <c r="R305" i="45" s="1"/>
  <c r="O305" i="30"/>
  <c r="O305" i="32"/>
  <c r="O305" i="35"/>
  <c r="O305" i="46"/>
  <c r="O305" i="31"/>
  <c r="O305" i="41"/>
  <c r="O305" i="28"/>
  <c r="O305" i="39"/>
  <c r="O305" i="42"/>
  <c r="O305" i="29"/>
  <c r="O305" i="38"/>
  <c r="O305" i="36"/>
  <c r="O305" i="47"/>
  <c r="O305" i="33"/>
  <c r="O305" i="43"/>
  <c r="O305" i="37"/>
  <c r="O305" i="34"/>
  <c r="O305" i="48"/>
  <c r="O305" i="40"/>
  <c r="O305" i="44"/>
  <c r="O305" i="45"/>
  <c r="P214" i="48"/>
  <c r="R214" i="48" s="1"/>
  <c r="P214" i="34"/>
  <c r="R214" i="34" s="1"/>
  <c r="P214" i="35"/>
  <c r="R214" i="35" s="1"/>
  <c r="P214" i="47"/>
  <c r="P214" i="32"/>
  <c r="R214" i="32" s="1"/>
  <c r="P214" i="31"/>
  <c r="R214" i="31" s="1"/>
  <c r="P214" i="39"/>
  <c r="R214" i="39" s="1"/>
  <c r="P214" i="36"/>
  <c r="R214" i="36" s="1"/>
  <c r="P214" i="42"/>
  <c r="R214" i="42" s="1"/>
  <c r="P214" i="44"/>
  <c r="R214" i="44" s="1"/>
  <c r="P214" i="38"/>
  <c r="R214" i="38" s="1"/>
  <c r="P214" i="30"/>
  <c r="R214" i="30" s="1"/>
  <c r="P214" i="28"/>
  <c r="P214" i="33"/>
  <c r="R214" i="33" s="1"/>
  <c r="P214" i="43"/>
  <c r="R214" i="43" s="1"/>
  <c r="P214" i="46"/>
  <c r="R214" i="46" s="1"/>
  <c r="P214" i="45"/>
  <c r="R214" i="45" s="1"/>
  <c r="P214" i="41"/>
  <c r="R214" i="41" s="1"/>
  <c r="O214" i="31"/>
  <c r="O214" i="41"/>
  <c r="O214" i="36"/>
  <c r="O214" i="43"/>
  <c r="O214" i="42"/>
  <c r="O214" i="29"/>
  <c r="O214" i="39"/>
  <c r="O214" i="45"/>
  <c r="O214" i="40"/>
  <c r="O214" i="47"/>
  <c r="O214" i="48"/>
  <c r="O214" i="38"/>
  <c r="O214" i="32"/>
  <c r="O214" i="35"/>
  <c r="O214" i="34"/>
  <c r="O214" i="44"/>
  <c r="O214" i="30"/>
  <c r="O214" i="33"/>
  <c r="O214" i="37"/>
  <c r="O214" i="46"/>
  <c r="O214" i="28"/>
  <c r="O213" i="45"/>
  <c r="O213" i="38"/>
  <c r="O213" i="32"/>
  <c r="O213" i="39"/>
  <c r="O213" i="36"/>
  <c r="O213" i="28"/>
  <c r="O213" i="44"/>
  <c r="O213" i="29"/>
  <c r="O213" i="43"/>
  <c r="O213" i="46"/>
  <c r="O213" i="30"/>
  <c r="O213" i="33"/>
  <c r="O213" i="48"/>
  <c r="O213" i="37"/>
  <c r="O213" i="34"/>
  <c r="O213" i="31"/>
  <c r="O213" i="47"/>
  <c r="O213" i="40"/>
  <c r="O213" i="35"/>
  <c r="O213" i="42"/>
  <c r="O213" i="41"/>
  <c r="P356" i="39"/>
  <c r="R356" i="39" s="1"/>
  <c r="P356" i="44"/>
  <c r="R356" i="44" s="1"/>
  <c r="P356" i="47"/>
  <c r="P356" i="42"/>
  <c r="R356" i="42" s="1"/>
  <c r="P356" i="45"/>
  <c r="R356" i="45" s="1"/>
  <c r="P356" i="30"/>
  <c r="R356" i="30" s="1"/>
  <c r="P356" i="33"/>
  <c r="R356" i="33" s="1"/>
  <c r="P356" i="41"/>
  <c r="R356" i="41" s="1"/>
  <c r="P356" i="40"/>
  <c r="R356" i="40" s="1"/>
  <c r="P356" i="34"/>
  <c r="R356" i="34" s="1"/>
  <c r="P356" i="31"/>
  <c r="R356" i="31" s="1"/>
  <c r="P356" i="46"/>
  <c r="R356" i="46" s="1"/>
  <c r="P356" i="28"/>
  <c r="P356" i="48"/>
  <c r="R356" i="48" s="1"/>
  <c r="P356" i="35"/>
  <c r="R356" i="35" s="1"/>
  <c r="P356" i="37"/>
  <c r="R356" i="37" s="1"/>
  <c r="P356" i="36"/>
  <c r="R356" i="36" s="1"/>
  <c r="P356" i="32"/>
  <c r="R356" i="32" s="1"/>
  <c r="P356" i="38"/>
  <c r="R356" i="38" s="1"/>
  <c r="P356" i="43"/>
  <c r="R356" i="43" s="1"/>
  <c r="P356" i="29"/>
  <c r="R356" i="29" s="1"/>
  <c r="O356" i="34"/>
  <c r="O356" i="33"/>
  <c r="O356" i="29"/>
  <c r="O356" i="47"/>
  <c r="O356" i="39"/>
  <c r="O356" i="36"/>
  <c r="O356" i="48"/>
  <c r="O356" i="30"/>
  <c r="O356" i="32"/>
  <c r="O356" i="41"/>
  <c r="O356" i="44"/>
  <c r="O356" i="38"/>
  <c r="O356" i="43"/>
  <c r="O356" i="45"/>
  <c r="O356" i="35"/>
  <c r="O356" i="40"/>
  <c r="O356" i="37"/>
  <c r="O356" i="28"/>
  <c r="O356" i="46"/>
  <c r="O356" i="42"/>
  <c r="O356" i="31"/>
  <c r="O159" i="34"/>
  <c r="O159" i="37"/>
  <c r="O159" i="31"/>
  <c r="O159" i="48"/>
  <c r="O159" i="32"/>
  <c r="O159" i="39"/>
  <c r="O159" i="40"/>
  <c r="O159" i="35"/>
  <c r="O159" i="42"/>
  <c r="O159" i="43"/>
  <c r="O159" i="45"/>
  <c r="O159" i="41"/>
  <c r="O159" i="30"/>
  <c r="O159" i="38"/>
  <c r="O159" i="44"/>
  <c r="O159" i="29"/>
  <c r="O159" i="33"/>
  <c r="O159" i="28"/>
  <c r="O159" i="46"/>
  <c r="O159" i="47"/>
  <c r="O159" i="36"/>
  <c r="P114" i="43"/>
  <c r="R114" i="43" s="1"/>
  <c r="P114" i="39"/>
  <c r="R114" i="39" s="1"/>
  <c r="P114" i="46"/>
  <c r="R114" i="46" s="1"/>
  <c r="P114" i="30"/>
  <c r="R114" i="30" s="1"/>
  <c r="P114" i="35"/>
  <c r="R114" i="35" s="1"/>
  <c r="P114" i="41"/>
  <c r="R114" i="41" s="1"/>
  <c r="P114" i="34"/>
  <c r="R114" i="34" s="1"/>
  <c r="P114" i="44"/>
  <c r="R114" i="44" s="1"/>
  <c r="P114" i="29"/>
  <c r="R114" i="29" s="1"/>
  <c r="P114" i="47"/>
  <c r="P114" i="36"/>
  <c r="R114" i="36" s="1"/>
  <c r="P114" i="37"/>
  <c r="R114" i="37" s="1"/>
  <c r="P114" i="31"/>
  <c r="R114" i="31" s="1"/>
  <c r="P114" i="45"/>
  <c r="R114" i="45" s="1"/>
  <c r="P114" i="48"/>
  <c r="R114" i="48" s="1"/>
  <c r="P114" i="32"/>
  <c r="R114" i="32" s="1"/>
  <c r="P114" i="38"/>
  <c r="R114" i="38" s="1"/>
  <c r="P114" i="33"/>
  <c r="R114" i="33" s="1"/>
  <c r="P114" i="28"/>
  <c r="P114" i="42"/>
  <c r="R114" i="42" s="1"/>
  <c r="P114" i="40"/>
  <c r="R114" i="40" s="1"/>
  <c r="O114" i="44"/>
  <c r="O114" i="40"/>
  <c r="O114" i="48"/>
  <c r="O114" i="45"/>
  <c r="O114" i="39"/>
  <c r="O114" i="42"/>
  <c r="O114" i="46"/>
  <c r="O114" i="31"/>
  <c r="O114" i="38"/>
  <c r="O114" i="35"/>
  <c r="O114" i="33"/>
  <c r="O114" i="36"/>
  <c r="O114" i="32"/>
  <c r="O114" i="41"/>
  <c r="O114" i="30"/>
  <c r="O114" i="28"/>
  <c r="O114" i="43"/>
  <c r="O114" i="47"/>
  <c r="O114" i="29"/>
  <c r="O114" i="34"/>
  <c r="O114" i="37"/>
  <c r="O191" i="33"/>
  <c r="O191" i="41"/>
  <c r="O191" i="36"/>
  <c r="O191" i="30"/>
  <c r="O191" i="43"/>
  <c r="O191" i="35"/>
  <c r="O191" i="48"/>
  <c r="O191" i="44"/>
  <c r="O191" i="32"/>
  <c r="O191" i="37"/>
  <c r="O191" i="47"/>
  <c r="O191" i="42"/>
  <c r="O191" i="29"/>
  <c r="O191" i="31"/>
  <c r="O191" i="28"/>
  <c r="O191" i="40"/>
  <c r="O191" i="34"/>
  <c r="O191" i="45"/>
  <c r="O191" i="38"/>
  <c r="O191" i="39"/>
  <c r="O191" i="46"/>
  <c r="P191" i="48"/>
  <c r="R191" i="48" s="1"/>
  <c r="P191" i="30"/>
  <c r="R191" i="30" s="1"/>
  <c r="P191" i="31"/>
  <c r="R191" i="31" s="1"/>
  <c r="P191" i="45"/>
  <c r="R191" i="45" s="1"/>
  <c r="P191" i="29"/>
  <c r="R191" i="29" s="1"/>
  <c r="P191" i="41"/>
  <c r="R191" i="41" s="1"/>
  <c r="P191" i="44"/>
  <c r="R191" i="44" s="1"/>
  <c r="P191" i="35"/>
  <c r="R191" i="35" s="1"/>
  <c r="P191" i="43"/>
  <c r="R191" i="43" s="1"/>
  <c r="P421" i="40"/>
  <c r="R421" i="40" s="1"/>
  <c r="P421" i="48"/>
  <c r="R421" i="48" s="1"/>
  <c r="P421" i="47"/>
  <c r="P421" i="32"/>
  <c r="R421" i="32" s="1"/>
  <c r="P421" i="34"/>
  <c r="R421" i="34" s="1"/>
  <c r="P421" i="29"/>
  <c r="R421" i="29" s="1"/>
  <c r="P421" i="45"/>
  <c r="R421" i="45" s="1"/>
  <c r="P421" i="46"/>
  <c r="R421" i="46" s="1"/>
  <c r="P421" i="36"/>
  <c r="R421" i="36" s="1"/>
  <c r="P421" i="33"/>
  <c r="R421" i="33" s="1"/>
  <c r="P421" i="31"/>
  <c r="R421" i="31" s="1"/>
  <c r="P421" i="43"/>
  <c r="R421" i="43" s="1"/>
  <c r="P421" i="35"/>
  <c r="R421" i="35" s="1"/>
  <c r="P421" i="44"/>
  <c r="R421" i="44" s="1"/>
  <c r="P421" i="41"/>
  <c r="R421" i="41" s="1"/>
  <c r="P421" i="38"/>
  <c r="R421" i="38" s="1"/>
  <c r="P421" i="37"/>
  <c r="R421" i="37" s="1"/>
  <c r="P421" i="39"/>
  <c r="R421" i="39" s="1"/>
  <c r="P421" i="42"/>
  <c r="R421" i="42" s="1"/>
  <c r="P421" i="30"/>
  <c r="R421" i="30" s="1"/>
  <c r="P421" i="28"/>
  <c r="O421" i="28"/>
  <c r="O421" i="33"/>
  <c r="O421" i="45"/>
  <c r="O421" i="40"/>
  <c r="O421" i="36"/>
  <c r="O421" i="35"/>
  <c r="O421" i="41"/>
  <c r="O421" i="46"/>
  <c r="O421" i="29"/>
  <c r="O421" i="47"/>
  <c r="O421" i="37"/>
  <c r="O421" i="34"/>
  <c r="O421" i="42"/>
  <c r="O421" i="43"/>
  <c r="O421" i="48"/>
  <c r="O421" i="38"/>
  <c r="O421" i="44"/>
  <c r="O421" i="39"/>
  <c r="O421" i="31"/>
  <c r="O421" i="30"/>
  <c r="O421" i="32"/>
  <c r="O243" i="28"/>
  <c r="O243" i="40"/>
  <c r="O243" i="29"/>
  <c r="O243" i="32"/>
  <c r="O243" i="35"/>
  <c r="O243" i="37"/>
  <c r="O243" i="39"/>
  <c r="O243" i="43"/>
  <c r="O243" i="31"/>
  <c r="O243" i="42"/>
  <c r="O243" i="36"/>
  <c r="O243" i="33"/>
  <c r="O243" i="30"/>
  <c r="O243" i="34"/>
  <c r="O243" i="47"/>
  <c r="O243" i="48"/>
  <c r="O243" i="45"/>
  <c r="O243" i="41"/>
  <c r="O243" i="38"/>
  <c r="O243" i="44"/>
  <c r="O243" i="46"/>
  <c r="O468" i="44"/>
  <c r="O468" i="47"/>
  <c r="O468" i="36"/>
  <c r="O468" i="37"/>
  <c r="O468" i="42"/>
  <c r="O468" i="48"/>
  <c r="O468" i="46"/>
  <c r="O468" i="38"/>
  <c r="O468" i="30"/>
  <c r="O468" i="39"/>
  <c r="O468" i="41"/>
  <c r="O468" i="31"/>
  <c r="O468" i="34"/>
  <c r="O468" i="29"/>
  <c r="O468" i="45"/>
  <c r="O468" i="28"/>
  <c r="O468" i="35"/>
  <c r="O468" i="40"/>
  <c r="O468" i="32"/>
  <c r="O468" i="33"/>
  <c r="O468" i="43"/>
  <c r="P342" i="38"/>
  <c r="R342" i="38" s="1"/>
  <c r="P342" i="42"/>
  <c r="R342" i="42" s="1"/>
  <c r="P342" i="47"/>
  <c r="P342" i="30"/>
  <c r="R342" i="30" s="1"/>
  <c r="P342" i="48"/>
  <c r="R342" i="48" s="1"/>
  <c r="P342" i="34"/>
  <c r="R342" i="34" s="1"/>
  <c r="P342" i="39"/>
  <c r="R342" i="39" s="1"/>
  <c r="P342" i="32"/>
  <c r="R342" i="32" s="1"/>
  <c r="P342" i="31"/>
  <c r="R342" i="31" s="1"/>
  <c r="P342" i="44"/>
  <c r="R342" i="44" s="1"/>
  <c r="P342" i="41"/>
  <c r="R342" i="41" s="1"/>
  <c r="P342" i="45"/>
  <c r="R342" i="45" s="1"/>
  <c r="P342" i="46"/>
  <c r="R342" i="46" s="1"/>
  <c r="P342" i="29"/>
  <c r="R342" i="29" s="1"/>
  <c r="P342" i="36"/>
  <c r="R342" i="36" s="1"/>
  <c r="P342" i="43"/>
  <c r="R342" i="43" s="1"/>
  <c r="P342" i="28"/>
  <c r="P342" i="40"/>
  <c r="R342" i="40" s="1"/>
  <c r="P342" i="33"/>
  <c r="R342" i="33" s="1"/>
  <c r="P342" i="37"/>
  <c r="R342" i="37" s="1"/>
  <c r="P342" i="35"/>
  <c r="R342" i="35" s="1"/>
  <c r="O342" i="34"/>
  <c r="O342" i="35"/>
  <c r="O342" i="29"/>
  <c r="O342" i="39"/>
  <c r="O342" i="40"/>
  <c r="O342" i="28"/>
  <c r="O342" i="36"/>
  <c r="O342" i="47"/>
  <c r="O342" i="42"/>
  <c r="O342" i="45"/>
  <c r="O342" i="30"/>
  <c r="O342" i="33"/>
  <c r="O342" i="31"/>
  <c r="O342" i="44"/>
  <c r="O342" i="43"/>
  <c r="O342" i="38"/>
  <c r="O342" i="32"/>
  <c r="O342" i="41"/>
  <c r="O342" i="37"/>
  <c r="O342" i="48"/>
  <c r="O342" i="46"/>
  <c r="O257" i="28"/>
  <c r="O257" i="36"/>
  <c r="O257" i="42"/>
  <c r="O257" i="47"/>
  <c r="O257" i="32"/>
  <c r="O257" i="33"/>
  <c r="O257" i="31"/>
  <c r="O257" i="29"/>
  <c r="O257" i="37"/>
  <c r="O257" i="44"/>
  <c r="O257" i="43"/>
  <c r="O257" i="38"/>
  <c r="O257" i="46"/>
  <c r="O257" i="39"/>
  <c r="O257" i="30"/>
  <c r="O257" i="40"/>
  <c r="O257" i="41"/>
  <c r="O257" i="45"/>
  <c r="O257" i="34"/>
  <c r="O257" i="35"/>
  <c r="O257" i="48"/>
  <c r="P257" i="43"/>
  <c r="R257" i="43" s="1"/>
  <c r="P257" i="48"/>
  <c r="R257" i="48" s="1"/>
  <c r="P257" i="38"/>
  <c r="R257" i="38" s="1"/>
  <c r="P257" i="40"/>
  <c r="R257" i="40" s="1"/>
  <c r="P257" i="45"/>
  <c r="R257" i="45" s="1"/>
  <c r="P257" i="35"/>
  <c r="R257" i="35" s="1"/>
  <c r="P257" i="30"/>
  <c r="R257" i="30" s="1"/>
  <c r="P257" i="46"/>
  <c r="R257" i="46" s="1"/>
  <c r="P257" i="34"/>
  <c r="R257" i="34" s="1"/>
  <c r="P257" i="37"/>
  <c r="R257" i="37" s="1"/>
  <c r="P257" i="42"/>
  <c r="R257" i="42" s="1"/>
  <c r="P257" i="36"/>
  <c r="R257" i="36" s="1"/>
  <c r="P257" i="28"/>
  <c r="P257" i="31"/>
  <c r="R257" i="31" s="1"/>
  <c r="P257" i="33"/>
  <c r="R257" i="33" s="1"/>
  <c r="P257" i="29"/>
  <c r="R257" i="29" s="1"/>
  <c r="P257" i="41"/>
  <c r="R257" i="41" s="1"/>
  <c r="P257" i="39"/>
  <c r="R257" i="39" s="1"/>
  <c r="P257" i="32"/>
  <c r="R257" i="32" s="1"/>
  <c r="P257" i="47"/>
  <c r="P257" i="44"/>
  <c r="R257" i="44" s="1"/>
  <c r="P414" i="36"/>
  <c r="R414" i="36" s="1"/>
  <c r="P414" i="28"/>
  <c r="P414" i="31"/>
  <c r="R414" i="31" s="1"/>
  <c r="P414" i="47"/>
  <c r="P414" i="38"/>
  <c r="R414" i="38" s="1"/>
  <c r="P414" i="40"/>
  <c r="R414" i="40" s="1"/>
  <c r="P414" i="43"/>
  <c r="R414" i="43" s="1"/>
  <c r="P414" i="39"/>
  <c r="R414" i="39" s="1"/>
  <c r="P414" i="41"/>
  <c r="R414" i="41" s="1"/>
  <c r="P414" i="42"/>
  <c r="R414" i="42" s="1"/>
  <c r="P414" i="32"/>
  <c r="R414" i="32" s="1"/>
  <c r="P414" i="48"/>
  <c r="R414" i="48" s="1"/>
  <c r="P414" i="34"/>
  <c r="R414" i="34" s="1"/>
  <c r="O414" i="31"/>
  <c r="O414" i="30"/>
  <c r="O414" i="36"/>
  <c r="O414" i="29"/>
  <c r="O414" i="40"/>
  <c r="O414" i="38"/>
  <c r="O414" i="39"/>
  <c r="O414" i="44"/>
  <c r="O414" i="41"/>
  <c r="O414" i="33"/>
  <c r="O414" i="45"/>
  <c r="O414" i="48"/>
  <c r="O414" i="28"/>
  <c r="O414" i="43"/>
  <c r="O414" i="32"/>
  <c r="O414" i="34"/>
  <c r="O414" i="37"/>
  <c r="O414" i="47"/>
  <c r="O414" i="42"/>
  <c r="O414" i="46"/>
  <c r="O414" i="35"/>
  <c r="O329" i="35"/>
  <c r="O329" i="37"/>
  <c r="O329" i="47"/>
  <c r="O329" i="31"/>
  <c r="O329" i="38"/>
  <c r="O329" i="40"/>
  <c r="O329" i="29"/>
  <c r="O329" i="30"/>
  <c r="O329" i="42"/>
  <c r="O329" i="39"/>
  <c r="O329" i="28"/>
  <c r="O329" i="32"/>
  <c r="O329" i="48"/>
  <c r="O329" i="46"/>
  <c r="O329" i="41"/>
  <c r="O329" i="34"/>
  <c r="O329" i="33"/>
  <c r="O329" i="43"/>
  <c r="O329" i="44"/>
  <c r="O329" i="45"/>
  <c r="O329" i="36"/>
  <c r="P281" i="29"/>
  <c r="R281" i="29" s="1"/>
  <c r="P281" i="40"/>
  <c r="R281" i="40" s="1"/>
  <c r="P281" i="43"/>
  <c r="R281" i="43" s="1"/>
  <c r="P281" i="46"/>
  <c r="R281" i="46" s="1"/>
  <c r="P281" i="44"/>
  <c r="R281" i="44" s="1"/>
  <c r="P281" i="45"/>
  <c r="R281" i="45" s="1"/>
  <c r="P281" i="31"/>
  <c r="R281" i="31" s="1"/>
  <c r="P281" i="38"/>
  <c r="R281" i="38" s="1"/>
  <c r="P281" i="39"/>
  <c r="R281" i="39" s="1"/>
  <c r="P281" i="35"/>
  <c r="R281" i="35" s="1"/>
  <c r="P281" i="34"/>
  <c r="R281" i="34" s="1"/>
  <c r="P281" i="42"/>
  <c r="R281" i="42" s="1"/>
  <c r="P281" i="37"/>
  <c r="R281" i="37" s="1"/>
  <c r="P281" i="48"/>
  <c r="R281" i="48" s="1"/>
  <c r="P281" i="47"/>
  <c r="P281" i="33"/>
  <c r="R281" i="33" s="1"/>
  <c r="P281" i="41"/>
  <c r="R281" i="41" s="1"/>
  <c r="P281" i="28"/>
  <c r="P281" i="30"/>
  <c r="R281" i="30" s="1"/>
  <c r="P281" i="36"/>
  <c r="R281" i="36" s="1"/>
  <c r="P281" i="32"/>
  <c r="R281" i="32" s="1"/>
  <c r="O281" i="31"/>
  <c r="O281" i="30"/>
  <c r="O281" i="28"/>
  <c r="O281" i="41"/>
  <c r="O281" i="34"/>
  <c r="O281" i="38"/>
  <c r="O281" i="40"/>
  <c r="O281" i="44"/>
  <c r="O281" i="42"/>
  <c r="O281" i="35"/>
  <c r="O281" i="48"/>
  <c r="O281" i="32"/>
  <c r="O281" i="33"/>
  <c r="O281" i="39"/>
  <c r="O281" i="43"/>
  <c r="O281" i="37"/>
  <c r="O281" i="46"/>
  <c r="O281" i="45"/>
  <c r="O281" i="47"/>
  <c r="O281" i="29"/>
  <c r="O281" i="36"/>
  <c r="O442" i="36"/>
  <c r="O442" i="43"/>
  <c r="O442" i="38"/>
  <c r="O442" i="37"/>
  <c r="O442" i="47"/>
  <c r="O442" i="34"/>
  <c r="O442" i="44"/>
  <c r="O442" i="46"/>
  <c r="O442" i="31"/>
  <c r="O442" i="40"/>
  <c r="O442" i="29"/>
  <c r="O442" i="41"/>
  <c r="O442" i="48"/>
  <c r="O442" i="39"/>
  <c r="O442" i="33"/>
  <c r="O442" i="30"/>
  <c r="O442" i="28"/>
  <c r="O442" i="35"/>
  <c r="O442" i="32"/>
  <c r="O442" i="45"/>
  <c r="O442" i="42"/>
  <c r="P442" i="31"/>
  <c r="R442" i="31" s="1"/>
  <c r="P442" i="38"/>
  <c r="R442" i="38" s="1"/>
  <c r="P442" i="46"/>
  <c r="R442" i="46" s="1"/>
  <c r="P442" i="30"/>
  <c r="R442" i="30" s="1"/>
  <c r="P442" i="35"/>
  <c r="R442" i="35" s="1"/>
  <c r="P442" i="33"/>
  <c r="R442" i="33" s="1"/>
  <c r="P442" i="48"/>
  <c r="R442" i="48" s="1"/>
  <c r="P442" i="39"/>
  <c r="R442" i="39" s="1"/>
  <c r="P442" i="42"/>
  <c r="R442" i="42" s="1"/>
  <c r="P442" i="41"/>
  <c r="R442" i="41" s="1"/>
  <c r="P442" i="37"/>
  <c r="R442" i="37" s="1"/>
  <c r="P442" i="43"/>
  <c r="R442" i="43" s="1"/>
  <c r="P442" i="44"/>
  <c r="R442" i="44" s="1"/>
  <c r="P442" i="47"/>
  <c r="P442" i="34"/>
  <c r="R442" i="34" s="1"/>
  <c r="P442" i="36"/>
  <c r="R442" i="36" s="1"/>
  <c r="P442" i="40"/>
  <c r="R442" i="40" s="1"/>
  <c r="P442" i="32"/>
  <c r="R442" i="32" s="1"/>
  <c r="P442" i="29"/>
  <c r="R442" i="29" s="1"/>
  <c r="P442" i="45"/>
  <c r="R442" i="45" s="1"/>
  <c r="P442" i="28"/>
  <c r="O259" i="33"/>
  <c r="O259" i="38"/>
  <c r="O259" i="34"/>
  <c r="O259" i="36"/>
  <c r="O259" i="32"/>
  <c r="O259" i="42"/>
  <c r="O259" i="28"/>
  <c r="O259" i="29"/>
  <c r="O259" i="48"/>
  <c r="O259" i="37"/>
  <c r="O259" i="39"/>
  <c r="O259" i="31"/>
  <c r="O259" i="41"/>
  <c r="O259" i="40"/>
  <c r="O259" i="47"/>
  <c r="O259" i="46"/>
  <c r="O259" i="35"/>
  <c r="O259" i="43"/>
  <c r="O259" i="44"/>
  <c r="O259" i="45"/>
  <c r="O259" i="30"/>
  <c r="P259" i="36"/>
  <c r="R259" i="36" s="1"/>
  <c r="P259" i="48"/>
  <c r="R259" i="48" s="1"/>
  <c r="P259" i="38"/>
  <c r="R259" i="38" s="1"/>
  <c r="P259" i="41"/>
  <c r="R259" i="41" s="1"/>
  <c r="P259" i="46"/>
  <c r="R259" i="46" s="1"/>
  <c r="P259" i="45"/>
  <c r="R259" i="45" s="1"/>
  <c r="P259" i="40"/>
  <c r="R259" i="40" s="1"/>
  <c r="P259" i="33"/>
  <c r="R259" i="33" s="1"/>
  <c r="P259" i="42"/>
  <c r="R259" i="42" s="1"/>
  <c r="P259" i="32"/>
  <c r="R259" i="32" s="1"/>
  <c r="P259" i="31"/>
  <c r="R259" i="31" s="1"/>
  <c r="P259" i="30"/>
  <c r="R259" i="30" s="1"/>
  <c r="P259" i="47"/>
  <c r="P259" i="28"/>
  <c r="P259" i="29"/>
  <c r="R259" i="29" s="1"/>
  <c r="P259" i="35"/>
  <c r="R259" i="35" s="1"/>
  <c r="P259" i="37"/>
  <c r="R259" i="37" s="1"/>
  <c r="P259" i="44"/>
  <c r="R259" i="44" s="1"/>
  <c r="P259" i="43"/>
  <c r="R259" i="43" s="1"/>
  <c r="P259" i="34"/>
  <c r="R259" i="34" s="1"/>
  <c r="P259" i="39"/>
  <c r="R259" i="39" s="1"/>
  <c r="P279" i="43"/>
  <c r="R279" i="43" s="1"/>
  <c r="P279" i="44"/>
  <c r="R279" i="44" s="1"/>
  <c r="P279" i="33"/>
  <c r="R279" i="33" s="1"/>
  <c r="P279" i="35"/>
  <c r="R279" i="35" s="1"/>
  <c r="P279" i="45"/>
  <c r="R279" i="45" s="1"/>
  <c r="P279" i="42"/>
  <c r="R279" i="42" s="1"/>
  <c r="P279" i="37"/>
  <c r="R279" i="37" s="1"/>
  <c r="P279" i="41"/>
  <c r="R279" i="41" s="1"/>
  <c r="P279" i="29"/>
  <c r="R279" i="29" s="1"/>
  <c r="P279" i="39"/>
  <c r="R279" i="39" s="1"/>
  <c r="P279" i="34"/>
  <c r="R279" i="34" s="1"/>
  <c r="P279" i="36"/>
  <c r="R279" i="36" s="1"/>
  <c r="P279" i="32"/>
  <c r="R279" i="32" s="1"/>
  <c r="P279" i="31"/>
  <c r="R279" i="31" s="1"/>
  <c r="P279" i="48"/>
  <c r="R279" i="48" s="1"/>
  <c r="P279" i="47"/>
  <c r="P279" i="30"/>
  <c r="R279" i="30" s="1"/>
  <c r="P279" i="46"/>
  <c r="R279" i="46" s="1"/>
  <c r="P279" i="28"/>
  <c r="P279" i="38"/>
  <c r="R279" i="38" s="1"/>
  <c r="P279" i="40"/>
  <c r="R279" i="40" s="1"/>
  <c r="O279" i="31"/>
  <c r="O279" i="47"/>
  <c r="O279" i="43"/>
  <c r="O279" i="37"/>
  <c r="O279" i="48"/>
  <c r="O279" i="36"/>
  <c r="O279" i="46"/>
  <c r="O279" i="42"/>
  <c r="O279" i="41"/>
  <c r="O279" i="28"/>
  <c r="O279" i="38"/>
  <c r="O279" i="44"/>
  <c r="O279" i="32"/>
  <c r="O279" i="33"/>
  <c r="O279" i="29"/>
  <c r="O279" i="40"/>
  <c r="O279" i="30"/>
  <c r="O279" i="34"/>
  <c r="O279" i="45"/>
  <c r="O279" i="39"/>
  <c r="O279" i="35"/>
  <c r="P214" i="37"/>
  <c r="R214" i="37" s="1"/>
  <c r="P214" i="29"/>
  <c r="R214" i="29" s="1"/>
  <c r="P214" i="40"/>
  <c r="R214" i="40" s="1"/>
  <c r="P191" i="33"/>
  <c r="R191" i="33" s="1"/>
  <c r="P191" i="32"/>
  <c r="R191" i="32" s="1"/>
  <c r="P191" i="40"/>
  <c r="R191" i="40" s="1"/>
  <c r="P191" i="47"/>
  <c r="P191" i="46"/>
  <c r="R191" i="46" s="1"/>
  <c r="P191" i="34"/>
  <c r="R191" i="34" s="1"/>
  <c r="P191" i="42"/>
  <c r="R191" i="42" s="1"/>
  <c r="P191" i="39"/>
  <c r="R191" i="39" s="1"/>
  <c r="P191" i="36"/>
  <c r="R191" i="36" s="1"/>
  <c r="P191" i="28"/>
  <c r="P191" i="38"/>
  <c r="R191" i="38" s="1"/>
  <c r="P191" i="37"/>
  <c r="R191" i="37" s="1"/>
  <c r="P243" i="30"/>
  <c r="R243" i="30" s="1"/>
  <c r="P243" i="38"/>
  <c r="R243" i="38" s="1"/>
  <c r="P243" i="29"/>
  <c r="R243" i="29" s="1"/>
  <c r="P243" i="36"/>
  <c r="R243" i="36" s="1"/>
  <c r="P243" i="39"/>
  <c r="R243" i="39" s="1"/>
  <c r="P243" i="47"/>
  <c r="P243" i="35"/>
  <c r="R243" i="35" s="1"/>
  <c r="P243" i="45"/>
  <c r="R243" i="45" s="1"/>
  <c r="P243" i="44"/>
  <c r="R243" i="44" s="1"/>
  <c r="P243" i="28"/>
  <c r="P243" i="48"/>
  <c r="R243" i="48" s="1"/>
  <c r="P243" i="46"/>
  <c r="R243" i="46" s="1"/>
  <c r="P243" i="33"/>
  <c r="R243" i="33" s="1"/>
  <c r="P243" i="40"/>
  <c r="R243" i="40" s="1"/>
  <c r="P243" i="34"/>
  <c r="R243" i="34" s="1"/>
  <c r="P243" i="41"/>
  <c r="R243" i="41" s="1"/>
  <c r="P243" i="32"/>
  <c r="R243" i="32" s="1"/>
  <c r="P243" i="31"/>
  <c r="R243" i="31" s="1"/>
  <c r="P243" i="37"/>
  <c r="R243" i="37" s="1"/>
  <c r="P243" i="42"/>
  <c r="R243" i="42" s="1"/>
  <c r="P243" i="43"/>
  <c r="R243" i="43" s="1"/>
  <c r="P468" i="30"/>
  <c r="R468" i="30" s="1"/>
  <c r="P468" i="31"/>
  <c r="R468" i="31" s="1"/>
  <c r="P468" i="40"/>
  <c r="R468" i="40" s="1"/>
  <c r="P468" i="46"/>
  <c r="R468" i="46" s="1"/>
  <c r="P468" i="44"/>
  <c r="R468" i="44" s="1"/>
  <c r="P468" i="32"/>
  <c r="R468" i="32" s="1"/>
  <c r="P468" i="37"/>
  <c r="R468" i="37" s="1"/>
  <c r="P468" i="28"/>
  <c r="P468" i="48"/>
  <c r="R468" i="48" s="1"/>
  <c r="P468" i="36"/>
  <c r="R468" i="36" s="1"/>
  <c r="P468" i="39"/>
  <c r="R468" i="39" s="1"/>
  <c r="P468" i="29"/>
  <c r="R468" i="29" s="1"/>
  <c r="P468" i="41"/>
  <c r="R468" i="41" s="1"/>
  <c r="P468" i="47"/>
  <c r="P468" i="35"/>
  <c r="R468" i="35" s="1"/>
  <c r="P468" i="42"/>
  <c r="R468" i="42" s="1"/>
  <c r="P468" i="38"/>
  <c r="R468" i="38" s="1"/>
  <c r="P468" i="34"/>
  <c r="R468" i="34" s="1"/>
  <c r="P468" i="45"/>
  <c r="R468" i="45" s="1"/>
  <c r="P468" i="43"/>
  <c r="R468" i="43" s="1"/>
  <c r="P468" i="33"/>
  <c r="R468" i="33" s="1"/>
  <c r="P414" i="29"/>
  <c r="R414" i="29" s="1"/>
  <c r="P414" i="45"/>
  <c r="R414" i="45" s="1"/>
  <c r="P414" i="46"/>
  <c r="R414" i="46" s="1"/>
  <c r="P414" i="35"/>
  <c r="R414" i="35" s="1"/>
  <c r="P414" i="44"/>
  <c r="R414" i="44" s="1"/>
  <c r="P414" i="37"/>
  <c r="R414" i="37" s="1"/>
  <c r="P414" i="30"/>
  <c r="R414" i="30" s="1"/>
  <c r="P414" i="33"/>
  <c r="R414" i="33" s="1"/>
  <c r="P329" i="36"/>
  <c r="R329" i="36" s="1"/>
  <c r="P329" i="34"/>
  <c r="R329" i="34" s="1"/>
  <c r="P329" i="30"/>
  <c r="R329" i="30" s="1"/>
  <c r="P329" i="28"/>
  <c r="P329" i="48"/>
  <c r="R329" i="48" s="1"/>
  <c r="P329" i="29"/>
  <c r="R329" i="29" s="1"/>
  <c r="P329" i="41"/>
  <c r="R329" i="41" s="1"/>
  <c r="P329" i="46"/>
  <c r="R329" i="46" s="1"/>
  <c r="P329" i="40"/>
  <c r="R329" i="40" s="1"/>
  <c r="P329" i="38"/>
  <c r="R329" i="38" s="1"/>
  <c r="P329" i="44"/>
  <c r="R329" i="44" s="1"/>
  <c r="P329" i="33"/>
  <c r="R329" i="33" s="1"/>
  <c r="P329" i="39"/>
  <c r="R329" i="39" s="1"/>
  <c r="P329" i="37"/>
  <c r="R329" i="37" s="1"/>
  <c r="P329" i="35"/>
  <c r="R329" i="35" s="1"/>
  <c r="P329" i="31"/>
  <c r="R329" i="31" s="1"/>
  <c r="P329" i="47"/>
  <c r="P329" i="32"/>
  <c r="R329" i="32" s="1"/>
  <c r="P329" i="45"/>
  <c r="R329" i="45" s="1"/>
  <c r="P329" i="43"/>
  <c r="R329" i="43" s="1"/>
  <c r="P329" i="42"/>
  <c r="R329" i="42" s="1"/>
  <c r="O289" i="48"/>
  <c r="O289" i="46"/>
  <c r="O289" i="38"/>
  <c r="O289" i="41"/>
  <c r="O289" i="36"/>
  <c r="O289" i="32"/>
  <c r="O289" i="47"/>
  <c r="O289" i="35"/>
  <c r="O289" i="43"/>
  <c r="O289" i="30"/>
  <c r="O289" i="31"/>
  <c r="O289" i="39"/>
  <c r="O289" i="45"/>
  <c r="O289" i="29"/>
  <c r="O289" i="42"/>
  <c r="O289" i="28"/>
  <c r="O289" i="34"/>
  <c r="O289" i="37"/>
  <c r="O289" i="44"/>
  <c r="O289" i="40"/>
  <c r="O289" i="33"/>
  <c r="P289" i="48"/>
  <c r="R289" i="48" s="1"/>
  <c r="P289" i="46"/>
  <c r="R289" i="46" s="1"/>
  <c r="P289" i="42"/>
  <c r="R289" i="42" s="1"/>
  <c r="P289" i="37"/>
  <c r="R289" i="37" s="1"/>
  <c r="P289" i="40"/>
  <c r="R289" i="40" s="1"/>
  <c r="P289" i="44"/>
  <c r="R289" i="44" s="1"/>
  <c r="P289" i="34"/>
  <c r="R289" i="34" s="1"/>
  <c r="P289" i="30"/>
  <c r="R289" i="30" s="1"/>
  <c r="P289" i="41"/>
  <c r="R289" i="41" s="1"/>
  <c r="P289" i="28"/>
  <c r="P289" i="35"/>
  <c r="R289" i="35" s="1"/>
  <c r="P289" i="45"/>
  <c r="R289" i="45" s="1"/>
  <c r="P289" i="29"/>
  <c r="R289" i="29" s="1"/>
  <c r="P289" i="33"/>
  <c r="R289" i="33" s="1"/>
  <c r="P289" i="36"/>
  <c r="R289" i="36" s="1"/>
  <c r="P289" i="43"/>
  <c r="R289" i="43" s="1"/>
  <c r="P289" i="31"/>
  <c r="R289" i="31" s="1"/>
  <c r="P289" i="32"/>
  <c r="R289" i="32" s="1"/>
  <c r="P289" i="38"/>
  <c r="R289" i="38" s="1"/>
  <c r="P289" i="47"/>
  <c r="P289" i="39"/>
  <c r="R289" i="39" s="1"/>
  <c r="L265" i="37"/>
  <c r="L265" i="42"/>
  <c r="L265" i="31"/>
  <c r="L265" i="30"/>
  <c r="L265" i="28"/>
  <c r="L265" i="39"/>
  <c r="L265" i="38"/>
  <c r="L265" i="32"/>
  <c r="L265" i="35"/>
  <c r="L265" i="41"/>
  <c r="L265" i="44"/>
  <c r="L265" i="40"/>
  <c r="L265" i="48"/>
  <c r="L265" i="43"/>
  <c r="L265" i="29"/>
  <c r="L265" i="45"/>
  <c r="L265" i="46"/>
  <c r="L265" i="36"/>
  <c r="L265" i="47"/>
  <c r="L265" i="33"/>
  <c r="L265" i="34"/>
  <c r="L260" i="33"/>
  <c r="L260" i="35"/>
  <c r="L260" i="37"/>
  <c r="L260" i="34"/>
  <c r="L260" i="42"/>
  <c r="L260" i="46"/>
  <c r="L260" i="36"/>
  <c r="L260" i="32"/>
  <c r="L260" i="45"/>
  <c r="L260" i="38"/>
  <c r="L260" i="40"/>
  <c r="L260" i="31"/>
  <c r="L260" i="44"/>
  <c r="L260" i="41"/>
  <c r="L260" i="47"/>
  <c r="L260" i="48"/>
  <c r="L260" i="39"/>
  <c r="L260" i="28"/>
  <c r="L260" i="29"/>
  <c r="L260" i="43"/>
  <c r="L260" i="30"/>
  <c r="L129" i="34"/>
  <c r="L129" i="48"/>
  <c r="L129" i="40"/>
  <c r="L129" i="30"/>
  <c r="L129" i="32"/>
  <c r="L129" i="47"/>
  <c r="L129" i="44"/>
  <c r="L129" i="31"/>
  <c r="L129" i="37"/>
  <c r="L129" i="41"/>
  <c r="L129" i="42"/>
  <c r="L129" i="45"/>
  <c r="L129" i="36"/>
  <c r="L129" i="39"/>
  <c r="L129" i="28"/>
  <c r="L129" i="29"/>
  <c r="L129" i="43"/>
  <c r="L129" i="33"/>
  <c r="L129" i="46"/>
  <c r="L129" i="38"/>
  <c r="L129" i="35"/>
  <c r="L160" i="46"/>
  <c r="L160" i="30"/>
  <c r="L160" i="43"/>
  <c r="L160" i="34"/>
  <c r="L160" i="29"/>
  <c r="L160" i="36"/>
  <c r="L160" i="37"/>
  <c r="L160" i="44"/>
  <c r="L160" i="39"/>
  <c r="L160" i="35"/>
  <c r="L160" i="38"/>
  <c r="L160" i="32"/>
  <c r="L160" i="45"/>
  <c r="L160" i="31"/>
  <c r="L160" i="40"/>
  <c r="L160" i="33"/>
  <c r="L160" i="48"/>
  <c r="L160" i="47"/>
  <c r="L160" i="41"/>
  <c r="L160" i="42"/>
  <c r="W160" i="28"/>
  <c r="V160" i="28"/>
  <c r="L160" i="28"/>
  <c r="P190" i="46"/>
  <c r="R190" i="46" s="1"/>
  <c r="P190" i="36"/>
  <c r="R190" i="36" s="1"/>
  <c r="P190" i="37"/>
  <c r="R190" i="37" s="1"/>
  <c r="P190" i="45"/>
  <c r="R190" i="45" s="1"/>
  <c r="P190" i="41"/>
  <c r="R190" i="41" s="1"/>
  <c r="P190" i="33"/>
  <c r="R190" i="33" s="1"/>
  <c r="P190" i="35"/>
  <c r="R190" i="35" s="1"/>
  <c r="P190" i="30"/>
  <c r="R190" i="30" s="1"/>
  <c r="P190" i="31"/>
  <c r="R190" i="31" s="1"/>
  <c r="P190" i="39"/>
  <c r="R190" i="39" s="1"/>
  <c r="P190" i="40"/>
  <c r="R190" i="40" s="1"/>
  <c r="P190" i="48"/>
  <c r="R190" i="48" s="1"/>
  <c r="P190" i="47"/>
  <c r="P190" i="32"/>
  <c r="R190" i="32" s="1"/>
  <c r="P190" i="34"/>
  <c r="R190" i="34" s="1"/>
  <c r="P190" i="38"/>
  <c r="R190" i="38" s="1"/>
  <c r="P190" i="28"/>
  <c r="P190" i="44"/>
  <c r="R190" i="44" s="1"/>
  <c r="P190" i="43"/>
  <c r="R190" i="43" s="1"/>
  <c r="P190" i="42"/>
  <c r="R190" i="42" s="1"/>
  <c r="P190" i="29"/>
  <c r="R190" i="29" s="1"/>
  <c r="O190" i="36"/>
  <c r="O190" i="46"/>
  <c r="O190" i="44"/>
  <c r="O190" i="32"/>
  <c r="O190" i="39"/>
  <c r="O190" i="35"/>
  <c r="O190" i="41"/>
  <c r="O190" i="47"/>
  <c r="O190" i="29"/>
  <c r="O190" i="45"/>
  <c r="O190" i="48"/>
  <c r="O190" i="33"/>
  <c r="O190" i="40"/>
  <c r="O190" i="43"/>
  <c r="O190" i="31"/>
  <c r="O190" i="37"/>
  <c r="O190" i="30"/>
  <c r="O190" i="42"/>
  <c r="O190" i="34"/>
  <c r="O190" i="28"/>
  <c r="O190" i="38"/>
  <c r="O101" i="29"/>
  <c r="O101" i="48"/>
  <c r="O101" i="41"/>
  <c r="O101" i="46"/>
  <c r="O101" i="43"/>
  <c r="O101" i="47"/>
  <c r="O101" i="34"/>
  <c r="O101" i="31"/>
  <c r="O101" i="37"/>
  <c r="O101" i="36"/>
  <c r="O101" i="45"/>
  <c r="O101" i="35"/>
  <c r="O101" i="32"/>
  <c r="O101" i="33"/>
  <c r="O101" i="39"/>
  <c r="O101" i="38"/>
  <c r="O101" i="28"/>
  <c r="O101" i="44"/>
  <c r="O101" i="42"/>
  <c r="O101" i="40"/>
  <c r="O101" i="30"/>
  <c r="P101" i="40"/>
  <c r="P101" i="48"/>
  <c r="P101" i="38"/>
  <c r="P101" i="28"/>
  <c r="L101" i="28" s="1"/>
  <c r="P101" i="45"/>
  <c r="P101" i="35"/>
  <c r="P101" i="37"/>
  <c r="P101" i="29"/>
  <c r="P101" i="32"/>
  <c r="P101" i="36"/>
  <c r="P101" i="43"/>
  <c r="P101" i="44"/>
  <c r="P101" i="33"/>
  <c r="P101" i="34"/>
  <c r="P101" i="41"/>
  <c r="P101" i="42"/>
  <c r="P101" i="30"/>
  <c r="P101" i="39"/>
  <c r="P101" i="46"/>
  <c r="P101" i="31"/>
  <c r="P101" i="47"/>
  <c r="L101" i="47" s="1"/>
  <c r="P139" i="36"/>
  <c r="R139" i="36" s="1"/>
  <c r="P139" i="37"/>
  <c r="R139" i="37" s="1"/>
  <c r="P139" i="33"/>
  <c r="R139" i="33" s="1"/>
  <c r="P139" i="30"/>
  <c r="R139" i="30" s="1"/>
  <c r="P139" i="42"/>
  <c r="R139" i="42" s="1"/>
  <c r="P139" i="32"/>
  <c r="R139" i="32" s="1"/>
  <c r="P139" i="40"/>
  <c r="R139" i="40" s="1"/>
  <c r="P139" i="41"/>
  <c r="R139" i="41" s="1"/>
  <c r="P139" i="35"/>
  <c r="R139" i="35" s="1"/>
  <c r="P139" i="34"/>
  <c r="R139" i="34" s="1"/>
  <c r="P139" i="46"/>
  <c r="R139" i="46" s="1"/>
  <c r="P139" i="43"/>
  <c r="R139" i="43" s="1"/>
  <c r="P139" i="45"/>
  <c r="R139" i="45" s="1"/>
  <c r="P139" i="28"/>
  <c r="P139" i="39"/>
  <c r="R139" i="39" s="1"/>
  <c r="P139" i="29"/>
  <c r="R139" i="29" s="1"/>
  <c r="P139" i="47"/>
  <c r="P139" i="44"/>
  <c r="R139" i="44" s="1"/>
  <c r="P139" i="48"/>
  <c r="R139" i="48" s="1"/>
  <c r="P139" i="38"/>
  <c r="R139" i="38" s="1"/>
  <c r="P139" i="31"/>
  <c r="R139" i="31" s="1"/>
  <c r="O139" i="31"/>
  <c r="O139" i="37"/>
  <c r="O139" i="36"/>
  <c r="O139" i="33"/>
  <c r="O139" i="46"/>
  <c r="O139" i="29"/>
  <c r="O139" i="34"/>
  <c r="O139" i="44"/>
  <c r="O139" i="38"/>
  <c r="O139" i="42"/>
  <c r="O139" i="32"/>
  <c r="O139" i="47"/>
  <c r="O139" i="39"/>
  <c r="O139" i="43"/>
  <c r="O139" i="45"/>
  <c r="O139" i="40"/>
  <c r="O139" i="28"/>
  <c r="O139" i="35"/>
  <c r="O139" i="30"/>
  <c r="O139" i="41"/>
  <c r="O139" i="48"/>
  <c r="P271" i="43"/>
  <c r="R271" i="43" s="1"/>
  <c r="P271" i="31"/>
  <c r="R271" i="31" s="1"/>
  <c r="P271" i="32"/>
  <c r="R271" i="32" s="1"/>
  <c r="P271" i="41"/>
  <c r="R271" i="41" s="1"/>
  <c r="P271" i="38"/>
  <c r="R271" i="38" s="1"/>
  <c r="P271" i="40"/>
  <c r="R271" i="40" s="1"/>
  <c r="P271" i="36"/>
  <c r="R271" i="36" s="1"/>
  <c r="P271" i="46"/>
  <c r="R271" i="46" s="1"/>
  <c r="P271" i="42"/>
  <c r="R271" i="42" s="1"/>
  <c r="P271" i="45"/>
  <c r="R271" i="45" s="1"/>
  <c r="P271" i="29"/>
  <c r="R271" i="29" s="1"/>
  <c r="P271" i="34"/>
  <c r="R271" i="34" s="1"/>
  <c r="P271" i="30"/>
  <c r="R271" i="30" s="1"/>
  <c r="P271" i="35"/>
  <c r="R271" i="35" s="1"/>
  <c r="P271" i="44"/>
  <c r="R271" i="44" s="1"/>
  <c r="P271" i="37"/>
  <c r="R271" i="37" s="1"/>
  <c r="P271" i="48"/>
  <c r="R271" i="48" s="1"/>
  <c r="P271" i="33"/>
  <c r="R271" i="33" s="1"/>
  <c r="P271" i="47"/>
  <c r="P271" i="39"/>
  <c r="R271" i="39" s="1"/>
  <c r="P271" i="28"/>
  <c r="O271" i="46"/>
  <c r="O271" i="38"/>
  <c r="O271" i="43"/>
  <c r="O271" i="40"/>
  <c r="O271" i="37"/>
  <c r="O271" i="44"/>
  <c r="O271" i="28"/>
  <c r="O271" i="45"/>
  <c r="O271" i="42"/>
  <c r="O271" i="41"/>
  <c r="O271" i="39"/>
  <c r="O271" i="34"/>
  <c r="O271" i="35"/>
  <c r="O271" i="32"/>
  <c r="O271" i="30"/>
  <c r="O271" i="31"/>
  <c r="O271" i="47"/>
  <c r="O271" i="48"/>
  <c r="O271" i="33"/>
  <c r="O271" i="29"/>
  <c r="O271" i="36"/>
  <c r="O144" i="40"/>
  <c r="O144" i="45"/>
  <c r="O144" i="41"/>
  <c r="O144" i="35"/>
  <c r="O144" i="42"/>
  <c r="O144" i="30"/>
  <c r="O144" i="48"/>
  <c r="O144" i="38"/>
  <c r="O144" i="43"/>
  <c r="O144" i="37"/>
  <c r="O144" i="29"/>
  <c r="O144" i="28"/>
  <c r="O144" i="46"/>
  <c r="O144" i="39"/>
  <c r="O144" i="44"/>
  <c r="O144" i="31"/>
  <c r="O144" i="36"/>
  <c r="O144" i="33"/>
  <c r="O144" i="34"/>
  <c r="O144" i="32"/>
  <c r="O144" i="47"/>
  <c r="P144" i="40"/>
  <c r="R144" i="40" s="1"/>
  <c r="P144" i="29"/>
  <c r="R144" i="29" s="1"/>
  <c r="P144" i="41"/>
  <c r="R144" i="41" s="1"/>
  <c r="P144" i="33"/>
  <c r="R144" i="33" s="1"/>
  <c r="P144" i="43"/>
  <c r="R144" i="43" s="1"/>
  <c r="P144" i="39"/>
  <c r="R144" i="39" s="1"/>
  <c r="P144" i="30"/>
  <c r="R144" i="30" s="1"/>
  <c r="P144" i="45"/>
  <c r="R144" i="45" s="1"/>
  <c r="P144" i="35"/>
  <c r="R144" i="35" s="1"/>
  <c r="P144" i="48"/>
  <c r="R144" i="48" s="1"/>
  <c r="P144" i="38"/>
  <c r="R144" i="38" s="1"/>
  <c r="P144" i="28"/>
  <c r="P144" i="37"/>
  <c r="R144" i="37" s="1"/>
  <c r="P144" i="47"/>
  <c r="P144" i="36"/>
  <c r="R144" i="36" s="1"/>
  <c r="P144" i="44"/>
  <c r="R144" i="44" s="1"/>
  <c r="P144" i="42"/>
  <c r="R144" i="42" s="1"/>
  <c r="P144" i="32"/>
  <c r="R144" i="32" s="1"/>
  <c r="P144" i="46"/>
  <c r="R144" i="46" s="1"/>
  <c r="P144" i="34"/>
  <c r="R144" i="34" s="1"/>
  <c r="P144" i="31"/>
  <c r="R144" i="31" s="1"/>
  <c r="O278" i="32"/>
  <c r="O278" i="44"/>
  <c r="O278" i="41"/>
  <c r="O278" i="31"/>
  <c r="O278" i="43"/>
  <c r="O278" i="47"/>
  <c r="O278" i="34"/>
  <c r="O278" i="46"/>
  <c r="O278" i="45"/>
  <c r="O278" i="40"/>
  <c r="O278" i="28"/>
  <c r="O278" i="48"/>
  <c r="O278" i="30"/>
  <c r="O278" i="38"/>
  <c r="O278" i="29"/>
  <c r="O278" i="39"/>
  <c r="O278" i="36"/>
  <c r="O278" i="42"/>
  <c r="O278" i="35"/>
  <c r="O278" i="33"/>
  <c r="O278" i="37"/>
  <c r="P278" i="40"/>
  <c r="R278" i="40" s="1"/>
  <c r="P278" i="33"/>
  <c r="R278" i="33" s="1"/>
  <c r="P278" i="38"/>
  <c r="R278" i="38" s="1"/>
  <c r="P278" i="35"/>
  <c r="R278" i="35" s="1"/>
  <c r="P278" i="47"/>
  <c r="P278" i="36"/>
  <c r="R278" i="36" s="1"/>
  <c r="P278" i="31"/>
  <c r="R278" i="31" s="1"/>
  <c r="P278" i="44"/>
  <c r="R278" i="44" s="1"/>
  <c r="P278" i="45"/>
  <c r="R278" i="45" s="1"/>
  <c r="P278" i="48"/>
  <c r="R278" i="48" s="1"/>
  <c r="P278" i="42"/>
  <c r="R278" i="42" s="1"/>
  <c r="P278" i="41"/>
  <c r="R278" i="41" s="1"/>
  <c r="P278" i="30"/>
  <c r="R278" i="30" s="1"/>
  <c r="P278" i="34"/>
  <c r="R278" i="34" s="1"/>
  <c r="P278" i="32"/>
  <c r="R278" i="32" s="1"/>
  <c r="P278" i="29"/>
  <c r="R278" i="29" s="1"/>
  <c r="P278" i="43"/>
  <c r="R278" i="43" s="1"/>
  <c r="P278" i="39"/>
  <c r="R278" i="39" s="1"/>
  <c r="P278" i="46"/>
  <c r="R278" i="46" s="1"/>
  <c r="P278" i="37"/>
  <c r="R278" i="37" s="1"/>
  <c r="P278" i="28"/>
  <c r="O453" i="31"/>
  <c r="O453" i="33"/>
  <c r="O453" i="43"/>
  <c r="O453" i="44"/>
  <c r="O453" i="28"/>
  <c r="O453" i="36"/>
  <c r="O453" i="46"/>
  <c r="O453" i="47"/>
  <c r="O453" i="38"/>
  <c r="O453" i="34"/>
  <c r="O453" i="45"/>
  <c r="O453" i="29"/>
  <c r="O453" i="32"/>
  <c r="O453" i="39"/>
  <c r="O453" i="41"/>
  <c r="O453" i="37"/>
  <c r="O453" i="48"/>
  <c r="O453" i="35"/>
  <c r="O453" i="30"/>
  <c r="O453" i="40"/>
  <c r="O453" i="42"/>
  <c r="P453" i="34"/>
  <c r="R453" i="34" s="1"/>
  <c r="P453" i="43"/>
  <c r="R453" i="43" s="1"/>
  <c r="P453" i="33"/>
  <c r="R453" i="33" s="1"/>
  <c r="P453" i="45"/>
  <c r="R453" i="45" s="1"/>
  <c r="P453" i="47"/>
  <c r="P453" i="44"/>
  <c r="R453" i="44" s="1"/>
  <c r="P453" i="37"/>
  <c r="R453" i="37" s="1"/>
  <c r="P453" i="46"/>
  <c r="R453" i="46" s="1"/>
  <c r="P453" i="40"/>
  <c r="R453" i="40" s="1"/>
  <c r="P453" i="35"/>
  <c r="R453" i="35" s="1"/>
  <c r="P453" i="41"/>
  <c r="R453" i="41" s="1"/>
  <c r="P453" i="28"/>
  <c r="P453" i="36"/>
  <c r="R453" i="36" s="1"/>
  <c r="P453" i="32"/>
  <c r="R453" i="32" s="1"/>
  <c r="P453" i="48"/>
  <c r="R453" i="48" s="1"/>
  <c r="P453" i="30"/>
  <c r="R453" i="30" s="1"/>
  <c r="P453" i="29"/>
  <c r="R453" i="29" s="1"/>
  <c r="P453" i="38"/>
  <c r="R453" i="38" s="1"/>
  <c r="P453" i="31"/>
  <c r="R453" i="31" s="1"/>
  <c r="P453" i="39"/>
  <c r="R453" i="39" s="1"/>
  <c r="P453" i="42"/>
  <c r="R453" i="42" s="1"/>
  <c r="O390" i="32"/>
  <c r="O390" i="35"/>
  <c r="O390" i="44"/>
  <c r="O390" i="29"/>
  <c r="O390" i="33"/>
  <c r="O390" i="46"/>
  <c r="O390" i="41"/>
  <c r="O390" i="28"/>
  <c r="O390" i="38"/>
  <c r="O390" i="47"/>
  <c r="O390" i="40"/>
  <c r="O390" i="43"/>
  <c r="O390" i="31"/>
  <c r="O390" i="39"/>
  <c r="O390" i="36"/>
  <c r="O390" i="48"/>
  <c r="O390" i="30"/>
  <c r="O390" i="37"/>
  <c r="O390" i="45"/>
  <c r="O390" i="34"/>
  <c r="O390" i="42"/>
  <c r="P390" i="43"/>
  <c r="R390" i="43" s="1"/>
  <c r="P390" i="42"/>
  <c r="R390" i="42" s="1"/>
  <c r="P390" i="32"/>
  <c r="R390" i="32" s="1"/>
  <c r="P390" i="41"/>
  <c r="R390" i="41" s="1"/>
  <c r="P390" i="35"/>
  <c r="R390" i="35" s="1"/>
  <c r="P390" i="36"/>
  <c r="R390" i="36" s="1"/>
  <c r="P390" i="28"/>
  <c r="P390" i="31"/>
  <c r="R390" i="31" s="1"/>
  <c r="P390" i="34"/>
  <c r="R390" i="34" s="1"/>
  <c r="P390" i="46"/>
  <c r="R390" i="46" s="1"/>
  <c r="P390" i="38"/>
  <c r="R390" i="38" s="1"/>
  <c r="P390" i="47"/>
  <c r="P390" i="40"/>
  <c r="R390" i="40" s="1"/>
  <c r="P390" i="30"/>
  <c r="R390" i="30" s="1"/>
  <c r="P390" i="29"/>
  <c r="R390" i="29" s="1"/>
  <c r="P390" i="44"/>
  <c r="R390" i="44" s="1"/>
  <c r="P390" i="45"/>
  <c r="R390" i="45" s="1"/>
  <c r="P390" i="48"/>
  <c r="R390" i="48" s="1"/>
  <c r="P390" i="39"/>
  <c r="R390" i="39" s="1"/>
  <c r="P390" i="37"/>
  <c r="R390" i="37" s="1"/>
  <c r="P390" i="33"/>
  <c r="R390" i="33" s="1"/>
  <c r="P436" i="40"/>
  <c r="R436" i="40" s="1"/>
  <c r="P436" i="42"/>
  <c r="R436" i="42" s="1"/>
  <c r="P436" i="46"/>
  <c r="R436" i="46" s="1"/>
  <c r="P436" i="31"/>
  <c r="R436" i="31" s="1"/>
  <c r="P436" i="34"/>
  <c r="R436" i="34" s="1"/>
  <c r="P436" i="29"/>
  <c r="R436" i="29" s="1"/>
  <c r="P436" i="39"/>
  <c r="R436" i="39" s="1"/>
  <c r="P436" i="37"/>
  <c r="R436" i="37" s="1"/>
  <c r="P436" i="47"/>
  <c r="P436" i="43"/>
  <c r="R436" i="43" s="1"/>
  <c r="P436" i="44"/>
  <c r="R436" i="44" s="1"/>
  <c r="P436" i="33"/>
  <c r="R436" i="33" s="1"/>
  <c r="P436" i="30"/>
  <c r="R436" i="30" s="1"/>
  <c r="P436" i="48"/>
  <c r="R436" i="48" s="1"/>
  <c r="P436" i="45"/>
  <c r="R436" i="45" s="1"/>
  <c r="P436" i="41"/>
  <c r="R436" i="41" s="1"/>
  <c r="P436" i="35"/>
  <c r="R436" i="35" s="1"/>
  <c r="P436" i="32"/>
  <c r="R436" i="32" s="1"/>
  <c r="P436" i="38"/>
  <c r="R436" i="38" s="1"/>
  <c r="P436" i="36"/>
  <c r="R436" i="36" s="1"/>
  <c r="P436" i="28"/>
  <c r="O436" i="48"/>
  <c r="O436" i="47"/>
  <c r="O436" i="30"/>
  <c r="O436" i="43"/>
  <c r="O436" i="33"/>
  <c r="O436" i="45"/>
  <c r="O436" i="31"/>
  <c r="O436" i="36"/>
  <c r="O436" i="38"/>
  <c r="O436" i="40"/>
  <c r="O436" i="34"/>
  <c r="O436" i="46"/>
  <c r="O436" i="35"/>
  <c r="O436" i="28"/>
  <c r="O436" i="32"/>
  <c r="O436" i="29"/>
  <c r="O436" i="44"/>
  <c r="O436" i="39"/>
  <c r="O436" i="37"/>
  <c r="O436" i="42"/>
  <c r="O436" i="41"/>
  <c r="O282" i="38"/>
  <c r="O282" i="32"/>
  <c r="O282" i="35"/>
  <c r="O282" i="44"/>
  <c r="O282" i="39"/>
  <c r="O282" i="42"/>
  <c r="O282" i="34"/>
  <c r="O282" i="41"/>
  <c r="O282" i="28"/>
  <c r="O282" i="40"/>
  <c r="O282" i="48"/>
  <c r="O282" i="37"/>
  <c r="O282" i="43"/>
  <c r="O282" i="29"/>
  <c r="O282" i="36"/>
  <c r="O282" i="31"/>
  <c r="O282" i="45"/>
  <c r="O282" i="46"/>
  <c r="O282" i="33"/>
  <c r="O282" i="47"/>
  <c r="O282" i="30"/>
  <c r="P282" i="34"/>
  <c r="R282" i="34" s="1"/>
  <c r="P282" i="40"/>
  <c r="R282" i="40" s="1"/>
  <c r="P282" i="30"/>
  <c r="R282" i="30" s="1"/>
  <c r="P282" i="33"/>
  <c r="R282" i="33" s="1"/>
  <c r="P282" i="45"/>
  <c r="R282" i="45" s="1"/>
  <c r="P282" i="48"/>
  <c r="R282" i="48" s="1"/>
  <c r="P282" i="43"/>
  <c r="R282" i="43" s="1"/>
  <c r="P282" i="46"/>
  <c r="R282" i="46" s="1"/>
  <c r="P282" i="36"/>
  <c r="R282" i="36" s="1"/>
  <c r="P282" i="35"/>
  <c r="R282" i="35" s="1"/>
  <c r="P282" i="41"/>
  <c r="R282" i="41" s="1"/>
  <c r="P282" i="29"/>
  <c r="R282" i="29" s="1"/>
  <c r="P282" i="39"/>
  <c r="R282" i="39" s="1"/>
  <c r="P282" i="31"/>
  <c r="R282" i="31" s="1"/>
  <c r="P282" i="32"/>
  <c r="R282" i="32" s="1"/>
  <c r="P282" i="38"/>
  <c r="R282" i="38" s="1"/>
  <c r="P282" i="47"/>
  <c r="P282" i="44"/>
  <c r="R282" i="44" s="1"/>
  <c r="P282" i="42"/>
  <c r="R282" i="42" s="1"/>
  <c r="P282" i="28"/>
  <c r="P282" i="37"/>
  <c r="R282" i="37" s="1"/>
  <c r="O181" i="35"/>
  <c r="O181" i="47"/>
  <c r="O181" i="43"/>
  <c r="O181" i="46"/>
  <c r="O181" i="28"/>
  <c r="O181" i="45"/>
  <c r="O181" i="31"/>
  <c r="O181" i="34"/>
  <c r="O181" i="36"/>
  <c r="O181" i="48"/>
  <c r="O181" i="30"/>
  <c r="O181" i="37"/>
  <c r="O181" i="44"/>
  <c r="O181" i="40"/>
  <c r="O181" i="32"/>
  <c r="O181" i="41"/>
  <c r="O181" i="39"/>
  <c r="O181" i="38"/>
  <c r="O181" i="42"/>
  <c r="O181" i="29"/>
  <c r="O181" i="33"/>
  <c r="P181" i="32"/>
  <c r="R181" i="32" s="1"/>
  <c r="P181" i="38"/>
  <c r="R181" i="38" s="1"/>
  <c r="P181" i="35"/>
  <c r="R181" i="35" s="1"/>
  <c r="P181" i="48"/>
  <c r="R181" i="48" s="1"/>
  <c r="P181" i="28"/>
  <c r="P181" i="31"/>
  <c r="R181" i="31" s="1"/>
  <c r="P181" i="45"/>
  <c r="R181" i="45" s="1"/>
  <c r="P181" i="40"/>
  <c r="R181" i="40" s="1"/>
  <c r="P181" i="36"/>
  <c r="R181" i="36" s="1"/>
  <c r="P181" i="37"/>
  <c r="R181" i="37" s="1"/>
  <c r="P181" i="42"/>
  <c r="R181" i="42" s="1"/>
  <c r="P181" i="47"/>
  <c r="P181" i="29"/>
  <c r="R181" i="29" s="1"/>
  <c r="P181" i="43"/>
  <c r="R181" i="43" s="1"/>
  <c r="P181" i="41"/>
  <c r="R181" i="41" s="1"/>
  <c r="P181" i="30"/>
  <c r="R181" i="30" s="1"/>
  <c r="P181" i="34"/>
  <c r="R181" i="34" s="1"/>
  <c r="P181" i="44"/>
  <c r="R181" i="44" s="1"/>
  <c r="P181" i="39"/>
  <c r="R181" i="39" s="1"/>
  <c r="P181" i="33"/>
  <c r="R181" i="33" s="1"/>
  <c r="P181" i="46"/>
  <c r="R181" i="46" s="1"/>
  <c r="P400" i="45"/>
  <c r="R400" i="45" s="1"/>
  <c r="P400" i="48"/>
  <c r="R400" i="48" s="1"/>
  <c r="P400" i="34"/>
  <c r="R400" i="34" s="1"/>
  <c r="P400" i="32"/>
  <c r="R400" i="32" s="1"/>
  <c r="P400" i="40"/>
  <c r="R400" i="40" s="1"/>
  <c r="P400" i="39"/>
  <c r="R400" i="39" s="1"/>
  <c r="P400" i="36"/>
  <c r="R400" i="36" s="1"/>
  <c r="P400" i="37"/>
  <c r="R400" i="37" s="1"/>
  <c r="P400" i="29"/>
  <c r="R400" i="29" s="1"/>
  <c r="P400" i="38"/>
  <c r="R400" i="38" s="1"/>
  <c r="P400" i="41"/>
  <c r="R400" i="41" s="1"/>
  <c r="P400" i="44"/>
  <c r="R400" i="44" s="1"/>
  <c r="P400" i="33"/>
  <c r="R400" i="33" s="1"/>
  <c r="P400" i="30"/>
  <c r="R400" i="30" s="1"/>
  <c r="P400" i="28"/>
  <c r="P400" i="47"/>
  <c r="P400" i="43"/>
  <c r="R400" i="43" s="1"/>
  <c r="P400" i="46"/>
  <c r="R400" i="46" s="1"/>
  <c r="P400" i="42"/>
  <c r="R400" i="42" s="1"/>
  <c r="P400" i="35"/>
  <c r="R400" i="35" s="1"/>
  <c r="P400" i="31"/>
  <c r="R400" i="31" s="1"/>
  <c r="O400" i="29"/>
  <c r="O400" i="48"/>
  <c r="O400" i="39"/>
  <c r="O400" i="42"/>
  <c r="O400" i="31"/>
  <c r="O400" i="46"/>
  <c r="O400" i="35"/>
  <c r="O400" i="44"/>
  <c r="O400" i="36"/>
  <c r="O400" i="41"/>
  <c r="O400" i="30"/>
  <c r="O400" i="38"/>
  <c r="O400" i="32"/>
  <c r="O400" i="34"/>
  <c r="O400" i="45"/>
  <c r="O400" i="47"/>
  <c r="O400" i="37"/>
  <c r="O400" i="33"/>
  <c r="O400" i="40"/>
  <c r="O400" i="43"/>
  <c r="O400" i="28"/>
  <c r="P368" i="43"/>
  <c r="R368" i="43" s="1"/>
  <c r="P368" i="39"/>
  <c r="R368" i="39" s="1"/>
  <c r="P368" i="40"/>
  <c r="R368" i="40" s="1"/>
  <c r="P368" i="47"/>
  <c r="P368" i="37"/>
  <c r="R368" i="37" s="1"/>
  <c r="P368" i="29"/>
  <c r="R368" i="29" s="1"/>
  <c r="P368" i="38"/>
  <c r="R368" i="38" s="1"/>
  <c r="P368" i="33"/>
  <c r="R368" i="33" s="1"/>
  <c r="P368" i="34"/>
  <c r="R368" i="34" s="1"/>
  <c r="P368" i="31"/>
  <c r="R368" i="31" s="1"/>
  <c r="P368" i="41"/>
  <c r="R368" i="41" s="1"/>
  <c r="P368" i="46"/>
  <c r="R368" i="46" s="1"/>
  <c r="P368" i="35"/>
  <c r="R368" i="35" s="1"/>
  <c r="P368" i="28"/>
  <c r="P368" i="48"/>
  <c r="R368" i="48" s="1"/>
  <c r="P368" i="36"/>
  <c r="R368" i="36" s="1"/>
  <c r="P368" i="45"/>
  <c r="R368" i="45" s="1"/>
  <c r="P368" i="42"/>
  <c r="R368" i="42" s="1"/>
  <c r="P368" i="44"/>
  <c r="R368" i="44" s="1"/>
  <c r="P368" i="32"/>
  <c r="R368" i="32" s="1"/>
  <c r="P368" i="30"/>
  <c r="R368" i="30" s="1"/>
  <c r="O368" i="38"/>
  <c r="O368" i="39"/>
  <c r="O368" i="44"/>
  <c r="O368" i="32"/>
  <c r="O368" i="33"/>
  <c r="O368" i="41"/>
  <c r="O368" i="43"/>
  <c r="O368" i="40"/>
  <c r="O368" i="42"/>
  <c r="O368" i="36"/>
  <c r="O368" i="47"/>
  <c r="O368" i="28"/>
  <c r="O368" i="35"/>
  <c r="O368" i="37"/>
  <c r="O368" i="48"/>
  <c r="O368" i="46"/>
  <c r="O368" i="34"/>
  <c r="O368" i="30"/>
  <c r="O368" i="29"/>
  <c r="O368" i="45"/>
  <c r="O368" i="31"/>
  <c r="O451" i="28"/>
  <c r="O451" i="30"/>
  <c r="O451" i="44"/>
  <c r="O451" i="48"/>
  <c r="O451" i="31"/>
  <c r="O451" i="39"/>
  <c r="O451" i="42"/>
  <c r="O451" i="40"/>
  <c r="O451" i="34"/>
  <c r="O451" i="41"/>
  <c r="O451" i="38"/>
  <c r="O451" i="45"/>
  <c r="O451" i="32"/>
  <c r="O451" i="29"/>
  <c r="O451" i="35"/>
  <c r="O451" i="36"/>
  <c r="O451" i="37"/>
  <c r="O451" i="47"/>
  <c r="O451" i="43"/>
  <c r="O451" i="46"/>
  <c r="O451" i="33"/>
  <c r="P451" i="34"/>
  <c r="R451" i="34" s="1"/>
  <c r="P451" i="41"/>
  <c r="R451" i="41" s="1"/>
  <c r="P451" i="39"/>
  <c r="R451" i="39" s="1"/>
  <c r="P451" i="31"/>
  <c r="R451" i="31" s="1"/>
  <c r="P451" i="28"/>
  <c r="P451" i="45"/>
  <c r="R451" i="45" s="1"/>
  <c r="P451" i="46"/>
  <c r="R451" i="46" s="1"/>
  <c r="P451" i="32"/>
  <c r="R451" i="32" s="1"/>
  <c r="P451" i="48"/>
  <c r="R451" i="48" s="1"/>
  <c r="P451" i="29"/>
  <c r="R451" i="29" s="1"/>
  <c r="P451" i="40"/>
  <c r="R451" i="40" s="1"/>
  <c r="P451" i="47"/>
  <c r="P451" i="33"/>
  <c r="R451" i="33" s="1"/>
  <c r="P451" i="42"/>
  <c r="R451" i="42" s="1"/>
  <c r="P451" i="38"/>
  <c r="R451" i="38" s="1"/>
  <c r="P451" i="30"/>
  <c r="R451" i="30" s="1"/>
  <c r="P451" i="44"/>
  <c r="R451" i="44" s="1"/>
  <c r="P451" i="35"/>
  <c r="R451" i="35" s="1"/>
  <c r="P451" i="43"/>
  <c r="R451" i="43" s="1"/>
  <c r="P451" i="36"/>
  <c r="R451" i="36" s="1"/>
  <c r="P451" i="37"/>
  <c r="R451" i="37" s="1"/>
  <c r="P298" i="30"/>
  <c r="R298" i="30" s="1"/>
  <c r="P298" i="37"/>
  <c r="R298" i="37" s="1"/>
  <c r="P298" i="46"/>
  <c r="R298" i="46" s="1"/>
  <c r="P298" i="32"/>
  <c r="R298" i="32" s="1"/>
  <c r="P298" i="45"/>
  <c r="R298" i="45" s="1"/>
  <c r="P298" i="28"/>
  <c r="P298" i="48"/>
  <c r="R298" i="48" s="1"/>
  <c r="P298" i="42"/>
  <c r="R298" i="42" s="1"/>
  <c r="P298" i="29"/>
  <c r="R298" i="29" s="1"/>
  <c r="P298" i="33"/>
  <c r="R298" i="33" s="1"/>
  <c r="P298" i="38"/>
  <c r="R298" i="38" s="1"/>
  <c r="P298" i="43"/>
  <c r="R298" i="43" s="1"/>
  <c r="P298" i="44"/>
  <c r="R298" i="44" s="1"/>
  <c r="P298" i="35"/>
  <c r="R298" i="35" s="1"/>
  <c r="P298" i="40"/>
  <c r="R298" i="40" s="1"/>
  <c r="P298" i="39"/>
  <c r="R298" i="39" s="1"/>
  <c r="P298" i="41"/>
  <c r="R298" i="41" s="1"/>
  <c r="P298" i="34"/>
  <c r="R298" i="34" s="1"/>
  <c r="P298" i="36"/>
  <c r="R298" i="36" s="1"/>
  <c r="P298" i="47"/>
  <c r="P298" i="31"/>
  <c r="R298" i="31" s="1"/>
  <c r="O298" i="42"/>
  <c r="O298" i="46"/>
  <c r="O298" i="38"/>
  <c r="O298" i="39"/>
  <c r="O298" i="31"/>
  <c r="O298" i="36"/>
  <c r="O298" i="37"/>
  <c r="O298" i="47"/>
  <c r="O298" i="45"/>
  <c r="O298" i="34"/>
  <c r="O298" i="35"/>
  <c r="O298" i="40"/>
  <c r="O298" i="41"/>
  <c r="O298" i="48"/>
  <c r="O298" i="29"/>
  <c r="O298" i="30"/>
  <c r="O298" i="32"/>
  <c r="O298" i="28"/>
  <c r="O298" i="43"/>
  <c r="O298" i="33"/>
  <c r="O298" i="44"/>
  <c r="P304" i="38"/>
  <c r="R304" i="38" s="1"/>
  <c r="P304" i="30"/>
  <c r="R304" i="30" s="1"/>
  <c r="P304" i="32"/>
  <c r="R304" i="32" s="1"/>
  <c r="P304" i="36"/>
  <c r="R304" i="36" s="1"/>
  <c r="P304" i="37"/>
  <c r="R304" i="37" s="1"/>
  <c r="P304" i="28"/>
  <c r="P304" i="41"/>
  <c r="R304" i="41" s="1"/>
  <c r="P304" i="40"/>
  <c r="R304" i="40" s="1"/>
  <c r="P304" i="42"/>
  <c r="R304" i="42" s="1"/>
  <c r="P304" i="45"/>
  <c r="R304" i="45" s="1"/>
  <c r="P304" i="47"/>
  <c r="P304" i="31"/>
  <c r="R304" i="31" s="1"/>
  <c r="P304" i="46"/>
  <c r="R304" i="46" s="1"/>
  <c r="P304" i="43"/>
  <c r="R304" i="43" s="1"/>
  <c r="P304" i="39"/>
  <c r="R304" i="39" s="1"/>
  <c r="P304" i="44"/>
  <c r="R304" i="44" s="1"/>
  <c r="P304" i="34"/>
  <c r="R304" i="34" s="1"/>
  <c r="P304" i="48"/>
  <c r="R304" i="48" s="1"/>
  <c r="P304" i="35"/>
  <c r="R304" i="35" s="1"/>
  <c r="P304" i="29"/>
  <c r="R304" i="29" s="1"/>
  <c r="P304" i="33"/>
  <c r="R304" i="33" s="1"/>
  <c r="O304" i="36"/>
  <c r="O304" i="43"/>
  <c r="O304" i="37"/>
  <c r="O304" i="39"/>
  <c r="O304" i="48"/>
  <c r="O304" i="31"/>
  <c r="O304" i="34"/>
  <c r="O304" i="45"/>
  <c r="O304" i="28"/>
  <c r="O304" i="30"/>
  <c r="O304" i="35"/>
  <c r="O304" i="41"/>
  <c r="O304" i="29"/>
  <c r="O304" i="46"/>
  <c r="O304" i="33"/>
  <c r="O304" i="32"/>
  <c r="O304" i="40"/>
  <c r="O304" i="38"/>
  <c r="O304" i="42"/>
  <c r="O304" i="47"/>
  <c r="O304" i="44"/>
  <c r="P97" i="36"/>
  <c r="R97" i="36" s="1"/>
  <c r="P97" i="32"/>
  <c r="P97" i="41"/>
  <c r="R97" i="41" s="1"/>
  <c r="P97" i="47"/>
  <c r="P97" i="43"/>
  <c r="R97" i="43" s="1"/>
  <c r="P97" i="35"/>
  <c r="P97" i="37"/>
  <c r="P97" i="30"/>
  <c r="R97" i="30" s="1"/>
  <c r="P97" i="38"/>
  <c r="P97" i="29"/>
  <c r="R97" i="29" s="1"/>
  <c r="P97" i="44"/>
  <c r="P97" i="42"/>
  <c r="P97" i="48"/>
  <c r="P97" i="40"/>
  <c r="P97" i="39"/>
  <c r="R97" i="39" s="1"/>
  <c r="P97" i="28"/>
  <c r="P97" i="33"/>
  <c r="R97" i="33" s="1"/>
  <c r="P97" i="34"/>
  <c r="R97" i="34" s="1"/>
  <c r="P97" i="45"/>
  <c r="R97" i="45" s="1"/>
  <c r="P97" i="46"/>
  <c r="R97" i="46" s="1"/>
  <c r="P97" i="31"/>
  <c r="R97" i="31" s="1"/>
  <c r="O97" i="47"/>
  <c r="O97" i="39"/>
  <c r="O97" i="36"/>
  <c r="O97" i="33"/>
  <c r="O97" i="28"/>
  <c r="O97" i="30"/>
  <c r="O97" i="44"/>
  <c r="O97" i="45"/>
  <c r="O97" i="41"/>
  <c r="O97" i="42"/>
  <c r="O97" i="43"/>
  <c r="O97" i="31"/>
  <c r="O97" i="46"/>
  <c r="O97" i="34"/>
  <c r="O97" i="29"/>
  <c r="O97" i="37"/>
  <c r="O97" i="38"/>
  <c r="O97" i="48"/>
  <c r="O97" i="32"/>
  <c r="O97" i="35"/>
  <c r="O97" i="40"/>
  <c r="P176" i="47"/>
  <c r="P176" i="33"/>
  <c r="R176" i="33" s="1"/>
  <c r="P176" i="41"/>
  <c r="R176" i="41" s="1"/>
  <c r="P176" i="42"/>
  <c r="R176" i="42" s="1"/>
  <c r="P176" i="39"/>
  <c r="R176" i="39" s="1"/>
  <c r="P176" i="28"/>
  <c r="P176" i="35"/>
  <c r="R176" i="35" s="1"/>
  <c r="P176" i="40"/>
  <c r="R176" i="40" s="1"/>
  <c r="P176" i="46"/>
  <c r="R176" i="46" s="1"/>
  <c r="P176" i="37"/>
  <c r="R176" i="37" s="1"/>
  <c r="P176" i="32"/>
  <c r="R176" i="32" s="1"/>
  <c r="P176" i="36"/>
  <c r="R176" i="36" s="1"/>
  <c r="P176" i="38"/>
  <c r="R176" i="38" s="1"/>
  <c r="P176" i="31"/>
  <c r="R176" i="31" s="1"/>
  <c r="P176" i="44"/>
  <c r="R176" i="44" s="1"/>
  <c r="P176" i="30"/>
  <c r="R176" i="30" s="1"/>
  <c r="P176" i="43"/>
  <c r="R176" i="43" s="1"/>
  <c r="P176" i="45"/>
  <c r="R176" i="45" s="1"/>
  <c r="P176" i="34"/>
  <c r="R176" i="34" s="1"/>
  <c r="P176" i="29"/>
  <c r="R176" i="29" s="1"/>
  <c r="P176" i="48"/>
  <c r="R176" i="48" s="1"/>
  <c r="O176" i="47"/>
  <c r="O176" i="29"/>
  <c r="O176" i="40"/>
  <c r="O176" i="38"/>
  <c r="O176" i="34"/>
  <c r="O176" i="45"/>
  <c r="O176" i="41"/>
  <c r="O176" i="31"/>
  <c r="O176" i="37"/>
  <c r="O176" i="43"/>
  <c r="O176" i="36"/>
  <c r="O176" i="44"/>
  <c r="O176" i="30"/>
  <c r="O176" i="39"/>
  <c r="O176" i="46"/>
  <c r="O176" i="35"/>
  <c r="O176" i="42"/>
  <c r="O176" i="33"/>
  <c r="O176" i="32"/>
  <c r="O176" i="28"/>
  <c r="O176" i="48"/>
  <c r="P337" i="48"/>
  <c r="R337" i="48" s="1"/>
  <c r="P337" i="35"/>
  <c r="R337" i="35" s="1"/>
  <c r="P337" i="45"/>
  <c r="R337" i="45" s="1"/>
  <c r="P337" i="44"/>
  <c r="R337" i="44" s="1"/>
  <c r="P337" i="36"/>
  <c r="R337" i="36" s="1"/>
  <c r="P337" i="39"/>
  <c r="R337" i="39" s="1"/>
  <c r="P337" i="47"/>
  <c r="P337" i="34"/>
  <c r="R337" i="34" s="1"/>
  <c r="P337" i="40"/>
  <c r="R337" i="40" s="1"/>
  <c r="P337" i="28"/>
  <c r="P337" i="32"/>
  <c r="R337" i="32" s="1"/>
  <c r="P337" i="37"/>
  <c r="R337" i="37" s="1"/>
  <c r="P337" i="43"/>
  <c r="R337" i="43" s="1"/>
  <c r="P337" i="41"/>
  <c r="R337" i="41" s="1"/>
  <c r="P337" i="29"/>
  <c r="R337" i="29" s="1"/>
  <c r="P337" i="46"/>
  <c r="R337" i="46" s="1"/>
  <c r="P337" i="38"/>
  <c r="R337" i="38" s="1"/>
  <c r="P337" i="31"/>
  <c r="R337" i="31" s="1"/>
  <c r="P337" i="30"/>
  <c r="R337" i="30" s="1"/>
  <c r="P337" i="33"/>
  <c r="R337" i="33" s="1"/>
  <c r="P337" i="42"/>
  <c r="R337" i="42" s="1"/>
  <c r="O337" i="45"/>
  <c r="O337" i="37"/>
  <c r="O337" i="47"/>
  <c r="O337" i="34"/>
  <c r="O337" i="46"/>
  <c r="O337" i="36"/>
  <c r="O337" i="48"/>
  <c r="O337" i="31"/>
  <c r="O337" i="35"/>
  <c r="O337" i="28"/>
  <c r="O337" i="38"/>
  <c r="O337" i="32"/>
  <c r="O337" i="43"/>
  <c r="O337" i="30"/>
  <c r="O337" i="39"/>
  <c r="O337" i="33"/>
  <c r="O337" i="40"/>
  <c r="O337" i="44"/>
  <c r="O337" i="42"/>
  <c r="O337" i="29"/>
  <c r="O337" i="41"/>
  <c r="P151" i="28"/>
  <c r="P151" i="42"/>
  <c r="R151" i="42" s="1"/>
  <c r="P151" i="48"/>
  <c r="R151" i="48" s="1"/>
  <c r="P151" i="34"/>
  <c r="R151" i="34" s="1"/>
  <c r="P151" i="43"/>
  <c r="R151" i="43" s="1"/>
  <c r="P151" i="30"/>
  <c r="R151" i="30" s="1"/>
  <c r="P151" i="36"/>
  <c r="R151" i="36" s="1"/>
  <c r="P151" i="44"/>
  <c r="R151" i="44" s="1"/>
  <c r="P151" i="35"/>
  <c r="R151" i="35" s="1"/>
  <c r="P151" i="37"/>
  <c r="R151" i="37" s="1"/>
  <c r="P151" i="41"/>
  <c r="R151" i="41" s="1"/>
  <c r="P151" i="45"/>
  <c r="R151" i="45" s="1"/>
  <c r="P151" i="47"/>
  <c r="P151" i="38"/>
  <c r="R151" i="38" s="1"/>
  <c r="P151" i="40"/>
  <c r="R151" i="40" s="1"/>
  <c r="P151" i="29"/>
  <c r="R151" i="29" s="1"/>
  <c r="P151" i="33"/>
  <c r="R151" i="33" s="1"/>
  <c r="P151" i="39"/>
  <c r="R151" i="39" s="1"/>
  <c r="P151" i="46"/>
  <c r="R151" i="46" s="1"/>
  <c r="P151" i="32"/>
  <c r="R151" i="32" s="1"/>
  <c r="P151" i="31"/>
  <c r="R151" i="31" s="1"/>
  <c r="O151" i="42"/>
  <c r="O151" i="28"/>
  <c r="O151" i="47"/>
  <c r="O151" i="39"/>
  <c r="O151" i="31"/>
  <c r="O151" i="29"/>
  <c r="O151" i="45"/>
  <c r="O151" i="32"/>
  <c r="O151" i="44"/>
  <c r="O151" i="33"/>
  <c r="O151" i="34"/>
  <c r="O151" i="35"/>
  <c r="O151" i="38"/>
  <c r="O151" i="30"/>
  <c r="O151" i="36"/>
  <c r="O151" i="43"/>
  <c r="O151" i="37"/>
  <c r="O151" i="46"/>
  <c r="O151" i="41"/>
  <c r="O151" i="48"/>
  <c r="O151" i="40"/>
  <c r="P471" i="48"/>
  <c r="R471" i="48" s="1"/>
  <c r="P471" i="38"/>
  <c r="R471" i="38" s="1"/>
  <c r="P471" i="41"/>
  <c r="R471" i="41" s="1"/>
  <c r="P471" i="44"/>
  <c r="R471" i="44" s="1"/>
  <c r="P471" i="30"/>
  <c r="R471" i="30" s="1"/>
  <c r="P471" i="42"/>
  <c r="R471" i="42" s="1"/>
  <c r="P471" i="33"/>
  <c r="R471" i="33" s="1"/>
  <c r="P471" i="45"/>
  <c r="R471" i="45" s="1"/>
  <c r="P471" i="39"/>
  <c r="R471" i="39" s="1"/>
  <c r="P471" i="40"/>
  <c r="R471" i="40" s="1"/>
  <c r="P471" i="36"/>
  <c r="R471" i="36" s="1"/>
  <c r="P471" i="37"/>
  <c r="R471" i="37" s="1"/>
  <c r="P471" i="46"/>
  <c r="R471" i="46" s="1"/>
  <c r="P471" i="43"/>
  <c r="R471" i="43" s="1"/>
  <c r="P471" i="34"/>
  <c r="R471" i="34" s="1"/>
  <c r="P471" i="29"/>
  <c r="R471" i="29" s="1"/>
  <c r="P471" i="31"/>
  <c r="R471" i="31" s="1"/>
  <c r="P471" i="32"/>
  <c r="R471" i="32" s="1"/>
  <c r="P471" i="28"/>
  <c r="P471" i="35"/>
  <c r="R471" i="35" s="1"/>
  <c r="P471" i="47"/>
  <c r="O471" i="37"/>
  <c r="O471" i="38"/>
  <c r="O471" i="34"/>
  <c r="O471" i="28"/>
  <c r="O471" i="31"/>
  <c r="O471" i="45"/>
  <c r="O471" i="42"/>
  <c r="O471" i="44"/>
  <c r="O471" i="39"/>
  <c r="O471" i="36"/>
  <c r="O471" i="47"/>
  <c r="O471" i="40"/>
  <c r="O471" i="35"/>
  <c r="O471" i="33"/>
  <c r="O471" i="29"/>
  <c r="O471" i="41"/>
  <c r="O471" i="30"/>
  <c r="O471" i="46"/>
  <c r="O471" i="48"/>
  <c r="O471" i="32"/>
  <c r="O471" i="43"/>
  <c r="P330" i="45"/>
  <c r="R330" i="45" s="1"/>
  <c r="P330" i="40"/>
  <c r="R330" i="40" s="1"/>
  <c r="P330" i="42"/>
  <c r="R330" i="42" s="1"/>
  <c r="P330" i="47"/>
  <c r="P330" i="38"/>
  <c r="R330" i="38" s="1"/>
  <c r="P330" i="32"/>
  <c r="R330" i="32" s="1"/>
  <c r="P330" i="48"/>
  <c r="R330" i="48" s="1"/>
  <c r="P330" i="46"/>
  <c r="R330" i="46" s="1"/>
  <c r="P330" i="31"/>
  <c r="R330" i="31" s="1"/>
  <c r="P330" i="36"/>
  <c r="R330" i="36" s="1"/>
  <c r="P330" i="29"/>
  <c r="R330" i="29" s="1"/>
  <c r="P330" i="34"/>
  <c r="R330" i="34" s="1"/>
  <c r="P330" i="28"/>
  <c r="P330" i="41"/>
  <c r="R330" i="41" s="1"/>
  <c r="P330" i="35"/>
  <c r="R330" i="35" s="1"/>
  <c r="P330" i="39"/>
  <c r="R330" i="39" s="1"/>
  <c r="P330" i="43"/>
  <c r="R330" i="43" s="1"/>
  <c r="P330" i="44"/>
  <c r="R330" i="44" s="1"/>
  <c r="P330" i="37"/>
  <c r="R330" i="37" s="1"/>
  <c r="P330" i="33"/>
  <c r="R330" i="33" s="1"/>
  <c r="P330" i="30"/>
  <c r="R330" i="30" s="1"/>
  <c r="O330" i="38"/>
  <c r="O330" i="45"/>
  <c r="O330" i="40"/>
  <c r="O330" i="42"/>
  <c r="O330" i="31"/>
  <c r="O330" i="47"/>
  <c r="O330" i="34"/>
  <c r="O330" i="46"/>
  <c r="O330" i="35"/>
  <c r="O330" i="36"/>
  <c r="O330" i="32"/>
  <c r="O330" i="48"/>
  <c r="O330" i="39"/>
  <c r="O330" i="37"/>
  <c r="O330" i="44"/>
  <c r="O330" i="29"/>
  <c r="O330" i="33"/>
  <c r="O330" i="30"/>
  <c r="O330" i="41"/>
  <c r="O330" i="28"/>
  <c r="O330" i="43"/>
  <c r="O417" i="43"/>
  <c r="O417" i="39"/>
  <c r="O417" i="33"/>
  <c r="O417" i="28"/>
  <c r="O417" i="34"/>
  <c r="O417" i="36"/>
  <c r="O417" i="29"/>
  <c r="O417" i="42"/>
  <c r="O417" i="48"/>
  <c r="O417" i="46"/>
  <c r="O417" i="40"/>
  <c r="O417" i="37"/>
  <c r="O417" i="30"/>
  <c r="O417" i="35"/>
  <c r="O417" i="41"/>
  <c r="O417" i="31"/>
  <c r="O417" i="38"/>
  <c r="O417" i="47"/>
  <c r="O417" i="44"/>
  <c r="O417" i="32"/>
  <c r="O417" i="45"/>
  <c r="P417" i="32"/>
  <c r="R417" i="32" s="1"/>
  <c r="P417" i="30"/>
  <c r="R417" i="30" s="1"/>
  <c r="P417" i="28"/>
  <c r="P417" i="34"/>
  <c r="R417" i="34" s="1"/>
  <c r="P417" i="47"/>
  <c r="P417" i="41"/>
  <c r="R417" i="41" s="1"/>
  <c r="P417" i="29"/>
  <c r="R417" i="29" s="1"/>
  <c r="P417" i="38"/>
  <c r="R417" i="38" s="1"/>
  <c r="P417" i="37"/>
  <c r="R417" i="37" s="1"/>
  <c r="P417" i="36"/>
  <c r="R417" i="36" s="1"/>
  <c r="P417" i="43"/>
  <c r="R417" i="43" s="1"/>
  <c r="P417" i="46"/>
  <c r="R417" i="46" s="1"/>
  <c r="P417" i="40"/>
  <c r="R417" i="40" s="1"/>
  <c r="P417" i="33"/>
  <c r="R417" i="33" s="1"/>
  <c r="P417" i="42"/>
  <c r="R417" i="42" s="1"/>
  <c r="P417" i="39"/>
  <c r="R417" i="39" s="1"/>
  <c r="P417" i="44"/>
  <c r="R417" i="44" s="1"/>
  <c r="P417" i="45"/>
  <c r="R417" i="45" s="1"/>
  <c r="P417" i="35"/>
  <c r="R417" i="35" s="1"/>
  <c r="P417" i="48"/>
  <c r="R417" i="48" s="1"/>
  <c r="P417" i="31"/>
  <c r="R417" i="31" s="1"/>
  <c r="P371" i="37"/>
  <c r="R371" i="37" s="1"/>
  <c r="P371" i="38"/>
  <c r="R371" i="38" s="1"/>
  <c r="P371" i="28"/>
  <c r="P371" i="36"/>
  <c r="R371" i="36" s="1"/>
  <c r="P371" i="32"/>
  <c r="R371" i="32" s="1"/>
  <c r="P371" i="39"/>
  <c r="R371" i="39" s="1"/>
  <c r="P371" i="41"/>
  <c r="R371" i="41" s="1"/>
  <c r="P371" i="31"/>
  <c r="R371" i="31" s="1"/>
  <c r="P371" i="34"/>
  <c r="R371" i="34" s="1"/>
  <c r="P371" i="30"/>
  <c r="R371" i="30" s="1"/>
  <c r="P371" i="46"/>
  <c r="R371" i="46" s="1"/>
  <c r="P371" i="45"/>
  <c r="R371" i="45" s="1"/>
  <c r="P371" i="44"/>
  <c r="R371" i="44" s="1"/>
  <c r="P371" i="48"/>
  <c r="R371" i="48" s="1"/>
  <c r="P371" i="33"/>
  <c r="R371" i="33" s="1"/>
  <c r="P371" i="35"/>
  <c r="R371" i="35" s="1"/>
  <c r="P371" i="43"/>
  <c r="R371" i="43" s="1"/>
  <c r="P371" i="47"/>
  <c r="P371" i="42"/>
  <c r="R371" i="42" s="1"/>
  <c r="P371" i="29"/>
  <c r="R371" i="29" s="1"/>
  <c r="P371" i="40"/>
  <c r="R371" i="40" s="1"/>
  <c r="O371" i="28"/>
  <c r="O371" i="40"/>
  <c r="O371" i="34"/>
  <c r="O371" i="48"/>
  <c r="O371" i="43"/>
  <c r="O371" i="37"/>
  <c r="O371" i="47"/>
  <c r="O371" i="45"/>
  <c r="O371" i="36"/>
  <c r="O371" i="42"/>
  <c r="O371" i="31"/>
  <c r="O371" i="39"/>
  <c r="O371" i="30"/>
  <c r="O371" i="35"/>
  <c r="O371" i="32"/>
  <c r="O371" i="33"/>
  <c r="O371" i="44"/>
  <c r="O371" i="29"/>
  <c r="O371" i="38"/>
  <c r="O371" i="41"/>
  <c r="O371" i="46"/>
  <c r="P121" i="41"/>
  <c r="P121" i="35"/>
  <c r="P121" i="45"/>
  <c r="P121" i="42"/>
  <c r="P121" i="34"/>
  <c r="P121" i="47"/>
  <c r="L121" i="47" s="1"/>
  <c r="P121" i="30"/>
  <c r="P121" i="39"/>
  <c r="P121" i="33"/>
  <c r="P121" i="46"/>
  <c r="P121" i="38"/>
  <c r="P121" i="40"/>
  <c r="P121" i="48"/>
  <c r="P121" i="36"/>
  <c r="P121" i="43"/>
  <c r="P121" i="37"/>
  <c r="P121" i="28"/>
  <c r="L121" i="28" s="1"/>
  <c r="P121" i="31"/>
  <c r="P121" i="32"/>
  <c r="P121" i="29"/>
  <c r="P121" i="44"/>
  <c r="O121" i="48"/>
  <c r="O121" i="28"/>
  <c r="O121" i="36"/>
  <c r="O121" i="38"/>
  <c r="O121" i="31"/>
  <c r="O121" i="47"/>
  <c r="O121" i="35"/>
  <c r="O121" i="45"/>
  <c r="O121" i="34"/>
  <c r="O121" i="32"/>
  <c r="O121" i="41"/>
  <c r="O121" i="40"/>
  <c r="O121" i="44"/>
  <c r="O121" i="46"/>
  <c r="O121" i="43"/>
  <c r="O121" i="30"/>
  <c r="O121" i="37"/>
  <c r="O121" i="39"/>
  <c r="O121" i="42"/>
  <c r="O121" i="33"/>
  <c r="O121" i="29"/>
  <c r="O439" i="30"/>
  <c r="O439" i="32"/>
  <c r="O439" i="48"/>
  <c r="O439" i="41"/>
  <c r="O439" i="40"/>
  <c r="O439" i="38"/>
  <c r="O439" i="46"/>
  <c r="O439" i="45"/>
  <c r="O439" i="35"/>
  <c r="O439" i="43"/>
  <c r="O439" i="39"/>
  <c r="O439" i="47"/>
  <c r="O439" i="34"/>
  <c r="O439" i="33"/>
  <c r="O439" i="44"/>
  <c r="O439" i="29"/>
  <c r="O439" i="37"/>
  <c r="O439" i="42"/>
  <c r="O439" i="36"/>
  <c r="O439" i="31"/>
  <c r="O439" i="28"/>
  <c r="P439" i="46"/>
  <c r="R439" i="46" s="1"/>
  <c r="P439" i="36"/>
  <c r="R439" i="36" s="1"/>
  <c r="P439" i="37"/>
  <c r="R439" i="37" s="1"/>
  <c r="P439" i="31"/>
  <c r="R439" i="31" s="1"/>
  <c r="P439" i="44"/>
  <c r="R439" i="44" s="1"/>
  <c r="P439" i="39"/>
  <c r="R439" i="39" s="1"/>
  <c r="P439" i="47"/>
  <c r="P439" i="28"/>
  <c r="P439" i="35"/>
  <c r="R439" i="35" s="1"/>
  <c r="P439" i="41"/>
  <c r="R439" i="41" s="1"/>
  <c r="P439" i="40"/>
  <c r="R439" i="40" s="1"/>
  <c r="P439" i="32"/>
  <c r="R439" i="32" s="1"/>
  <c r="P439" i="42"/>
  <c r="R439" i="42" s="1"/>
  <c r="P439" i="45"/>
  <c r="R439" i="45" s="1"/>
  <c r="P439" i="30"/>
  <c r="R439" i="30" s="1"/>
  <c r="P439" i="48"/>
  <c r="R439" i="48" s="1"/>
  <c r="P439" i="34"/>
  <c r="R439" i="34" s="1"/>
  <c r="P439" i="33"/>
  <c r="R439" i="33" s="1"/>
  <c r="P439" i="29"/>
  <c r="R439" i="29" s="1"/>
  <c r="P439" i="38"/>
  <c r="R439" i="38" s="1"/>
  <c r="P439" i="43"/>
  <c r="R439" i="43" s="1"/>
  <c r="P152" i="47"/>
  <c r="P152" i="32"/>
  <c r="R152" i="32" s="1"/>
  <c r="P152" i="46"/>
  <c r="R152" i="46" s="1"/>
  <c r="P152" i="28"/>
  <c r="P152" i="29"/>
  <c r="R152" i="29" s="1"/>
  <c r="P152" i="35"/>
  <c r="R152" i="35" s="1"/>
  <c r="P152" i="41"/>
  <c r="R152" i="41" s="1"/>
  <c r="P152" i="31"/>
  <c r="R152" i="31" s="1"/>
  <c r="P152" i="40"/>
  <c r="R152" i="40" s="1"/>
  <c r="P152" i="30"/>
  <c r="R152" i="30" s="1"/>
  <c r="P152" i="33"/>
  <c r="R152" i="33" s="1"/>
  <c r="P152" i="48"/>
  <c r="R152" i="48" s="1"/>
  <c r="P152" i="39"/>
  <c r="R152" i="39" s="1"/>
  <c r="P152" i="36"/>
  <c r="R152" i="36" s="1"/>
  <c r="P152" i="44"/>
  <c r="R152" i="44" s="1"/>
  <c r="P152" i="42"/>
  <c r="R152" i="42" s="1"/>
  <c r="P152" i="43"/>
  <c r="R152" i="43" s="1"/>
  <c r="P152" i="38"/>
  <c r="R152" i="38" s="1"/>
  <c r="P152" i="45"/>
  <c r="R152" i="45" s="1"/>
  <c r="P152" i="34"/>
  <c r="R152" i="34" s="1"/>
  <c r="P152" i="37"/>
  <c r="R152" i="37" s="1"/>
  <c r="O152" i="42"/>
  <c r="O152" i="30"/>
  <c r="O152" i="37"/>
  <c r="O152" i="46"/>
  <c r="O152" i="28"/>
  <c r="O152" i="44"/>
  <c r="O152" i="39"/>
  <c r="O152" i="48"/>
  <c r="O152" i="31"/>
  <c r="O152" i="33"/>
  <c r="O152" i="36"/>
  <c r="O152" i="32"/>
  <c r="O152" i="40"/>
  <c r="O152" i="45"/>
  <c r="O152" i="35"/>
  <c r="O152" i="47"/>
  <c r="O152" i="29"/>
  <c r="O152" i="41"/>
  <c r="O152" i="38"/>
  <c r="O152" i="34"/>
  <c r="O152" i="43"/>
  <c r="P163" i="38"/>
  <c r="R163" i="38" s="1"/>
  <c r="P163" i="35"/>
  <c r="R163" i="35" s="1"/>
  <c r="P163" i="42"/>
  <c r="R163" i="42" s="1"/>
  <c r="P163" i="29"/>
  <c r="R163" i="29" s="1"/>
  <c r="P163" i="43"/>
  <c r="R163" i="43" s="1"/>
  <c r="P163" i="41"/>
  <c r="R163" i="41" s="1"/>
  <c r="P163" i="37"/>
  <c r="R163" i="37" s="1"/>
  <c r="P163" i="45"/>
  <c r="R163" i="45" s="1"/>
  <c r="P163" i="32"/>
  <c r="R163" i="32" s="1"/>
  <c r="P163" i="36"/>
  <c r="R163" i="36" s="1"/>
  <c r="P163" i="39"/>
  <c r="R163" i="39" s="1"/>
  <c r="P163" i="46"/>
  <c r="R163" i="46" s="1"/>
  <c r="P163" i="48"/>
  <c r="R163" i="48" s="1"/>
  <c r="P163" i="40"/>
  <c r="R163" i="40" s="1"/>
  <c r="P163" i="47"/>
  <c r="P163" i="33"/>
  <c r="R163" i="33" s="1"/>
  <c r="P163" i="28"/>
  <c r="P163" i="34"/>
  <c r="R163" i="34" s="1"/>
  <c r="P163" i="31"/>
  <c r="R163" i="31" s="1"/>
  <c r="P163" i="30"/>
  <c r="R163" i="30" s="1"/>
  <c r="P163" i="44"/>
  <c r="R163" i="44" s="1"/>
  <c r="O163" i="42"/>
  <c r="O163" i="29"/>
  <c r="O163" i="36"/>
  <c r="O163" i="37"/>
  <c r="O163" i="34"/>
  <c r="O163" i="44"/>
  <c r="O163" i="46"/>
  <c r="O163" i="39"/>
  <c r="O163" i="30"/>
  <c r="O163" i="35"/>
  <c r="O163" i="45"/>
  <c r="O163" i="43"/>
  <c r="O163" i="48"/>
  <c r="O163" i="40"/>
  <c r="O163" i="28"/>
  <c r="O163" i="41"/>
  <c r="O163" i="47"/>
  <c r="O163" i="31"/>
  <c r="O163" i="32"/>
  <c r="O163" i="38"/>
  <c r="O163" i="33"/>
  <c r="O280" i="34"/>
  <c r="O280" i="37"/>
  <c r="O280" i="38"/>
  <c r="O280" i="44"/>
  <c r="O280" i="32"/>
  <c r="O280" i="28"/>
  <c r="O280" i="42"/>
  <c r="O280" i="36"/>
  <c r="O280" i="35"/>
  <c r="O280" i="46"/>
  <c r="O280" i="43"/>
  <c r="O280" i="30"/>
  <c r="O280" i="40"/>
  <c r="O280" i="48"/>
  <c r="O280" i="31"/>
  <c r="O280" i="45"/>
  <c r="O280" i="29"/>
  <c r="O280" i="39"/>
  <c r="O280" i="41"/>
  <c r="O280" i="47"/>
  <c r="O280" i="33"/>
  <c r="P280" i="39"/>
  <c r="R280" i="39" s="1"/>
  <c r="P280" i="38"/>
  <c r="R280" i="38" s="1"/>
  <c r="P280" i="42"/>
  <c r="R280" i="42" s="1"/>
  <c r="P280" i="33"/>
  <c r="R280" i="33" s="1"/>
  <c r="P280" i="32"/>
  <c r="R280" i="32" s="1"/>
  <c r="P280" i="47"/>
  <c r="P280" i="28"/>
  <c r="P280" i="37"/>
  <c r="R280" i="37" s="1"/>
  <c r="P280" i="45"/>
  <c r="R280" i="45" s="1"/>
  <c r="P280" i="46"/>
  <c r="R280" i="46" s="1"/>
  <c r="P280" i="43"/>
  <c r="R280" i="43" s="1"/>
  <c r="P280" i="29"/>
  <c r="R280" i="29" s="1"/>
  <c r="P280" i="36"/>
  <c r="R280" i="36" s="1"/>
  <c r="P280" i="31"/>
  <c r="R280" i="31" s="1"/>
  <c r="P280" i="34"/>
  <c r="R280" i="34" s="1"/>
  <c r="P280" i="48"/>
  <c r="R280" i="48" s="1"/>
  <c r="P280" i="35"/>
  <c r="R280" i="35" s="1"/>
  <c r="P280" i="41"/>
  <c r="R280" i="41" s="1"/>
  <c r="P280" i="40"/>
  <c r="R280" i="40" s="1"/>
  <c r="P280" i="30"/>
  <c r="R280" i="30" s="1"/>
  <c r="P280" i="44"/>
  <c r="R280" i="44" s="1"/>
  <c r="P325" i="35"/>
  <c r="R325" i="35" s="1"/>
  <c r="P325" i="45"/>
  <c r="R325" i="45" s="1"/>
  <c r="P325" i="44"/>
  <c r="R325" i="44" s="1"/>
  <c r="P325" i="46"/>
  <c r="R325" i="46" s="1"/>
  <c r="P325" i="30"/>
  <c r="R325" i="30" s="1"/>
  <c r="P325" i="29"/>
  <c r="R325" i="29" s="1"/>
  <c r="P325" i="47"/>
  <c r="P325" i="39"/>
  <c r="R325" i="39" s="1"/>
  <c r="P325" i="33"/>
  <c r="R325" i="33" s="1"/>
  <c r="P325" i="31"/>
  <c r="R325" i="31" s="1"/>
  <c r="P325" i="28"/>
  <c r="P325" i="36"/>
  <c r="R325" i="36" s="1"/>
  <c r="P325" i="37"/>
  <c r="R325" i="37" s="1"/>
  <c r="P325" i="41"/>
  <c r="R325" i="41" s="1"/>
  <c r="P325" i="42"/>
  <c r="R325" i="42" s="1"/>
  <c r="P325" i="48"/>
  <c r="R325" i="48" s="1"/>
  <c r="P325" i="43"/>
  <c r="R325" i="43" s="1"/>
  <c r="P325" i="32"/>
  <c r="R325" i="32" s="1"/>
  <c r="P325" i="38"/>
  <c r="R325" i="38" s="1"/>
  <c r="P325" i="40"/>
  <c r="R325" i="40" s="1"/>
  <c r="P325" i="34"/>
  <c r="R325" i="34" s="1"/>
  <c r="O325" i="28"/>
  <c r="O325" i="42"/>
  <c r="O325" i="31"/>
  <c r="O325" i="30"/>
  <c r="O325" i="47"/>
  <c r="O325" i="40"/>
  <c r="O325" i="46"/>
  <c r="O325" i="35"/>
  <c r="O325" i="39"/>
  <c r="O325" i="41"/>
  <c r="O325" i="29"/>
  <c r="O325" i="34"/>
  <c r="O325" i="38"/>
  <c r="O325" i="32"/>
  <c r="O325" i="48"/>
  <c r="O325" i="36"/>
  <c r="O325" i="33"/>
  <c r="O325" i="44"/>
  <c r="O325" i="45"/>
  <c r="O325" i="37"/>
  <c r="O325" i="43"/>
  <c r="P153" i="38"/>
  <c r="R153" i="38" s="1"/>
  <c r="P153" i="42"/>
  <c r="R153" i="42" s="1"/>
  <c r="P153" i="32"/>
  <c r="R153" i="32" s="1"/>
  <c r="P153" i="44"/>
  <c r="R153" i="44" s="1"/>
  <c r="P153" i="48"/>
  <c r="R153" i="48" s="1"/>
  <c r="P153" i="35"/>
  <c r="R153" i="35" s="1"/>
  <c r="P153" i="47"/>
  <c r="P153" i="46"/>
  <c r="R153" i="46" s="1"/>
  <c r="P153" i="39"/>
  <c r="R153" i="39" s="1"/>
  <c r="P153" i="36"/>
  <c r="R153" i="36" s="1"/>
  <c r="P153" i="30"/>
  <c r="R153" i="30" s="1"/>
  <c r="P153" i="33"/>
  <c r="R153" i="33" s="1"/>
  <c r="P153" i="41"/>
  <c r="R153" i="41" s="1"/>
  <c r="P153" i="31"/>
  <c r="R153" i="31" s="1"/>
  <c r="P153" i="43"/>
  <c r="R153" i="43" s="1"/>
  <c r="P153" i="45"/>
  <c r="R153" i="45" s="1"/>
  <c r="P153" i="37"/>
  <c r="R153" i="37" s="1"/>
  <c r="P153" i="40"/>
  <c r="R153" i="40" s="1"/>
  <c r="P153" i="29"/>
  <c r="R153" i="29" s="1"/>
  <c r="P153" i="34"/>
  <c r="R153" i="34" s="1"/>
  <c r="P153" i="28"/>
  <c r="O153" i="33"/>
  <c r="O153" i="30"/>
  <c r="O153" i="29"/>
  <c r="O153" i="47"/>
  <c r="O153" i="44"/>
  <c r="O153" i="48"/>
  <c r="O153" i="31"/>
  <c r="O153" i="40"/>
  <c r="O153" i="37"/>
  <c r="O153" i="38"/>
  <c r="O153" i="42"/>
  <c r="O153" i="43"/>
  <c r="O153" i="34"/>
  <c r="O153" i="41"/>
  <c r="O153" i="45"/>
  <c r="O153" i="36"/>
  <c r="O153" i="32"/>
  <c r="O153" i="39"/>
  <c r="O153" i="28"/>
  <c r="O153" i="35"/>
  <c r="O153" i="46"/>
  <c r="P449" i="28"/>
  <c r="P449" i="48"/>
  <c r="R449" i="48" s="1"/>
  <c r="P449" i="33"/>
  <c r="R449" i="33" s="1"/>
  <c r="P449" i="43"/>
  <c r="R449" i="43" s="1"/>
  <c r="P449" i="40"/>
  <c r="R449" i="40" s="1"/>
  <c r="P449" i="44"/>
  <c r="R449" i="44" s="1"/>
  <c r="P449" i="39"/>
  <c r="R449" i="39" s="1"/>
  <c r="P449" i="36"/>
  <c r="R449" i="36" s="1"/>
  <c r="P449" i="31"/>
  <c r="R449" i="31" s="1"/>
  <c r="P449" i="45"/>
  <c r="R449" i="45" s="1"/>
  <c r="P449" i="47"/>
  <c r="P449" i="30"/>
  <c r="R449" i="30" s="1"/>
  <c r="P449" i="32"/>
  <c r="R449" i="32" s="1"/>
  <c r="P449" i="35"/>
  <c r="R449" i="35" s="1"/>
  <c r="P449" i="42"/>
  <c r="R449" i="42" s="1"/>
  <c r="P449" i="29"/>
  <c r="R449" i="29" s="1"/>
  <c r="P449" i="46"/>
  <c r="R449" i="46" s="1"/>
  <c r="P449" i="37"/>
  <c r="R449" i="37" s="1"/>
  <c r="P449" i="34"/>
  <c r="R449" i="34" s="1"/>
  <c r="P449" i="38"/>
  <c r="R449" i="38" s="1"/>
  <c r="P449" i="41"/>
  <c r="R449" i="41" s="1"/>
  <c r="O449" i="33"/>
  <c r="O449" i="48"/>
  <c r="O449" i="36"/>
  <c r="O449" i="42"/>
  <c r="O449" i="43"/>
  <c r="O449" i="32"/>
  <c r="O449" i="39"/>
  <c r="O449" i="28"/>
  <c r="O449" i="40"/>
  <c r="O449" i="44"/>
  <c r="O449" i="30"/>
  <c r="O449" i="41"/>
  <c r="O449" i="45"/>
  <c r="O449" i="46"/>
  <c r="O449" i="34"/>
  <c r="O449" i="47"/>
  <c r="O449" i="31"/>
  <c r="O449" i="38"/>
  <c r="O449" i="29"/>
  <c r="O449" i="37"/>
  <c r="O449" i="35"/>
  <c r="O230" i="40"/>
  <c r="O230" i="29"/>
  <c r="O230" i="37"/>
  <c r="O230" i="28"/>
  <c r="O230" i="34"/>
  <c r="O230" i="42"/>
  <c r="O230" i="39"/>
  <c r="O230" i="31"/>
  <c r="O230" i="38"/>
  <c r="O230" i="36"/>
  <c r="O230" i="44"/>
  <c r="O230" i="45"/>
  <c r="O230" i="43"/>
  <c r="O230" i="46"/>
  <c r="O230" i="33"/>
  <c r="O230" i="41"/>
  <c r="O230" i="47"/>
  <c r="O230" i="48"/>
  <c r="O230" i="30"/>
  <c r="O230" i="35"/>
  <c r="O230" i="32"/>
  <c r="P230" i="38"/>
  <c r="R230" i="38" s="1"/>
  <c r="P230" i="28"/>
  <c r="P230" i="46"/>
  <c r="R230" i="46" s="1"/>
  <c r="P230" i="48"/>
  <c r="R230" i="48" s="1"/>
  <c r="P230" i="30"/>
  <c r="R230" i="30" s="1"/>
  <c r="P230" i="41"/>
  <c r="R230" i="41" s="1"/>
  <c r="P230" i="33"/>
  <c r="R230" i="33" s="1"/>
  <c r="P230" i="29"/>
  <c r="R230" i="29" s="1"/>
  <c r="P230" i="40"/>
  <c r="R230" i="40" s="1"/>
  <c r="P230" i="37"/>
  <c r="R230" i="37" s="1"/>
  <c r="P230" i="32"/>
  <c r="R230" i="32" s="1"/>
  <c r="P230" i="45"/>
  <c r="R230" i="45" s="1"/>
  <c r="P230" i="42"/>
  <c r="R230" i="42" s="1"/>
  <c r="P230" i="43"/>
  <c r="R230" i="43" s="1"/>
  <c r="P230" i="36"/>
  <c r="R230" i="36" s="1"/>
  <c r="P230" i="34"/>
  <c r="R230" i="34" s="1"/>
  <c r="P230" i="31"/>
  <c r="R230" i="31" s="1"/>
  <c r="P230" i="47"/>
  <c r="P230" i="39"/>
  <c r="R230" i="39" s="1"/>
  <c r="P230" i="44"/>
  <c r="R230" i="44" s="1"/>
  <c r="P230" i="35"/>
  <c r="R230" i="35" s="1"/>
  <c r="P299" i="32"/>
  <c r="R299" i="32" s="1"/>
  <c r="P299" i="40"/>
  <c r="R299" i="40" s="1"/>
  <c r="P299" i="30"/>
  <c r="R299" i="30" s="1"/>
  <c r="P299" i="47"/>
  <c r="P299" i="35"/>
  <c r="R299" i="35" s="1"/>
  <c r="P299" i="39"/>
  <c r="R299" i="39" s="1"/>
  <c r="P299" i="41"/>
  <c r="R299" i="41" s="1"/>
  <c r="P299" i="36"/>
  <c r="R299" i="36" s="1"/>
  <c r="P299" i="33"/>
  <c r="R299" i="33" s="1"/>
  <c r="P299" i="46"/>
  <c r="R299" i="46" s="1"/>
  <c r="P299" i="44"/>
  <c r="R299" i="44" s="1"/>
  <c r="P299" i="38"/>
  <c r="R299" i="38" s="1"/>
  <c r="P299" i="31"/>
  <c r="R299" i="31" s="1"/>
  <c r="P299" i="28"/>
  <c r="P299" i="48"/>
  <c r="R299" i="48" s="1"/>
  <c r="P299" i="43"/>
  <c r="R299" i="43" s="1"/>
  <c r="P299" i="34"/>
  <c r="R299" i="34" s="1"/>
  <c r="P299" i="37"/>
  <c r="R299" i="37" s="1"/>
  <c r="P299" i="29"/>
  <c r="R299" i="29" s="1"/>
  <c r="P299" i="45"/>
  <c r="R299" i="45" s="1"/>
  <c r="P299" i="42"/>
  <c r="R299" i="42" s="1"/>
  <c r="O299" i="35"/>
  <c r="O299" i="48"/>
  <c r="O299" i="45"/>
  <c r="O299" i="30"/>
  <c r="O299" i="36"/>
  <c r="O299" i="39"/>
  <c r="O299" i="42"/>
  <c r="O299" i="40"/>
  <c r="O299" i="29"/>
  <c r="O299" i="33"/>
  <c r="O299" i="34"/>
  <c r="O299" i="38"/>
  <c r="O299" i="47"/>
  <c r="O299" i="44"/>
  <c r="O299" i="32"/>
  <c r="O299" i="37"/>
  <c r="O299" i="43"/>
  <c r="O299" i="28"/>
  <c r="O299" i="46"/>
  <c r="O299" i="41"/>
  <c r="O299" i="31"/>
  <c r="P347" i="30"/>
  <c r="R347" i="30" s="1"/>
  <c r="P347" i="28"/>
  <c r="P347" i="38"/>
  <c r="R347" i="38" s="1"/>
  <c r="P347" i="47"/>
  <c r="P347" i="35"/>
  <c r="R347" i="35" s="1"/>
  <c r="P347" i="45"/>
  <c r="R347" i="45" s="1"/>
  <c r="P347" i="44"/>
  <c r="R347" i="44" s="1"/>
  <c r="P347" i="34"/>
  <c r="R347" i="34" s="1"/>
  <c r="P347" i="36"/>
  <c r="R347" i="36" s="1"/>
  <c r="P347" i="43"/>
  <c r="R347" i="43" s="1"/>
  <c r="P347" i="41"/>
  <c r="R347" i="41" s="1"/>
  <c r="P347" i="42"/>
  <c r="R347" i="42" s="1"/>
  <c r="P347" i="33"/>
  <c r="R347" i="33" s="1"/>
  <c r="P347" i="40"/>
  <c r="R347" i="40" s="1"/>
  <c r="P347" i="39"/>
  <c r="R347" i="39" s="1"/>
  <c r="P347" i="46"/>
  <c r="R347" i="46" s="1"/>
  <c r="P347" i="48"/>
  <c r="R347" i="48" s="1"/>
  <c r="P347" i="31"/>
  <c r="R347" i="31" s="1"/>
  <c r="P347" i="37"/>
  <c r="R347" i="37" s="1"/>
  <c r="P347" i="32"/>
  <c r="R347" i="32" s="1"/>
  <c r="P347" i="29"/>
  <c r="R347" i="29" s="1"/>
  <c r="O347" i="42"/>
  <c r="O347" i="34"/>
  <c r="O347" i="38"/>
  <c r="O347" i="45"/>
  <c r="O347" i="43"/>
  <c r="O347" i="32"/>
  <c r="O347" i="31"/>
  <c r="O347" i="35"/>
  <c r="O347" i="41"/>
  <c r="O347" i="28"/>
  <c r="O347" i="37"/>
  <c r="O347" i="30"/>
  <c r="O347" i="47"/>
  <c r="O347" i="44"/>
  <c r="O347" i="46"/>
  <c r="O347" i="29"/>
  <c r="O347" i="36"/>
  <c r="O347" i="33"/>
  <c r="O347" i="40"/>
  <c r="O347" i="48"/>
  <c r="O347" i="39"/>
  <c r="O143" i="43"/>
  <c r="O143" i="48"/>
  <c r="O143" i="46"/>
  <c r="O143" i="41"/>
  <c r="O143" i="42"/>
  <c r="O143" i="34"/>
  <c r="O143" i="36"/>
  <c r="O143" i="37"/>
  <c r="O143" i="40"/>
  <c r="O143" i="29"/>
  <c r="O143" i="45"/>
  <c r="O143" i="31"/>
  <c r="O143" i="47"/>
  <c r="O143" i="32"/>
  <c r="O143" i="33"/>
  <c r="O143" i="44"/>
  <c r="O143" i="35"/>
  <c r="O143" i="30"/>
  <c r="O143" i="28"/>
  <c r="O143" i="39"/>
  <c r="O143" i="38"/>
  <c r="P143" i="44"/>
  <c r="P143" i="48"/>
  <c r="P143" i="38"/>
  <c r="P143" i="45"/>
  <c r="P143" i="42"/>
  <c r="P143" i="36"/>
  <c r="P143" i="39"/>
  <c r="P143" i="32"/>
  <c r="P143" i="31"/>
  <c r="P143" i="41"/>
  <c r="P143" i="28"/>
  <c r="L143" i="28" s="1"/>
  <c r="P143" i="35"/>
  <c r="P143" i="34"/>
  <c r="P143" i="47"/>
  <c r="L143" i="47" s="1"/>
  <c r="P143" i="43"/>
  <c r="P143" i="30"/>
  <c r="P143" i="29"/>
  <c r="P143" i="33"/>
  <c r="P143" i="37"/>
  <c r="P143" i="40"/>
  <c r="P143" i="46"/>
  <c r="P195" i="34"/>
  <c r="R195" i="34" s="1"/>
  <c r="P195" i="38"/>
  <c r="R195" i="38" s="1"/>
  <c r="P195" i="39"/>
  <c r="R195" i="39" s="1"/>
  <c r="P195" i="44"/>
  <c r="R195" i="44" s="1"/>
  <c r="P195" i="36"/>
  <c r="R195" i="36" s="1"/>
  <c r="P195" i="45"/>
  <c r="R195" i="45" s="1"/>
  <c r="P195" i="40"/>
  <c r="R195" i="40" s="1"/>
  <c r="P195" i="47"/>
  <c r="P195" i="32"/>
  <c r="R195" i="32" s="1"/>
  <c r="P195" i="31"/>
  <c r="R195" i="31" s="1"/>
  <c r="P195" i="48"/>
  <c r="R195" i="48" s="1"/>
  <c r="P195" i="42"/>
  <c r="R195" i="42" s="1"/>
  <c r="P195" i="29"/>
  <c r="R195" i="29" s="1"/>
  <c r="P195" i="41"/>
  <c r="R195" i="41" s="1"/>
  <c r="P195" i="46"/>
  <c r="R195" i="46" s="1"/>
  <c r="P195" i="43"/>
  <c r="R195" i="43" s="1"/>
  <c r="P195" i="28"/>
  <c r="P195" i="37"/>
  <c r="R195" i="37" s="1"/>
  <c r="P195" i="30"/>
  <c r="R195" i="30" s="1"/>
  <c r="P195" i="35"/>
  <c r="R195" i="35" s="1"/>
  <c r="P195" i="33"/>
  <c r="R195" i="33" s="1"/>
  <c r="O195" i="39"/>
  <c r="O195" i="45"/>
  <c r="O195" i="34"/>
  <c r="O195" i="40"/>
  <c r="O195" i="48"/>
  <c r="O195" i="43"/>
  <c r="O195" i="33"/>
  <c r="O195" i="46"/>
  <c r="O195" i="36"/>
  <c r="O195" i="47"/>
  <c r="O195" i="30"/>
  <c r="O195" i="35"/>
  <c r="O195" i="29"/>
  <c r="O195" i="42"/>
  <c r="O195" i="38"/>
  <c r="O195" i="44"/>
  <c r="O195" i="41"/>
  <c r="O195" i="32"/>
  <c r="O195" i="31"/>
  <c r="O195" i="37"/>
  <c r="O195" i="28"/>
  <c r="P253" i="39"/>
  <c r="R253" i="39" s="1"/>
  <c r="P253" i="32"/>
  <c r="R253" i="32" s="1"/>
  <c r="P253" i="48"/>
  <c r="R253" i="48" s="1"/>
  <c r="P253" i="45"/>
  <c r="R253" i="45" s="1"/>
  <c r="P253" i="41"/>
  <c r="R253" i="41" s="1"/>
  <c r="P253" i="37"/>
  <c r="R253" i="37" s="1"/>
  <c r="P253" i="31"/>
  <c r="R253" i="31" s="1"/>
  <c r="P253" i="33"/>
  <c r="R253" i="33" s="1"/>
  <c r="P253" i="36"/>
  <c r="R253" i="36" s="1"/>
  <c r="P253" i="46"/>
  <c r="R253" i="46" s="1"/>
  <c r="P253" i="34"/>
  <c r="R253" i="34" s="1"/>
  <c r="P253" i="30"/>
  <c r="R253" i="30" s="1"/>
  <c r="P253" i="35"/>
  <c r="R253" i="35" s="1"/>
  <c r="P253" i="47"/>
  <c r="P253" i="28"/>
  <c r="P253" i="42"/>
  <c r="R253" i="42" s="1"/>
  <c r="P253" i="43"/>
  <c r="R253" i="43" s="1"/>
  <c r="P253" i="29"/>
  <c r="R253" i="29" s="1"/>
  <c r="P253" i="44"/>
  <c r="R253" i="44" s="1"/>
  <c r="P253" i="38"/>
  <c r="R253" i="38" s="1"/>
  <c r="P253" i="40"/>
  <c r="R253" i="40" s="1"/>
  <c r="O253" i="37"/>
  <c r="O253" i="29"/>
  <c r="O253" i="39"/>
  <c r="O253" i="41"/>
  <c r="O253" i="42"/>
  <c r="O253" i="45"/>
  <c r="O253" i="32"/>
  <c r="O253" i="48"/>
  <c r="O253" i="46"/>
  <c r="O253" i="35"/>
  <c r="O253" i="30"/>
  <c r="O253" i="47"/>
  <c r="O253" i="28"/>
  <c r="O253" i="38"/>
  <c r="O253" i="33"/>
  <c r="O253" i="31"/>
  <c r="O253" i="34"/>
  <c r="O253" i="44"/>
  <c r="O253" i="40"/>
  <c r="O253" i="43"/>
  <c r="O253" i="36"/>
  <c r="O441" i="44"/>
  <c r="O441" i="34"/>
  <c r="O441" i="29"/>
  <c r="O441" i="37"/>
  <c r="O441" i="38"/>
  <c r="O441" i="33"/>
  <c r="O441" i="43"/>
  <c r="O441" i="30"/>
  <c r="O441" i="31"/>
  <c r="O441" i="45"/>
  <c r="O441" i="32"/>
  <c r="O441" i="40"/>
  <c r="O441" i="47"/>
  <c r="O441" i="39"/>
  <c r="O441" i="28"/>
  <c r="O441" i="36"/>
  <c r="O441" i="42"/>
  <c r="O441" i="48"/>
  <c r="O441" i="41"/>
  <c r="O441" i="46"/>
  <c r="O441" i="35"/>
  <c r="P441" i="39"/>
  <c r="R441" i="39" s="1"/>
  <c r="P441" i="36"/>
  <c r="R441" i="36" s="1"/>
  <c r="P441" i="42"/>
  <c r="R441" i="42" s="1"/>
  <c r="P441" i="48"/>
  <c r="R441" i="48" s="1"/>
  <c r="P441" i="45"/>
  <c r="R441" i="45" s="1"/>
  <c r="P441" i="37"/>
  <c r="R441" i="37" s="1"/>
  <c r="P441" i="32"/>
  <c r="R441" i="32" s="1"/>
  <c r="P441" i="46"/>
  <c r="R441" i="46" s="1"/>
  <c r="P441" i="35"/>
  <c r="R441" i="35" s="1"/>
  <c r="P441" i="34"/>
  <c r="R441" i="34" s="1"/>
  <c r="P441" i="43"/>
  <c r="R441" i="43" s="1"/>
  <c r="P441" i="29"/>
  <c r="R441" i="29" s="1"/>
  <c r="P441" i="38"/>
  <c r="R441" i="38" s="1"/>
  <c r="P441" i="47"/>
  <c r="P441" i="30"/>
  <c r="R441" i="30" s="1"/>
  <c r="P441" i="33"/>
  <c r="R441" i="33" s="1"/>
  <c r="P441" i="31"/>
  <c r="R441" i="31" s="1"/>
  <c r="P441" i="40"/>
  <c r="R441" i="40" s="1"/>
  <c r="P441" i="28"/>
  <c r="P441" i="41"/>
  <c r="R441" i="41" s="1"/>
  <c r="P441" i="44"/>
  <c r="R441" i="44" s="1"/>
  <c r="O107" i="29"/>
  <c r="O107" i="35"/>
  <c r="O107" i="31"/>
  <c r="O107" i="32"/>
  <c r="O107" i="37"/>
  <c r="O107" i="43"/>
  <c r="O107" i="30"/>
  <c r="O107" i="36"/>
  <c r="O107" i="28"/>
  <c r="O107" i="38"/>
  <c r="O107" i="42"/>
  <c r="O107" i="41"/>
  <c r="O107" i="47"/>
  <c r="O107" i="40"/>
  <c r="O107" i="48"/>
  <c r="O107" i="34"/>
  <c r="O107" i="46"/>
  <c r="O107" i="44"/>
  <c r="O107" i="33"/>
  <c r="O107" i="39"/>
  <c r="O107" i="45"/>
  <c r="P107" i="30"/>
  <c r="R107" i="30" s="1"/>
  <c r="P107" i="38"/>
  <c r="R107" i="38" s="1"/>
  <c r="P107" i="33"/>
  <c r="R107" i="33" s="1"/>
  <c r="P107" i="45"/>
  <c r="P107" i="41"/>
  <c r="R107" i="41" s="1"/>
  <c r="P107" i="44"/>
  <c r="R107" i="44" s="1"/>
  <c r="P107" i="35"/>
  <c r="R107" i="35" s="1"/>
  <c r="P107" i="28"/>
  <c r="P107" i="32"/>
  <c r="R107" i="32" s="1"/>
  <c r="P107" i="34"/>
  <c r="R107" i="34" s="1"/>
  <c r="P107" i="40"/>
  <c r="R107" i="40" s="1"/>
  <c r="P107" i="48"/>
  <c r="R107" i="48" s="1"/>
  <c r="P107" i="37"/>
  <c r="R107" i="37" s="1"/>
  <c r="P107" i="47"/>
  <c r="P107" i="42"/>
  <c r="R107" i="42" s="1"/>
  <c r="P107" i="29"/>
  <c r="R107" i="29" s="1"/>
  <c r="P107" i="43"/>
  <c r="R107" i="43" s="1"/>
  <c r="P107" i="31"/>
  <c r="R107" i="31" s="1"/>
  <c r="P107" i="36"/>
  <c r="R107" i="36" s="1"/>
  <c r="P107" i="39"/>
  <c r="R107" i="39" s="1"/>
  <c r="P107" i="46"/>
  <c r="R107" i="46" s="1"/>
  <c r="O335" i="32"/>
  <c r="O335" i="31"/>
  <c r="O335" i="40"/>
  <c r="O335" i="35"/>
  <c r="O335" i="29"/>
  <c r="O335" i="39"/>
  <c r="O335" i="37"/>
  <c r="O335" i="47"/>
  <c r="O335" i="41"/>
  <c r="O335" i="43"/>
  <c r="O335" i="46"/>
  <c r="O335" i="45"/>
  <c r="O335" i="34"/>
  <c r="O335" i="28"/>
  <c r="O335" i="38"/>
  <c r="O335" i="30"/>
  <c r="O335" i="42"/>
  <c r="O335" i="36"/>
  <c r="O335" i="48"/>
  <c r="O335" i="44"/>
  <c r="O335" i="33"/>
  <c r="P335" i="47"/>
  <c r="P335" i="30"/>
  <c r="R335" i="30" s="1"/>
  <c r="P335" i="45"/>
  <c r="R335" i="45" s="1"/>
  <c r="P335" i="44"/>
  <c r="R335" i="44" s="1"/>
  <c r="P335" i="38"/>
  <c r="R335" i="38" s="1"/>
  <c r="P335" i="32"/>
  <c r="R335" i="32" s="1"/>
  <c r="P335" i="34"/>
  <c r="R335" i="34" s="1"/>
  <c r="P335" i="31"/>
  <c r="R335" i="31" s="1"/>
  <c r="P335" i="43"/>
  <c r="R335" i="43" s="1"/>
  <c r="P335" i="35"/>
  <c r="R335" i="35" s="1"/>
  <c r="P335" i="48"/>
  <c r="R335" i="48" s="1"/>
  <c r="P335" i="46"/>
  <c r="R335" i="46" s="1"/>
  <c r="P335" i="33"/>
  <c r="R335" i="33" s="1"/>
  <c r="P335" i="39"/>
  <c r="R335" i="39" s="1"/>
  <c r="P335" i="41"/>
  <c r="R335" i="41" s="1"/>
  <c r="P335" i="42"/>
  <c r="R335" i="42" s="1"/>
  <c r="P335" i="37"/>
  <c r="R335" i="37" s="1"/>
  <c r="P335" i="28"/>
  <c r="P335" i="36"/>
  <c r="R335" i="36" s="1"/>
  <c r="P335" i="40"/>
  <c r="R335" i="40" s="1"/>
  <c r="P335" i="29"/>
  <c r="R335" i="29" s="1"/>
  <c r="O136" i="31"/>
  <c r="O136" i="38"/>
  <c r="O136" i="29"/>
  <c r="O136" i="28"/>
  <c r="O136" i="30"/>
  <c r="O136" i="33"/>
  <c r="O136" i="34"/>
  <c r="O136" i="41"/>
  <c r="O136" i="44"/>
  <c r="O136" i="47"/>
  <c r="O136" i="43"/>
  <c r="O136" i="40"/>
  <c r="O136" i="46"/>
  <c r="O136" i="42"/>
  <c r="O136" i="36"/>
  <c r="O136" i="32"/>
  <c r="O136" i="45"/>
  <c r="O136" i="37"/>
  <c r="O136" i="35"/>
  <c r="O136" i="39"/>
  <c r="O136" i="48"/>
  <c r="P136" i="36"/>
  <c r="R136" i="36" s="1"/>
  <c r="P136" i="43"/>
  <c r="R136" i="43" s="1"/>
  <c r="P136" i="32"/>
  <c r="R136" i="32" s="1"/>
  <c r="P136" i="48"/>
  <c r="R136" i="48" s="1"/>
  <c r="P136" i="30"/>
  <c r="R136" i="30" s="1"/>
  <c r="P136" i="47"/>
  <c r="P136" i="34"/>
  <c r="R136" i="34" s="1"/>
  <c r="P136" i="31"/>
  <c r="R136" i="31" s="1"/>
  <c r="P136" i="38"/>
  <c r="R136" i="38" s="1"/>
  <c r="P136" i="40"/>
  <c r="R136" i="40" s="1"/>
  <c r="P136" i="33"/>
  <c r="R136" i="33" s="1"/>
  <c r="P136" i="44"/>
  <c r="R136" i="44" s="1"/>
  <c r="P136" i="35"/>
  <c r="R136" i="35" s="1"/>
  <c r="P136" i="28"/>
  <c r="P136" i="46"/>
  <c r="R136" i="46" s="1"/>
  <c r="P136" i="41"/>
  <c r="R136" i="41" s="1"/>
  <c r="P136" i="42"/>
  <c r="R136" i="42" s="1"/>
  <c r="P136" i="37"/>
  <c r="R136" i="37" s="1"/>
  <c r="P136" i="45"/>
  <c r="R136" i="45" s="1"/>
  <c r="P136" i="39"/>
  <c r="R136" i="39" s="1"/>
  <c r="P136" i="29"/>
  <c r="R136" i="29" s="1"/>
  <c r="O458" i="43"/>
  <c r="O458" i="46"/>
  <c r="O458" i="35"/>
  <c r="O458" i="29"/>
  <c r="O458" i="45"/>
  <c r="O458" i="31"/>
  <c r="O458" i="33"/>
  <c r="O458" i="30"/>
  <c r="O458" i="41"/>
  <c r="O458" i="36"/>
  <c r="O458" i="48"/>
  <c r="O458" i="28"/>
  <c r="O458" i="34"/>
  <c r="O458" i="40"/>
  <c r="O458" i="37"/>
  <c r="O458" i="44"/>
  <c r="O458" i="39"/>
  <c r="O458" i="47"/>
  <c r="O458" i="42"/>
  <c r="O458" i="38"/>
  <c r="O458" i="32"/>
  <c r="P458" i="40"/>
  <c r="R458" i="40" s="1"/>
  <c r="P458" i="39"/>
  <c r="R458" i="39" s="1"/>
  <c r="P458" i="28"/>
  <c r="P458" i="33"/>
  <c r="R458" i="33" s="1"/>
  <c r="P458" i="29"/>
  <c r="R458" i="29" s="1"/>
  <c r="P458" i="45"/>
  <c r="R458" i="45" s="1"/>
  <c r="P458" i="43"/>
  <c r="R458" i="43" s="1"/>
  <c r="P458" i="35"/>
  <c r="R458" i="35" s="1"/>
  <c r="P458" i="37"/>
  <c r="R458" i="37" s="1"/>
  <c r="P458" i="42"/>
  <c r="R458" i="42" s="1"/>
  <c r="P458" i="41"/>
  <c r="R458" i="41" s="1"/>
  <c r="P458" i="48"/>
  <c r="R458" i="48" s="1"/>
  <c r="P458" i="47"/>
  <c r="P458" i="36"/>
  <c r="R458" i="36" s="1"/>
  <c r="P458" i="31"/>
  <c r="R458" i="31" s="1"/>
  <c r="P458" i="46"/>
  <c r="R458" i="46" s="1"/>
  <c r="P458" i="32"/>
  <c r="R458" i="32" s="1"/>
  <c r="P458" i="34"/>
  <c r="R458" i="34" s="1"/>
  <c r="P458" i="38"/>
  <c r="R458" i="38" s="1"/>
  <c r="P458" i="30"/>
  <c r="R458" i="30" s="1"/>
  <c r="P458" i="44"/>
  <c r="R458" i="44" s="1"/>
  <c r="O288" i="39"/>
  <c r="O288" i="35"/>
  <c r="O288" i="33"/>
  <c r="O288" i="37"/>
  <c r="O288" i="28"/>
  <c r="O288" i="42"/>
  <c r="O288" i="32"/>
  <c r="O288" i="30"/>
  <c r="O288" i="38"/>
  <c r="O288" i="48"/>
  <c r="O288" i="29"/>
  <c r="O288" i="45"/>
  <c r="O288" i="31"/>
  <c r="O288" i="44"/>
  <c r="O288" i="40"/>
  <c r="O288" i="34"/>
  <c r="O288" i="46"/>
  <c r="O288" i="36"/>
  <c r="O288" i="47"/>
  <c r="O288" i="43"/>
  <c r="O288" i="41"/>
  <c r="P288" i="42"/>
  <c r="R288" i="42" s="1"/>
  <c r="P288" i="47"/>
  <c r="P288" i="33"/>
  <c r="R288" i="33" s="1"/>
  <c r="P288" i="48"/>
  <c r="R288" i="48" s="1"/>
  <c r="P288" i="43"/>
  <c r="R288" i="43" s="1"/>
  <c r="P288" i="32"/>
  <c r="R288" i="32" s="1"/>
  <c r="P288" i="39"/>
  <c r="R288" i="39" s="1"/>
  <c r="P288" i="40"/>
  <c r="R288" i="40" s="1"/>
  <c r="P288" i="41"/>
  <c r="R288" i="41" s="1"/>
  <c r="P288" i="36"/>
  <c r="R288" i="36" s="1"/>
  <c r="P288" i="34"/>
  <c r="R288" i="34" s="1"/>
  <c r="P288" i="31"/>
  <c r="R288" i="31" s="1"/>
  <c r="P288" i="45"/>
  <c r="R288" i="45" s="1"/>
  <c r="P288" i="29"/>
  <c r="R288" i="29" s="1"/>
  <c r="P288" i="28"/>
  <c r="P288" i="35"/>
  <c r="R288" i="35" s="1"/>
  <c r="P288" i="38"/>
  <c r="R288" i="38" s="1"/>
  <c r="P288" i="44"/>
  <c r="R288" i="44" s="1"/>
  <c r="P288" i="30"/>
  <c r="R288" i="30" s="1"/>
  <c r="P288" i="46"/>
  <c r="R288" i="46" s="1"/>
  <c r="P288" i="37"/>
  <c r="R288" i="37" s="1"/>
  <c r="O387" i="29"/>
  <c r="O387" i="48"/>
  <c r="O387" i="31"/>
  <c r="O387" i="43"/>
  <c r="O387" i="39"/>
  <c r="O387" i="28"/>
  <c r="O387" i="45"/>
  <c r="O387" i="30"/>
  <c r="O387" i="36"/>
  <c r="O387" i="42"/>
  <c r="O387" i="32"/>
  <c r="O387" i="41"/>
  <c r="O387" i="46"/>
  <c r="O387" i="40"/>
  <c r="O387" i="37"/>
  <c r="O387" i="33"/>
  <c r="O387" i="38"/>
  <c r="O387" i="35"/>
  <c r="O387" i="34"/>
  <c r="O387" i="47"/>
  <c r="O387" i="44"/>
  <c r="P387" i="36"/>
  <c r="R387" i="36" s="1"/>
  <c r="P387" i="38"/>
  <c r="R387" i="38" s="1"/>
  <c r="P387" i="29"/>
  <c r="R387" i="29" s="1"/>
  <c r="P387" i="35"/>
  <c r="R387" i="35" s="1"/>
  <c r="P387" i="37"/>
  <c r="R387" i="37" s="1"/>
  <c r="P387" i="33"/>
  <c r="R387" i="33" s="1"/>
  <c r="P387" i="48"/>
  <c r="R387" i="48" s="1"/>
  <c r="P387" i="31"/>
  <c r="R387" i="31" s="1"/>
  <c r="P387" i="39"/>
  <c r="R387" i="39" s="1"/>
  <c r="P387" i="32"/>
  <c r="R387" i="32" s="1"/>
  <c r="P387" i="45"/>
  <c r="R387" i="45" s="1"/>
  <c r="P387" i="30"/>
  <c r="R387" i="30" s="1"/>
  <c r="P387" i="47"/>
  <c r="P387" i="46"/>
  <c r="R387" i="46" s="1"/>
  <c r="P387" i="28"/>
  <c r="P387" i="41"/>
  <c r="R387" i="41" s="1"/>
  <c r="P387" i="34"/>
  <c r="R387" i="34" s="1"/>
  <c r="P387" i="42"/>
  <c r="R387" i="42" s="1"/>
  <c r="P387" i="43"/>
  <c r="R387" i="43" s="1"/>
  <c r="P387" i="44"/>
  <c r="R387" i="44" s="1"/>
  <c r="P387" i="40"/>
  <c r="R387" i="40" s="1"/>
  <c r="P363" i="45"/>
  <c r="R363" i="45" s="1"/>
  <c r="P363" i="31"/>
  <c r="R363" i="31" s="1"/>
  <c r="P363" i="30"/>
  <c r="R363" i="30" s="1"/>
  <c r="P363" i="41"/>
  <c r="R363" i="41" s="1"/>
  <c r="P363" i="43"/>
  <c r="R363" i="43" s="1"/>
  <c r="P363" i="33"/>
  <c r="R363" i="33" s="1"/>
  <c r="P363" i="38"/>
  <c r="R363" i="38" s="1"/>
  <c r="P363" i="46"/>
  <c r="R363" i="46" s="1"/>
  <c r="P363" i="39"/>
  <c r="R363" i="39" s="1"/>
  <c r="P363" i="34"/>
  <c r="R363" i="34" s="1"/>
  <c r="P363" i="35"/>
  <c r="R363" i="35" s="1"/>
  <c r="P363" i="28"/>
  <c r="P363" i="32"/>
  <c r="R363" i="32" s="1"/>
  <c r="P363" i="48"/>
  <c r="R363" i="48" s="1"/>
  <c r="P363" i="37"/>
  <c r="R363" i="37" s="1"/>
  <c r="P363" i="47"/>
  <c r="P363" i="36"/>
  <c r="R363" i="36" s="1"/>
  <c r="P363" i="40"/>
  <c r="R363" i="40" s="1"/>
  <c r="P363" i="44"/>
  <c r="R363" i="44" s="1"/>
  <c r="P363" i="42"/>
  <c r="R363" i="42" s="1"/>
  <c r="P363" i="29"/>
  <c r="R363" i="29" s="1"/>
  <c r="O363" i="28"/>
  <c r="O363" i="42"/>
  <c r="O363" i="46"/>
  <c r="O363" i="32"/>
  <c r="O363" i="47"/>
  <c r="O363" i="39"/>
  <c r="O363" i="34"/>
  <c r="O363" i="31"/>
  <c r="O363" i="40"/>
  <c r="O363" i="35"/>
  <c r="O363" i="48"/>
  <c r="O363" i="29"/>
  <c r="O363" i="36"/>
  <c r="O363" i="33"/>
  <c r="O363" i="38"/>
  <c r="O363" i="44"/>
  <c r="O363" i="45"/>
  <c r="O363" i="43"/>
  <c r="O363" i="30"/>
  <c r="O363" i="37"/>
  <c r="O363" i="41"/>
  <c r="P198" i="34"/>
  <c r="R198" i="34" s="1"/>
  <c r="P198" i="42"/>
  <c r="R198" i="42" s="1"/>
  <c r="P198" i="28"/>
  <c r="P198" i="35"/>
  <c r="R198" i="35" s="1"/>
  <c r="P198" i="43"/>
  <c r="R198" i="43" s="1"/>
  <c r="P198" i="31"/>
  <c r="R198" i="31" s="1"/>
  <c r="P198" i="45"/>
  <c r="R198" i="45" s="1"/>
  <c r="P198" i="32"/>
  <c r="R198" i="32" s="1"/>
  <c r="P198" i="46"/>
  <c r="R198" i="46" s="1"/>
  <c r="P198" i="36"/>
  <c r="R198" i="36" s="1"/>
  <c r="P198" i="48"/>
  <c r="R198" i="48" s="1"/>
  <c r="P198" i="29"/>
  <c r="R198" i="29" s="1"/>
  <c r="P198" i="30"/>
  <c r="R198" i="30" s="1"/>
  <c r="P198" i="44"/>
  <c r="R198" i="44" s="1"/>
  <c r="P198" i="37"/>
  <c r="R198" i="37" s="1"/>
  <c r="P198" i="38"/>
  <c r="R198" i="38" s="1"/>
  <c r="P198" i="39"/>
  <c r="R198" i="39" s="1"/>
  <c r="P198" i="41"/>
  <c r="R198" i="41" s="1"/>
  <c r="P198" i="33"/>
  <c r="R198" i="33" s="1"/>
  <c r="P198" i="40"/>
  <c r="R198" i="40" s="1"/>
  <c r="P198" i="47"/>
  <c r="O198" i="44"/>
  <c r="O198" i="36"/>
  <c r="O198" i="28"/>
  <c r="O198" i="47"/>
  <c r="O198" i="43"/>
  <c r="O198" i="40"/>
  <c r="O198" i="30"/>
  <c r="O198" i="32"/>
  <c r="O198" i="31"/>
  <c r="O198" i="35"/>
  <c r="O198" i="39"/>
  <c r="O198" i="34"/>
  <c r="O198" i="42"/>
  <c r="O198" i="48"/>
  <c r="O198" i="46"/>
  <c r="O198" i="33"/>
  <c r="O198" i="38"/>
  <c r="O198" i="45"/>
  <c r="O198" i="41"/>
  <c r="O198" i="29"/>
  <c r="O198" i="37"/>
  <c r="P389" i="34"/>
  <c r="R389" i="34" s="1"/>
  <c r="P389" i="45"/>
  <c r="R389" i="45" s="1"/>
  <c r="P389" i="33"/>
  <c r="R389" i="33" s="1"/>
  <c r="P389" i="42"/>
  <c r="R389" i="42" s="1"/>
  <c r="P389" i="41"/>
  <c r="R389" i="41" s="1"/>
  <c r="P389" i="29"/>
  <c r="R389" i="29" s="1"/>
  <c r="P389" i="31"/>
  <c r="R389" i="31" s="1"/>
  <c r="P389" i="46"/>
  <c r="R389" i="46" s="1"/>
  <c r="P389" i="35"/>
  <c r="R389" i="35" s="1"/>
  <c r="P389" i="44"/>
  <c r="R389" i="44" s="1"/>
  <c r="P389" i="39"/>
  <c r="R389" i="39" s="1"/>
  <c r="P389" i="47"/>
  <c r="P389" i="30"/>
  <c r="R389" i="30" s="1"/>
  <c r="P389" i="37"/>
  <c r="R389" i="37" s="1"/>
  <c r="P389" i="40"/>
  <c r="R389" i="40" s="1"/>
  <c r="P389" i="32"/>
  <c r="R389" i="32" s="1"/>
  <c r="P389" i="48"/>
  <c r="R389" i="48" s="1"/>
  <c r="P389" i="38"/>
  <c r="R389" i="38" s="1"/>
  <c r="P389" i="28"/>
  <c r="P389" i="43"/>
  <c r="R389" i="43" s="1"/>
  <c r="P389" i="36"/>
  <c r="R389" i="36" s="1"/>
  <c r="O389" i="45"/>
  <c r="O389" i="31"/>
  <c r="O389" i="37"/>
  <c r="O389" i="29"/>
  <c r="O389" i="36"/>
  <c r="O389" i="43"/>
  <c r="O389" i="35"/>
  <c r="O389" i="30"/>
  <c r="O389" i="41"/>
  <c r="O389" i="42"/>
  <c r="O389" i="46"/>
  <c r="O389" i="38"/>
  <c r="O389" i="32"/>
  <c r="O389" i="47"/>
  <c r="O389" i="39"/>
  <c r="O389" i="40"/>
  <c r="O389" i="33"/>
  <c r="O389" i="28"/>
  <c r="O389" i="44"/>
  <c r="O389" i="34"/>
  <c r="O389" i="48"/>
  <c r="P450" i="31"/>
  <c r="R450" i="31" s="1"/>
  <c r="P450" i="45"/>
  <c r="R450" i="45" s="1"/>
  <c r="P450" i="33"/>
  <c r="R450" i="33" s="1"/>
  <c r="P450" i="38"/>
  <c r="R450" i="38" s="1"/>
  <c r="P450" i="36"/>
  <c r="R450" i="36" s="1"/>
  <c r="P450" i="37"/>
  <c r="R450" i="37" s="1"/>
  <c r="P450" i="46"/>
  <c r="R450" i="46" s="1"/>
  <c r="P450" i="35"/>
  <c r="R450" i="35" s="1"/>
  <c r="P450" i="44"/>
  <c r="R450" i="44" s="1"/>
  <c r="P450" i="32"/>
  <c r="R450" i="32" s="1"/>
  <c r="P450" i="29"/>
  <c r="R450" i="29" s="1"/>
  <c r="P450" i="43"/>
  <c r="R450" i="43" s="1"/>
  <c r="P450" i="39"/>
  <c r="R450" i="39" s="1"/>
  <c r="P450" i="48"/>
  <c r="R450" i="48" s="1"/>
  <c r="P450" i="40"/>
  <c r="R450" i="40" s="1"/>
  <c r="P450" i="41"/>
  <c r="R450" i="41" s="1"/>
  <c r="P450" i="34"/>
  <c r="R450" i="34" s="1"/>
  <c r="P450" i="28"/>
  <c r="P450" i="30"/>
  <c r="R450" i="30" s="1"/>
  <c r="P450" i="47"/>
  <c r="P450" i="42"/>
  <c r="R450" i="42" s="1"/>
  <c r="O450" i="43"/>
  <c r="O450" i="34"/>
  <c r="O450" i="42"/>
  <c r="O450" i="28"/>
  <c r="O450" i="30"/>
  <c r="O450" i="46"/>
  <c r="O450" i="38"/>
  <c r="O450" i="32"/>
  <c r="O450" i="40"/>
  <c r="O450" i="35"/>
  <c r="O450" i="39"/>
  <c r="O450" i="44"/>
  <c r="O450" i="37"/>
  <c r="O450" i="48"/>
  <c r="O450" i="33"/>
  <c r="O450" i="47"/>
  <c r="O450" i="41"/>
  <c r="O450" i="45"/>
  <c r="O450" i="36"/>
  <c r="O450" i="31"/>
  <c r="O450" i="29"/>
  <c r="L229" i="41"/>
  <c r="L229" i="47"/>
  <c r="L229" i="48"/>
  <c r="L229" i="29"/>
  <c r="L229" i="33"/>
  <c r="L229" i="38"/>
  <c r="L229" i="45"/>
  <c r="L229" i="46"/>
  <c r="L229" i="36"/>
  <c r="L229" i="34"/>
  <c r="L229" i="44"/>
  <c r="L229" i="42"/>
  <c r="L229" i="30"/>
  <c r="L229" i="28"/>
  <c r="L229" i="31"/>
  <c r="L229" i="32"/>
  <c r="L229" i="43"/>
  <c r="L229" i="39"/>
  <c r="L229" i="35"/>
  <c r="L229" i="37"/>
  <c r="L229" i="40"/>
  <c r="O294" i="30"/>
  <c r="O294" i="44"/>
  <c r="O294" i="43"/>
  <c r="O294" i="34"/>
  <c r="O294" i="36"/>
  <c r="O294" i="41"/>
  <c r="O294" i="39"/>
  <c r="O294" i="46"/>
  <c r="O294" i="45"/>
  <c r="O294" i="37"/>
  <c r="O294" i="47"/>
  <c r="O294" i="31"/>
  <c r="O294" i="35"/>
  <c r="O294" i="29"/>
  <c r="O294" i="38"/>
  <c r="O294" i="48"/>
  <c r="O294" i="28"/>
  <c r="O294" i="42"/>
  <c r="O294" i="40"/>
  <c r="O294" i="32"/>
  <c r="O294" i="33"/>
  <c r="P294" i="34"/>
  <c r="R294" i="34" s="1"/>
  <c r="P294" i="41"/>
  <c r="R294" i="41" s="1"/>
  <c r="P294" i="45"/>
  <c r="R294" i="45" s="1"/>
  <c r="P294" i="32"/>
  <c r="R294" i="32" s="1"/>
  <c r="P294" i="30"/>
  <c r="R294" i="30" s="1"/>
  <c r="P294" i="43"/>
  <c r="R294" i="43" s="1"/>
  <c r="P294" i="37"/>
  <c r="R294" i="37" s="1"/>
  <c r="P294" i="33"/>
  <c r="R294" i="33" s="1"/>
  <c r="P294" i="31"/>
  <c r="R294" i="31" s="1"/>
  <c r="P294" i="46"/>
  <c r="R294" i="46" s="1"/>
  <c r="P294" i="42"/>
  <c r="R294" i="42" s="1"/>
  <c r="P294" i="44"/>
  <c r="R294" i="44" s="1"/>
  <c r="P294" i="36"/>
  <c r="R294" i="36" s="1"/>
  <c r="P294" i="28"/>
  <c r="P294" i="38"/>
  <c r="R294" i="38" s="1"/>
  <c r="P294" i="39"/>
  <c r="R294" i="39" s="1"/>
  <c r="P294" i="40"/>
  <c r="R294" i="40" s="1"/>
  <c r="P294" i="35"/>
  <c r="R294" i="35" s="1"/>
  <c r="P294" i="48"/>
  <c r="R294" i="48" s="1"/>
  <c r="P294" i="47"/>
  <c r="P294" i="29"/>
  <c r="R294" i="29" s="1"/>
  <c r="O118" i="34"/>
  <c r="O118" i="45"/>
  <c r="O118" i="31"/>
  <c r="O118" i="29"/>
  <c r="O118" i="36"/>
  <c r="O118" i="40"/>
  <c r="O118" i="44"/>
  <c r="O118" i="43"/>
  <c r="O118" i="41"/>
  <c r="O118" i="42"/>
  <c r="O118" i="30"/>
  <c r="O118" i="32"/>
  <c r="O118" i="28"/>
  <c r="O118" i="48"/>
  <c r="O118" i="33"/>
  <c r="O118" i="37"/>
  <c r="O118" i="46"/>
  <c r="O118" i="47"/>
  <c r="O118" i="35"/>
  <c r="O118" i="38"/>
  <c r="O118" i="39"/>
  <c r="P118" i="42"/>
  <c r="R118" i="42" s="1"/>
  <c r="P118" i="30"/>
  <c r="R118" i="30" s="1"/>
  <c r="P118" i="38"/>
  <c r="R118" i="38" s="1"/>
  <c r="P118" i="29"/>
  <c r="R118" i="29" s="1"/>
  <c r="P118" i="45"/>
  <c r="R118" i="45" s="1"/>
  <c r="P118" i="40"/>
  <c r="R118" i="40" s="1"/>
  <c r="P118" i="44"/>
  <c r="R118" i="44" s="1"/>
  <c r="P118" i="37"/>
  <c r="R118" i="37" s="1"/>
  <c r="P118" i="48"/>
  <c r="R118" i="48" s="1"/>
  <c r="P118" i="39"/>
  <c r="R118" i="39" s="1"/>
  <c r="P118" i="47"/>
  <c r="P118" i="31"/>
  <c r="R118" i="31" s="1"/>
  <c r="P118" i="43"/>
  <c r="R118" i="43" s="1"/>
  <c r="P118" i="28"/>
  <c r="P118" i="33"/>
  <c r="R118" i="33" s="1"/>
  <c r="P118" i="46"/>
  <c r="R118" i="46" s="1"/>
  <c r="P118" i="34"/>
  <c r="R118" i="34" s="1"/>
  <c r="P118" i="41"/>
  <c r="R118" i="41" s="1"/>
  <c r="P118" i="32"/>
  <c r="R118" i="32" s="1"/>
  <c r="P118" i="36"/>
  <c r="R118" i="36" s="1"/>
  <c r="P118" i="35"/>
  <c r="R118" i="35" s="1"/>
  <c r="P466" i="45"/>
  <c r="R466" i="45" s="1"/>
  <c r="P466" i="28"/>
  <c r="P466" i="31"/>
  <c r="R466" i="31" s="1"/>
  <c r="P466" i="33"/>
  <c r="R466" i="33" s="1"/>
  <c r="P466" i="32"/>
  <c r="R466" i="32" s="1"/>
  <c r="P466" i="43"/>
  <c r="R466" i="43" s="1"/>
  <c r="P466" i="38"/>
  <c r="R466" i="38" s="1"/>
  <c r="P466" i="40"/>
  <c r="R466" i="40" s="1"/>
  <c r="P466" i="37"/>
  <c r="R466" i="37" s="1"/>
  <c r="P466" i="39"/>
  <c r="R466" i="39" s="1"/>
  <c r="P466" i="47"/>
  <c r="P466" i="48"/>
  <c r="R466" i="48" s="1"/>
  <c r="P466" i="30"/>
  <c r="R466" i="30" s="1"/>
  <c r="P466" i="41"/>
  <c r="R466" i="41" s="1"/>
  <c r="P466" i="29"/>
  <c r="R466" i="29" s="1"/>
  <c r="P466" i="34"/>
  <c r="R466" i="34" s="1"/>
  <c r="P466" i="44"/>
  <c r="R466" i="44" s="1"/>
  <c r="P466" i="36"/>
  <c r="R466" i="36" s="1"/>
  <c r="P466" i="46"/>
  <c r="R466" i="46" s="1"/>
  <c r="P466" i="35"/>
  <c r="R466" i="35" s="1"/>
  <c r="P466" i="42"/>
  <c r="R466" i="42" s="1"/>
  <c r="O466" i="32"/>
  <c r="O466" i="28"/>
  <c r="O466" i="47"/>
  <c r="O466" i="30"/>
  <c r="O466" i="35"/>
  <c r="O466" i="31"/>
  <c r="O466" i="41"/>
  <c r="O466" i="44"/>
  <c r="O466" i="37"/>
  <c r="O466" i="46"/>
  <c r="O466" i="39"/>
  <c r="O466" i="34"/>
  <c r="O466" i="38"/>
  <c r="O466" i="42"/>
  <c r="O466" i="29"/>
  <c r="O466" i="48"/>
  <c r="O466" i="45"/>
  <c r="O466" i="36"/>
  <c r="O466" i="33"/>
  <c r="O466" i="40"/>
  <c r="O466" i="43"/>
  <c r="P232" i="44"/>
  <c r="R232" i="44" s="1"/>
  <c r="P232" i="40"/>
  <c r="R232" i="40" s="1"/>
  <c r="P232" i="39"/>
  <c r="R232" i="39" s="1"/>
  <c r="P232" i="48"/>
  <c r="R232" i="48" s="1"/>
  <c r="P232" i="47"/>
  <c r="P232" i="28"/>
  <c r="P232" i="41"/>
  <c r="R232" i="41" s="1"/>
  <c r="P232" i="38"/>
  <c r="R232" i="38" s="1"/>
  <c r="P232" i="36"/>
  <c r="R232" i="36" s="1"/>
  <c r="P232" i="32"/>
  <c r="R232" i="32" s="1"/>
  <c r="P232" i="43"/>
  <c r="R232" i="43" s="1"/>
  <c r="P232" i="30"/>
  <c r="R232" i="30" s="1"/>
  <c r="P232" i="33"/>
  <c r="R232" i="33" s="1"/>
  <c r="P232" i="34"/>
  <c r="R232" i="34" s="1"/>
  <c r="P232" i="45"/>
  <c r="R232" i="45" s="1"/>
  <c r="P232" i="37"/>
  <c r="R232" i="37" s="1"/>
  <c r="P232" i="31"/>
  <c r="R232" i="31" s="1"/>
  <c r="P232" i="29"/>
  <c r="R232" i="29" s="1"/>
  <c r="P232" i="35"/>
  <c r="R232" i="35" s="1"/>
  <c r="P232" i="42"/>
  <c r="R232" i="42" s="1"/>
  <c r="P232" i="46"/>
  <c r="R232" i="46" s="1"/>
  <c r="O232" i="47"/>
  <c r="O232" i="44"/>
  <c r="O232" i="34"/>
  <c r="O232" i="37"/>
  <c r="O232" i="32"/>
  <c r="O232" i="36"/>
  <c r="O232" i="48"/>
  <c r="O232" i="45"/>
  <c r="O232" i="33"/>
  <c r="O232" i="41"/>
  <c r="O232" i="35"/>
  <c r="O232" i="30"/>
  <c r="O232" i="31"/>
  <c r="O232" i="46"/>
  <c r="O232" i="29"/>
  <c r="O232" i="43"/>
  <c r="O232" i="39"/>
  <c r="O232" i="40"/>
  <c r="O232" i="38"/>
  <c r="O232" i="42"/>
  <c r="O232" i="28"/>
  <c r="P256" i="28"/>
  <c r="P256" i="33"/>
  <c r="R256" i="33" s="1"/>
  <c r="P256" i="37"/>
  <c r="R256" i="37" s="1"/>
  <c r="P256" i="29"/>
  <c r="R256" i="29" s="1"/>
  <c r="P256" i="47"/>
  <c r="P256" i="38"/>
  <c r="R256" i="38" s="1"/>
  <c r="P256" i="43"/>
  <c r="R256" i="43" s="1"/>
  <c r="P256" i="36"/>
  <c r="R256" i="36" s="1"/>
  <c r="P256" i="41"/>
  <c r="R256" i="41" s="1"/>
  <c r="P256" i="48"/>
  <c r="R256" i="48" s="1"/>
  <c r="P256" i="39"/>
  <c r="R256" i="39" s="1"/>
  <c r="P256" i="44"/>
  <c r="R256" i="44" s="1"/>
  <c r="P256" i="35"/>
  <c r="R256" i="35" s="1"/>
  <c r="P256" i="45"/>
  <c r="R256" i="45" s="1"/>
  <c r="P256" i="46"/>
  <c r="R256" i="46" s="1"/>
  <c r="P256" i="31"/>
  <c r="R256" i="31" s="1"/>
  <c r="P256" i="34"/>
  <c r="R256" i="34" s="1"/>
  <c r="P256" i="40"/>
  <c r="R256" i="40" s="1"/>
  <c r="P256" i="42"/>
  <c r="R256" i="42" s="1"/>
  <c r="P256" i="30"/>
  <c r="R256" i="30" s="1"/>
  <c r="P256" i="32"/>
  <c r="R256" i="32" s="1"/>
  <c r="O256" i="47"/>
  <c r="O256" i="43"/>
  <c r="O256" i="39"/>
  <c r="O256" i="30"/>
  <c r="O256" i="37"/>
  <c r="O256" i="38"/>
  <c r="O256" i="42"/>
  <c r="O256" i="40"/>
  <c r="O256" i="48"/>
  <c r="O256" i="33"/>
  <c r="O256" i="35"/>
  <c r="O256" i="36"/>
  <c r="O256" i="29"/>
  <c r="O256" i="32"/>
  <c r="O256" i="46"/>
  <c r="O256" i="44"/>
  <c r="O256" i="28"/>
  <c r="O256" i="45"/>
  <c r="O256" i="34"/>
  <c r="O256" i="31"/>
  <c r="O256" i="41"/>
  <c r="P287" i="47"/>
  <c r="P287" i="39"/>
  <c r="R287" i="39" s="1"/>
  <c r="P287" i="30"/>
  <c r="R287" i="30" s="1"/>
  <c r="P287" i="38"/>
  <c r="R287" i="38" s="1"/>
  <c r="P287" i="35"/>
  <c r="R287" i="35" s="1"/>
  <c r="P287" i="46"/>
  <c r="R287" i="46" s="1"/>
  <c r="P287" i="36"/>
  <c r="R287" i="36" s="1"/>
  <c r="P287" i="29"/>
  <c r="R287" i="29" s="1"/>
  <c r="P287" i="41"/>
  <c r="R287" i="41" s="1"/>
  <c r="P287" i="40"/>
  <c r="R287" i="40" s="1"/>
  <c r="P287" i="43"/>
  <c r="R287" i="43" s="1"/>
  <c r="P287" i="37"/>
  <c r="R287" i="37" s="1"/>
  <c r="P287" i="32"/>
  <c r="R287" i="32" s="1"/>
  <c r="P287" i="34"/>
  <c r="R287" i="34" s="1"/>
  <c r="P287" i="31"/>
  <c r="R287" i="31" s="1"/>
  <c r="P287" i="42"/>
  <c r="R287" i="42" s="1"/>
  <c r="P287" i="28"/>
  <c r="P287" i="33"/>
  <c r="R287" i="33" s="1"/>
  <c r="P287" i="45"/>
  <c r="R287" i="45" s="1"/>
  <c r="P287" i="48"/>
  <c r="R287" i="48" s="1"/>
  <c r="P287" i="44"/>
  <c r="R287" i="44" s="1"/>
  <c r="O287" i="44"/>
  <c r="O287" i="30"/>
  <c r="O287" i="29"/>
  <c r="O287" i="35"/>
  <c r="O287" i="43"/>
  <c r="O287" i="36"/>
  <c r="O287" i="33"/>
  <c r="O287" i="45"/>
  <c r="O287" i="48"/>
  <c r="O287" i="37"/>
  <c r="O287" i="38"/>
  <c r="O287" i="41"/>
  <c r="O287" i="31"/>
  <c r="O287" i="39"/>
  <c r="O287" i="28"/>
  <c r="O287" i="32"/>
  <c r="O287" i="34"/>
  <c r="O287" i="46"/>
  <c r="O287" i="40"/>
  <c r="O287" i="47"/>
  <c r="O287" i="42"/>
  <c r="P431" i="44"/>
  <c r="R431" i="44" s="1"/>
  <c r="P431" i="39"/>
  <c r="R431" i="39" s="1"/>
  <c r="P431" i="30"/>
  <c r="R431" i="30" s="1"/>
  <c r="P431" i="40"/>
  <c r="R431" i="40" s="1"/>
  <c r="P431" i="33"/>
  <c r="R431" i="33" s="1"/>
  <c r="P431" i="37"/>
  <c r="R431" i="37" s="1"/>
  <c r="P431" i="48"/>
  <c r="R431" i="48" s="1"/>
  <c r="P431" i="35"/>
  <c r="R431" i="35" s="1"/>
  <c r="P431" i="41"/>
  <c r="R431" i="41" s="1"/>
  <c r="P431" i="34"/>
  <c r="R431" i="34" s="1"/>
  <c r="P431" i="42"/>
  <c r="R431" i="42" s="1"/>
  <c r="P431" i="38"/>
  <c r="R431" i="38" s="1"/>
  <c r="P431" i="43"/>
  <c r="R431" i="43" s="1"/>
  <c r="P431" i="45"/>
  <c r="R431" i="45" s="1"/>
  <c r="P431" i="28"/>
  <c r="P431" i="36"/>
  <c r="R431" i="36" s="1"/>
  <c r="P431" i="29"/>
  <c r="R431" i="29" s="1"/>
  <c r="P431" i="31"/>
  <c r="R431" i="31" s="1"/>
  <c r="P431" i="46"/>
  <c r="R431" i="46" s="1"/>
  <c r="P431" i="47"/>
  <c r="P431" i="32"/>
  <c r="R431" i="32" s="1"/>
  <c r="O431" i="37"/>
  <c r="O431" i="48"/>
  <c r="O431" i="46"/>
  <c r="O431" i="38"/>
  <c r="O431" i="36"/>
  <c r="O431" i="44"/>
  <c r="O431" i="35"/>
  <c r="O431" i="33"/>
  <c r="O431" i="40"/>
  <c r="O431" i="34"/>
  <c r="O431" i="45"/>
  <c r="O431" i="28"/>
  <c r="O431" i="29"/>
  <c r="O431" i="30"/>
  <c r="O431" i="39"/>
  <c r="O431" i="41"/>
  <c r="O431" i="42"/>
  <c r="O431" i="47"/>
  <c r="O431" i="31"/>
  <c r="O431" i="32"/>
  <c r="O431" i="43"/>
  <c r="P98" i="41"/>
  <c r="P98" i="31"/>
  <c r="P98" i="44"/>
  <c r="R98" i="44" s="1"/>
  <c r="P98" i="37"/>
  <c r="R98" i="37" s="1"/>
  <c r="P98" i="35"/>
  <c r="R98" i="35" s="1"/>
  <c r="P98" i="39"/>
  <c r="P98" i="28"/>
  <c r="P98" i="34"/>
  <c r="P98" i="43"/>
  <c r="P98" i="47"/>
  <c r="P98" i="48"/>
  <c r="R98" i="48" s="1"/>
  <c r="P98" i="46"/>
  <c r="P98" i="40"/>
  <c r="R98" i="40" s="1"/>
  <c r="P98" i="29"/>
  <c r="P98" i="38"/>
  <c r="R98" i="38" s="1"/>
  <c r="P98" i="42"/>
  <c r="R98" i="42" s="1"/>
  <c r="P98" i="32"/>
  <c r="R98" i="32" s="1"/>
  <c r="P98" i="36"/>
  <c r="P98" i="30"/>
  <c r="P98" i="33"/>
  <c r="P98" i="45"/>
  <c r="R98" i="45" s="1"/>
  <c r="O98" i="29"/>
  <c r="O98" i="35"/>
  <c r="O98" i="43"/>
  <c r="O98" i="28"/>
  <c r="O98" i="41"/>
  <c r="O98" i="31"/>
  <c r="O98" i="37"/>
  <c r="O98" i="33"/>
  <c r="O98" i="40"/>
  <c r="O98" i="44"/>
  <c r="O98" i="34"/>
  <c r="O98" i="42"/>
  <c r="O98" i="30"/>
  <c r="O98" i="48"/>
  <c r="O98" i="47"/>
  <c r="O98" i="38"/>
  <c r="O98" i="45"/>
  <c r="O98" i="32"/>
  <c r="O98" i="39"/>
  <c r="O98" i="46"/>
  <c r="O98" i="36"/>
  <c r="P413" i="37"/>
  <c r="R413" i="37" s="1"/>
  <c r="P413" i="35"/>
  <c r="R413" i="35" s="1"/>
  <c r="P413" i="42"/>
  <c r="R413" i="42" s="1"/>
  <c r="P413" i="48"/>
  <c r="R413" i="48" s="1"/>
  <c r="P413" i="32"/>
  <c r="R413" i="32" s="1"/>
  <c r="P413" i="46"/>
  <c r="R413" i="46" s="1"/>
  <c r="P413" i="40"/>
  <c r="R413" i="40" s="1"/>
  <c r="P413" i="45"/>
  <c r="R413" i="45" s="1"/>
  <c r="P413" i="34"/>
  <c r="R413" i="34" s="1"/>
  <c r="P413" i="31"/>
  <c r="R413" i="31" s="1"/>
  <c r="P413" i="43"/>
  <c r="R413" i="43" s="1"/>
  <c r="P413" i="36"/>
  <c r="R413" i="36" s="1"/>
  <c r="P413" i="30"/>
  <c r="R413" i="30" s="1"/>
  <c r="P413" i="28"/>
  <c r="P413" i="38"/>
  <c r="R413" i="38" s="1"/>
  <c r="P413" i="44"/>
  <c r="R413" i="44" s="1"/>
  <c r="P413" i="47"/>
  <c r="P413" i="39"/>
  <c r="R413" i="39" s="1"/>
  <c r="P413" i="33"/>
  <c r="R413" i="33" s="1"/>
  <c r="P413" i="29"/>
  <c r="R413" i="29" s="1"/>
  <c r="P413" i="41"/>
  <c r="R413" i="41" s="1"/>
  <c r="O413" i="35"/>
  <c r="O413" i="34"/>
  <c r="O413" i="28"/>
  <c r="O413" i="44"/>
  <c r="O413" i="39"/>
  <c r="O413" i="42"/>
  <c r="O413" i="29"/>
  <c r="O413" i="38"/>
  <c r="O413" i="30"/>
  <c r="O413" i="36"/>
  <c r="O413" i="48"/>
  <c r="O413" i="31"/>
  <c r="O413" i="33"/>
  <c r="O413" i="45"/>
  <c r="O413" i="40"/>
  <c r="O413" i="43"/>
  <c r="O413" i="32"/>
  <c r="O413" i="47"/>
  <c r="O413" i="37"/>
  <c r="O413" i="41"/>
  <c r="O413" i="46"/>
  <c r="O409" i="44"/>
  <c r="O409" i="29"/>
  <c r="O409" i="43"/>
  <c r="O409" i="31"/>
  <c r="O409" i="35"/>
  <c r="O409" i="45"/>
  <c r="O409" i="33"/>
  <c r="O409" i="41"/>
  <c r="O409" i="42"/>
  <c r="O409" i="32"/>
  <c r="O409" i="46"/>
  <c r="O409" i="37"/>
  <c r="O409" i="47"/>
  <c r="O409" i="30"/>
  <c r="O409" i="34"/>
  <c r="O409" i="36"/>
  <c r="O409" i="38"/>
  <c r="O409" i="28"/>
  <c r="O409" i="39"/>
  <c r="O409" i="48"/>
  <c r="O409" i="40"/>
  <c r="P409" i="36"/>
  <c r="R409" i="36" s="1"/>
  <c r="P409" i="44"/>
  <c r="R409" i="44" s="1"/>
  <c r="P409" i="29"/>
  <c r="R409" i="29" s="1"/>
  <c r="P409" i="47"/>
  <c r="P409" i="45"/>
  <c r="R409" i="45" s="1"/>
  <c r="P409" i="48"/>
  <c r="R409" i="48" s="1"/>
  <c r="P409" i="33"/>
  <c r="R409" i="33" s="1"/>
  <c r="P409" i="41"/>
  <c r="R409" i="41" s="1"/>
  <c r="P409" i="39"/>
  <c r="R409" i="39" s="1"/>
  <c r="P409" i="28"/>
  <c r="P409" i="32"/>
  <c r="R409" i="32" s="1"/>
  <c r="P409" i="35"/>
  <c r="R409" i="35" s="1"/>
  <c r="P409" i="40"/>
  <c r="R409" i="40" s="1"/>
  <c r="P409" i="38"/>
  <c r="R409" i="38" s="1"/>
  <c r="P409" i="46"/>
  <c r="R409" i="46" s="1"/>
  <c r="P409" i="43"/>
  <c r="R409" i="43" s="1"/>
  <c r="P409" i="31"/>
  <c r="R409" i="31" s="1"/>
  <c r="P409" i="37"/>
  <c r="R409" i="37" s="1"/>
  <c r="P409" i="30"/>
  <c r="R409" i="30" s="1"/>
  <c r="P409" i="42"/>
  <c r="R409" i="42" s="1"/>
  <c r="P409" i="34"/>
  <c r="R409" i="34" s="1"/>
  <c r="P408" i="42"/>
  <c r="R408" i="42" s="1"/>
  <c r="P408" i="41"/>
  <c r="R408" i="41" s="1"/>
  <c r="P408" i="31"/>
  <c r="R408" i="31" s="1"/>
  <c r="P408" i="28"/>
  <c r="P408" i="34"/>
  <c r="R408" i="34" s="1"/>
  <c r="P408" i="39"/>
  <c r="R408" i="39" s="1"/>
  <c r="P408" i="32"/>
  <c r="R408" i="32" s="1"/>
  <c r="P408" i="37"/>
  <c r="R408" i="37" s="1"/>
  <c r="P408" i="43"/>
  <c r="R408" i="43" s="1"/>
  <c r="P408" i="35"/>
  <c r="R408" i="35" s="1"/>
  <c r="P408" i="30"/>
  <c r="R408" i="30" s="1"/>
  <c r="P408" i="29"/>
  <c r="R408" i="29" s="1"/>
  <c r="P408" i="47"/>
  <c r="P408" i="33"/>
  <c r="R408" i="33" s="1"/>
  <c r="P408" i="38"/>
  <c r="R408" i="38" s="1"/>
  <c r="P408" i="46"/>
  <c r="R408" i="46" s="1"/>
  <c r="P408" i="45"/>
  <c r="R408" i="45" s="1"/>
  <c r="P408" i="48"/>
  <c r="R408" i="48" s="1"/>
  <c r="P408" i="36"/>
  <c r="R408" i="36" s="1"/>
  <c r="P408" i="44"/>
  <c r="R408" i="44" s="1"/>
  <c r="P408" i="40"/>
  <c r="R408" i="40" s="1"/>
  <c r="O408" i="31"/>
  <c r="O408" i="37"/>
  <c r="O408" i="38"/>
  <c r="O408" i="44"/>
  <c r="O408" i="43"/>
  <c r="O408" i="45"/>
  <c r="O408" i="46"/>
  <c r="O408" i="40"/>
  <c r="O408" i="48"/>
  <c r="O408" i="29"/>
  <c r="O408" i="42"/>
  <c r="O408" i="41"/>
  <c r="O408" i="36"/>
  <c r="O408" i="33"/>
  <c r="O408" i="28"/>
  <c r="O408" i="39"/>
  <c r="O408" i="30"/>
  <c r="O408" i="35"/>
  <c r="O408" i="47"/>
  <c r="O408" i="34"/>
  <c r="O408" i="32"/>
  <c r="O106" i="40"/>
  <c r="O106" i="38"/>
  <c r="O106" i="46"/>
  <c r="O106" i="42"/>
  <c r="O106" i="37"/>
  <c r="O106" i="45"/>
  <c r="O106" i="30"/>
  <c r="O106" i="32"/>
  <c r="O106" i="43"/>
  <c r="O106" i="39"/>
  <c r="O106" i="47"/>
  <c r="O106" i="36"/>
  <c r="O106" i="48"/>
  <c r="O106" i="33"/>
  <c r="O106" i="44"/>
  <c r="O106" i="29"/>
  <c r="O106" i="34"/>
  <c r="O106" i="41"/>
  <c r="O106" i="35"/>
  <c r="O106" i="31"/>
  <c r="O106" i="28"/>
  <c r="P106" i="43"/>
  <c r="R106" i="43" s="1"/>
  <c r="P106" i="30"/>
  <c r="R106" i="30" s="1"/>
  <c r="P106" i="31"/>
  <c r="R106" i="31" s="1"/>
  <c r="P106" i="34"/>
  <c r="R106" i="34" s="1"/>
  <c r="P106" i="32"/>
  <c r="R106" i="32" s="1"/>
  <c r="P106" i="28"/>
  <c r="P106" i="48"/>
  <c r="R106" i="48" s="1"/>
  <c r="P106" i="46"/>
  <c r="R106" i="46" s="1"/>
  <c r="P106" i="29"/>
  <c r="R106" i="29" s="1"/>
  <c r="P106" i="35"/>
  <c r="R106" i="35" s="1"/>
  <c r="P106" i="33"/>
  <c r="R106" i="33" s="1"/>
  <c r="P106" i="39"/>
  <c r="R106" i="39" s="1"/>
  <c r="P106" i="36"/>
  <c r="R106" i="36" s="1"/>
  <c r="P106" i="42"/>
  <c r="R106" i="42" s="1"/>
  <c r="P106" i="44"/>
  <c r="R106" i="44" s="1"/>
  <c r="P106" i="38"/>
  <c r="R106" i="38" s="1"/>
  <c r="P106" i="47"/>
  <c r="P106" i="41"/>
  <c r="R106" i="41" s="1"/>
  <c r="P106" i="40"/>
  <c r="R106" i="40" s="1"/>
  <c r="P106" i="45"/>
  <c r="R106" i="45" s="1"/>
  <c r="P106" i="37"/>
  <c r="R106" i="37" s="1"/>
  <c r="P274" i="36"/>
  <c r="R274" i="36" s="1"/>
  <c r="P274" i="47"/>
  <c r="P274" i="45"/>
  <c r="R274" i="45" s="1"/>
  <c r="P274" i="39"/>
  <c r="R274" i="39" s="1"/>
  <c r="P274" i="48"/>
  <c r="R274" i="48" s="1"/>
  <c r="P274" i="29"/>
  <c r="R274" i="29" s="1"/>
  <c r="P274" i="33"/>
  <c r="R274" i="33" s="1"/>
  <c r="P274" i="42"/>
  <c r="R274" i="42" s="1"/>
  <c r="P274" i="31"/>
  <c r="R274" i="31" s="1"/>
  <c r="P274" i="43"/>
  <c r="R274" i="43" s="1"/>
  <c r="P274" i="34"/>
  <c r="R274" i="34" s="1"/>
  <c r="P274" i="46"/>
  <c r="R274" i="46" s="1"/>
  <c r="P274" i="38"/>
  <c r="R274" i="38" s="1"/>
  <c r="P274" i="40"/>
  <c r="R274" i="40" s="1"/>
  <c r="P274" i="32"/>
  <c r="R274" i="32" s="1"/>
  <c r="P274" i="41"/>
  <c r="R274" i="41" s="1"/>
  <c r="P274" i="44"/>
  <c r="R274" i="44" s="1"/>
  <c r="P274" i="28"/>
  <c r="P274" i="35"/>
  <c r="R274" i="35" s="1"/>
  <c r="P274" i="37"/>
  <c r="R274" i="37" s="1"/>
  <c r="P274" i="30"/>
  <c r="R274" i="30" s="1"/>
  <c r="O274" i="47"/>
  <c r="O274" i="43"/>
  <c r="O274" i="35"/>
  <c r="O274" i="41"/>
  <c r="O274" i="34"/>
  <c r="O274" i="30"/>
  <c r="O274" i="39"/>
  <c r="O274" i="40"/>
  <c r="O274" i="48"/>
  <c r="O274" i="46"/>
  <c r="O274" i="28"/>
  <c r="O274" i="42"/>
  <c r="O274" i="32"/>
  <c r="O274" i="29"/>
  <c r="O274" i="37"/>
  <c r="O274" i="36"/>
  <c r="O274" i="45"/>
  <c r="O274" i="33"/>
  <c r="O274" i="31"/>
  <c r="O274" i="44"/>
  <c r="O274" i="38"/>
  <c r="O224" i="30"/>
  <c r="O224" i="31"/>
  <c r="O224" i="45"/>
  <c r="O224" i="29"/>
  <c r="O224" i="38"/>
  <c r="O224" i="37"/>
  <c r="O224" i="42"/>
  <c r="O224" i="33"/>
  <c r="O224" i="41"/>
  <c r="O224" i="44"/>
  <c r="O224" i="28"/>
  <c r="O224" i="43"/>
  <c r="O224" i="34"/>
  <c r="O224" i="36"/>
  <c r="O224" i="40"/>
  <c r="O224" i="32"/>
  <c r="O224" i="47"/>
  <c r="O224" i="48"/>
  <c r="O224" i="39"/>
  <c r="O224" i="46"/>
  <c r="O224" i="35"/>
  <c r="P224" i="30"/>
  <c r="R224" i="30" s="1"/>
  <c r="P224" i="38"/>
  <c r="R224" i="38" s="1"/>
  <c r="P224" i="35"/>
  <c r="R224" i="35" s="1"/>
  <c r="P224" i="44"/>
  <c r="R224" i="44" s="1"/>
  <c r="P224" i="36"/>
  <c r="R224" i="36" s="1"/>
  <c r="P224" i="39"/>
  <c r="R224" i="39" s="1"/>
  <c r="P224" i="48"/>
  <c r="R224" i="48" s="1"/>
  <c r="P224" i="40"/>
  <c r="R224" i="40" s="1"/>
  <c r="P224" i="43"/>
  <c r="R224" i="43" s="1"/>
  <c r="P224" i="47"/>
  <c r="P224" i="29"/>
  <c r="R224" i="29" s="1"/>
  <c r="P224" i="33"/>
  <c r="R224" i="33" s="1"/>
  <c r="P224" i="32"/>
  <c r="R224" i="32" s="1"/>
  <c r="P224" i="31"/>
  <c r="R224" i="31" s="1"/>
  <c r="P224" i="41"/>
  <c r="R224" i="41" s="1"/>
  <c r="P224" i="46"/>
  <c r="R224" i="46" s="1"/>
  <c r="P224" i="42"/>
  <c r="R224" i="42" s="1"/>
  <c r="P224" i="45"/>
  <c r="R224" i="45" s="1"/>
  <c r="P224" i="28"/>
  <c r="P224" i="37"/>
  <c r="R224" i="37" s="1"/>
  <c r="P224" i="34"/>
  <c r="R224" i="34" s="1"/>
  <c r="O378" i="34"/>
  <c r="O378" i="29"/>
  <c r="O378" i="44"/>
  <c r="O378" i="35"/>
  <c r="O378" i="45"/>
  <c r="O378" i="42"/>
  <c r="O378" i="47"/>
  <c r="O378" i="32"/>
  <c r="O378" i="38"/>
  <c r="O378" i="48"/>
  <c r="O378" i="41"/>
  <c r="O378" i="31"/>
  <c r="O378" i="30"/>
  <c r="O378" i="36"/>
  <c r="O378" i="37"/>
  <c r="O378" i="28"/>
  <c r="O378" i="40"/>
  <c r="O378" i="46"/>
  <c r="O378" i="33"/>
  <c r="O378" i="43"/>
  <c r="O378" i="39"/>
  <c r="P378" i="32"/>
  <c r="R378" i="32" s="1"/>
  <c r="P378" i="45"/>
  <c r="R378" i="45" s="1"/>
  <c r="P378" i="46"/>
  <c r="R378" i="46" s="1"/>
  <c r="P378" i="33"/>
  <c r="R378" i="33" s="1"/>
  <c r="P378" i="29"/>
  <c r="R378" i="29" s="1"/>
  <c r="P378" i="34"/>
  <c r="R378" i="34" s="1"/>
  <c r="P378" i="37"/>
  <c r="R378" i="37" s="1"/>
  <c r="P378" i="47"/>
  <c r="P378" i="28"/>
  <c r="P378" i="38"/>
  <c r="R378" i="38" s="1"/>
  <c r="P378" i="30"/>
  <c r="R378" i="30" s="1"/>
  <c r="P378" i="36"/>
  <c r="R378" i="36" s="1"/>
  <c r="P378" i="40"/>
  <c r="R378" i="40" s="1"/>
  <c r="P378" i="39"/>
  <c r="R378" i="39" s="1"/>
  <c r="P378" i="35"/>
  <c r="R378" i="35" s="1"/>
  <c r="P378" i="48"/>
  <c r="R378" i="48" s="1"/>
  <c r="P378" i="31"/>
  <c r="R378" i="31" s="1"/>
  <c r="P378" i="41"/>
  <c r="R378" i="41" s="1"/>
  <c r="P378" i="42"/>
  <c r="R378" i="42" s="1"/>
  <c r="P378" i="43"/>
  <c r="R378" i="43" s="1"/>
  <c r="P378" i="44"/>
  <c r="R378" i="44" s="1"/>
  <c r="O254" i="46"/>
  <c r="O254" i="41"/>
  <c r="O254" i="39"/>
  <c r="O254" i="33"/>
  <c r="O254" i="28"/>
  <c r="O254" i="38"/>
  <c r="O254" i="36"/>
  <c r="O254" i="34"/>
  <c r="O254" i="43"/>
  <c r="O254" i="32"/>
  <c r="O254" i="45"/>
  <c r="O254" i="31"/>
  <c r="O254" i="44"/>
  <c r="O254" i="35"/>
  <c r="O254" i="47"/>
  <c r="O254" i="42"/>
  <c r="O254" i="29"/>
  <c r="O254" i="30"/>
  <c r="O254" i="37"/>
  <c r="O254" i="40"/>
  <c r="O254" i="48"/>
  <c r="P254" i="45"/>
  <c r="R254" i="45" s="1"/>
  <c r="P254" i="39"/>
  <c r="R254" i="39" s="1"/>
  <c r="P254" i="35"/>
  <c r="R254" i="35" s="1"/>
  <c r="P254" i="34"/>
  <c r="R254" i="34" s="1"/>
  <c r="P254" i="44"/>
  <c r="R254" i="44" s="1"/>
  <c r="P254" i="46"/>
  <c r="R254" i="46" s="1"/>
  <c r="P254" i="40"/>
  <c r="R254" i="40" s="1"/>
  <c r="P254" i="36"/>
  <c r="R254" i="36" s="1"/>
  <c r="P254" i="43"/>
  <c r="R254" i="43" s="1"/>
  <c r="P254" i="48"/>
  <c r="R254" i="48" s="1"/>
  <c r="P254" i="47"/>
  <c r="P254" i="37"/>
  <c r="R254" i="37" s="1"/>
  <c r="P254" i="29"/>
  <c r="R254" i="29" s="1"/>
  <c r="P254" i="38"/>
  <c r="R254" i="38" s="1"/>
  <c r="P254" i="32"/>
  <c r="R254" i="32" s="1"/>
  <c r="P254" i="28"/>
  <c r="P254" i="31"/>
  <c r="R254" i="31" s="1"/>
  <c r="P254" i="30"/>
  <c r="R254" i="30" s="1"/>
  <c r="P254" i="33"/>
  <c r="R254" i="33" s="1"/>
  <c r="P254" i="41"/>
  <c r="R254" i="41" s="1"/>
  <c r="P254" i="42"/>
  <c r="R254" i="42" s="1"/>
  <c r="P150" i="30"/>
  <c r="R150" i="30" s="1"/>
  <c r="P150" i="40"/>
  <c r="R150" i="40" s="1"/>
  <c r="P150" i="46"/>
  <c r="R150" i="46" s="1"/>
  <c r="P150" i="43"/>
  <c r="R150" i="43" s="1"/>
  <c r="P150" i="28"/>
  <c r="P150" i="36"/>
  <c r="R150" i="36" s="1"/>
  <c r="P150" i="44"/>
  <c r="R150" i="44" s="1"/>
  <c r="P150" i="47"/>
  <c r="P150" i="45"/>
  <c r="R150" i="45" s="1"/>
  <c r="P150" i="41"/>
  <c r="R150" i="41" s="1"/>
  <c r="P150" i="38"/>
  <c r="R150" i="38" s="1"/>
  <c r="P150" i="42"/>
  <c r="R150" i="42" s="1"/>
  <c r="P150" i="35"/>
  <c r="R150" i="35" s="1"/>
  <c r="P150" i="32"/>
  <c r="R150" i="32" s="1"/>
  <c r="P150" i="37"/>
  <c r="R150" i="37" s="1"/>
  <c r="P150" i="29"/>
  <c r="R150" i="29" s="1"/>
  <c r="P150" i="39"/>
  <c r="R150" i="39" s="1"/>
  <c r="P150" i="48"/>
  <c r="R150" i="48" s="1"/>
  <c r="P150" i="33"/>
  <c r="R150" i="33" s="1"/>
  <c r="P150" i="34"/>
  <c r="R150" i="34" s="1"/>
  <c r="P150" i="31"/>
  <c r="R150" i="31" s="1"/>
  <c r="O150" i="47"/>
  <c r="O150" i="30"/>
  <c r="O150" i="32"/>
  <c r="O150" i="29"/>
  <c r="O150" i="35"/>
  <c r="O150" i="28"/>
  <c r="O150" i="38"/>
  <c r="O150" i="42"/>
  <c r="O150" i="43"/>
  <c r="O150" i="37"/>
  <c r="O150" i="36"/>
  <c r="O150" i="39"/>
  <c r="O150" i="41"/>
  <c r="O150" i="48"/>
  <c r="O150" i="34"/>
  <c r="O150" i="31"/>
  <c r="O150" i="45"/>
  <c r="O150" i="44"/>
  <c r="O150" i="40"/>
  <c r="O150" i="46"/>
  <c r="O150" i="33"/>
  <c r="P381" i="36"/>
  <c r="R381" i="36" s="1"/>
  <c r="P381" i="43"/>
  <c r="R381" i="43" s="1"/>
  <c r="P381" i="34"/>
  <c r="R381" i="34" s="1"/>
  <c r="P381" i="32"/>
  <c r="R381" i="32" s="1"/>
  <c r="P381" i="48"/>
  <c r="R381" i="48" s="1"/>
  <c r="P381" i="40"/>
  <c r="R381" i="40" s="1"/>
  <c r="P381" i="33"/>
  <c r="R381" i="33" s="1"/>
  <c r="P381" i="30"/>
  <c r="R381" i="30" s="1"/>
  <c r="P381" i="31"/>
  <c r="R381" i="31" s="1"/>
  <c r="P381" i="35"/>
  <c r="R381" i="35" s="1"/>
  <c r="P381" i="42"/>
  <c r="R381" i="42" s="1"/>
  <c r="P381" i="29"/>
  <c r="R381" i="29" s="1"/>
  <c r="P381" i="41"/>
  <c r="R381" i="41" s="1"/>
  <c r="P381" i="38"/>
  <c r="R381" i="38" s="1"/>
  <c r="P381" i="46"/>
  <c r="R381" i="46" s="1"/>
  <c r="P381" i="28"/>
  <c r="P381" i="37"/>
  <c r="R381" i="37" s="1"/>
  <c r="P381" i="45"/>
  <c r="R381" i="45" s="1"/>
  <c r="P381" i="39"/>
  <c r="R381" i="39" s="1"/>
  <c r="P381" i="47"/>
  <c r="P381" i="44"/>
  <c r="R381" i="44" s="1"/>
  <c r="O381" i="30"/>
  <c r="O381" i="37"/>
  <c r="O381" i="42"/>
  <c r="O381" i="45"/>
  <c r="O381" i="40"/>
  <c r="O381" i="48"/>
  <c r="O381" i="29"/>
  <c r="O381" i="33"/>
  <c r="O381" i="32"/>
  <c r="O381" i="41"/>
  <c r="O381" i="43"/>
  <c r="O381" i="46"/>
  <c r="O381" i="47"/>
  <c r="O381" i="36"/>
  <c r="O381" i="38"/>
  <c r="O381" i="35"/>
  <c r="O381" i="28"/>
  <c r="O381" i="39"/>
  <c r="O381" i="34"/>
  <c r="O381" i="44"/>
  <c r="O381" i="31"/>
  <c r="L88" i="44"/>
  <c r="L88" i="45"/>
  <c r="L88" i="28"/>
  <c r="L88" i="46"/>
  <c r="L88" i="41"/>
  <c r="L88" i="29"/>
  <c r="L88" i="47"/>
  <c r="L88" i="37"/>
  <c r="L88" i="38"/>
  <c r="L88" i="35"/>
  <c r="L88" i="43"/>
  <c r="L88" i="31"/>
  <c r="L88" i="39"/>
  <c r="L269" i="42"/>
  <c r="L269" i="39"/>
  <c r="L269" i="37"/>
  <c r="L269" i="36"/>
  <c r="L269" i="48"/>
  <c r="L269" i="43"/>
  <c r="L261" i="43"/>
  <c r="L261" i="44"/>
  <c r="L261" i="31"/>
  <c r="L261" i="47"/>
  <c r="L261" i="35"/>
  <c r="L261" i="32"/>
  <c r="L261" i="30"/>
  <c r="L261" i="39"/>
  <c r="L261" i="45"/>
  <c r="L261" i="40"/>
  <c r="L261" i="42"/>
  <c r="L261" i="34"/>
  <c r="L261" i="36"/>
  <c r="L261" i="41"/>
  <c r="L261" i="38"/>
  <c r="L261" i="37"/>
  <c r="L261" i="33"/>
  <c r="L261" i="29"/>
  <c r="L261" i="28"/>
  <c r="L261" i="48"/>
  <c r="L261" i="46"/>
  <c r="L200" i="46"/>
  <c r="L200" i="31"/>
  <c r="R120" i="42"/>
  <c r="L120" i="42"/>
  <c r="R120" i="31"/>
  <c r="L120" i="31"/>
  <c r="R120" i="44"/>
  <c r="L120" i="44"/>
  <c r="R120" i="35"/>
  <c r="L120" i="35"/>
  <c r="R120" i="48"/>
  <c r="L120" i="48"/>
  <c r="R120" i="39"/>
  <c r="L120" i="39"/>
  <c r="R120" i="43"/>
  <c r="L120" i="43"/>
  <c r="R120" i="29"/>
  <c r="L120" i="29"/>
  <c r="R120" i="45"/>
  <c r="L120" i="45"/>
  <c r="R120" i="40"/>
  <c r="L120" i="40"/>
  <c r="R120" i="33"/>
  <c r="L120" i="33"/>
  <c r="R120" i="34"/>
  <c r="L120" i="34"/>
  <c r="R120" i="41"/>
  <c r="L120" i="41"/>
  <c r="R120" i="37"/>
  <c r="L120" i="37"/>
  <c r="W120" i="28"/>
  <c r="L120" i="28"/>
  <c r="V120" i="28"/>
  <c r="R120" i="38"/>
  <c r="L120" i="38"/>
  <c r="R120" i="36"/>
  <c r="L120" i="36"/>
  <c r="R120" i="32"/>
  <c r="L120" i="32"/>
  <c r="R120" i="46"/>
  <c r="L120" i="46"/>
  <c r="V120" i="47"/>
  <c r="L120" i="47"/>
  <c r="W120" i="47"/>
  <c r="R120" i="30"/>
  <c r="L120" i="30"/>
  <c r="L85" i="39"/>
  <c r="L85" i="43"/>
  <c r="L85" i="47"/>
  <c r="L85" i="41"/>
  <c r="L85" i="29"/>
  <c r="L85" i="44"/>
  <c r="L85" i="32"/>
  <c r="L85" i="42"/>
  <c r="L85" i="28"/>
  <c r="L85" i="40"/>
  <c r="L85" i="33"/>
  <c r="L85" i="46"/>
  <c r="L85" i="45"/>
  <c r="L85" i="36"/>
  <c r="L85" i="30"/>
  <c r="L85" i="35"/>
  <c r="L85" i="48"/>
  <c r="L85" i="37"/>
  <c r="L85" i="38"/>
  <c r="L85" i="31"/>
  <c r="L85" i="34"/>
  <c r="L86" i="32"/>
  <c r="L86" i="43"/>
  <c r="L86" i="47"/>
  <c r="L86" i="33"/>
  <c r="L86" i="45"/>
  <c r="L86" i="29"/>
  <c r="L86" i="44"/>
  <c r="L86" i="40"/>
  <c r="L86" i="46"/>
  <c r="L86" i="48"/>
  <c r="L86" i="36"/>
  <c r="L86" i="28"/>
  <c r="L86" i="31"/>
  <c r="L86" i="35"/>
  <c r="L86" i="42"/>
  <c r="L86" i="30"/>
  <c r="L86" i="37"/>
  <c r="L86" i="41"/>
  <c r="L86" i="39"/>
  <c r="L86" i="38"/>
  <c r="L86" i="34"/>
  <c r="L263" i="35"/>
  <c r="L263" i="33"/>
  <c r="L263" i="29"/>
  <c r="L263" i="45"/>
  <c r="L263" i="46"/>
  <c r="L263" i="31"/>
  <c r="L263" i="39"/>
  <c r="L263" i="40"/>
  <c r="L263" i="44"/>
  <c r="L263" i="32"/>
  <c r="L263" i="41"/>
  <c r="L263" i="37"/>
  <c r="L263" i="30"/>
  <c r="L263" i="47"/>
  <c r="L263" i="34"/>
  <c r="L263" i="38"/>
  <c r="L263" i="28"/>
  <c r="L263" i="36"/>
  <c r="L263" i="42"/>
  <c r="L263" i="48"/>
  <c r="L263" i="43"/>
  <c r="U197" i="29" l="1"/>
  <c r="W197" i="29" s="1"/>
  <c r="S197" i="29"/>
  <c r="T197" i="29" s="1"/>
  <c r="V197" i="29" s="1"/>
  <c r="W197" i="28"/>
  <c r="V197" i="28"/>
  <c r="U197" i="34"/>
  <c r="W197" i="34" s="1"/>
  <c r="S197" i="34"/>
  <c r="T197" i="34" s="1"/>
  <c r="V197" i="34" s="1"/>
  <c r="S197" i="32"/>
  <c r="T197" i="32" s="1"/>
  <c r="V197" i="32" s="1"/>
  <c r="U197" i="32"/>
  <c r="W197" i="32" s="1"/>
  <c r="T197" i="41"/>
  <c r="V197" i="41" s="1"/>
  <c r="U197" i="41"/>
  <c r="W197" i="41" s="1"/>
  <c r="T197" i="42"/>
  <c r="V197" i="42" s="1"/>
  <c r="U197" i="42"/>
  <c r="W197" i="42" s="1"/>
  <c r="S140" i="31"/>
  <c r="T140" i="31" s="1"/>
  <c r="V140" i="31" s="1"/>
  <c r="U140" i="31"/>
  <c r="W140" i="31" s="1"/>
  <c r="S140" i="35"/>
  <c r="T140" i="35" s="1"/>
  <c r="V140" i="35" s="1"/>
  <c r="U140" i="35"/>
  <c r="W140" i="35" s="1"/>
  <c r="S140" i="37"/>
  <c r="T140" i="37" s="1"/>
  <c r="V140" i="37" s="1"/>
  <c r="U140" i="37"/>
  <c r="W140" i="37" s="1"/>
  <c r="S140" i="36"/>
  <c r="T140" i="36" s="1"/>
  <c r="V140" i="36" s="1"/>
  <c r="U140" i="36"/>
  <c r="W140" i="36" s="1"/>
  <c r="S140" i="39"/>
  <c r="T140" i="39" s="1"/>
  <c r="V140" i="39" s="1"/>
  <c r="U140" i="39"/>
  <c r="W140" i="39" s="1"/>
  <c r="U140" i="42"/>
  <c r="W140" i="42" s="1"/>
  <c r="S140" i="42"/>
  <c r="T140" i="42" s="1"/>
  <c r="V140" i="42" s="1"/>
  <c r="U140" i="38"/>
  <c r="W140" i="38" s="1"/>
  <c r="S140" i="38"/>
  <c r="T140" i="38" s="1"/>
  <c r="V140" i="38" s="1"/>
  <c r="S140" i="48"/>
  <c r="T140" i="48" s="1"/>
  <c r="V140" i="48" s="1"/>
  <c r="U140" i="48"/>
  <c r="W140" i="48" s="1"/>
  <c r="U140" i="44"/>
  <c r="W140" i="44" s="1"/>
  <c r="S140" i="44"/>
  <c r="T140" i="44" s="1"/>
  <c r="V140" i="44" s="1"/>
  <c r="U140" i="33"/>
  <c r="W140" i="33" s="1"/>
  <c r="S140" i="33"/>
  <c r="T140" i="33" s="1"/>
  <c r="V140" i="33" s="1"/>
  <c r="S140" i="46"/>
  <c r="U140" i="46" s="1"/>
  <c r="W140" i="46" s="1"/>
  <c r="T140" i="46"/>
  <c r="V140" i="46" s="1"/>
  <c r="U140" i="29"/>
  <c r="W140" i="29" s="1"/>
  <c r="S140" i="29"/>
  <c r="T140" i="29" s="1"/>
  <c r="V140" i="29" s="1"/>
  <c r="S140" i="30"/>
  <c r="T140" i="30" s="1"/>
  <c r="V140" i="30" s="1"/>
  <c r="U140" i="30"/>
  <c r="W140" i="30" s="1"/>
  <c r="U140" i="41"/>
  <c r="W140" i="41" s="1"/>
  <c r="S140" i="41"/>
  <c r="T140" i="41" s="1"/>
  <c r="V140" i="41" s="1"/>
  <c r="S140" i="43"/>
  <c r="T140" i="43" s="1"/>
  <c r="V140" i="43" s="1"/>
  <c r="U140" i="43"/>
  <c r="W140" i="43" s="1"/>
  <c r="U140" i="34"/>
  <c r="W140" i="34" s="1"/>
  <c r="S140" i="34"/>
  <c r="T140" i="34" s="1"/>
  <c r="V140" i="34" s="1"/>
  <c r="W266" i="28"/>
  <c r="V266" i="28"/>
  <c r="W266" i="47"/>
  <c r="V266" i="47"/>
  <c r="W261" i="28"/>
  <c r="V261" i="28"/>
  <c r="U89" i="30"/>
  <c r="W89" i="30" s="1"/>
  <c r="S89" i="30"/>
  <c r="T89" i="30" s="1"/>
  <c r="V89" i="30" s="1"/>
  <c r="U89" i="34"/>
  <c r="W89" i="34" s="1"/>
  <c r="S89" i="34"/>
  <c r="T89" i="34" s="1"/>
  <c r="V89" i="34" s="1"/>
  <c r="S89" i="38"/>
  <c r="S89" i="41"/>
  <c r="U89" i="29"/>
  <c r="W89" i="29" s="1"/>
  <c r="S89" i="29"/>
  <c r="T89" i="29" s="1"/>
  <c r="V89" i="29" s="1"/>
  <c r="U140" i="45"/>
  <c r="W140" i="45" s="1"/>
  <c r="T140" i="45"/>
  <c r="V140" i="45" s="1"/>
  <c r="U89" i="33"/>
  <c r="W89" i="33" s="1"/>
  <c r="S89" i="33"/>
  <c r="T89" i="33" s="1"/>
  <c r="V89" i="33" s="1"/>
  <c r="V220" i="47"/>
  <c r="W220" i="47"/>
  <c r="V220" i="28"/>
  <c r="W220" i="28"/>
  <c r="V261" i="47"/>
  <c r="W261" i="47"/>
  <c r="V263" i="28"/>
  <c r="W263" i="28"/>
  <c r="V260" i="47"/>
  <c r="W260" i="47"/>
  <c r="V260" i="28"/>
  <c r="W260" i="28"/>
  <c r="W129" i="47"/>
  <c r="V129" i="47"/>
  <c r="V129" i="28"/>
  <c r="W129" i="28"/>
  <c r="W160" i="47"/>
  <c r="V160" i="47"/>
  <c r="W263" i="47"/>
  <c r="V263" i="47"/>
  <c r="S197" i="37"/>
  <c r="S197" i="46"/>
  <c r="U197" i="46" s="1"/>
  <c r="W197" i="46" s="1"/>
  <c r="T197" i="46"/>
  <c r="V197" i="46" s="1"/>
  <c r="U197" i="30"/>
  <c r="W197" i="30" s="1"/>
  <c r="S197" i="30"/>
  <c r="T197" i="30" s="1"/>
  <c r="V197" i="30" s="1"/>
  <c r="S197" i="33"/>
  <c r="T197" i="33" s="1"/>
  <c r="V197" i="33" s="1"/>
  <c r="U197" i="33"/>
  <c r="W197" i="33" s="1"/>
  <c r="U197" i="31"/>
  <c r="W197" i="31" s="1"/>
  <c r="S197" i="31"/>
  <c r="T197" i="31" s="1"/>
  <c r="V197" i="31" s="1"/>
  <c r="S197" i="44"/>
  <c r="S197" i="40"/>
  <c r="S197" i="39"/>
  <c r="S197" i="35"/>
  <c r="T197" i="35" s="1"/>
  <c r="V197" i="35" s="1"/>
  <c r="U197" i="35"/>
  <c r="W197" i="35" s="1"/>
  <c r="S197" i="43"/>
  <c r="S197" i="36"/>
  <c r="T197" i="36" s="1"/>
  <c r="V197" i="36" s="1"/>
  <c r="U197" i="36"/>
  <c r="W197" i="36" s="1"/>
  <c r="S197" i="45"/>
  <c r="W197" i="47"/>
  <c r="V197" i="47"/>
  <c r="S197" i="38"/>
  <c r="U197" i="48"/>
  <c r="W197" i="48" s="1"/>
  <c r="S197" i="48"/>
  <c r="T197" i="48" s="1"/>
  <c r="V197" i="48" s="1"/>
  <c r="V200" i="47"/>
  <c r="W200" i="47"/>
  <c r="W200" i="28"/>
  <c r="V200" i="28"/>
  <c r="S141" i="40"/>
  <c r="S188" i="45"/>
  <c r="V240" i="47"/>
  <c r="W240" i="47"/>
  <c r="V240" i="28"/>
  <c r="W240" i="28"/>
  <c r="S240" i="32"/>
  <c r="T240" i="32" s="1"/>
  <c r="V240" i="32" s="1"/>
  <c r="U240" i="32"/>
  <c r="W240" i="32" s="1"/>
  <c r="S240" i="42"/>
  <c r="U240" i="30"/>
  <c r="W240" i="30" s="1"/>
  <c r="S240" i="30"/>
  <c r="T240" i="30" s="1"/>
  <c r="V240" i="30" s="1"/>
  <c r="S240" i="38"/>
  <c r="S240" i="44"/>
  <c r="S240" i="34"/>
  <c r="T240" i="34" s="1"/>
  <c r="V240" i="34" s="1"/>
  <c r="U240" i="34"/>
  <c r="W240" i="34" s="1"/>
  <c r="S240" i="36"/>
  <c r="T240" i="36" s="1"/>
  <c r="V240" i="36" s="1"/>
  <c r="U240" i="36"/>
  <c r="W240" i="36" s="1"/>
  <c r="S240" i="45"/>
  <c r="S240" i="29"/>
  <c r="T240" i="29" s="1"/>
  <c r="V240" i="29" s="1"/>
  <c r="U240" i="29"/>
  <c r="W240" i="29" s="1"/>
  <c r="V262" i="28"/>
  <c r="W262" i="28"/>
  <c r="S240" i="43"/>
  <c r="V229" i="47"/>
  <c r="W229" i="47"/>
  <c r="W229" i="28"/>
  <c r="V229" i="28"/>
  <c r="U388" i="33"/>
  <c r="W388" i="33" s="1"/>
  <c r="S388" i="33"/>
  <c r="T388" i="33" s="1"/>
  <c r="V388" i="33" s="1"/>
  <c r="S388" i="34"/>
  <c r="T388" i="34" s="1"/>
  <c r="V388" i="34" s="1"/>
  <c r="U388" i="34"/>
  <c r="W388" i="34" s="1"/>
  <c r="S388" i="42"/>
  <c r="S388" i="36"/>
  <c r="T388" i="36" s="1"/>
  <c r="V388" i="36" s="1"/>
  <c r="U388" i="36"/>
  <c r="W388" i="36" s="1"/>
  <c r="V388" i="28"/>
  <c r="W388" i="28"/>
  <c r="S388" i="39"/>
  <c r="S388" i="40"/>
  <c r="S388" i="45"/>
  <c r="S388" i="41"/>
  <c r="S388" i="43"/>
  <c r="W388" i="47"/>
  <c r="V388" i="47"/>
  <c r="S388" i="35"/>
  <c r="T388" i="35" s="1"/>
  <c r="V388" i="35" s="1"/>
  <c r="U388" i="35"/>
  <c r="W388" i="35" s="1"/>
  <c r="U388" i="31"/>
  <c r="W388" i="31" s="1"/>
  <c r="S388" i="31"/>
  <c r="T388" i="31" s="1"/>
  <c r="V388" i="31" s="1"/>
  <c r="S388" i="30"/>
  <c r="T388" i="30" s="1"/>
  <c r="V388" i="30" s="1"/>
  <c r="U388" i="30"/>
  <c r="W388" i="30" s="1"/>
  <c r="S188" i="43"/>
  <c r="S188" i="35"/>
  <c r="T188" i="35" s="1"/>
  <c r="V188" i="35" s="1"/>
  <c r="U188" i="35"/>
  <c r="W188" i="35" s="1"/>
  <c r="S188" i="38"/>
  <c r="U188" i="30"/>
  <c r="W188" i="30" s="1"/>
  <c r="S188" i="30"/>
  <c r="T188" i="30" s="1"/>
  <c r="V188" i="30" s="1"/>
  <c r="S188" i="46"/>
  <c r="U188" i="46" s="1"/>
  <c r="W188" i="46" s="1"/>
  <c r="T188" i="46"/>
  <c r="V188" i="46" s="1"/>
  <c r="U188" i="32"/>
  <c r="W188" i="32" s="1"/>
  <c r="S188" i="32"/>
  <c r="T188" i="32" s="1"/>
  <c r="V188" i="32" s="1"/>
  <c r="U188" i="29"/>
  <c r="W188" i="29" s="1"/>
  <c r="S188" i="29"/>
  <c r="T188" i="29" s="1"/>
  <c r="V188" i="29" s="1"/>
  <c r="U188" i="48"/>
  <c r="W188" i="48" s="1"/>
  <c r="S188" i="48"/>
  <c r="T188" i="48" s="1"/>
  <c r="V188" i="48" s="1"/>
  <c r="S188" i="37"/>
  <c r="R141" i="42"/>
  <c r="L141" i="42"/>
  <c r="R141" i="41"/>
  <c r="S141" i="41" s="1"/>
  <c r="L141" i="41"/>
  <c r="R141" i="35"/>
  <c r="L141" i="35"/>
  <c r="R141" i="44"/>
  <c r="L141" i="44"/>
  <c r="R141" i="38"/>
  <c r="L141" i="38"/>
  <c r="R141" i="45"/>
  <c r="L141" i="45"/>
  <c r="R141" i="29"/>
  <c r="L141" i="29"/>
  <c r="R141" i="39"/>
  <c r="L141" i="39"/>
  <c r="R141" i="33"/>
  <c r="L141" i="33"/>
  <c r="R141" i="32"/>
  <c r="L141" i="32"/>
  <c r="R141" i="43"/>
  <c r="S141" i="43" s="1"/>
  <c r="L141" i="43"/>
  <c r="R141" i="34"/>
  <c r="L141" i="34"/>
  <c r="R141" i="37"/>
  <c r="L141" i="37"/>
  <c r="R141" i="30"/>
  <c r="L141" i="30"/>
  <c r="R141" i="46"/>
  <c r="L141" i="46"/>
  <c r="R141" i="36"/>
  <c r="L141" i="36"/>
  <c r="R141" i="48"/>
  <c r="L141" i="48"/>
  <c r="R141" i="31"/>
  <c r="L141" i="31"/>
  <c r="U140" i="40"/>
  <c r="W140" i="40" s="1"/>
  <c r="S140" i="40"/>
  <c r="T140" i="40" s="1"/>
  <c r="V140" i="40" s="1"/>
  <c r="S140" i="32"/>
  <c r="T140" i="32" s="1"/>
  <c r="V140" i="32" s="1"/>
  <c r="U140" i="32"/>
  <c r="W140" i="32" s="1"/>
  <c r="R122" i="42"/>
  <c r="S122" i="42" s="1"/>
  <c r="L122" i="42"/>
  <c r="R122" i="36"/>
  <c r="L122" i="36"/>
  <c r="R122" i="39"/>
  <c r="S122" i="39" s="1"/>
  <c r="L122" i="39"/>
  <c r="R122" i="45"/>
  <c r="L122" i="45"/>
  <c r="R122" i="35"/>
  <c r="S122" i="35" s="1"/>
  <c r="L122" i="35"/>
  <c r="R122" i="41"/>
  <c r="L122" i="41"/>
  <c r="R122" i="38"/>
  <c r="L122" i="38"/>
  <c r="R122" i="40"/>
  <c r="S122" i="40" s="1"/>
  <c r="L122" i="40"/>
  <c r="R122" i="34"/>
  <c r="L122" i="34"/>
  <c r="R122" i="30"/>
  <c r="L122" i="30"/>
  <c r="R122" i="32"/>
  <c r="L122" i="32"/>
  <c r="R122" i="31"/>
  <c r="L122" i="31"/>
  <c r="R122" i="37"/>
  <c r="L122" i="37"/>
  <c r="R122" i="33"/>
  <c r="L122" i="33"/>
  <c r="R122" i="44"/>
  <c r="S122" i="44" s="1"/>
  <c r="L122" i="44"/>
  <c r="R122" i="48"/>
  <c r="L122" i="48"/>
  <c r="R122" i="43"/>
  <c r="S122" i="43" s="1"/>
  <c r="L122" i="43"/>
  <c r="R122" i="46"/>
  <c r="L122" i="46"/>
  <c r="R122" i="29"/>
  <c r="L122" i="29"/>
  <c r="R123" i="30"/>
  <c r="S123" i="30" s="1"/>
  <c r="L123" i="30"/>
  <c r="R123" i="36"/>
  <c r="S123" i="36" s="1"/>
  <c r="L123" i="36"/>
  <c r="R123" i="43"/>
  <c r="L123" i="43"/>
  <c r="R123" i="33"/>
  <c r="S123" i="33" s="1"/>
  <c r="L123" i="33"/>
  <c r="R123" i="38"/>
  <c r="S123" i="38" s="1"/>
  <c r="L123" i="38"/>
  <c r="R123" i="35"/>
  <c r="S123" i="35" s="1"/>
  <c r="L123" i="35"/>
  <c r="R123" i="34"/>
  <c r="L123" i="34"/>
  <c r="R123" i="37"/>
  <c r="S123" i="37" s="1"/>
  <c r="L123" i="37"/>
  <c r="R123" i="44"/>
  <c r="S123" i="44" s="1"/>
  <c r="L123" i="44"/>
  <c r="R123" i="46"/>
  <c r="L123" i="46"/>
  <c r="R123" i="39"/>
  <c r="S123" i="39" s="1"/>
  <c r="L123" i="39"/>
  <c r="R123" i="48"/>
  <c r="L123" i="48"/>
  <c r="R123" i="42"/>
  <c r="S123" i="42" s="1"/>
  <c r="L123" i="42"/>
  <c r="R123" i="41"/>
  <c r="S123" i="41" s="1"/>
  <c r="L123" i="41"/>
  <c r="R123" i="32"/>
  <c r="S123" i="32" s="1"/>
  <c r="L123" i="32"/>
  <c r="R123" i="29"/>
  <c r="L123" i="29"/>
  <c r="R123" i="45"/>
  <c r="L123" i="45"/>
  <c r="R123" i="31"/>
  <c r="S123" i="31" s="1"/>
  <c r="L123" i="31"/>
  <c r="R123" i="40"/>
  <c r="S123" i="40" s="1"/>
  <c r="L123" i="40"/>
  <c r="R142" i="32"/>
  <c r="L142" i="32"/>
  <c r="R142" i="30"/>
  <c r="L142" i="30"/>
  <c r="R142" i="45"/>
  <c r="L142" i="45"/>
  <c r="R142" i="42"/>
  <c r="S142" i="42" s="1"/>
  <c r="L142" i="42"/>
  <c r="R142" i="37"/>
  <c r="S142" i="37" s="1"/>
  <c r="L142" i="37"/>
  <c r="R142" i="43"/>
  <c r="S142" i="43" s="1"/>
  <c r="L142" i="43"/>
  <c r="R142" i="46"/>
  <c r="L142" i="46"/>
  <c r="R142" i="31"/>
  <c r="L142" i="31"/>
  <c r="R142" i="35"/>
  <c r="S142" i="35" s="1"/>
  <c r="L142" i="35"/>
  <c r="R142" i="40"/>
  <c r="S142" i="40" s="1"/>
  <c r="L142" i="40"/>
  <c r="R142" i="38"/>
  <c r="S142" i="38" s="1"/>
  <c r="L142" i="38"/>
  <c r="R142" i="29"/>
  <c r="L142" i="29"/>
  <c r="R142" i="48"/>
  <c r="L142" i="48"/>
  <c r="R142" i="33"/>
  <c r="L142" i="33"/>
  <c r="R142" i="39"/>
  <c r="S142" i="39" s="1"/>
  <c r="L142" i="39"/>
  <c r="R142" i="41"/>
  <c r="S142" i="41" s="1"/>
  <c r="L142" i="41"/>
  <c r="R142" i="36"/>
  <c r="S142" i="36" s="1"/>
  <c r="L142" i="36"/>
  <c r="R142" i="34"/>
  <c r="L142" i="34"/>
  <c r="R142" i="44"/>
  <c r="L142" i="44"/>
  <c r="R102" i="35"/>
  <c r="L102" i="35"/>
  <c r="R102" i="42"/>
  <c r="L102" i="42"/>
  <c r="R102" i="41"/>
  <c r="S102" i="41" s="1"/>
  <c r="L102" i="41"/>
  <c r="R102" i="43"/>
  <c r="S102" i="43" s="1"/>
  <c r="L102" i="43"/>
  <c r="R102" i="39"/>
  <c r="L102" i="39"/>
  <c r="R102" i="40"/>
  <c r="S102" i="40" s="1"/>
  <c r="L102" i="40"/>
  <c r="R102" i="33"/>
  <c r="L102" i="33"/>
  <c r="R102" i="29"/>
  <c r="L102" i="29"/>
  <c r="R102" i="38"/>
  <c r="S102" i="38" s="1"/>
  <c r="L102" i="38"/>
  <c r="R102" i="46"/>
  <c r="L102" i="46"/>
  <c r="R102" i="32"/>
  <c r="L102" i="32"/>
  <c r="R102" i="45"/>
  <c r="L102" i="45"/>
  <c r="R102" i="30"/>
  <c r="L102" i="30"/>
  <c r="R102" i="31"/>
  <c r="L102" i="31"/>
  <c r="R102" i="37"/>
  <c r="L102" i="37"/>
  <c r="R102" i="44"/>
  <c r="S102" i="44" s="1"/>
  <c r="L102" i="44"/>
  <c r="R102" i="48"/>
  <c r="L102" i="48"/>
  <c r="R102" i="34"/>
  <c r="L102" i="34"/>
  <c r="R102" i="36"/>
  <c r="S102" i="36" s="1"/>
  <c r="L102" i="36"/>
  <c r="R103" i="30"/>
  <c r="S103" i="30" s="1"/>
  <c r="L103" i="30"/>
  <c r="R103" i="35"/>
  <c r="S103" i="35" s="1"/>
  <c r="L103" i="35"/>
  <c r="R103" i="41"/>
  <c r="L103" i="41"/>
  <c r="R103" i="31"/>
  <c r="S103" i="31" s="1"/>
  <c r="L103" i="31"/>
  <c r="R103" i="32"/>
  <c r="S103" i="32" s="1"/>
  <c r="L103" i="32"/>
  <c r="R103" i="36"/>
  <c r="S103" i="36" s="1"/>
  <c r="L103" i="36"/>
  <c r="R103" i="37"/>
  <c r="S103" i="37" s="1"/>
  <c r="L103" i="37"/>
  <c r="R103" i="43"/>
  <c r="L103" i="43"/>
  <c r="R103" i="42"/>
  <c r="S103" i="42" s="1"/>
  <c r="L103" i="42"/>
  <c r="R103" i="46"/>
  <c r="L103" i="46"/>
  <c r="R103" i="34"/>
  <c r="L103" i="34"/>
  <c r="R103" i="40"/>
  <c r="S103" i="40" s="1"/>
  <c r="L103" i="40"/>
  <c r="R103" i="45"/>
  <c r="L103" i="45"/>
  <c r="R103" i="44"/>
  <c r="S103" i="44" s="1"/>
  <c r="L103" i="44"/>
  <c r="R103" i="29"/>
  <c r="L103" i="29"/>
  <c r="R103" i="39"/>
  <c r="S103" i="39" s="1"/>
  <c r="L103" i="39"/>
  <c r="R103" i="48"/>
  <c r="L103" i="48"/>
  <c r="R103" i="38"/>
  <c r="L103" i="38"/>
  <c r="R103" i="33"/>
  <c r="L103" i="33"/>
  <c r="R101" i="40"/>
  <c r="S101" i="40" s="1"/>
  <c r="L101" i="40"/>
  <c r="R101" i="48"/>
  <c r="L101" i="48"/>
  <c r="R101" i="38"/>
  <c r="L101" i="38"/>
  <c r="R101" i="45"/>
  <c r="L101" i="45"/>
  <c r="R101" i="35"/>
  <c r="L101" i="35"/>
  <c r="R101" i="37"/>
  <c r="L101" i="37"/>
  <c r="R101" i="29"/>
  <c r="L101" i="29"/>
  <c r="R101" i="32"/>
  <c r="L101" i="32"/>
  <c r="R101" i="36"/>
  <c r="L101" i="36"/>
  <c r="R101" i="43"/>
  <c r="S101" i="43" s="1"/>
  <c r="L101" i="43"/>
  <c r="R101" i="44"/>
  <c r="S101" i="44" s="1"/>
  <c r="L101" i="44"/>
  <c r="R101" i="33"/>
  <c r="L101" i="33"/>
  <c r="R101" i="34"/>
  <c r="L101" i="34"/>
  <c r="R101" i="41"/>
  <c r="L101" i="41"/>
  <c r="R101" i="42"/>
  <c r="S101" i="42" s="1"/>
  <c r="L101" i="42"/>
  <c r="R101" i="30"/>
  <c r="L101" i="30"/>
  <c r="R101" i="39"/>
  <c r="L101" i="39"/>
  <c r="R101" i="46"/>
  <c r="L101" i="46"/>
  <c r="R101" i="31"/>
  <c r="L101" i="31"/>
  <c r="R121" i="41"/>
  <c r="S121" i="41" s="1"/>
  <c r="L121" i="41"/>
  <c r="R121" i="35"/>
  <c r="L121" i="35"/>
  <c r="R121" i="45"/>
  <c r="L121" i="45"/>
  <c r="R121" i="42"/>
  <c r="S121" i="42" s="1"/>
  <c r="L121" i="42"/>
  <c r="R121" i="34"/>
  <c r="L121" i="34"/>
  <c r="R121" i="30"/>
  <c r="L121" i="30"/>
  <c r="R121" i="39"/>
  <c r="L121" i="39"/>
  <c r="R121" i="33"/>
  <c r="L121" i="33"/>
  <c r="R121" i="46"/>
  <c r="L121" i="46"/>
  <c r="R121" i="38"/>
  <c r="L121" i="38"/>
  <c r="R121" i="40"/>
  <c r="L121" i="40"/>
  <c r="R121" i="48"/>
  <c r="L121" i="48"/>
  <c r="R121" i="36"/>
  <c r="L121" i="36"/>
  <c r="R121" i="43"/>
  <c r="L121" i="43"/>
  <c r="R121" i="37"/>
  <c r="L121" i="37"/>
  <c r="R121" i="31"/>
  <c r="L121" i="31"/>
  <c r="R121" i="32"/>
  <c r="L121" i="32"/>
  <c r="R121" i="29"/>
  <c r="L121" i="29"/>
  <c r="R121" i="44"/>
  <c r="L121" i="44"/>
  <c r="R143" i="44"/>
  <c r="S143" i="44" s="1"/>
  <c r="L143" i="44"/>
  <c r="R143" i="48"/>
  <c r="L143" i="48"/>
  <c r="R143" i="38"/>
  <c r="S143" i="38" s="1"/>
  <c r="L143" i="38"/>
  <c r="R143" i="45"/>
  <c r="L143" i="45"/>
  <c r="R143" i="42"/>
  <c r="S143" i="42" s="1"/>
  <c r="L143" i="42"/>
  <c r="R143" i="36"/>
  <c r="S143" i="36" s="1"/>
  <c r="L143" i="36"/>
  <c r="R143" i="39"/>
  <c r="S143" i="39" s="1"/>
  <c r="L143" i="39"/>
  <c r="R143" i="32"/>
  <c r="S143" i="32" s="1"/>
  <c r="L143" i="32"/>
  <c r="R143" i="31"/>
  <c r="S143" i="31" s="1"/>
  <c r="L143" i="31"/>
  <c r="R143" i="41"/>
  <c r="L143" i="41"/>
  <c r="R143" i="35"/>
  <c r="S143" i="35" s="1"/>
  <c r="L143" i="35"/>
  <c r="R143" i="34"/>
  <c r="S143" i="34" s="1"/>
  <c r="L143" i="34"/>
  <c r="R143" i="43"/>
  <c r="S143" i="43" s="1"/>
  <c r="L143" i="43"/>
  <c r="R143" i="30"/>
  <c r="L143" i="30"/>
  <c r="R143" i="29"/>
  <c r="L143" i="29"/>
  <c r="R143" i="33"/>
  <c r="S143" i="33" s="1"/>
  <c r="L143" i="33"/>
  <c r="R143" i="37"/>
  <c r="L143" i="37"/>
  <c r="R143" i="40"/>
  <c r="L143" i="40"/>
  <c r="R143" i="46"/>
  <c r="L143" i="46"/>
  <c r="S87" i="37"/>
  <c r="S87" i="43"/>
  <c r="S87" i="39"/>
  <c r="S87" i="44"/>
  <c r="S87" i="38"/>
  <c r="U87" i="36"/>
  <c r="W87" i="36" s="1"/>
  <c r="S87" i="36"/>
  <c r="T87" i="36" s="1"/>
  <c r="V87" i="36" s="1"/>
  <c r="U87" i="31"/>
  <c r="W87" i="31" s="1"/>
  <c r="S87" i="31"/>
  <c r="T87" i="31" s="1"/>
  <c r="V87" i="31" s="1"/>
  <c r="S87" i="35"/>
  <c r="T87" i="35" s="1"/>
  <c r="V87" i="35" s="1"/>
  <c r="U87" i="35"/>
  <c r="W87" i="35" s="1"/>
  <c r="S87" i="30"/>
  <c r="T87" i="30" s="1"/>
  <c r="V87" i="30" s="1"/>
  <c r="U87" i="30"/>
  <c r="W87" i="30" s="1"/>
  <c r="S87" i="42"/>
  <c r="S87" i="40"/>
  <c r="W87" i="47"/>
  <c r="V87" i="47"/>
  <c r="S87" i="32"/>
  <c r="T87" i="32" s="1"/>
  <c r="V87" i="32" s="1"/>
  <c r="U87" i="32"/>
  <c r="W87" i="32" s="1"/>
  <c r="S87" i="41"/>
  <c r="W87" i="28"/>
  <c r="V87" i="28"/>
  <c r="S87" i="48"/>
  <c r="T87" i="48" s="1"/>
  <c r="V87" i="48" s="1"/>
  <c r="U87" i="48"/>
  <c r="W87" i="48" s="1"/>
  <c r="S87" i="34"/>
  <c r="T87" i="34" s="1"/>
  <c r="V87" i="34" s="1"/>
  <c r="U87" i="34"/>
  <c r="W87" i="34" s="1"/>
  <c r="S87" i="33"/>
  <c r="T87" i="33" s="1"/>
  <c r="V87" i="33" s="1"/>
  <c r="U87" i="33"/>
  <c r="W87" i="33" s="1"/>
  <c r="U87" i="29"/>
  <c r="W87" i="29" s="1"/>
  <c r="S87" i="29"/>
  <c r="T87" i="29" s="1"/>
  <c r="V87" i="29" s="1"/>
  <c r="S267" i="39"/>
  <c r="S267" i="44"/>
  <c r="S267" i="37"/>
  <c r="S267" i="43"/>
  <c r="S267" i="30"/>
  <c r="T267" i="30" s="1"/>
  <c r="V267" i="30" s="1"/>
  <c r="U267" i="30"/>
  <c r="W267" i="30" s="1"/>
  <c r="S267" i="40"/>
  <c r="S267" i="42"/>
  <c r="U267" i="34"/>
  <c r="W267" i="34" s="1"/>
  <c r="S267" i="34"/>
  <c r="T267" i="34" s="1"/>
  <c r="V267" i="34" s="1"/>
  <c r="S267" i="48"/>
  <c r="T267" i="48" s="1"/>
  <c r="V267" i="48" s="1"/>
  <c r="U267" i="48"/>
  <c r="W267" i="48" s="1"/>
  <c r="W267" i="47"/>
  <c r="V267" i="47"/>
  <c r="U267" i="31"/>
  <c r="W267" i="31" s="1"/>
  <c r="S267" i="31"/>
  <c r="T267" i="31" s="1"/>
  <c r="V267" i="31" s="1"/>
  <c r="V267" i="28"/>
  <c r="W267" i="28"/>
  <c r="U267" i="33"/>
  <c r="W267" i="33" s="1"/>
  <c r="S267" i="33"/>
  <c r="T267" i="33" s="1"/>
  <c r="V267" i="33" s="1"/>
  <c r="U267" i="29"/>
  <c r="W267" i="29" s="1"/>
  <c r="S267" i="29"/>
  <c r="T267" i="29" s="1"/>
  <c r="V267" i="29" s="1"/>
  <c r="S267" i="41"/>
  <c r="U267" i="36"/>
  <c r="W267" i="36" s="1"/>
  <c r="S267" i="36"/>
  <c r="T267" i="36" s="1"/>
  <c r="V267" i="36" s="1"/>
  <c r="S267" i="38"/>
  <c r="U267" i="35"/>
  <c r="W267" i="35" s="1"/>
  <c r="S267" i="35"/>
  <c r="T267" i="35" s="1"/>
  <c r="V267" i="35" s="1"/>
  <c r="U267" i="32"/>
  <c r="W267" i="32" s="1"/>
  <c r="S267" i="32"/>
  <c r="T267" i="32" s="1"/>
  <c r="V267" i="32" s="1"/>
  <c r="U268" i="36"/>
  <c r="W268" i="36" s="1"/>
  <c r="S268" i="36"/>
  <c r="T268" i="36" s="1"/>
  <c r="V268" i="36" s="1"/>
  <c r="S268" i="29"/>
  <c r="T268" i="29" s="1"/>
  <c r="V268" i="29" s="1"/>
  <c r="U268" i="29"/>
  <c r="W268" i="29" s="1"/>
  <c r="S268" i="44"/>
  <c r="S268" i="41"/>
  <c r="U268" i="34"/>
  <c r="W268" i="34" s="1"/>
  <c r="S268" i="34"/>
  <c r="T268" i="34" s="1"/>
  <c r="V268" i="34" s="1"/>
  <c r="U268" i="33"/>
  <c r="W268" i="33" s="1"/>
  <c r="S268" i="33"/>
  <c r="T268" i="33" s="1"/>
  <c r="V268" i="33" s="1"/>
  <c r="S268" i="31"/>
  <c r="T268" i="31" s="1"/>
  <c r="V268" i="31" s="1"/>
  <c r="U268" i="31"/>
  <c r="W268" i="31" s="1"/>
  <c r="S268" i="32"/>
  <c r="T268" i="32" s="1"/>
  <c r="V268" i="32" s="1"/>
  <c r="U268" i="32"/>
  <c r="W268" i="32" s="1"/>
  <c r="S268" i="38"/>
  <c r="S268" i="43"/>
  <c r="S268" i="30"/>
  <c r="T268" i="30" s="1"/>
  <c r="V268" i="30" s="1"/>
  <c r="U268" i="30"/>
  <c r="W268" i="30" s="1"/>
  <c r="W268" i="47"/>
  <c r="V268" i="47"/>
  <c r="V268" i="28"/>
  <c r="W268" i="28"/>
  <c r="S268" i="35"/>
  <c r="T268" i="35" s="1"/>
  <c r="V268" i="35" s="1"/>
  <c r="U268" i="35"/>
  <c r="W268" i="35" s="1"/>
  <c r="S268" i="48"/>
  <c r="T268" i="48" s="1"/>
  <c r="V268" i="48" s="1"/>
  <c r="U268" i="48"/>
  <c r="W268" i="48" s="1"/>
  <c r="S268" i="37"/>
  <c r="S268" i="39"/>
  <c r="S268" i="40"/>
  <c r="S268" i="42"/>
  <c r="S149" i="40"/>
  <c r="S149" i="29"/>
  <c r="T149" i="29" s="1"/>
  <c r="V149" i="29" s="1"/>
  <c r="U149" i="29"/>
  <c r="W149" i="29" s="1"/>
  <c r="U149" i="32"/>
  <c r="W149" i="32" s="1"/>
  <c r="S149" i="32"/>
  <c r="T149" i="32" s="1"/>
  <c r="V149" i="32" s="1"/>
  <c r="S149" i="34"/>
  <c r="T149" i="34" s="1"/>
  <c r="V149" i="34" s="1"/>
  <c r="U149" i="34"/>
  <c r="W149" i="34" s="1"/>
  <c r="S149" i="38"/>
  <c r="S149" i="39"/>
  <c r="S149" i="44"/>
  <c r="U149" i="31"/>
  <c r="W149" i="31" s="1"/>
  <c r="S149" i="31"/>
  <c r="T149" i="31" s="1"/>
  <c r="V149" i="31" s="1"/>
  <c r="U149" i="36"/>
  <c r="W149" i="36" s="1"/>
  <c r="S149" i="36"/>
  <c r="T149" i="36" s="1"/>
  <c r="V149" i="36" s="1"/>
  <c r="S149" i="33"/>
  <c r="T149" i="33" s="1"/>
  <c r="V149" i="33" s="1"/>
  <c r="U149" i="33"/>
  <c r="W149" i="33" s="1"/>
  <c r="S149" i="48"/>
  <c r="T149" i="48" s="1"/>
  <c r="V149" i="48" s="1"/>
  <c r="U149" i="48"/>
  <c r="W149" i="48" s="1"/>
  <c r="S149" i="41"/>
  <c r="U149" i="30"/>
  <c r="W149" i="30" s="1"/>
  <c r="S149" i="30"/>
  <c r="T149" i="30" s="1"/>
  <c r="V149" i="30" s="1"/>
  <c r="S149" i="35"/>
  <c r="T149" i="35" s="1"/>
  <c r="V149" i="35" s="1"/>
  <c r="U149" i="35"/>
  <c r="W149" i="35" s="1"/>
  <c r="S149" i="37"/>
  <c r="T149" i="37" s="1"/>
  <c r="V149" i="37" s="1"/>
  <c r="U149" i="37"/>
  <c r="W149" i="37" s="1"/>
  <c r="S149" i="43"/>
  <c r="S149" i="42"/>
  <c r="S264" i="33"/>
  <c r="T264" i="33" s="1"/>
  <c r="V264" i="33" s="1"/>
  <c r="U264" i="33"/>
  <c r="W264" i="33" s="1"/>
  <c r="S264" i="41"/>
  <c r="S264" i="29"/>
  <c r="T264" i="29" s="1"/>
  <c r="V264" i="29" s="1"/>
  <c r="U264" i="29"/>
  <c r="W264" i="29" s="1"/>
  <c r="S264" i="40"/>
  <c r="W264" i="47"/>
  <c r="V264" i="47"/>
  <c r="U264" i="34"/>
  <c r="W264" i="34" s="1"/>
  <c r="S264" i="34"/>
  <c r="T264" i="34" s="1"/>
  <c r="V264" i="34" s="1"/>
  <c r="S264" i="42"/>
  <c r="S264" i="37"/>
  <c r="S264" i="48"/>
  <c r="T264" i="48" s="1"/>
  <c r="V264" i="48" s="1"/>
  <c r="U264" i="48"/>
  <c r="W264" i="48" s="1"/>
  <c r="S264" i="44"/>
  <c r="S264" i="31"/>
  <c r="T264" i="31" s="1"/>
  <c r="V264" i="31" s="1"/>
  <c r="U264" i="31"/>
  <c r="W264" i="31" s="1"/>
  <c r="W264" i="28"/>
  <c r="V264" i="28"/>
  <c r="U264" i="32"/>
  <c r="W264" i="32" s="1"/>
  <c r="S264" i="32"/>
  <c r="T264" i="32" s="1"/>
  <c r="V264" i="32" s="1"/>
  <c r="S264" i="30"/>
  <c r="T264" i="30" s="1"/>
  <c r="V264" i="30" s="1"/>
  <c r="U264" i="30"/>
  <c r="W264" i="30" s="1"/>
  <c r="S264" i="43"/>
  <c r="U264" i="35"/>
  <c r="W264" i="35" s="1"/>
  <c r="S264" i="35"/>
  <c r="T264" i="35" s="1"/>
  <c r="V264" i="35" s="1"/>
  <c r="S264" i="39"/>
  <c r="S264" i="38"/>
  <c r="S264" i="36"/>
  <c r="T264" i="36" s="1"/>
  <c r="V264" i="36" s="1"/>
  <c r="U264" i="36"/>
  <c r="W264" i="36" s="1"/>
  <c r="U180" i="31"/>
  <c r="W180" i="31" s="1"/>
  <c r="S180" i="31"/>
  <c r="T180" i="31" s="1"/>
  <c r="V180" i="31" s="1"/>
  <c r="S180" i="41"/>
  <c r="S180" i="33"/>
  <c r="T180" i="33" s="1"/>
  <c r="V180" i="33" s="1"/>
  <c r="U180" i="33"/>
  <c r="W180" i="33" s="1"/>
  <c r="S180" i="38"/>
  <c r="S180" i="29"/>
  <c r="T180" i="29" s="1"/>
  <c r="V180" i="29" s="1"/>
  <c r="U180" i="29"/>
  <c r="W180" i="29" s="1"/>
  <c r="U180" i="32"/>
  <c r="W180" i="32" s="1"/>
  <c r="S180" i="32"/>
  <c r="T180" i="32" s="1"/>
  <c r="V180" i="32" s="1"/>
  <c r="S180" i="30"/>
  <c r="T180" i="30" s="1"/>
  <c r="V180" i="30" s="1"/>
  <c r="U180" i="30"/>
  <c r="W180" i="30" s="1"/>
  <c r="S89" i="35"/>
  <c r="T89" i="35" s="1"/>
  <c r="V89" i="35" s="1"/>
  <c r="U89" i="35"/>
  <c r="W89" i="35" s="1"/>
  <c r="S89" i="43"/>
  <c r="S89" i="37"/>
  <c r="S89" i="44"/>
  <c r="U89" i="32"/>
  <c r="W89" i="32" s="1"/>
  <c r="S89" i="32"/>
  <c r="T89" i="32" s="1"/>
  <c r="V89" i="32" s="1"/>
  <c r="S89" i="36"/>
  <c r="T89" i="36" s="1"/>
  <c r="V89" i="36" s="1"/>
  <c r="U89" i="36"/>
  <c r="W89" i="36" s="1"/>
  <c r="U89" i="31"/>
  <c r="W89" i="31" s="1"/>
  <c r="S89" i="31"/>
  <c r="T89" i="31" s="1"/>
  <c r="V89" i="31" s="1"/>
  <c r="S89" i="39"/>
  <c r="S89" i="40"/>
  <c r="S89" i="42"/>
  <c r="U89" i="48"/>
  <c r="W89" i="48" s="1"/>
  <c r="S89" i="48"/>
  <c r="T89" i="48" s="1"/>
  <c r="V89" i="48" s="1"/>
  <c r="S388" i="29"/>
  <c r="T388" i="29" s="1"/>
  <c r="V388" i="29" s="1"/>
  <c r="U388" i="29"/>
  <c r="W388" i="29" s="1"/>
  <c r="S388" i="46"/>
  <c r="U388" i="46" s="1"/>
  <c r="W388" i="46" s="1"/>
  <c r="T388" i="46"/>
  <c r="V388" i="46" s="1"/>
  <c r="S388" i="44"/>
  <c r="U388" i="32"/>
  <c r="W388" i="32" s="1"/>
  <c r="S388" i="32"/>
  <c r="T388" i="32" s="1"/>
  <c r="V388" i="32" s="1"/>
  <c r="S388" i="38"/>
  <c r="S388" i="37"/>
  <c r="S388" i="48"/>
  <c r="T388" i="48" s="1"/>
  <c r="V388" i="48" s="1"/>
  <c r="U388" i="48"/>
  <c r="W388" i="48" s="1"/>
  <c r="S188" i="44"/>
  <c r="S188" i="42"/>
  <c r="U188" i="31"/>
  <c r="W188" i="31" s="1"/>
  <c r="S188" i="31"/>
  <c r="T188" i="31" s="1"/>
  <c r="V188" i="31" s="1"/>
  <c r="V188" i="28"/>
  <c r="W188" i="28"/>
  <c r="U188" i="36"/>
  <c r="W188" i="36" s="1"/>
  <c r="S188" i="36"/>
  <c r="T188" i="36" s="1"/>
  <c r="V188" i="36" s="1"/>
  <c r="U188" i="34"/>
  <c r="W188" i="34" s="1"/>
  <c r="S188" i="34"/>
  <c r="T188" i="34" s="1"/>
  <c r="V188" i="34" s="1"/>
  <c r="S188" i="40"/>
  <c r="S188" i="39"/>
  <c r="S188" i="41"/>
  <c r="U188" i="33"/>
  <c r="W188" i="33" s="1"/>
  <c r="S188" i="33"/>
  <c r="T188" i="33" s="1"/>
  <c r="V188" i="33" s="1"/>
  <c r="W188" i="47"/>
  <c r="V188" i="47"/>
  <c r="S220" i="43"/>
  <c r="S220" i="38"/>
  <c r="S220" i="35"/>
  <c r="T220" i="35" s="1"/>
  <c r="V220" i="35" s="1"/>
  <c r="U220" i="35"/>
  <c r="W220" i="35" s="1"/>
  <c r="S220" i="30"/>
  <c r="T220" i="30" s="1"/>
  <c r="V220" i="30" s="1"/>
  <c r="U220" i="30"/>
  <c r="W220" i="30" s="1"/>
  <c r="U220" i="34"/>
  <c r="W220" i="34" s="1"/>
  <c r="S220" i="34"/>
  <c r="T220" i="34" s="1"/>
  <c r="V220" i="34" s="1"/>
  <c r="U220" i="33"/>
  <c r="W220" i="33" s="1"/>
  <c r="S220" i="33"/>
  <c r="T220" i="33" s="1"/>
  <c r="V220" i="33" s="1"/>
  <c r="S220" i="45"/>
  <c r="S220" i="44"/>
  <c r="S220" i="31"/>
  <c r="T220" i="31" s="1"/>
  <c r="V220" i="31" s="1"/>
  <c r="U220" i="31"/>
  <c r="W220" i="31" s="1"/>
  <c r="S220" i="36"/>
  <c r="T220" i="36" s="1"/>
  <c r="V220" i="36" s="1"/>
  <c r="U220" i="36"/>
  <c r="W220" i="36" s="1"/>
  <c r="S220" i="40"/>
  <c r="S220" i="39"/>
  <c r="S220" i="37"/>
  <c r="T220" i="37" s="1"/>
  <c r="V220" i="37" s="1"/>
  <c r="U220" i="37"/>
  <c r="W220" i="37" s="1"/>
  <c r="S220" i="32"/>
  <c r="T220" i="32" s="1"/>
  <c r="V220" i="32" s="1"/>
  <c r="U220" i="32"/>
  <c r="W220" i="32" s="1"/>
  <c r="T220" i="46"/>
  <c r="V220" i="46" s="1"/>
  <c r="S220" i="46"/>
  <c r="U220" i="46" s="1"/>
  <c r="W220" i="46" s="1"/>
  <c r="S220" i="29"/>
  <c r="T220" i="29" s="1"/>
  <c r="V220" i="29" s="1"/>
  <c r="U220" i="29"/>
  <c r="W220" i="29" s="1"/>
  <c r="U220" i="48"/>
  <c r="W220" i="48" s="1"/>
  <c r="S220" i="48"/>
  <c r="T220" i="48" s="1"/>
  <c r="V220" i="48" s="1"/>
  <c r="S220" i="41"/>
  <c r="S220" i="42"/>
  <c r="S240" i="37"/>
  <c r="S240" i="39"/>
  <c r="U240" i="35"/>
  <c r="W240" i="35" s="1"/>
  <c r="S240" i="35"/>
  <c r="T240" i="35" s="1"/>
  <c r="V240" i="35" s="1"/>
  <c r="S240" i="33"/>
  <c r="T240" i="33" s="1"/>
  <c r="V240" i="33" s="1"/>
  <c r="U240" i="33"/>
  <c r="W240" i="33" s="1"/>
  <c r="S240" i="31"/>
  <c r="T240" i="31" s="1"/>
  <c r="V240" i="31" s="1"/>
  <c r="U240" i="31"/>
  <c r="W240" i="31" s="1"/>
  <c r="S240" i="46"/>
  <c r="U240" i="46" s="1"/>
  <c r="W240" i="46" s="1"/>
  <c r="T240" i="46"/>
  <c r="V240" i="46" s="1"/>
  <c r="S240" i="40"/>
  <c r="S240" i="48"/>
  <c r="T240" i="48" s="1"/>
  <c r="V240" i="48" s="1"/>
  <c r="U240" i="48"/>
  <c r="W240" i="48" s="1"/>
  <c r="S240" i="41"/>
  <c r="W149" i="28"/>
  <c r="V149" i="28"/>
  <c r="V149" i="47"/>
  <c r="W149" i="47"/>
  <c r="V89" i="47"/>
  <c r="W89" i="47"/>
  <c r="W89" i="28"/>
  <c r="V89" i="28"/>
  <c r="W189" i="28"/>
  <c r="V189" i="28"/>
  <c r="W189" i="47"/>
  <c r="V189" i="47"/>
  <c r="S189" i="40"/>
  <c r="S189" i="44"/>
  <c r="U189" i="36"/>
  <c r="W189" i="36" s="1"/>
  <c r="S189" i="36"/>
  <c r="T189" i="36" s="1"/>
  <c r="V189" i="36" s="1"/>
  <c r="S189" i="38"/>
  <c r="S189" i="37"/>
  <c r="S189" i="41"/>
  <c r="S189" i="43"/>
  <c r="U189" i="35"/>
  <c r="W189" i="35" s="1"/>
  <c r="S189" i="35"/>
  <c r="T189" i="35" s="1"/>
  <c r="V189" i="35" s="1"/>
  <c r="U189" i="34"/>
  <c r="W189" i="34" s="1"/>
  <c r="S189" i="34"/>
  <c r="T189" i="34" s="1"/>
  <c r="V189" i="34" s="1"/>
  <c r="U189" i="29"/>
  <c r="W189" i="29" s="1"/>
  <c r="S189" i="29"/>
  <c r="T189" i="29" s="1"/>
  <c r="V189" i="29" s="1"/>
  <c r="S189" i="39"/>
  <c r="S189" i="33"/>
  <c r="T189" i="33" s="1"/>
  <c r="V189" i="33" s="1"/>
  <c r="U189" i="33"/>
  <c r="W189" i="33" s="1"/>
  <c r="S189" i="30"/>
  <c r="T189" i="30" s="1"/>
  <c r="V189" i="30" s="1"/>
  <c r="U189" i="30"/>
  <c r="W189" i="30" s="1"/>
  <c r="S189" i="42"/>
  <c r="S189" i="48"/>
  <c r="T189" i="48" s="1"/>
  <c r="V189" i="48" s="1"/>
  <c r="U189" i="48"/>
  <c r="W189" i="48" s="1"/>
  <c r="U189" i="31"/>
  <c r="W189" i="31" s="1"/>
  <c r="S189" i="31"/>
  <c r="T189" i="31" s="1"/>
  <c r="V189" i="31" s="1"/>
  <c r="U189" i="32"/>
  <c r="W189" i="32" s="1"/>
  <c r="S189" i="32"/>
  <c r="T189" i="32" s="1"/>
  <c r="V189" i="32" s="1"/>
  <c r="U84" i="34"/>
  <c r="W84" i="34" s="1"/>
  <c r="S84" i="34"/>
  <c r="T84" i="34" s="1"/>
  <c r="V84" i="34" s="1"/>
  <c r="S84" i="40"/>
  <c r="V84" i="28"/>
  <c r="W84" i="28"/>
  <c r="S84" i="43"/>
  <c r="S84" i="38"/>
  <c r="U84" i="36"/>
  <c r="W84" i="36" s="1"/>
  <c r="S84" i="36"/>
  <c r="T84" i="36" s="1"/>
  <c r="V84" i="36" s="1"/>
  <c r="U84" i="30"/>
  <c r="W84" i="30" s="1"/>
  <c r="S84" i="30"/>
  <c r="T84" i="30" s="1"/>
  <c r="V84" i="30" s="1"/>
  <c r="S84" i="35"/>
  <c r="T84" i="35" s="1"/>
  <c r="V84" i="35" s="1"/>
  <c r="U84" i="35"/>
  <c r="W84" i="35" s="1"/>
  <c r="S84" i="48"/>
  <c r="T84" i="48" s="1"/>
  <c r="V84" i="48" s="1"/>
  <c r="U84" i="48"/>
  <c r="W84" i="48" s="1"/>
  <c r="V84" i="47"/>
  <c r="W84" i="47"/>
  <c r="S84" i="33"/>
  <c r="T84" i="33" s="1"/>
  <c r="V84" i="33" s="1"/>
  <c r="U84" i="33"/>
  <c r="W84" i="33" s="1"/>
  <c r="S84" i="37"/>
  <c r="S84" i="39"/>
  <c r="S84" i="44"/>
  <c r="S84" i="41"/>
  <c r="S84" i="31"/>
  <c r="T84" i="31" s="1"/>
  <c r="V84" i="31" s="1"/>
  <c r="U84" i="31"/>
  <c r="W84" i="31" s="1"/>
  <c r="U84" i="29"/>
  <c r="W84" i="29" s="1"/>
  <c r="S84" i="29"/>
  <c r="T84" i="29" s="1"/>
  <c r="V84" i="29" s="1"/>
  <c r="U84" i="32"/>
  <c r="W84" i="32" s="1"/>
  <c r="S84" i="32"/>
  <c r="T84" i="32" s="1"/>
  <c r="V84" i="32" s="1"/>
  <c r="S84" i="42"/>
  <c r="S180" i="42"/>
  <c r="U180" i="36"/>
  <c r="W180" i="36" s="1"/>
  <c r="S180" i="36"/>
  <c r="T180" i="36" s="1"/>
  <c r="V180" i="36" s="1"/>
  <c r="S180" i="39"/>
  <c r="S180" i="37"/>
  <c r="S180" i="46"/>
  <c r="U180" i="46" s="1"/>
  <c r="W180" i="46" s="1"/>
  <c r="T180" i="46"/>
  <c r="V180" i="46" s="1"/>
  <c r="S180" i="45"/>
  <c r="S180" i="43"/>
  <c r="S180" i="34"/>
  <c r="T180" i="34" s="1"/>
  <c r="V180" i="34" s="1"/>
  <c r="U180" i="34"/>
  <c r="W180" i="34" s="1"/>
  <c r="U180" i="48"/>
  <c r="W180" i="48" s="1"/>
  <c r="S180" i="48"/>
  <c r="T180" i="48" s="1"/>
  <c r="V180" i="48" s="1"/>
  <c r="S262" i="36"/>
  <c r="U262" i="48"/>
  <c r="W262" i="48" s="1"/>
  <c r="S262" i="48"/>
  <c r="T262" i="48" s="1"/>
  <c r="V262" i="48" s="1"/>
  <c r="S262" i="44"/>
  <c r="S262" i="43"/>
  <c r="S262" i="40"/>
  <c r="U262" i="30"/>
  <c r="W262" i="30" s="1"/>
  <c r="S262" i="30"/>
  <c r="T262" i="30" s="1"/>
  <c r="V262" i="30" s="1"/>
  <c r="S262" i="39"/>
  <c r="S262" i="32"/>
  <c r="T262" i="32" s="1"/>
  <c r="V262" i="32" s="1"/>
  <c r="U262" i="32"/>
  <c r="W262" i="32" s="1"/>
  <c r="S262" i="33"/>
  <c r="T262" i="33" s="1"/>
  <c r="V262" i="33" s="1"/>
  <c r="U262" i="33"/>
  <c r="W262" i="33" s="1"/>
  <c r="S262" i="41"/>
  <c r="S262" i="37"/>
  <c r="U262" i="31"/>
  <c r="W262" i="31" s="1"/>
  <c r="S262" i="31"/>
  <c r="T262" i="31" s="1"/>
  <c r="V262" i="31" s="1"/>
  <c r="S262" i="42"/>
  <c r="U262" i="29"/>
  <c r="W262" i="29" s="1"/>
  <c r="S262" i="29"/>
  <c r="T262" i="29" s="1"/>
  <c r="V262" i="29" s="1"/>
  <c r="S262" i="34"/>
  <c r="T262" i="34" s="1"/>
  <c r="V262" i="34" s="1"/>
  <c r="U262" i="34"/>
  <c r="W262" i="34" s="1"/>
  <c r="S262" i="35"/>
  <c r="S262" i="45"/>
  <c r="S262" i="38"/>
  <c r="T262" i="46"/>
  <c r="V262" i="46" s="1"/>
  <c r="S262" i="46"/>
  <c r="U262" i="46" s="1"/>
  <c r="W262" i="46" s="1"/>
  <c r="S179" i="44"/>
  <c r="S179" i="39"/>
  <c r="S179" i="37"/>
  <c r="S179" i="40"/>
  <c r="U179" i="35"/>
  <c r="W179" i="35" s="1"/>
  <c r="S179" i="35"/>
  <c r="T179" i="35" s="1"/>
  <c r="V179" i="35" s="1"/>
  <c r="S179" i="45"/>
  <c r="U179" i="29"/>
  <c r="W179" i="29" s="1"/>
  <c r="S179" i="29"/>
  <c r="T179" i="29" s="1"/>
  <c r="V179" i="29" s="1"/>
  <c r="S179" i="34"/>
  <c r="T179" i="34" s="1"/>
  <c r="V179" i="34" s="1"/>
  <c r="U179" i="34"/>
  <c r="W179" i="34" s="1"/>
  <c r="S179" i="30"/>
  <c r="T179" i="30" s="1"/>
  <c r="V179" i="30" s="1"/>
  <c r="U179" i="30"/>
  <c r="W179" i="30" s="1"/>
  <c r="W179" i="47"/>
  <c r="V179" i="47"/>
  <c r="S179" i="31"/>
  <c r="T179" i="31" s="1"/>
  <c r="V179" i="31" s="1"/>
  <c r="U179" i="31"/>
  <c r="W179" i="31" s="1"/>
  <c r="S179" i="43"/>
  <c r="W179" i="28"/>
  <c r="V179" i="28"/>
  <c r="S179" i="41"/>
  <c r="S179" i="32"/>
  <c r="T179" i="32" s="1"/>
  <c r="V179" i="32" s="1"/>
  <c r="U179" i="32"/>
  <c r="W179" i="32" s="1"/>
  <c r="S179" i="48"/>
  <c r="T179" i="48" s="1"/>
  <c r="V179" i="48" s="1"/>
  <c r="U179" i="48"/>
  <c r="W179" i="48" s="1"/>
  <c r="S179" i="42"/>
  <c r="U179" i="33"/>
  <c r="W179" i="33" s="1"/>
  <c r="S179" i="33"/>
  <c r="T179" i="33" s="1"/>
  <c r="V179" i="33" s="1"/>
  <c r="U179" i="36"/>
  <c r="W179" i="36" s="1"/>
  <c r="S179" i="36"/>
  <c r="T179" i="36" s="1"/>
  <c r="V179" i="36" s="1"/>
  <c r="T179" i="46"/>
  <c r="V179" i="46" s="1"/>
  <c r="S179" i="46"/>
  <c r="U179" i="46" s="1"/>
  <c r="W179" i="46" s="1"/>
  <c r="S179" i="38"/>
  <c r="T179" i="38" s="1"/>
  <c r="V179" i="38" s="1"/>
  <c r="U179" i="38"/>
  <c r="W179" i="38" s="1"/>
  <c r="V169" i="47"/>
  <c r="W169" i="47"/>
  <c r="V169" i="28"/>
  <c r="W169" i="28"/>
  <c r="W109" i="28"/>
  <c r="V109" i="28"/>
  <c r="W109" i="47"/>
  <c r="V109" i="47"/>
  <c r="S386" i="29"/>
  <c r="T386" i="29" s="1"/>
  <c r="V386" i="29" s="1"/>
  <c r="U386" i="29"/>
  <c r="W386" i="29" s="1"/>
  <c r="S386" i="41"/>
  <c r="W386" i="47"/>
  <c r="V386" i="47"/>
  <c r="S386" i="32"/>
  <c r="T386" i="32" s="1"/>
  <c r="V386" i="32" s="1"/>
  <c r="U386" i="32"/>
  <c r="W386" i="32" s="1"/>
  <c r="U386" i="48"/>
  <c r="W386" i="48" s="1"/>
  <c r="S386" i="48"/>
  <c r="T386" i="48" s="1"/>
  <c r="V386" i="48" s="1"/>
  <c r="U386" i="34"/>
  <c r="W386" i="34" s="1"/>
  <c r="S386" i="34"/>
  <c r="T386" i="34" s="1"/>
  <c r="V386" i="34" s="1"/>
  <c r="T386" i="46"/>
  <c r="V386" i="46" s="1"/>
  <c r="S386" i="46"/>
  <c r="U386" i="46" s="1"/>
  <c r="W386" i="46" s="1"/>
  <c r="S386" i="38"/>
  <c r="U386" i="30"/>
  <c r="W386" i="30" s="1"/>
  <c r="S386" i="30"/>
  <c r="T386" i="30" s="1"/>
  <c r="V386" i="30" s="1"/>
  <c r="S386" i="43"/>
  <c r="U386" i="36"/>
  <c r="W386" i="36" s="1"/>
  <c r="S386" i="36"/>
  <c r="T386" i="36" s="1"/>
  <c r="V386" i="36" s="1"/>
  <c r="V386" i="28"/>
  <c r="W386" i="28"/>
  <c r="S386" i="40"/>
  <c r="S386" i="37"/>
  <c r="S386" i="42"/>
  <c r="U386" i="33"/>
  <c r="W386" i="33" s="1"/>
  <c r="S386" i="33"/>
  <c r="T386" i="33" s="1"/>
  <c r="V386" i="33" s="1"/>
  <c r="S386" i="39"/>
  <c r="S386" i="44"/>
  <c r="S386" i="45"/>
  <c r="S386" i="35"/>
  <c r="T386" i="35" s="1"/>
  <c r="V386" i="35" s="1"/>
  <c r="U386" i="35"/>
  <c r="W386" i="35" s="1"/>
  <c r="S386" i="31"/>
  <c r="T386" i="31" s="1"/>
  <c r="V386" i="31" s="1"/>
  <c r="U386" i="31"/>
  <c r="W386" i="31" s="1"/>
  <c r="U316" i="32"/>
  <c r="W316" i="32" s="1"/>
  <c r="S316" i="32"/>
  <c r="T316" i="32" s="1"/>
  <c r="V316" i="32" s="1"/>
  <c r="U316" i="48"/>
  <c r="W316" i="48" s="1"/>
  <c r="S316" i="48"/>
  <c r="T316" i="48" s="1"/>
  <c r="V316" i="48" s="1"/>
  <c r="V316" i="28"/>
  <c r="W316" i="28"/>
  <c r="T316" i="46"/>
  <c r="V316" i="46" s="1"/>
  <c r="S316" i="46"/>
  <c r="U316" i="46" s="1"/>
  <c r="W316" i="46" s="1"/>
  <c r="S316" i="45"/>
  <c r="U316" i="31"/>
  <c r="W316" i="31" s="1"/>
  <c r="S316" i="31"/>
  <c r="T316" i="31" s="1"/>
  <c r="V316" i="31" s="1"/>
  <c r="S316" i="29"/>
  <c r="T316" i="29" s="1"/>
  <c r="V316" i="29" s="1"/>
  <c r="U316" i="29"/>
  <c r="W316" i="29" s="1"/>
  <c r="U316" i="35"/>
  <c r="W316" i="35" s="1"/>
  <c r="S316" i="35"/>
  <c r="T316" i="35" s="1"/>
  <c r="V316" i="35" s="1"/>
  <c r="S316" i="42"/>
  <c r="S316" i="34"/>
  <c r="T316" i="34" s="1"/>
  <c r="V316" i="34" s="1"/>
  <c r="U316" i="34"/>
  <c r="W316" i="34" s="1"/>
  <c r="S316" i="36"/>
  <c r="T316" i="36" s="1"/>
  <c r="V316" i="36" s="1"/>
  <c r="U316" i="36"/>
  <c r="W316" i="36" s="1"/>
  <c r="S316" i="33"/>
  <c r="T316" i="33" s="1"/>
  <c r="V316" i="33" s="1"/>
  <c r="U316" i="33"/>
  <c r="W316" i="33" s="1"/>
  <c r="W316" i="47"/>
  <c r="V316" i="47"/>
  <c r="S316" i="39"/>
  <c r="U316" i="30"/>
  <c r="W316" i="30" s="1"/>
  <c r="S316" i="30"/>
  <c r="T316" i="30" s="1"/>
  <c r="V316" i="30" s="1"/>
  <c r="S316" i="44"/>
  <c r="S316" i="41"/>
  <c r="S316" i="40"/>
  <c r="S316" i="38"/>
  <c r="S316" i="37"/>
  <c r="S316" i="43"/>
  <c r="S206" i="38"/>
  <c r="S206" i="44"/>
  <c r="S206" i="45"/>
  <c r="S206" i="29"/>
  <c r="T206" i="29" s="1"/>
  <c r="V206" i="29" s="1"/>
  <c r="U206" i="29"/>
  <c r="W206" i="29" s="1"/>
  <c r="S206" i="43"/>
  <c r="S206" i="40"/>
  <c r="U206" i="35"/>
  <c r="W206" i="35" s="1"/>
  <c r="S206" i="35"/>
  <c r="T206" i="35" s="1"/>
  <c r="V206" i="35" s="1"/>
  <c r="S206" i="37"/>
  <c r="V206" i="28"/>
  <c r="W206" i="28"/>
  <c r="U206" i="31"/>
  <c r="W206" i="31" s="1"/>
  <c r="S206" i="31"/>
  <c r="T206" i="31" s="1"/>
  <c r="V206" i="31" s="1"/>
  <c r="S206" i="34"/>
  <c r="T206" i="34" s="1"/>
  <c r="V206" i="34" s="1"/>
  <c r="U206" i="34"/>
  <c r="W206" i="34" s="1"/>
  <c r="S206" i="36"/>
  <c r="T206" i="36" s="1"/>
  <c r="V206" i="36" s="1"/>
  <c r="U206" i="36"/>
  <c r="W206" i="36" s="1"/>
  <c r="S206" i="30"/>
  <c r="T206" i="30" s="1"/>
  <c r="V206" i="30" s="1"/>
  <c r="U206" i="30"/>
  <c r="W206" i="30" s="1"/>
  <c r="S206" i="41"/>
  <c r="S206" i="48"/>
  <c r="T206" i="48" s="1"/>
  <c r="V206" i="48" s="1"/>
  <c r="U206" i="48"/>
  <c r="W206" i="48" s="1"/>
  <c r="T206" i="46"/>
  <c r="V206" i="46" s="1"/>
  <c r="S206" i="46"/>
  <c r="U206" i="46" s="1"/>
  <c r="W206" i="46" s="1"/>
  <c r="S206" i="33"/>
  <c r="T206" i="33" s="1"/>
  <c r="V206" i="33" s="1"/>
  <c r="U206" i="33"/>
  <c r="W206" i="33" s="1"/>
  <c r="U206" i="32"/>
  <c r="W206" i="32" s="1"/>
  <c r="S206" i="32"/>
  <c r="T206" i="32" s="1"/>
  <c r="V206" i="32" s="1"/>
  <c r="S206" i="42"/>
  <c r="V206" i="47"/>
  <c r="W206" i="47"/>
  <c r="S206" i="39"/>
  <c r="S180" i="44"/>
  <c r="S180" i="40"/>
  <c r="S180" i="35"/>
  <c r="T180" i="35" s="1"/>
  <c r="V180" i="35" s="1"/>
  <c r="U180" i="35"/>
  <c r="W180" i="35" s="1"/>
  <c r="V269" i="47"/>
  <c r="W269" i="47"/>
  <c r="W269" i="28"/>
  <c r="V269" i="28"/>
  <c r="V85" i="28"/>
  <c r="W85" i="28"/>
  <c r="W85" i="47"/>
  <c r="V85" i="47"/>
  <c r="V86" i="47"/>
  <c r="W86" i="47"/>
  <c r="W86" i="28"/>
  <c r="V86" i="28"/>
  <c r="S88" i="34"/>
  <c r="T88" i="34" s="1"/>
  <c r="V88" i="34" s="1"/>
  <c r="U88" i="34"/>
  <c r="W88" i="34" s="1"/>
  <c r="S88" i="42"/>
  <c r="S88" i="32"/>
  <c r="T88" i="32" s="1"/>
  <c r="V88" i="32" s="1"/>
  <c r="U88" i="32"/>
  <c r="W88" i="32" s="1"/>
  <c r="S88" i="33"/>
  <c r="T88" i="33" s="1"/>
  <c r="V88" i="33" s="1"/>
  <c r="U88" i="33"/>
  <c r="W88" i="33" s="1"/>
  <c r="S88" i="40"/>
  <c r="U88" i="36"/>
  <c r="W88" i="36" s="1"/>
  <c r="S88" i="36"/>
  <c r="T88" i="36" s="1"/>
  <c r="V88" i="36" s="1"/>
  <c r="S88" i="30"/>
  <c r="T88" i="30" s="1"/>
  <c r="V88" i="30" s="1"/>
  <c r="U88" i="30"/>
  <c r="W88" i="30" s="1"/>
  <c r="U88" i="48"/>
  <c r="W88" i="48" s="1"/>
  <c r="S88" i="48"/>
  <c r="T88" i="48" s="1"/>
  <c r="V88" i="48" s="1"/>
  <c r="W410" i="47"/>
  <c r="V410" i="47"/>
  <c r="U410" i="34"/>
  <c r="W410" i="34" s="1"/>
  <c r="S410" i="34"/>
  <c r="T410" i="34" s="1"/>
  <c r="V410" i="34" s="1"/>
  <c r="T410" i="46"/>
  <c r="V410" i="46" s="1"/>
  <c r="S410" i="46"/>
  <c r="U410" i="46" s="1"/>
  <c r="W410" i="46" s="1"/>
  <c r="U410" i="48"/>
  <c r="W410" i="48" s="1"/>
  <c r="S410" i="48"/>
  <c r="T410" i="48" s="1"/>
  <c r="V410" i="48" s="1"/>
  <c r="S410" i="41"/>
  <c r="W410" i="28"/>
  <c r="V410" i="28"/>
  <c r="S410" i="43"/>
  <c r="S410" i="36"/>
  <c r="T410" i="36" s="1"/>
  <c r="V410" i="36" s="1"/>
  <c r="U410" i="36"/>
  <c r="W410" i="36" s="1"/>
  <c r="U410" i="29"/>
  <c r="W410" i="29" s="1"/>
  <c r="S410" i="29"/>
  <c r="T410" i="29" s="1"/>
  <c r="V410" i="29" s="1"/>
  <c r="S410" i="40"/>
  <c r="S410" i="39"/>
  <c r="S410" i="45"/>
  <c r="S410" i="37"/>
  <c r="U410" i="32"/>
  <c r="W410" i="32" s="1"/>
  <c r="S410" i="32"/>
  <c r="T410" i="32" s="1"/>
  <c r="V410" i="32" s="1"/>
  <c r="S410" i="42"/>
  <c r="U410" i="33"/>
  <c r="W410" i="33" s="1"/>
  <c r="S410" i="33"/>
  <c r="T410" i="33" s="1"/>
  <c r="V410" i="33" s="1"/>
  <c r="S410" i="44"/>
  <c r="S410" i="38"/>
  <c r="U410" i="35"/>
  <c r="W410" i="35" s="1"/>
  <c r="S410" i="35"/>
  <c r="T410" i="35" s="1"/>
  <c r="V410" i="35" s="1"/>
  <c r="U410" i="31"/>
  <c r="W410" i="31" s="1"/>
  <c r="S410" i="31"/>
  <c r="T410" i="31" s="1"/>
  <c r="V410" i="31" s="1"/>
  <c r="S410" i="30"/>
  <c r="T410" i="30" s="1"/>
  <c r="V410" i="30" s="1"/>
  <c r="U410" i="30"/>
  <c r="W410" i="30" s="1"/>
  <c r="S341" i="41"/>
  <c r="S341" i="35"/>
  <c r="T341" i="35" s="1"/>
  <c r="V341" i="35" s="1"/>
  <c r="U341" i="35"/>
  <c r="W341" i="35" s="1"/>
  <c r="U341" i="33"/>
  <c r="W341" i="33" s="1"/>
  <c r="S341" i="33"/>
  <c r="T341" i="33" s="1"/>
  <c r="V341" i="33" s="1"/>
  <c r="W341" i="28"/>
  <c r="V341" i="28"/>
  <c r="U341" i="34"/>
  <c r="W341" i="34" s="1"/>
  <c r="S341" i="34"/>
  <c r="T341" i="34" s="1"/>
  <c r="V341" i="34" s="1"/>
  <c r="S341" i="38"/>
  <c r="S341" i="45"/>
  <c r="U341" i="30"/>
  <c r="W341" i="30" s="1"/>
  <c r="S341" i="30"/>
  <c r="T341" i="30" s="1"/>
  <c r="V341" i="30" s="1"/>
  <c r="S341" i="39"/>
  <c r="U341" i="36"/>
  <c r="W341" i="36" s="1"/>
  <c r="S341" i="36"/>
  <c r="T341" i="36" s="1"/>
  <c r="V341" i="36" s="1"/>
  <c r="U341" i="48"/>
  <c r="W341" i="48" s="1"/>
  <c r="S341" i="48"/>
  <c r="T341" i="48" s="1"/>
  <c r="V341" i="48" s="1"/>
  <c r="S341" i="37"/>
  <c r="S341" i="40"/>
  <c r="U341" i="32"/>
  <c r="W341" i="32" s="1"/>
  <c r="S341" i="32"/>
  <c r="T341" i="32" s="1"/>
  <c r="V341" i="32" s="1"/>
  <c r="U341" i="31"/>
  <c r="W341" i="31" s="1"/>
  <c r="S341" i="31"/>
  <c r="T341" i="31" s="1"/>
  <c r="V341" i="31" s="1"/>
  <c r="S341" i="29"/>
  <c r="T341" i="29" s="1"/>
  <c r="V341" i="29" s="1"/>
  <c r="U341" i="29"/>
  <c r="W341" i="29" s="1"/>
  <c r="T341" i="46"/>
  <c r="V341" i="46" s="1"/>
  <c r="S341" i="46"/>
  <c r="U341" i="46" s="1"/>
  <c r="W341" i="46" s="1"/>
  <c r="W341" i="47"/>
  <c r="V341" i="47"/>
  <c r="S341" i="42"/>
  <c r="S341" i="43"/>
  <c r="S341" i="44"/>
  <c r="S277" i="45"/>
  <c r="S277" i="43"/>
  <c r="S277" i="44"/>
  <c r="T277" i="46"/>
  <c r="V277" i="46" s="1"/>
  <c r="S277" i="46"/>
  <c r="U277" i="46" s="1"/>
  <c r="W277" i="46" s="1"/>
  <c r="S277" i="29"/>
  <c r="T277" i="29" s="1"/>
  <c r="V277" i="29" s="1"/>
  <c r="U277" i="29"/>
  <c r="W277" i="29" s="1"/>
  <c r="S277" i="36"/>
  <c r="T277" i="36" s="1"/>
  <c r="V277" i="36" s="1"/>
  <c r="U277" i="36"/>
  <c r="W277" i="36" s="1"/>
  <c r="S277" i="42"/>
  <c r="U277" i="34"/>
  <c r="W277" i="34" s="1"/>
  <c r="S277" i="34"/>
  <c r="T277" i="34" s="1"/>
  <c r="V277" i="34" s="1"/>
  <c r="S277" i="39"/>
  <c r="S277" i="37"/>
  <c r="S277" i="38"/>
  <c r="U277" i="30"/>
  <c r="W277" i="30" s="1"/>
  <c r="S277" i="30"/>
  <c r="T277" i="30" s="1"/>
  <c r="V277" i="30" s="1"/>
  <c r="S277" i="32"/>
  <c r="T277" i="32" s="1"/>
  <c r="V277" i="32" s="1"/>
  <c r="U277" i="32"/>
  <c r="W277" i="32" s="1"/>
  <c r="U277" i="33"/>
  <c r="W277" i="33" s="1"/>
  <c r="S277" i="33"/>
  <c r="T277" i="33" s="1"/>
  <c r="V277" i="33" s="1"/>
  <c r="W277" i="28"/>
  <c r="V277" i="28"/>
  <c r="S277" i="41"/>
  <c r="S277" i="48"/>
  <c r="T277" i="48" s="1"/>
  <c r="V277" i="48" s="1"/>
  <c r="U277" i="48"/>
  <c r="W277" i="48" s="1"/>
  <c r="U277" i="35"/>
  <c r="W277" i="35" s="1"/>
  <c r="S277" i="35"/>
  <c r="T277" i="35" s="1"/>
  <c r="V277" i="35" s="1"/>
  <c r="U277" i="31"/>
  <c r="W277" i="31" s="1"/>
  <c r="S277" i="31"/>
  <c r="T277" i="31" s="1"/>
  <c r="V277" i="31" s="1"/>
  <c r="W277" i="47"/>
  <c r="V277" i="47"/>
  <c r="S277" i="40"/>
  <c r="V393" i="28"/>
  <c r="W393" i="28"/>
  <c r="S393" i="43"/>
  <c r="S393" i="37"/>
  <c r="T393" i="37" s="1"/>
  <c r="V393" i="37" s="1"/>
  <c r="U393" i="37"/>
  <c r="W393" i="37" s="1"/>
  <c r="U393" i="48"/>
  <c r="W393" i="48" s="1"/>
  <c r="S393" i="48"/>
  <c r="T393" i="48" s="1"/>
  <c r="V393" i="48" s="1"/>
  <c r="U393" i="31"/>
  <c r="W393" i="31" s="1"/>
  <c r="S393" i="31"/>
  <c r="T393" i="31" s="1"/>
  <c r="V393" i="31" s="1"/>
  <c r="U393" i="33"/>
  <c r="W393" i="33" s="1"/>
  <c r="S393" i="33"/>
  <c r="T393" i="33" s="1"/>
  <c r="V393" i="33" s="1"/>
  <c r="S393" i="39"/>
  <c r="W393" i="47"/>
  <c r="V393" i="47"/>
  <c r="S393" i="45"/>
  <c r="U393" i="32"/>
  <c r="W393" i="32" s="1"/>
  <c r="S393" i="32"/>
  <c r="T393" i="32" s="1"/>
  <c r="V393" i="32" s="1"/>
  <c r="S393" i="41"/>
  <c r="S393" i="34"/>
  <c r="T393" i="34" s="1"/>
  <c r="V393" i="34" s="1"/>
  <c r="U393" i="34"/>
  <c r="W393" i="34" s="1"/>
  <c r="S393" i="46"/>
  <c r="U393" i="46" s="1"/>
  <c r="W393" i="46" s="1"/>
  <c r="T393" i="46"/>
  <c r="V393" i="46" s="1"/>
  <c r="S393" i="35"/>
  <c r="T393" i="35" s="1"/>
  <c r="V393" i="35" s="1"/>
  <c r="U393" i="35"/>
  <c r="W393" i="35" s="1"/>
  <c r="S393" i="44"/>
  <c r="S393" i="42"/>
  <c r="U393" i="29"/>
  <c r="W393" i="29" s="1"/>
  <c r="S393" i="29"/>
  <c r="T393" i="29" s="1"/>
  <c r="V393" i="29" s="1"/>
  <c r="U393" i="30"/>
  <c r="W393" i="30" s="1"/>
  <c r="S393" i="30"/>
  <c r="T393" i="30" s="1"/>
  <c r="V393" i="30" s="1"/>
  <c r="U80" i="36"/>
  <c r="W80" i="36" s="1"/>
  <c r="S80" i="36"/>
  <c r="T80" i="36" s="1"/>
  <c r="V80" i="36" s="1"/>
  <c r="S80" i="34"/>
  <c r="T80" i="34" s="1"/>
  <c r="V80" i="34" s="1"/>
  <c r="U80" i="34"/>
  <c r="W80" i="34" s="1"/>
  <c r="S80" i="42"/>
  <c r="S80" i="41"/>
  <c r="S80" i="29"/>
  <c r="T80" i="29" s="1"/>
  <c r="V80" i="29" s="1"/>
  <c r="U80" i="29"/>
  <c r="W80" i="29" s="1"/>
  <c r="V141" i="47"/>
  <c r="W141" i="47"/>
  <c r="W141" i="28"/>
  <c r="V141" i="28"/>
  <c r="U200" i="48"/>
  <c r="W200" i="48" s="1"/>
  <c r="S200" i="48"/>
  <c r="T200" i="48" s="1"/>
  <c r="V200" i="48" s="1"/>
  <c r="U200" i="32"/>
  <c r="W200" i="32" s="1"/>
  <c r="S200" i="32"/>
  <c r="T200" i="32" s="1"/>
  <c r="V200" i="32" s="1"/>
  <c r="S200" i="42"/>
  <c r="U200" i="34"/>
  <c r="W200" i="34" s="1"/>
  <c r="S200" i="34"/>
  <c r="T200" i="34" s="1"/>
  <c r="V200" i="34" s="1"/>
  <c r="S200" i="39"/>
  <c r="S200" i="33"/>
  <c r="T200" i="33" s="1"/>
  <c r="V200" i="33" s="1"/>
  <c r="U200" i="33"/>
  <c r="W200" i="33" s="1"/>
  <c r="S200" i="30"/>
  <c r="T200" i="30" s="1"/>
  <c r="V200" i="30" s="1"/>
  <c r="U200" i="30"/>
  <c r="W200" i="30" s="1"/>
  <c r="U200" i="29"/>
  <c r="W200" i="29" s="1"/>
  <c r="S200" i="29"/>
  <c r="T200" i="29" s="1"/>
  <c r="V200" i="29" s="1"/>
  <c r="S200" i="44"/>
  <c r="S200" i="36"/>
  <c r="T200" i="36" s="1"/>
  <c r="V200" i="36" s="1"/>
  <c r="U200" i="36"/>
  <c r="W200" i="36" s="1"/>
  <c r="S200" i="40"/>
  <c r="S200" i="38"/>
  <c r="T200" i="38" s="1"/>
  <c r="V200" i="38" s="1"/>
  <c r="U200" i="38"/>
  <c r="W200" i="38" s="1"/>
  <c r="S200" i="37"/>
  <c r="T200" i="37" s="1"/>
  <c r="V200" i="37" s="1"/>
  <c r="U200" i="37"/>
  <c r="W200" i="37" s="1"/>
  <c r="S200" i="43"/>
  <c r="W88" i="47"/>
  <c r="V88" i="47"/>
  <c r="W88" i="28"/>
  <c r="V88" i="28"/>
  <c r="S80" i="44"/>
  <c r="U80" i="48"/>
  <c r="W80" i="48" s="1"/>
  <c r="S80" i="48"/>
  <c r="T80" i="48" s="1"/>
  <c r="V80" i="48" s="1"/>
  <c r="S80" i="30"/>
  <c r="T80" i="30" s="1"/>
  <c r="V80" i="30" s="1"/>
  <c r="U80" i="30"/>
  <c r="W80" i="30" s="1"/>
  <c r="S80" i="37"/>
  <c r="T80" i="37" s="1"/>
  <c r="V80" i="37" s="1"/>
  <c r="U80" i="37"/>
  <c r="W80" i="37" s="1"/>
  <c r="S95" i="30"/>
  <c r="T95" i="30" s="1"/>
  <c r="V95" i="30" s="1"/>
  <c r="U95" i="30"/>
  <c r="W95" i="30" s="1"/>
  <c r="S95" i="38"/>
  <c r="S95" i="35"/>
  <c r="T95" i="35" s="1"/>
  <c r="V95" i="35" s="1"/>
  <c r="U95" i="35"/>
  <c r="W95" i="35" s="1"/>
  <c r="W95" i="28"/>
  <c r="V95" i="28"/>
  <c r="S95" i="39"/>
  <c r="V95" i="47"/>
  <c r="W95" i="47"/>
  <c r="S95" i="37"/>
  <c r="T95" i="37" s="1"/>
  <c r="V95" i="37" s="1"/>
  <c r="U95" i="37"/>
  <c r="W95" i="37" s="1"/>
  <c r="S95" i="48"/>
  <c r="T95" i="48" s="1"/>
  <c r="V95" i="48" s="1"/>
  <c r="U95" i="48"/>
  <c r="W95" i="48" s="1"/>
  <c r="U95" i="29"/>
  <c r="W95" i="29" s="1"/>
  <c r="S95" i="29"/>
  <c r="T95" i="29" s="1"/>
  <c r="V95" i="29" s="1"/>
  <c r="U95" i="31"/>
  <c r="W95" i="31" s="1"/>
  <c r="S95" i="31"/>
  <c r="T95" i="31" s="1"/>
  <c r="V95" i="31" s="1"/>
  <c r="S95" i="33"/>
  <c r="T95" i="33" s="1"/>
  <c r="V95" i="33" s="1"/>
  <c r="U95" i="33"/>
  <c r="W95" i="33" s="1"/>
  <c r="S95" i="46"/>
  <c r="U95" i="46" s="1"/>
  <c r="W95" i="46" s="1"/>
  <c r="T95" i="46"/>
  <c r="V95" i="46" s="1"/>
  <c r="S95" i="45"/>
  <c r="S95" i="43"/>
  <c r="S95" i="42"/>
  <c r="U95" i="36"/>
  <c r="W95" i="36" s="1"/>
  <c r="S95" i="36"/>
  <c r="T95" i="36" s="1"/>
  <c r="V95" i="36" s="1"/>
  <c r="S95" i="44"/>
  <c r="S95" i="40"/>
  <c r="S95" i="34"/>
  <c r="T95" i="34" s="1"/>
  <c r="V95" i="34" s="1"/>
  <c r="U95" i="34"/>
  <c r="W95" i="34" s="1"/>
  <c r="U95" i="32"/>
  <c r="W95" i="32" s="1"/>
  <c r="S95" i="32"/>
  <c r="T95" i="32" s="1"/>
  <c r="V95" i="32" s="1"/>
  <c r="S95" i="41"/>
  <c r="S239" i="40"/>
  <c r="S239" i="44"/>
  <c r="V239" i="28"/>
  <c r="W239" i="28"/>
  <c r="S239" i="38"/>
  <c r="T239" i="38" s="1"/>
  <c r="V239" i="38" s="1"/>
  <c r="U239" i="38"/>
  <c r="W239" i="38" s="1"/>
  <c r="S239" i="32"/>
  <c r="T239" i="32" s="1"/>
  <c r="V239" i="32" s="1"/>
  <c r="U239" i="32"/>
  <c r="W239" i="32" s="1"/>
  <c r="U239" i="34"/>
  <c r="W239" i="34" s="1"/>
  <c r="S239" i="34"/>
  <c r="T239" i="34" s="1"/>
  <c r="V239" i="34" s="1"/>
  <c r="S239" i="42"/>
  <c r="S239" i="45"/>
  <c r="S239" i="41"/>
  <c r="U239" i="35"/>
  <c r="W239" i="35" s="1"/>
  <c r="S239" i="35"/>
  <c r="T239" i="35" s="1"/>
  <c r="V239" i="35" s="1"/>
  <c r="S239" i="33"/>
  <c r="T239" i="33" s="1"/>
  <c r="V239" i="33" s="1"/>
  <c r="U239" i="33"/>
  <c r="W239" i="33" s="1"/>
  <c r="U239" i="36"/>
  <c r="W239" i="36" s="1"/>
  <c r="S239" i="36"/>
  <c r="T239" i="36" s="1"/>
  <c r="V239" i="36" s="1"/>
  <c r="U239" i="31"/>
  <c r="W239" i="31" s="1"/>
  <c r="S239" i="31"/>
  <c r="T239" i="31" s="1"/>
  <c r="V239" i="31" s="1"/>
  <c r="W239" i="47"/>
  <c r="V239" i="47"/>
  <c r="S239" i="37"/>
  <c r="U239" i="48"/>
  <c r="W239" i="48" s="1"/>
  <c r="S239" i="48"/>
  <c r="T239" i="48" s="1"/>
  <c r="V239" i="48" s="1"/>
  <c r="S239" i="43"/>
  <c r="S239" i="39"/>
  <c r="S239" i="30"/>
  <c r="T239" i="30" s="1"/>
  <c r="V239" i="30" s="1"/>
  <c r="U239" i="30"/>
  <c r="W239" i="30" s="1"/>
  <c r="T239" i="46"/>
  <c r="V239" i="46" s="1"/>
  <c r="S239" i="46"/>
  <c r="U239" i="46" s="1"/>
  <c r="W239" i="46" s="1"/>
  <c r="S83" i="31"/>
  <c r="U83" i="31" s="1"/>
  <c r="W83" i="31" s="1"/>
  <c r="T83" i="31"/>
  <c r="V83" i="31" s="1"/>
  <c r="S83" i="36"/>
  <c r="U83" i="36" s="1"/>
  <c r="W83" i="36" s="1"/>
  <c r="T83" i="36"/>
  <c r="V83" i="36" s="1"/>
  <c r="S83" i="29"/>
  <c r="S83" i="44"/>
  <c r="S83" i="41"/>
  <c r="U83" i="41" s="1"/>
  <c r="W83" i="41" s="1"/>
  <c r="T83" i="41"/>
  <c r="V83" i="41" s="1"/>
  <c r="S83" i="32"/>
  <c r="U83" i="32" s="1"/>
  <c r="W83" i="32" s="1"/>
  <c r="T83" i="32"/>
  <c r="V83" i="32" s="1"/>
  <c r="S83" i="45"/>
  <c r="S83" i="43"/>
  <c r="S83" i="33"/>
  <c r="S83" i="38"/>
  <c r="S83" i="35"/>
  <c r="S83" i="46"/>
  <c r="S83" i="40"/>
  <c r="S200" i="35"/>
  <c r="T200" i="35" s="1"/>
  <c r="V200" i="35" s="1"/>
  <c r="U200" i="35"/>
  <c r="W200" i="35" s="1"/>
  <c r="S200" i="41"/>
  <c r="S200" i="45"/>
  <c r="U200" i="45" s="1"/>
  <c r="W200" i="45" s="1"/>
  <c r="T200" i="45"/>
  <c r="V200" i="45" s="1"/>
  <c r="U202" i="35"/>
  <c r="W202" i="35" s="1"/>
  <c r="S202" i="35"/>
  <c r="T202" i="35" s="1"/>
  <c r="V202" i="35" s="1"/>
  <c r="S202" i="39"/>
  <c r="S202" i="43"/>
  <c r="U202" i="30"/>
  <c r="W202" i="30" s="1"/>
  <c r="S202" i="30"/>
  <c r="T202" i="30" s="1"/>
  <c r="V202" i="30" s="1"/>
  <c r="U202" i="48"/>
  <c r="W202" i="48" s="1"/>
  <c r="S202" i="48"/>
  <c r="T202" i="48" s="1"/>
  <c r="V202" i="48" s="1"/>
  <c r="S202" i="41"/>
  <c r="S202" i="40"/>
  <c r="U202" i="36"/>
  <c r="W202" i="36" s="1"/>
  <c r="S202" i="36"/>
  <c r="T202" i="36" s="1"/>
  <c r="V202" i="36" s="1"/>
  <c r="T202" i="46"/>
  <c r="V202" i="46" s="1"/>
  <c r="S202" i="46"/>
  <c r="U202" i="46" s="1"/>
  <c r="W202" i="46" s="1"/>
  <c r="U202" i="34"/>
  <c r="W202" i="34" s="1"/>
  <c r="S202" i="34"/>
  <c r="T202" i="34" s="1"/>
  <c r="V202" i="34" s="1"/>
  <c r="S202" i="37"/>
  <c r="T202" i="37" s="1"/>
  <c r="V202" i="37" s="1"/>
  <c r="U202" i="37"/>
  <c r="W202" i="37" s="1"/>
  <c r="S202" i="42"/>
  <c r="U202" i="29"/>
  <c r="W202" i="29" s="1"/>
  <c r="S202" i="29"/>
  <c r="T202" i="29" s="1"/>
  <c r="V202" i="29" s="1"/>
  <c r="S202" i="38"/>
  <c r="S202" i="31"/>
  <c r="T202" i="31" s="1"/>
  <c r="V202" i="31" s="1"/>
  <c r="U202" i="31"/>
  <c r="W202" i="31" s="1"/>
  <c r="S202" i="44"/>
  <c r="W202" i="47"/>
  <c r="V202" i="47"/>
  <c r="U202" i="33"/>
  <c r="W202" i="33" s="1"/>
  <c r="S202" i="33"/>
  <c r="T202" i="33" s="1"/>
  <c r="V202" i="33" s="1"/>
  <c r="S202" i="45"/>
  <c r="S202" i="32"/>
  <c r="T202" i="32" s="1"/>
  <c r="V202" i="32" s="1"/>
  <c r="U202" i="32"/>
  <c r="W202" i="32" s="1"/>
  <c r="W202" i="28"/>
  <c r="V202" i="28"/>
  <c r="S315" i="37"/>
  <c r="T315" i="37" s="1"/>
  <c r="V315" i="37" s="1"/>
  <c r="U315" i="37"/>
  <c r="W315" i="37" s="1"/>
  <c r="S315" i="31"/>
  <c r="T315" i="31" s="1"/>
  <c r="V315" i="31" s="1"/>
  <c r="U315" i="31"/>
  <c r="W315" i="31" s="1"/>
  <c r="U315" i="30"/>
  <c r="W315" i="30" s="1"/>
  <c r="S315" i="30"/>
  <c r="T315" i="30" s="1"/>
  <c r="V315" i="30" s="1"/>
  <c r="S315" i="44"/>
  <c r="S315" i="36"/>
  <c r="T315" i="36" s="1"/>
  <c r="V315" i="36" s="1"/>
  <c r="U315" i="36"/>
  <c r="W315" i="36" s="1"/>
  <c r="S315" i="45"/>
  <c r="W315" i="28"/>
  <c r="V315" i="28"/>
  <c r="S315" i="38"/>
  <c r="S315" i="43"/>
  <c r="S315" i="41"/>
  <c r="V315" i="47"/>
  <c r="W315" i="47"/>
  <c r="S315" i="29"/>
  <c r="T315" i="29" s="1"/>
  <c r="V315" i="29" s="1"/>
  <c r="U315" i="29"/>
  <c r="W315" i="29" s="1"/>
  <c r="U315" i="32"/>
  <c r="W315" i="32" s="1"/>
  <c r="S315" i="32"/>
  <c r="T315" i="32" s="1"/>
  <c r="V315" i="32" s="1"/>
  <c r="S315" i="40"/>
  <c r="U315" i="34"/>
  <c r="W315" i="34" s="1"/>
  <c r="S315" i="34"/>
  <c r="T315" i="34" s="1"/>
  <c r="V315" i="34" s="1"/>
  <c r="S315" i="33"/>
  <c r="T315" i="33" s="1"/>
  <c r="V315" i="33" s="1"/>
  <c r="U315" i="33"/>
  <c r="W315" i="33" s="1"/>
  <c r="U315" i="48"/>
  <c r="W315" i="48" s="1"/>
  <c r="S315" i="48"/>
  <c r="T315" i="48" s="1"/>
  <c r="V315" i="48" s="1"/>
  <c r="S315" i="42"/>
  <c r="S315" i="46"/>
  <c r="U315" i="46" s="1"/>
  <c r="W315" i="46" s="1"/>
  <c r="T315" i="46"/>
  <c r="V315" i="46" s="1"/>
  <c r="S315" i="35"/>
  <c r="T315" i="35" s="1"/>
  <c r="V315" i="35" s="1"/>
  <c r="U315" i="35"/>
  <c r="W315" i="35" s="1"/>
  <c r="S315" i="39"/>
  <c r="S399" i="39"/>
  <c r="S399" i="31"/>
  <c r="T399" i="31" s="1"/>
  <c r="V399" i="31" s="1"/>
  <c r="U399" i="31"/>
  <c r="W399" i="31" s="1"/>
  <c r="S399" i="41"/>
  <c r="S399" i="37"/>
  <c r="S399" i="45"/>
  <c r="S399" i="48"/>
  <c r="T399" i="48" s="1"/>
  <c r="V399" i="48" s="1"/>
  <c r="U399" i="48"/>
  <c r="W399" i="48" s="1"/>
  <c r="S399" i="40"/>
  <c r="U399" i="33"/>
  <c r="W399" i="33" s="1"/>
  <c r="S399" i="33"/>
  <c r="T399" i="33" s="1"/>
  <c r="V399" i="33" s="1"/>
  <c r="S399" i="30"/>
  <c r="T399" i="30" s="1"/>
  <c r="V399" i="30" s="1"/>
  <c r="U399" i="30"/>
  <c r="W399" i="30" s="1"/>
  <c r="U399" i="36"/>
  <c r="W399" i="36" s="1"/>
  <c r="S399" i="36"/>
  <c r="T399" i="36" s="1"/>
  <c r="V399" i="36" s="1"/>
  <c r="S399" i="44"/>
  <c r="S399" i="42"/>
  <c r="V399" i="28"/>
  <c r="W399" i="28"/>
  <c r="S399" i="35"/>
  <c r="T399" i="35" s="1"/>
  <c r="V399" i="35" s="1"/>
  <c r="U399" i="35"/>
  <c r="W399" i="35" s="1"/>
  <c r="S399" i="29"/>
  <c r="T399" i="29" s="1"/>
  <c r="V399" i="29" s="1"/>
  <c r="U399" i="29"/>
  <c r="W399" i="29" s="1"/>
  <c r="S399" i="34"/>
  <c r="T399" i="34" s="1"/>
  <c r="V399" i="34" s="1"/>
  <c r="U399" i="34"/>
  <c r="W399" i="34" s="1"/>
  <c r="W399" i="47"/>
  <c r="V399" i="47"/>
  <c r="S399" i="46"/>
  <c r="U399" i="46" s="1"/>
  <c r="W399" i="46" s="1"/>
  <c r="T399" i="46"/>
  <c r="V399" i="46" s="1"/>
  <c r="S399" i="38"/>
  <c r="S399" i="43"/>
  <c r="U399" i="32"/>
  <c r="W399" i="32" s="1"/>
  <c r="S399" i="32"/>
  <c r="T399" i="32" s="1"/>
  <c r="V399" i="32" s="1"/>
  <c r="S246" i="29"/>
  <c r="T246" i="29" s="1"/>
  <c r="V246" i="29" s="1"/>
  <c r="U246" i="29"/>
  <c r="W246" i="29" s="1"/>
  <c r="S246" i="38"/>
  <c r="S246" i="40"/>
  <c r="S246" i="31"/>
  <c r="T246" i="31" s="1"/>
  <c r="V246" i="31" s="1"/>
  <c r="U246" i="31"/>
  <c r="W246" i="31" s="1"/>
  <c r="S246" i="30"/>
  <c r="T246" i="30" s="1"/>
  <c r="V246" i="30" s="1"/>
  <c r="U246" i="30"/>
  <c r="W246" i="30" s="1"/>
  <c r="S246" i="43"/>
  <c r="W246" i="28"/>
  <c r="V246" i="28"/>
  <c r="S246" i="37"/>
  <c r="S246" i="36"/>
  <c r="T246" i="36" s="1"/>
  <c r="V246" i="36" s="1"/>
  <c r="U246" i="36"/>
  <c r="W246" i="36" s="1"/>
  <c r="S246" i="45"/>
  <c r="S246" i="34"/>
  <c r="T246" i="34" s="1"/>
  <c r="V246" i="34" s="1"/>
  <c r="U246" i="34"/>
  <c r="W246" i="34" s="1"/>
  <c r="V246" i="47"/>
  <c r="W246" i="47"/>
  <c r="U246" i="35"/>
  <c r="W246" i="35" s="1"/>
  <c r="S246" i="35"/>
  <c r="T246" i="35" s="1"/>
  <c r="V246" i="35" s="1"/>
  <c r="U246" i="48"/>
  <c r="W246" i="48" s="1"/>
  <c r="S246" i="48"/>
  <c r="T246" i="48" s="1"/>
  <c r="V246" i="48" s="1"/>
  <c r="S246" i="39"/>
  <c r="S246" i="46"/>
  <c r="U246" i="46" s="1"/>
  <c r="W246" i="46" s="1"/>
  <c r="T246" i="46"/>
  <c r="V246" i="46" s="1"/>
  <c r="S246" i="33"/>
  <c r="T246" i="33" s="1"/>
  <c r="V246" i="33" s="1"/>
  <c r="U246" i="33"/>
  <c r="W246" i="33" s="1"/>
  <c r="S246" i="41"/>
  <c r="S246" i="44"/>
  <c r="S246" i="42"/>
  <c r="U246" i="32"/>
  <c r="W246" i="32" s="1"/>
  <c r="S246" i="32"/>
  <c r="T246" i="32" s="1"/>
  <c r="V246" i="32" s="1"/>
  <c r="S306" i="48"/>
  <c r="T306" i="48" s="1"/>
  <c r="V306" i="48" s="1"/>
  <c r="U306" i="48"/>
  <c r="W306" i="48" s="1"/>
  <c r="S306" i="42"/>
  <c r="S306" i="40"/>
  <c r="S306" i="45"/>
  <c r="S306" i="29"/>
  <c r="T306" i="29" s="1"/>
  <c r="V306" i="29" s="1"/>
  <c r="U306" i="29"/>
  <c r="W306" i="29" s="1"/>
  <c r="S306" i="39"/>
  <c r="S306" i="35"/>
  <c r="T306" i="35" s="1"/>
  <c r="V306" i="35" s="1"/>
  <c r="U306" i="35"/>
  <c r="W306" i="35" s="1"/>
  <c r="V306" i="28"/>
  <c r="W306" i="28"/>
  <c r="S306" i="44"/>
  <c r="S306" i="43"/>
  <c r="U306" i="33"/>
  <c r="W306" i="33" s="1"/>
  <c r="S306" i="33"/>
  <c r="T306" i="33" s="1"/>
  <c r="V306" i="33" s="1"/>
  <c r="U306" i="36"/>
  <c r="W306" i="36" s="1"/>
  <c r="S306" i="36"/>
  <c r="T306" i="36" s="1"/>
  <c r="V306" i="36" s="1"/>
  <c r="U306" i="30"/>
  <c r="W306" i="30" s="1"/>
  <c r="S306" i="30"/>
  <c r="T306" i="30" s="1"/>
  <c r="V306" i="30" s="1"/>
  <c r="T306" i="46"/>
  <c r="V306" i="46" s="1"/>
  <c r="S306" i="46"/>
  <c r="U306" i="46" s="1"/>
  <c r="W306" i="46" s="1"/>
  <c r="U306" i="31"/>
  <c r="W306" i="31" s="1"/>
  <c r="S306" i="31"/>
  <c r="T306" i="31" s="1"/>
  <c r="V306" i="31" s="1"/>
  <c r="W306" i="47"/>
  <c r="V306" i="47"/>
  <c r="S306" i="37"/>
  <c r="U306" i="34"/>
  <c r="W306" i="34" s="1"/>
  <c r="S306" i="34"/>
  <c r="T306" i="34" s="1"/>
  <c r="V306" i="34" s="1"/>
  <c r="S306" i="41"/>
  <c r="S306" i="38"/>
  <c r="S306" i="32"/>
  <c r="T306" i="32" s="1"/>
  <c r="V306" i="32" s="1"/>
  <c r="U306" i="32"/>
  <c r="W306" i="32" s="1"/>
  <c r="S340" i="38"/>
  <c r="T340" i="38" s="1"/>
  <c r="V340" i="38" s="1"/>
  <c r="U340" i="38"/>
  <c r="W340" i="38" s="1"/>
  <c r="U340" i="32"/>
  <c r="W340" i="32" s="1"/>
  <c r="S340" i="32"/>
  <c r="T340" i="32" s="1"/>
  <c r="V340" i="32" s="1"/>
  <c r="S340" i="40"/>
  <c r="S340" i="43"/>
  <c r="S340" i="37"/>
  <c r="U340" i="35"/>
  <c r="W340" i="35" s="1"/>
  <c r="S340" i="35"/>
  <c r="T340" i="35" s="1"/>
  <c r="V340" i="35" s="1"/>
  <c r="S340" i="45"/>
  <c r="V340" i="47"/>
  <c r="W340" i="47"/>
  <c r="S340" i="34"/>
  <c r="T340" i="34" s="1"/>
  <c r="V340" i="34" s="1"/>
  <c r="U340" i="34"/>
  <c r="W340" i="34" s="1"/>
  <c r="S340" i="36"/>
  <c r="T340" i="36" s="1"/>
  <c r="V340" i="36" s="1"/>
  <c r="U340" i="36"/>
  <c r="W340" i="36" s="1"/>
  <c r="U340" i="31"/>
  <c r="W340" i="31" s="1"/>
  <c r="S340" i="31"/>
  <c r="T340" i="31" s="1"/>
  <c r="V340" i="31" s="1"/>
  <c r="U340" i="30"/>
  <c r="W340" i="30" s="1"/>
  <c r="S340" i="30"/>
  <c r="T340" i="30" s="1"/>
  <c r="V340" i="30" s="1"/>
  <c r="S340" i="44"/>
  <c r="U340" i="33"/>
  <c r="W340" i="33" s="1"/>
  <c r="S340" i="33"/>
  <c r="T340" i="33" s="1"/>
  <c r="V340" i="33" s="1"/>
  <c r="S340" i="41"/>
  <c r="S340" i="46"/>
  <c r="U340" i="46" s="1"/>
  <c r="W340" i="46" s="1"/>
  <c r="T340" i="46"/>
  <c r="V340" i="46" s="1"/>
  <c r="S340" i="39"/>
  <c r="U340" i="48"/>
  <c r="W340" i="48" s="1"/>
  <c r="S340" i="48"/>
  <c r="T340" i="48" s="1"/>
  <c r="V340" i="48" s="1"/>
  <c r="U340" i="29"/>
  <c r="W340" i="29" s="1"/>
  <c r="S340" i="29"/>
  <c r="T340" i="29" s="1"/>
  <c r="V340" i="29" s="1"/>
  <c r="V340" i="28"/>
  <c r="W340" i="28"/>
  <c r="S340" i="42"/>
  <c r="T333" i="46"/>
  <c r="V333" i="46" s="1"/>
  <c r="S333" i="46"/>
  <c r="U333" i="46" s="1"/>
  <c r="W333" i="46" s="1"/>
  <c r="U333" i="32"/>
  <c r="W333" i="32" s="1"/>
  <c r="S333" i="32"/>
  <c r="T333" i="32" s="1"/>
  <c r="V333" i="32" s="1"/>
  <c r="U333" i="35"/>
  <c r="W333" i="35" s="1"/>
  <c r="S333" i="35"/>
  <c r="T333" i="35" s="1"/>
  <c r="V333" i="35" s="1"/>
  <c r="U333" i="34"/>
  <c r="W333" i="34" s="1"/>
  <c r="S333" i="34"/>
  <c r="T333" i="34" s="1"/>
  <c r="V333" i="34" s="1"/>
  <c r="S333" i="43"/>
  <c r="S333" i="40"/>
  <c r="U333" i="31"/>
  <c r="W333" i="31" s="1"/>
  <c r="S333" i="31"/>
  <c r="T333" i="31" s="1"/>
  <c r="V333" i="31" s="1"/>
  <c r="S333" i="41"/>
  <c r="S333" i="33"/>
  <c r="T333" i="33" s="1"/>
  <c r="V333" i="33" s="1"/>
  <c r="U333" i="33"/>
  <c r="W333" i="33" s="1"/>
  <c r="U333" i="30"/>
  <c r="W333" i="30" s="1"/>
  <c r="S333" i="30"/>
  <c r="T333" i="30" s="1"/>
  <c r="V333" i="30" s="1"/>
  <c r="S333" i="39"/>
  <c r="S333" i="36"/>
  <c r="T333" i="36" s="1"/>
  <c r="V333" i="36" s="1"/>
  <c r="U333" i="36"/>
  <c r="W333" i="36" s="1"/>
  <c r="S333" i="42"/>
  <c r="V333" i="47"/>
  <c r="W333" i="47"/>
  <c r="S333" i="44"/>
  <c r="S333" i="45"/>
  <c r="U333" i="45" s="1"/>
  <c r="W333" i="45" s="1"/>
  <c r="T333" i="45"/>
  <c r="V333" i="45" s="1"/>
  <c r="S333" i="38"/>
  <c r="V333" i="28"/>
  <c r="W333" i="28"/>
  <c r="S333" i="29"/>
  <c r="T333" i="29" s="1"/>
  <c r="V333" i="29" s="1"/>
  <c r="U333" i="29"/>
  <c r="W333" i="29" s="1"/>
  <c r="S333" i="37"/>
  <c r="T333" i="37" s="1"/>
  <c r="V333" i="37" s="1"/>
  <c r="U333" i="37"/>
  <c r="W333" i="37" s="1"/>
  <c r="U333" i="48"/>
  <c r="W333" i="48" s="1"/>
  <c r="S333" i="48"/>
  <c r="T333" i="48" s="1"/>
  <c r="V333" i="48" s="1"/>
  <c r="S178" i="38"/>
  <c r="S178" i="46"/>
  <c r="U178" i="46" s="1"/>
  <c r="W178" i="46" s="1"/>
  <c r="T178" i="46"/>
  <c r="V178" i="46" s="1"/>
  <c r="S178" i="29"/>
  <c r="T178" i="29" s="1"/>
  <c r="V178" i="29" s="1"/>
  <c r="U178" i="29"/>
  <c r="W178" i="29" s="1"/>
  <c r="S178" i="45"/>
  <c r="S178" i="42"/>
  <c r="W178" i="28"/>
  <c r="V178" i="28"/>
  <c r="U178" i="32"/>
  <c r="W178" i="32" s="1"/>
  <c r="S178" i="32"/>
  <c r="T178" i="32" s="1"/>
  <c r="V178" i="32" s="1"/>
  <c r="S178" i="35"/>
  <c r="T178" i="35" s="1"/>
  <c r="V178" i="35" s="1"/>
  <c r="U178" i="35"/>
  <c r="W178" i="35" s="1"/>
  <c r="S178" i="37"/>
  <c r="U178" i="36"/>
  <c r="W178" i="36" s="1"/>
  <c r="S178" i="36"/>
  <c r="T178" i="36" s="1"/>
  <c r="V178" i="36" s="1"/>
  <c r="T267" i="46"/>
  <c r="V267" i="46" s="1"/>
  <c r="U267" i="46"/>
  <c r="W267" i="46" s="1"/>
  <c r="V209" i="47"/>
  <c r="W209" i="47"/>
  <c r="W209" i="28"/>
  <c r="V209" i="28"/>
  <c r="W249" i="28"/>
  <c r="V249" i="28"/>
  <c r="V249" i="47"/>
  <c r="W249" i="47"/>
  <c r="S108" i="37"/>
  <c r="U108" i="30"/>
  <c r="W108" i="30" s="1"/>
  <c r="S108" i="30"/>
  <c r="T108" i="30" s="1"/>
  <c r="V108" i="30" s="1"/>
  <c r="T108" i="46"/>
  <c r="V108" i="46" s="1"/>
  <c r="S108" i="46"/>
  <c r="U108" i="46" s="1"/>
  <c r="W108" i="46" s="1"/>
  <c r="U108" i="31"/>
  <c r="W108" i="31" s="1"/>
  <c r="S108" i="31"/>
  <c r="T108" i="31" s="1"/>
  <c r="V108" i="31" s="1"/>
  <c r="S108" i="32"/>
  <c r="T108" i="32" s="1"/>
  <c r="V108" i="32" s="1"/>
  <c r="U108" i="32"/>
  <c r="W108" i="32" s="1"/>
  <c r="U108" i="36"/>
  <c r="W108" i="36" s="1"/>
  <c r="S108" i="36"/>
  <c r="T108" i="36" s="1"/>
  <c r="V108" i="36" s="1"/>
  <c r="W108" i="28"/>
  <c r="V108" i="28"/>
  <c r="S108" i="38"/>
  <c r="U108" i="34"/>
  <c r="W108" i="34" s="1"/>
  <c r="S108" i="34"/>
  <c r="T108" i="34" s="1"/>
  <c r="V108" i="34" s="1"/>
  <c r="S108" i="43"/>
  <c r="U108" i="48"/>
  <c r="W108" i="48" s="1"/>
  <c r="S108" i="48"/>
  <c r="T108" i="48" s="1"/>
  <c r="V108" i="48" s="1"/>
  <c r="S108" i="41"/>
  <c r="S393" i="38"/>
  <c r="S393" i="40"/>
  <c r="S393" i="36"/>
  <c r="T393" i="36" s="1"/>
  <c r="V393" i="36" s="1"/>
  <c r="U393" i="36"/>
  <c r="W393" i="36" s="1"/>
  <c r="S91" i="40"/>
  <c r="V91" i="47"/>
  <c r="W91" i="47"/>
  <c r="S91" i="32"/>
  <c r="T91" i="32" s="1"/>
  <c r="V91" i="32" s="1"/>
  <c r="U91" i="32"/>
  <c r="W91" i="32" s="1"/>
  <c r="S91" i="42"/>
  <c r="U91" i="36"/>
  <c r="W91" i="36" s="1"/>
  <c r="S91" i="36"/>
  <c r="T91" i="36" s="1"/>
  <c r="V91" i="36" s="1"/>
  <c r="S91" i="35"/>
  <c r="T91" i="35" s="1"/>
  <c r="V91" i="35" s="1"/>
  <c r="U91" i="35"/>
  <c r="W91" i="35" s="1"/>
  <c r="S91" i="37"/>
  <c r="S91" i="29"/>
  <c r="T91" i="29" s="1"/>
  <c r="V91" i="29" s="1"/>
  <c r="U91" i="29"/>
  <c r="W91" i="29" s="1"/>
  <c r="S91" i="45"/>
  <c r="S91" i="48"/>
  <c r="T91" i="48" s="1"/>
  <c r="V91" i="48" s="1"/>
  <c r="U91" i="48"/>
  <c r="W91" i="48" s="1"/>
  <c r="U91" i="34"/>
  <c r="W91" i="34" s="1"/>
  <c r="S91" i="34"/>
  <c r="T91" i="34" s="1"/>
  <c r="V91" i="34" s="1"/>
  <c r="S91" i="31"/>
  <c r="T91" i="31" s="1"/>
  <c r="V91" i="31" s="1"/>
  <c r="U91" i="31"/>
  <c r="W91" i="31" s="1"/>
  <c r="S91" i="46"/>
  <c r="U91" i="46" s="1"/>
  <c r="W91" i="46" s="1"/>
  <c r="T91" i="46"/>
  <c r="V91" i="46" s="1"/>
  <c r="S91" i="43"/>
  <c r="S91" i="41"/>
  <c r="S91" i="38"/>
  <c r="S91" i="44"/>
  <c r="U91" i="33"/>
  <c r="W91" i="33" s="1"/>
  <c r="S91" i="33"/>
  <c r="T91" i="33" s="1"/>
  <c r="V91" i="33" s="1"/>
  <c r="S222" i="36"/>
  <c r="T222" i="36" s="1"/>
  <c r="V222" i="36" s="1"/>
  <c r="U222" i="36"/>
  <c r="W222" i="36" s="1"/>
  <c r="S222" i="30"/>
  <c r="T222" i="30" s="1"/>
  <c r="V222" i="30" s="1"/>
  <c r="U222" i="30"/>
  <c r="W222" i="30" s="1"/>
  <c r="U222" i="29"/>
  <c r="W222" i="29" s="1"/>
  <c r="S222" i="29"/>
  <c r="T222" i="29" s="1"/>
  <c r="V222" i="29" s="1"/>
  <c r="W222" i="47"/>
  <c r="V222" i="47"/>
  <c r="S222" i="34"/>
  <c r="T222" i="34" s="1"/>
  <c r="V222" i="34" s="1"/>
  <c r="U222" i="34"/>
  <c r="W222" i="34" s="1"/>
  <c r="S222" i="39"/>
  <c r="S222" i="41"/>
  <c r="T222" i="46"/>
  <c r="V222" i="46" s="1"/>
  <c r="S222" i="46"/>
  <c r="U222" i="46" s="1"/>
  <c r="W222" i="46" s="1"/>
  <c r="S222" i="44"/>
  <c r="S222" i="45"/>
  <c r="S126" i="40"/>
  <c r="S126" i="38"/>
  <c r="S126" i="44"/>
  <c r="S126" i="42"/>
  <c r="S126" i="37"/>
  <c r="S126" i="34"/>
  <c r="T126" i="34" s="1"/>
  <c r="V126" i="34" s="1"/>
  <c r="U126" i="34"/>
  <c r="W126" i="34" s="1"/>
  <c r="W126" i="47"/>
  <c r="V126" i="47"/>
  <c r="S126" i="39"/>
  <c r="S126" i="48"/>
  <c r="T126" i="48" s="1"/>
  <c r="V126" i="48" s="1"/>
  <c r="U126" i="48"/>
  <c r="W126" i="48" s="1"/>
  <c r="T126" i="46"/>
  <c r="V126" i="46" s="1"/>
  <c r="S126" i="46"/>
  <c r="U126" i="46" s="1"/>
  <c r="W126" i="46" s="1"/>
  <c r="U126" i="36"/>
  <c r="W126" i="36" s="1"/>
  <c r="S126" i="36"/>
  <c r="T126" i="36" s="1"/>
  <c r="V126" i="36" s="1"/>
  <c r="V126" i="28"/>
  <c r="W126" i="28"/>
  <c r="S126" i="32"/>
  <c r="T126" i="32" s="1"/>
  <c r="V126" i="32" s="1"/>
  <c r="U126" i="32"/>
  <c r="W126" i="32" s="1"/>
  <c r="S126" i="43"/>
  <c r="S126" i="41"/>
  <c r="U126" i="29"/>
  <c r="W126" i="29" s="1"/>
  <c r="S126" i="29"/>
  <c r="T126" i="29" s="1"/>
  <c r="V126" i="29" s="1"/>
  <c r="S126" i="33"/>
  <c r="T126" i="33" s="1"/>
  <c r="V126" i="33" s="1"/>
  <c r="U126" i="33"/>
  <c r="W126" i="33" s="1"/>
  <c r="S126" i="45"/>
  <c r="U126" i="30"/>
  <c r="W126" i="30" s="1"/>
  <c r="S126" i="30"/>
  <c r="T126" i="30" s="1"/>
  <c r="V126" i="30" s="1"/>
  <c r="S126" i="31"/>
  <c r="T126" i="31" s="1"/>
  <c r="V126" i="31" s="1"/>
  <c r="U126" i="31"/>
  <c r="W126" i="31" s="1"/>
  <c r="U126" i="35"/>
  <c r="W126" i="35" s="1"/>
  <c r="S126" i="35"/>
  <c r="T126" i="35" s="1"/>
  <c r="V126" i="35" s="1"/>
  <c r="S184" i="34"/>
  <c r="T184" i="34" s="1"/>
  <c r="V184" i="34" s="1"/>
  <c r="U184" i="34"/>
  <c r="W184" i="34" s="1"/>
  <c r="S184" i="29"/>
  <c r="T184" i="29" s="1"/>
  <c r="V184" i="29" s="1"/>
  <c r="U184" i="29"/>
  <c r="W184" i="29" s="1"/>
  <c r="S184" i="44"/>
  <c r="S184" i="31"/>
  <c r="T184" i="31" s="1"/>
  <c r="V184" i="31" s="1"/>
  <c r="U184" i="31"/>
  <c r="W184" i="31" s="1"/>
  <c r="S184" i="32"/>
  <c r="T184" i="32" s="1"/>
  <c r="V184" i="32" s="1"/>
  <c r="U184" i="32"/>
  <c r="W184" i="32" s="1"/>
  <c r="S184" i="36"/>
  <c r="T184" i="36" s="1"/>
  <c r="V184" i="36" s="1"/>
  <c r="U184" i="36"/>
  <c r="W184" i="36" s="1"/>
  <c r="S184" i="42"/>
  <c r="S184" i="33"/>
  <c r="T184" i="33" s="1"/>
  <c r="V184" i="33" s="1"/>
  <c r="U184" i="33"/>
  <c r="W184" i="33" s="1"/>
  <c r="S184" i="38"/>
  <c r="S184" i="41"/>
  <c r="S80" i="40"/>
  <c r="S80" i="33"/>
  <c r="T80" i="33" s="1"/>
  <c r="V80" i="33" s="1"/>
  <c r="U80" i="33"/>
  <c r="W80" i="33" s="1"/>
  <c r="S168" i="39"/>
  <c r="S168" i="40"/>
  <c r="S168" i="29"/>
  <c r="T168" i="29" s="1"/>
  <c r="V168" i="29" s="1"/>
  <c r="U168" i="29"/>
  <c r="W168" i="29" s="1"/>
  <c r="S168" i="33"/>
  <c r="T168" i="33" s="1"/>
  <c r="V168" i="33" s="1"/>
  <c r="U168" i="33"/>
  <c r="W168" i="33" s="1"/>
  <c r="S168" i="34"/>
  <c r="T168" i="34" s="1"/>
  <c r="V168" i="34" s="1"/>
  <c r="U168" i="34"/>
  <c r="W168" i="34" s="1"/>
  <c r="S168" i="32"/>
  <c r="T168" i="32" s="1"/>
  <c r="V168" i="32" s="1"/>
  <c r="U168" i="32"/>
  <c r="W168" i="32" s="1"/>
  <c r="S168" i="48"/>
  <c r="T168" i="48" s="1"/>
  <c r="V168" i="48" s="1"/>
  <c r="U168" i="48"/>
  <c r="W168" i="48" s="1"/>
  <c r="S168" i="45"/>
  <c r="U168" i="45" s="1"/>
  <c r="W168" i="45" s="1"/>
  <c r="T168" i="45"/>
  <c r="V168" i="45" s="1"/>
  <c r="W168" i="28"/>
  <c r="V168" i="28"/>
  <c r="S168" i="36"/>
  <c r="T168" i="36" s="1"/>
  <c r="V168" i="36" s="1"/>
  <c r="U168" i="36"/>
  <c r="W168" i="36" s="1"/>
  <c r="S168" i="35"/>
  <c r="T168" i="35" s="1"/>
  <c r="V168" i="35" s="1"/>
  <c r="U168" i="35"/>
  <c r="W168" i="35" s="1"/>
  <c r="S168" i="42"/>
  <c r="S168" i="31"/>
  <c r="T168" i="31" s="1"/>
  <c r="V168" i="31" s="1"/>
  <c r="U168" i="31"/>
  <c r="W168" i="31" s="1"/>
  <c r="S168" i="41"/>
  <c r="S168" i="30"/>
  <c r="T168" i="30" s="1"/>
  <c r="V168" i="30" s="1"/>
  <c r="U168" i="30"/>
  <c r="W168" i="30" s="1"/>
  <c r="S168" i="37"/>
  <c r="T168" i="37" s="1"/>
  <c r="V168" i="37" s="1"/>
  <c r="U168" i="37"/>
  <c r="W168" i="37" s="1"/>
  <c r="S168" i="38"/>
  <c r="S168" i="43"/>
  <c r="W168" i="47"/>
  <c r="V168" i="47"/>
  <c r="S168" i="44"/>
  <c r="T168" i="46"/>
  <c r="V168" i="46" s="1"/>
  <c r="S168" i="46"/>
  <c r="U168" i="46" s="1"/>
  <c r="W168" i="46" s="1"/>
  <c r="S183" i="39"/>
  <c r="S183" i="41"/>
  <c r="S183" i="40"/>
  <c r="S183" i="31"/>
  <c r="T183" i="31" s="1"/>
  <c r="V183" i="31" s="1"/>
  <c r="U183" i="31"/>
  <c r="W183" i="31" s="1"/>
  <c r="S183" i="43"/>
  <c r="S183" i="33"/>
  <c r="T183" i="33" s="1"/>
  <c r="V183" i="33" s="1"/>
  <c r="U183" i="33"/>
  <c r="W183" i="33" s="1"/>
  <c r="S183" i="38"/>
  <c r="W183" i="47"/>
  <c r="V183" i="47"/>
  <c r="S183" i="42"/>
  <c r="S183" i="29"/>
  <c r="T183" i="29" s="1"/>
  <c r="V183" i="29" s="1"/>
  <c r="U183" i="29"/>
  <c r="W183" i="29" s="1"/>
  <c r="S183" i="30"/>
  <c r="T183" i="30" s="1"/>
  <c r="V183" i="30" s="1"/>
  <c r="U183" i="30"/>
  <c r="W183" i="30" s="1"/>
  <c r="S183" i="34"/>
  <c r="T183" i="34" s="1"/>
  <c r="V183" i="34" s="1"/>
  <c r="U183" i="34"/>
  <c r="W183" i="34" s="1"/>
  <c r="S183" i="32"/>
  <c r="T183" i="32" s="1"/>
  <c r="V183" i="32" s="1"/>
  <c r="U183" i="32"/>
  <c r="W183" i="32" s="1"/>
  <c r="V183" i="28"/>
  <c r="W183" i="28"/>
  <c r="S183" i="48"/>
  <c r="T183" i="48" s="1"/>
  <c r="V183" i="48" s="1"/>
  <c r="U183" i="48"/>
  <c r="W183" i="48" s="1"/>
  <c r="S183" i="36"/>
  <c r="T183" i="36" s="1"/>
  <c r="V183" i="36" s="1"/>
  <c r="U183" i="36"/>
  <c r="W183" i="36" s="1"/>
  <c r="S183" i="35"/>
  <c r="T183" i="35" s="1"/>
  <c r="V183" i="35" s="1"/>
  <c r="U183" i="35"/>
  <c r="W183" i="35" s="1"/>
  <c r="S183" i="37"/>
  <c r="S183" i="44"/>
  <c r="S183" i="46"/>
  <c r="U183" i="46" s="1"/>
  <c r="W183" i="46" s="1"/>
  <c r="T183" i="46"/>
  <c r="V183" i="46" s="1"/>
  <c r="S183" i="45"/>
  <c r="U209" i="29"/>
  <c r="W209" i="29" s="1"/>
  <c r="S209" i="29"/>
  <c r="T209" i="29" s="1"/>
  <c r="V209" i="29" s="1"/>
  <c r="S209" i="36"/>
  <c r="T209" i="36" s="1"/>
  <c r="V209" i="36" s="1"/>
  <c r="U209" i="36"/>
  <c r="W209" i="36" s="1"/>
  <c r="U209" i="48"/>
  <c r="W209" i="48" s="1"/>
  <c r="S209" i="48"/>
  <c r="T209" i="48" s="1"/>
  <c r="V209" i="48" s="1"/>
  <c r="S209" i="41"/>
  <c r="S209" i="44"/>
  <c r="S209" i="32"/>
  <c r="T209" i="32" s="1"/>
  <c r="V209" i="32" s="1"/>
  <c r="U209" i="32"/>
  <c r="W209" i="32" s="1"/>
  <c r="S209" i="43"/>
  <c r="U209" i="30"/>
  <c r="W209" i="30" s="1"/>
  <c r="S209" i="30"/>
  <c r="T209" i="30" s="1"/>
  <c r="V209" i="30" s="1"/>
  <c r="S209" i="40"/>
  <c r="S209" i="37"/>
  <c r="S209" i="35"/>
  <c r="T209" i="35" s="1"/>
  <c r="V209" i="35" s="1"/>
  <c r="U209" i="35"/>
  <c r="W209" i="35" s="1"/>
  <c r="S209" i="38"/>
  <c r="S209" i="39"/>
  <c r="S209" i="42"/>
  <c r="S209" i="46"/>
  <c r="S209" i="45"/>
  <c r="S209" i="34"/>
  <c r="T209" i="34" s="1"/>
  <c r="V209" i="34" s="1"/>
  <c r="U209" i="34"/>
  <c r="W209" i="34" s="1"/>
  <c r="U209" i="33"/>
  <c r="W209" i="33" s="1"/>
  <c r="S209" i="33"/>
  <c r="T209" i="33" s="1"/>
  <c r="V209" i="33" s="1"/>
  <c r="U209" i="31"/>
  <c r="W209" i="31" s="1"/>
  <c r="S209" i="31"/>
  <c r="T209" i="31" s="1"/>
  <c r="V209" i="31" s="1"/>
  <c r="U249" i="34"/>
  <c r="W249" i="34" s="1"/>
  <c r="S249" i="34"/>
  <c r="T249" i="34" s="1"/>
  <c r="V249" i="34" s="1"/>
  <c r="S249" i="44"/>
  <c r="U249" i="33"/>
  <c r="W249" i="33" s="1"/>
  <c r="S249" i="33"/>
  <c r="T249" i="33" s="1"/>
  <c r="V249" i="33" s="1"/>
  <c r="U249" i="36"/>
  <c r="W249" i="36" s="1"/>
  <c r="S249" i="36"/>
  <c r="T249" i="36" s="1"/>
  <c r="V249" i="36" s="1"/>
  <c r="U249" i="48"/>
  <c r="W249" i="48" s="1"/>
  <c r="S249" i="48"/>
  <c r="T249" i="48" s="1"/>
  <c r="V249" i="48" s="1"/>
  <c r="S249" i="42"/>
  <c r="U249" i="37"/>
  <c r="W249" i="37" s="1"/>
  <c r="S249" i="37"/>
  <c r="T249" i="37" s="1"/>
  <c r="V249" i="37" s="1"/>
  <c r="S249" i="31"/>
  <c r="T249" i="31" s="1"/>
  <c r="V249" i="31" s="1"/>
  <c r="U249" i="31"/>
  <c r="W249" i="31" s="1"/>
  <c r="S249" i="41"/>
  <c r="S249" i="32"/>
  <c r="T249" i="32" s="1"/>
  <c r="V249" i="32" s="1"/>
  <c r="U249" i="32"/>
  <c r="W249" i="32" s="1"/>
  <c r="S249" i="35"/>
  <c r="T249" i="35" s="1"/>
  <c r="V249" i="35" s="1"/>
  <c r="U249" i="35"/>
  <c r="W249" i="35" s="1"/>
  <c r="U249" i="30"/>
  <c r="W249" i="30" s="1"/>
  <c r="S249" i="30"/>
  <c r="T249" i="30" s="1"/>
  <c r="V249" i="30" s="1"/>
  <c r="S249" i="29"/>
  <c r="T249" i="29" s="1"/>
  <c r="V249" i="29" s="1"/>
  <c r="U249" i="29"/>
  <c r="W249" i="29" s="1"/>
  <c r="S249" i="38"/>
  <c r="S249" i="39"/>
  <c r="S249" i="40"/>
  <c r="S249" i="45"/>
  <c r="S249" i="43"/>
  <c r="S249" i="46"/>
  <c r="S100" i="45"/>
  <c r="S100" i="43"/>
  <c r="S100" i="40"/>
  <c r="S100" i="42"/>
  <c r="S100" i="44"/>
  <c r="U100" i="33"/>
  <c r="W100" i="33" s="1"/>
  <c r="S100" i="33"/>
  <c r="T100" i="33" s="1"/>
  <c r="V100" i="33" s="1"/>
  <c r="U100" i="38"/>
  <c r="W100" i="38" s="1"/>
  <c r="S100" i="38"/>
  <c r="T100" i="38" s="1"/>
  <c r="V100" i="38" s="1"/>
  <c r="S100" i="37"/>
  <c r="T100" i="37" s="1"/>
  <c r="V100" i="37" s="1"/>
  <c r="U100" i="37"/>
  <c r="W100" i="37" s="1"/>
  <c r="S100" i="48"/>
  <c r="T100" i="48" s="1"/>
  <c r="V100" i="48" s="1"/>
  <c r="U100" i="48"/>
  <c r="W100" i="48" s="1"/>
  <c r="U100" i="36"/>
  <c r="W100" i="36" s="1"/>
  <c r="S100" i="36"/>
  <c r="T100" i="36" s="1"/>
  <c r="V100" i="36" s="1"/>
  <c r="U100" i="34"/>
  <c r="W100" i="34" s="1"/>
  <c r="S100" i="34"/>
  <c r="T100" i="34" s="1"/>
  <c r="V100" i="34" s="1"/>
  <c r="S100" i="32"/>
  <c r="T100" i="32" s="1"/>
  <c r="V100" i="32" s="1"/>
  <c r="U100" i="32"/>
  <c r="W100" i="32" s="1"/>
  <c r="U100" i="31"/>
  <c r="W100" i="31" s="1"/>
  <c r="S100" i="31"/>
  <c r="T100" i="31" s="1"/>
  <c r="V100" i="31" s="1"/>
  <c r="U100" i="35"/>
  <c r="W100" i="35" s="1"/>
  <c r="S100" i="35"/>
  <c r="T100" i="35" s="1"/>
  <c r="V100" i="35" s="1"/>
  <c r="U100" i="30"/>
  <c r="W100" i="30" s="1"/>
  <c r="S100" i="30"/>
  <c r="T100" i="30" s="1"/>
  <c r="V100" i="30" s="1"/>
  <c r="S100" i="46"/>
  <c r="U100" i="46" s="1"/>
  <c r="W100" i="46" s="1"/>
  <c r="T100" i="46"/>
  <c r="V100" i="46" s="1"/>
  <c r="S100" i="29"/>
  <c r="T100" i="29" s="1"/>
  <c r="V100" i="29" s="1"/>
  <c r="U100" i="29"/>
  <c r="W100" i="29" s="1"/>
  <c r="S100" i="39"/>
  <c r="S100" i="41"/>
  <c r="S265" i="32"/>
  <c r="T265" i="32" s="1"/>
  <c r="V265" i="32" s="1"/>
  <c r="U265" i="32"/>
  <c r="W265" i="32" s="1"/>
  <c r="S265" i="38"/>
  <c r="S265" i="39"/>
  <c r="T265" i="39" s="1"/>
  <c r="V265" i="39" s="1"/>
  <c r="U265" i="39"/>
  <c r="W265" i="39" s="1"/>
  <c r="V265" i="28"/>
  <c r="W265" i="28"/>
  <c r="S265" i="30"/>
  <c r="T265" i="30" s="1"/>
  <c r="V265" i="30" s="1"/>
  <c r="U265" i="30"/>
  <c r="W265" i="30" s="1"/>
  <c r="S265" i="31"/>
  <c r="T265" i="31" s="1"/>
  <c r="V265" i="31" s="1"/>
  <c r="U265" i="31"/>
  <c r="W265" i="31" s="1"/>
  <c r="S265" i="42"/>
  <c r="S265" i="37"/>
  <c r="S265" i="35"/>
  <c r="T265" i="35" s="1"/>
  <c r="V265" i="35" s="1"/>
  <c r="U265" i="35"/>
  <c r="W265" i="35" s="1"/>
  <c r="S265" i="33"/>
  <c r="T265" i="33" s="1"/>
  <c r="V265" i="33" s="1"/>
  <c r="U265" i="33"/>
  <c r="W265" i="33" s="1"/>
  <c r="W265" i="47"/>
  <c r="V265" i="47"/>
  <c r="S265" i="46"/>
  <c r="S265" i="45"/>
  <c r="S265" i="29"/>
  <c r="T265" i="29" s="1"/>
  <c r="V265" i="29" s="1"/>
  <c r="U265" i="29"/>
  <c r="W265" i="29" s="1"/>
  <c r="S265" i="43"/>
  <c r="S265" i="48"/>
  <c r="T265" i="48" s="1"/>
  <c r="V265" i="48" s="1"/>
  <c r="U265" i="48"/>
  <c r="W265" i="48" s="1"/>
  <c r="S265" i="40"/>
  <c r="S265" i="44"/>
  <c r="S265" i="41"/>
  <c r="S265" i="36"/>
  <c r="T265" i="36" s="1"/>
  <c r="V265" i="36" s="1"/>
  <c r="U265" i="36"/>
  <c r="W265" i="36" s="1"/>
  <c r="S265" i="34"/>
  <c r="T265" i="34" s="1"/>
  <c r="V265" i="34" s="1"/>
  <c r="U265" i="34"/>
  <c r="W265" i="34" s="1"/>
  <c r="S108" i="42"/>
  <c r="S108" i="33"/>
  <c r="T108" i="33" s="1"/>
  <c r="V108" i="33" s="1"/>
  <c r="U108" i="33"/>
  <c r="W108" i="33" s="1"/>
  <c r="S108" i="40"/>
  <c r="S108" i="44"/>
  <c r="V108" i="47"/>
  <c r="W108" i="47"/>
  <c r="U108" i="29"/>
  <c r="W108" i="29" s="1"/>
  <c r="S108" i="29"/>
  <c r="T108" i="29" s="1"/>
  <c r="V108" i="29" s="1"/>
  <c r="S108" i="45"/>
  <c r="S108" i="39"/>
  <c r="U108" i="35"/>
  <c r="W108" i="35" s="1"/>
  <c r="S108" i="35"/>
  <c r="T108" i="35" s="1"/>
  <c r="V108" i="35" s="1"/>
  <c r="U174" i="48"/>
  <c r="W174" i="48" s="1"/>
  <c r="S174" i="48"/>
  <c r="T174" i="48" s="1"/>
  <c r="V174" i="48" s="1"/>
  <c r="U174" i="30"/>
  <c r="W174" i="30" s="1"/>
  <c r="S174" i="30"/>
  <c r="T174" i="30" s="1"/>
  <c r="V174" i="30" s="1"/>
  <c r="S174" i="29"/>
  <c r="T174" i="29" s="1"/>
  <c r="V174" i="29" s="1"/>
  <c r="U174" i="29"/>
  <c r="W174" i="29" s="1"/>
  <c r="W174" i="47"/>
  <c r="V174" i="47"/>
  <c r="S174" i="32"/>
  <c r="T174" i="32" s="1"/>
  <c r="V174" i="32" s="1"/>
  <c r="U174" i="32"/>
  <c r="W174" i="32" s="1"/>
  <c r="S174" i="45"/>
  <c r="U174" i="45" s="1"/>
  <c r="W174" i="45" s="1"/>
  <c r="T174" i="45"/>
  <c r="V174" i="45" s="1"/>
  <c r="S174" i="41"/>
  <c r="S174" i="33"/>
  <c r="T174" i="33" s="1"/>
  <c r="V174" i="33" s="1"/>
  <c r="U174" i="33"/>
  <c r="W174" i="33" s="1"/>
  <c r="S174" i="39"/>
  <c r="S174" i="38"/>
  <c r="U174" i="35"/>
  <c r="W174" i="35" s="1"/>
  <c r="S174" i="35"/>
  <c r="T174" i="35" s="1"/>
  <c r="V174" i="35" s="1"/>
  <c r="S174" i="42"/>
  <c r="S174" i="43"/>
  <c r="W174" i="28"/>
  <c r="V174" i="28"/>
  <c r="U174" i="34"/>
  <c r="W174" i="34" s="1"/>
  <c r="S174" i="34"/>
  <c r="T174" i="34" s="1"/>
  <c r="V174" i="34" s="1"/>
  <c r="S174" i="40"/>
  <c r="U174" i="31"/>
  <c r="W174" i="31" s="1"/>
  <c r="S174" i="31"/>
  <c r="T174" i="31" s="1"/>
  <c r="V174" i="31" s="1"/>
  <c r="S174" i="37"/>
  <c r="S174" i="46"/>
  <c r="U174" i="46" s="1"/>
  <c r="W174" i="46" s="1"/>
  <c r="T174" i="46"/>
  <c r="V174" i="46" s="1"/>
  <c r="S174" i="44"/>
  <c r="U174" i="36"/>
  <c r="W174" i="36" s="1"/>
  <c r="S174" i="36"/>
  <c r="T174" i="36" s="1"/>
  <c r="V174" i="36" s="1"/>
  <c r="T428" i="46"/>
  <c r="V428" i="46" s="1"/>
  <c r="S428" i="46"/>
  <c r="U428" i="46" s="1"/>
  <c r="W428" i="46" s="1"/>
  <c r="U428" i="31"/>
  <c r="W428" i="31" s="1"/>
  <c r="S428" i="31"/>
  <c r="T428" i="31" s="1"/>
  <c r="V428" i="31" s="1"/>
  <c r="S428" i="42"/>
  <c r="S428" i="44"/>
  <c r="S428" i="40"/>
  <c r="S428" i="35"/>
  <c r="T428" i="35" s="1"/>
  <c r="V428" i="35" s="1"/>
  <c r="U428" i="35"/>
  <c r="W428" i="35" s="1"/>
  <c r="S428" i="37"/>
  <c r="S428" i="41"/>
  <c r="U428" i="38"/>
  <c r="W428" i="38" s="1"/>
  <c r="S428" i="38"/>
  <c r="T428" i="38" s="1"/>
  <c r="V428" i="38" s="1"/>
  <c r="U428" i="30"/>
  <c r="W428" i="30" s="1"/>
  <c r="S428" i="30"/>
  <c r="T428" i="30" s="1"/>
  <c r="V428" i="30" s="1"/>
  <c r="U428" i="32"/>
  <c r="W428" i="32" s="1"/>
  <c r="S428" i="32"/>
  <c r="T428" i="32" s="1"/>
  <c r="V428" i="32" s="1"/>
  <c r="V428" i="28"/>
  <c r="W428" i="28"/>
  <c r="U428" i="33"/>
  <c r="W428" i="33" s="1"/>
  <c r="S428" i="33"/>
  <c r="T428" i="33" s="1"/>
  <c r="V428" i="33" s="1"/>
  <c r="S428" i="34"/>
  <c r="T428" i="34" s="1"/>
  <c r="V428" i="34" s="1"/>
  <c r="U428" i="34"/>
  <c r="W428" i="34" s="1"/>
  <c r="S428" i="36"/>
  <c r="T428" i="36" s="1"/>
  <c r="V428" i="36" s="1"/>
  <c r="U428" i="36"/>
  <c r="W428" i="36" s="1"/>
  <c r="W428" i="47"/>
  <c r="V428" i="47"/>
  <c r="S428" i="45"/>
  <c r="U428" i="48"/>
  <c r="W428" i="48" s="1"/>
  <c r="S428" i="48"/>
  <c r="T428" i="48" s="1"/>
  <c r="V428" i="48" s="1"/>
  <c r="S428" i="39"/>
  <c r="S428" i="43"/>
  <c r="S428" i="29"/>
  <c r="T428" i="29" s="1"/>
  <c r="V428" i="29" s="1"/>
  <c r="U428" i="29"/>
  <c r="W428" i="29" s="1"/>
  <c r="S145" i="30"/>
  <c r="T145" i="30" s="1"/>
  <c r="V145" i="30" s="1"/>
  <c r="U145" i="30"/>
  <c r="W145" i="30" s="1"/>
  <c r="S145" i="41"/>
  <c r="W145" i="28"/>
  <c r="V145" i="28"/>
  <c r="U145" i="35"/>
  <c r="W145" i="35" s="1"/>
  <c r="S145" i="35"/>
  <c r="T145" i="35" s="1"/>
  <c r="V145" i="35" s="1"/>
  <c r="U145" i="33"/>
  <c r="W145" i="33" s="1"/>
  <c r="S145" i="33"/>
  <c r="T145" i="33" s="1"/>
  <c r="V145" i="33" s="1"/>
  <c r="S145" i="42"/>
  <c r="S145" i="40"/>
  <c r="S145" i="43"/>
  <c r="W145" i="47"/>
  <c r="V145" i="47"/>
  <c r="U145" i="34"/>
  <c r="W145" i="34" s="1"/>
  <c r="S145" i="34"/>
  <c r="T145" i="34" s="1"/>
  <c r="V145" i="34" s="1"/>
  <c r="S145" i="48"/>
  <c r="T145" i="48" s="1"/>
  <c r="V145" i="48" s="1"/>
  <c r="U145" i="48"/>
  <c r="W145" i="48" s="1"/>
  <c r="S145" i="38"/>
  <c r="U145" i="31"/>
  <c r="W145" i="31" s="1"/>
  <c r="S145" i="31"/>
  <c r="T145" i="31" s="1"/>
  <c r="V145" i="31" s="1"/>
  <c r="T145" i="46"/>
  <c r="V145" i="46" s="1"/>
  <c r="S145" i="46"/>
  <c r="U145" i="46" s="1"/>
  <c r="W145" i="46" s="1"/>
  <c r="S145" i="39"/>
  <c r="T145" i="39" s="1"/>
  <c r="V145" i="39" s="1"/>
  <c r="U145" i="39"/>
  <c r="W145" i="39" s="1"/>
  <c r="S145" i="44"/>
  <c r="U145" i="36"/>
  <c r="W145" i="36" s="1"/>
  <c r="S145" i="36"/>
  <c r="T145" i="36" s="1"/>
  <c r="V145" i="36" s="1"/>
  <c r="S145" i="37"/>
  <c r="S145" i="45"/>
  <c r="U145" i="29"/>
  <c r="W145" i="29" s="1"/>
  <c r="S145" i="29"/>
  <c r="T145" i="29" s="1"/>
  <c r="V145" i="29" s="1"/>
  <c r="U145" i="32"/>
  <c r="W145" i="32" s="1"/>
  <c r="S145" i="32"/>
  <c r="T145" i="32" s="1"/>
  <c r="V145" i="32" s="1"/>
  <c r="W91" i="28"/>
  <c r="V91" i="28"/>
  <c r="S91" i="30"/>
  <c r="T91" i="30" s="1"/>
  <c r="V91" i="30" s="1"/>
  <c r="U91" i="30"/>
  <c r="W91" i="30" s="1"/>
  <c r="S91" i="39"/>
  <c r="S192" i="39"/>
  <c r="S192" i="38"/>
  <c r="U192" i="33"/>
  <c r="W192" i="33" s="1"/>
  <c r="S192" i="33"/>
  <c r="T192" i="33" s="1"/>
  <c r="V192" i="33" s="1"/>
  <c r="S192" i="30"/>
  <c r="T192" i="30" s="1"/>
  <c r="V192" i="30" s="1"/>
  <c r="U192" i="30"/>
  <c r="W192" i="30" s="1"/>
  <c r="S192" i="29"/>
  <c r="T192" i="29" s="1"/>
  <c r="V192" i="29" s="1"/>
  <c r="U192" i="29"/>
  <c r="W192" i="29" s="1"/>
  <c r="S192" i="36"/>
  <c r="T192" i="36" s="1"/>
  <c r="V192" i="36" s="1"/>
  <c r="U192" i="36"/>
  <c r="W192" i="36" s="1"/>
  <c r="U192" i="48"/>
  <c r="W192" i="48" s="1"/>
  <c r="S192" i="48"/>
  <c r="T192" i="48" s="1"/>
  <c r="V192" i="48" s="1"/>
  <c r="U192" i="32"/>
  <c r="W192" i="32" s="1"/>
  <c r="S192" i="32"/>
  <c r="T192" i="32" s="1"/>
  <c r="V192" i="32" s="1"/>
  <c r="T192" i="46"/>
  <c r="V192" i="46" s="1"/>
  <c r="S192" i="46"/>
  <c r="U192" i="46" s="1"/>
  <c r="W192" i="46" s="1"/>
  <c r="S192" i="37"/>
  <c r="S192" i="43"/>
  <c r="S192" i="40"/>
  <c r="S192" i="44"/>
  <c r="S192" i="41"/>
  <c r="U192" i="31"/>
  <c r="W192" i="31" s="1"/>
  <c r="S192" i="31"/>
  <c r="T192" i="31" s="1"/>
  <c r="V192" i="31" s="1"/>
  <c r="S192" i="34"/>
  <c r="T192" i="34" s="1"/>
  <c r="V192" i="34" s="1"/>
  <c r="U192" i="34"/>
  <c r="W192" i="34" s="1"/>
  <c r="S192" i="45"/>
  <c r="U192" i="45" s="1"/>
  <c r="W192" i="45" s="1"/>
  <c r="T192" i="45"/>
  <c r="V192" i="45" s="1"/>
  <c r="U192" i="35"/>
  <c r="W192" i="35" s="1"/>
  <c r="S192" i="35"/>
  <c r="T192" i="35" s="1"/>
  <c r="V192" i="35" s="1"/>
  <c r="W192" i="28"/>
  <c r="V192" i="28"/>
  <c r="W192" i="47"/>
  <c r="V192" i="47"/>
  <c r="S192" i="42"/>
  <c r="S154" i="44"/>
  <c r="V154" i="28"/>
  <c r="W154" i="28"/>
  <c r="U154" i="36"/>
  <c r="W154" i="36" s="1"/>
  <c r="S154" i="36"/>
  <c r="T154" i="36" s="1"/>
  <c r="V154" i="36" s="1"/>
  <c r="S154" i="43"/>
  <c r="S154" i="42"/>
  <c r="V154" i="47"/>
  <c r="W154" i="47"/>
  <c r="U154" i="48"/>
  <c r="W154" i="48" s="1"/>
  <c r="S154" i="48"/>
  <c r="T154" i="48" s="1"/>
  <c r="V154" i="48" s="1"/>
  <c r="U154" i="31"/>
  <c r="W154" i="31" s="1"/>
  <c r="S154" i="31"/>
  <c r="T154" i="31" s="1"/>
  <c r="V154" i="31" s="1"/>
  <c r="S154" i="39"/>
  <c r="U154" i="32"/>
  <c r="W154" i="32" s="1"/>
  <c r="S154" i="32"/>
  <c r="T154" i="32" s="1"/>
  <c r="V154" i="32" s="1"/>
  <c r="S154" i="38"/>
  <c r="S154" i="35"/>
  <c r="T154" i="35" s="1"/>
  <c r="V154" i="35" s="1"/>
  <c r="U154" i="35"/>
  <c r="W154" i="35" s="1"/>
  <c r="S154" i="37"/>
  <c r="U154" i="34"/>
  <c r="W154" i="34" s="1"/>
  <c r="S154" i="34"/>
  <c r="T154" i="34" s="1"/>
  <c r="V154" i="34" s="1"/>
  <c r="T154" i="46"/>
  <c r="V154" i="46" s="1"/>
  <c r="S154" i="46"/>
  <c r="U154" i="46" s="1"/>
  <c r="W154" i="46" s="1"/>
  <c r="S154" i="45"/>
  <c r="S154" i="41"/>
  <c r="U154" i="30"/>
  <c r="W154" i="30" s="1"/>
  <c r="S154" i="30"/>
  <c r="T154" i="30" s="1"/>
  <c r="V154" i="30" s="1"/>
  <c r="S154" i="40"/>
  <c r="S154" i="29"/>
  <c r="T154" i="29" s="1"/>
  <c r="V154" i="29" s="1"/>
  <c r="U154" i="29"/>
  <c r="W154" i="29" s="1"/>
  <c r="S154" i="33"/>
  <c r="T154" i="33" s="1"/>
  <c r="V154" i="33" s="1"/>
  <c r="U154" i="33"/>
  <c r="W154" i="33" s="1"/>
  <c r="S258" i="42"/>
  <c r="S258" i="36"/>
  <c r="T258" i="36" s="1"/>
  <c r="V258" i="36" s="1"/>
  <c r="U258" i="36"/>
  <c r="W258" i="36" s="1"/>
  <c r="S258" i="41"/>
  <c r="U258" i="33"/>
  <c r="W258" i="33" s="1"/>
  <c r="S258" i="33"/>
  <c r="T258" i="33" s="1"/>
  <c r="V258" i="33" s="1"/>
  <c r="U258" i="31"/>
  <c r="W258" i="31" s="1"/>
  <c r="S258" i="31"/>
  <c r="T258" i="31" s="1"/>
  <c r="V258" i="31" s="1"/>
  <c r="U258" i="48"/>
  <c r="W258" i="48" s="1"/>
  <c r="S258" i="48"/>
  <c r="T258" i="48" s="1"/>
  <c r="V258" i="48" s="1"/>
  <c r="S258" i="39"/>
  <c r="U258" i="34"/>
  <c r="W258" i="34" s="1"/>
  <c r="S258" i="34"/>
  <c r="T258" i="34" s="1"/>
  <c r="V258" i="34" s="1"/>
  <c r="S258" i="38"/>
  <c r="S258" i="37"/>
  <c r="U258" i="32"/>
  <c r="W258" i="32" s="1"/>
  <c r="S258" i="32"/>
  <c r="T258" i="32" s="1"/>
  <c r="V258" i="32" s="1"/>
  <c r="V258" i="28"/>
  <c r="W258" i="28"/>
  <c r="U258" i="35"/>
  <c r="W258" i="35" s="1"/>
  <c r="S258" i="35"/>
  <c r="T258" i="35" s="1"/>
  <c r="V258" i="35" s="1"/>
  <c r="S258" i="45"/>
  <c r="V258" i="47"/>
  <c r="W258" i="47"/>
  <c r="U258" i="30"/>
  <c r="W258" i="30" s="1"/>
  <c r="S258" i="30"/>
  <c r="T258" i="30" s="1"/>
  <c r="V258" i="30" s="1"/>
  <c r="S258" i="44"/>
  <c r="S258" i="46"/>
  <c r="U258" i="46" s="1"/>
  <c r="W258" i="46" s="1"/>
  <c r="T258" i="46"/>
  <c r="V258" i="46" s="1"/>
  <c r="S258" i="43"/>
  <c r="S258" i="40"/>
  <c r="U258" i="29"/>
  <c r="W258" i="29" s="1"/>
  <c r="S258" i="29"/>
  <c r="T258" i="29" s="1"/>
  <c r="V258" i="29" s="1"/>
  <c r="S167" i="42"/>
  <c r="S167" i="35"/>
  <c r="T167" i="35" s="1"/>
  <c r="V167" i="35" s="1"/>
  <c r="U167" i="35"/>
  <c r="W167" i="35" s="1"/>
  <c r="S167" i="45"/>
  <c r="U167" i="45" s="1"/>
  <c r="W167" i="45" s="1"/>
  <c r="T167" i="45"/>
  <c r="V167" i="45" s="1"/>
  <c r="U167" i="36"/>
  <c r="W167" i="36" s="1"/>
  <c r="S167" i="36"/>
  <c r="T167" i="36" s="1"/>
  <c r="V167" i="36" s="1"/>
  <c r="S167" i="44"/>
  <c r="S167" i="31"/>
  <c r="T167" i="31" s="1"/>
  <c r="V167" i="31" s="1"/>
  <c r="U167" i="31"/>
  <c r="W167" i="31" s="1"/>
  <c r="U167" i="32"/>
  <c r="W167" i="32" s="1"/>
  <c r="S167" i="32"/>
  <c r="T167" i="32" s="1"/>
  <c r="V167" i="32" s="1"/>
  <c r="S167" i="46"/>
  <c r="U167" i="46" s="1"/>
  <c r="W167" i="46" s="1"/>
  <c r="T167" i="46"/>
  <c r="V167" i="46" s="1"/>
  <c r="V167" i="28"/>
  <c r="W167" i="28"/>
  <c r="S167" i="48"/>
  <c r="T167" i="48" s="1"/>
  <c r="V167" i="48" s="1"/>
  <c r="U167" i="48"/>
  <c r="W167" i="48" s="1"/>
  <c r="S167" i="41"/>
  <c r="S167" i="30"/>
  <c r="T167" i="30" s="1"/>
  <c r="V167" i="30" s="1"/>
  <c r="U167" i="30"/>
  <c r="W167" i="30" s="1"/>
  <c r="S167" i="40"/>
  <c r="S167" i="39"/>
  <c r="S167" i="34"/>
  <c r="T167" i="34" s="1"/>
  <c r="V167" i="34" s="1"/>
  <c r="U167" i="34"/>
  <c r="W167" i="34" s="1"/>
  <c r="S167" i="29"/>
  <c r="T167" i="29" s="1"/>
  <c r="V167" i="29" s="1"/>
  <c r="U167" i="29"/>
  <c r="W167" i="29" s="1"/>
  <c r="W167" i="47"/>
  <c r="V167" i="47"/>
  <c r="S167" i="43"/>
  <c r="S167" i="33"/>
  <c r="T167" i="33" s="1"/>
  <c r="V167" i="33" s="1"/>
  <c r="U167" i="33"/>
  <c r="W167" i="33" s="1"/>
  <c r="S167" i="38"/>
  <c r="S167" i="37"/>
  <c r="V222" i="28"/>
  <c r="W222" i="28"/>
  <c r="S222" i="32"/>
  <c r="T222" i="32" s="1"/>
  <c r="V222" i="32" s="1"/>
  <c r="U222" i="32"/>
  <c r="W222" i="32" s="1"/>
  <c r="S222" i="31"/>
  <c r="T222" i="31" s="1"/>
  <c r="V222" i="31" s="1"/>
  <c r="U222" i="31"/>
  <c r="W222" i="31" s="1"/>
  <c r="S222" i="37"/>
  <c r="S222" i="42"/>
  <c r="S222" i="33"/>
  <c r="T222" i="33" s="1"/>
  <c r="V222" i="33" s="1"/>
  <c r="U222" i="33"/>
  <c r="W222" i="33" s="1"/>
  <c r="U222" i="48"/>
  <c r="W222" i="48" s="1"/>
  <c r="S222" i="48"/>
  <c r="T222" i="48" s="1"/>
  <c r="V222" i="48" s="1"/>
  <c r="S222" i="40"/>
  <c r="S222" i="38"/>
  <c r="S222" i="43"/>
  <c r="U222" i="35"/>
  <c r="W222" i="35" s="1"/>
  <c r="S222" i="35"/>
  <c r="T222" i="35" s="1"/>
  <c r="V222" i="35" s="1"/>
  <c r="U348" i="34"/>
  <c r="W348" i="34" s="1"/>
  <c r="S348" i="34"/>
  <c r="T348" i="34" s="1"/>
  <c r="V348" i="34" s="1"/>
  <c r="S348" i="32"/>
  <c r="T348" i="32" s="1"/>
  <c r="V348" i="32" s="1"/>
  <c r="U348" i="32"/>
  <c r="W348" i="32" s="1"/>
  <c r="S348" i="48"/>
  <c r="T348" i="48" s="1"/>
  <c r="V348" i="48" s="1"/>
  <c r="U348" i="48"/>
  <c r="W348" i="48" s="1"/>
  <c r="W348" i="47"/>
  <c r="V348" i="47"/>
  <c r="S348" i="37"/>
  <c r="S348" i="29"/>
  <c r="T348" i="29" s="1"/>
  <c r="V348" i="29" s="1"/>
  <c r="U348" i="29"/>
  <c r="W348" i="29" s="1"/>
  <c r="U348" i="35"/>
  <c r="W348" i="35" s="1"/>
  <c r="S348" i="35"/>
  <c r="T348" i="35" s="1"/>
  <c r="V348" i="35" s="1"/>
  <c r="S348" i="36"/>
  <c r="T348" i="36" s="1"/>
  <c r="V348" i="36" s="1"/>
  <c r="U348" i="36"/>
  <c r="W348" i="36" s="1"/>
  <c r="S348" i="30"/>
  <c r="T348" i="30" s="1"/>
  <c r="V348" i="30" s="1"/>
  <c r="U348" i="30"/>
  <c r="W348" i="30" s="1"/>
  <c r="S348" i="43"/>
  <c r="S348" i="41"/>
  <c r="S348" i="46"/>
  <c r="U348" i="46" s="1"/>
  <c r="W348" i="46" s="1"/>
  <c r="T348" i="46"/>
  <c r="V348" i="46" s="1"/>
  <c r="S348" i="40"/>
  <c r="S348" i="45"/>
  <c r="S348" i="31"/>
  <c r="T348" i="31" s="1"/>
  <c r="V348" i="31" s="1"/>
  <c r="U348" i="31"/>
  <c r="W348" i="31" s="1"/>
  <c r="S348" i="39"/>
  <c r="W348" i="28"/>
  <c r="V348" i="28"/>
  <c r="S348" i="44"/>
  <c r="S348" i="38"/>
  <c r="S348" i="42"/>
  <c r="U348" i="33"/>
  <c r="W348" i="33" s="1"/>
  <c r="S348" i="33"/>
  <c r="T348" i="33" s="1"/>
  <c r="V348" i="33" s="1"/>
  <c r="U184" i="35"/>
  <c r="W184" i="35" s="1"/>
  <c r="S184" i="35"/>
  <c r="T184" i="35" s="1"/>
  <c r="V184" i="35" s="1"/>
  <c r="S184" i="39"/>
  <c r="S184" i="40"/>
  <c r="T184" i="40" s="1"/>
  <c r="V184" i="40" s="1"/>
  <c r="U184" i="40"/>
  <c r="W184" i="40" s="1"/>
  <c r="S184" i="45"/>
  <c r="T184" i="46"/>
  <c r="V184" i="46" s="1"/>
  <c r="S184" i="46"/>
  <c r="U184" i="46" s="1"/>
  <c r="W184" i="46" s="1"/>
  <c r="S184" i="43"/>
  <c r="U184" i="30"/>
  <c r="W184" i="30" s="1"/>
  <c r="S184" i="30"/>
  <c r="T184" i="30" s="1"/>
  <c r="V184" i="30" s="1"/>
  <c r="S184" i="48"/>
  <c r="T184" i="48" s="1"/>
  <c r="V184" i="48" s="1"/>
  <c r="U184" i="48"/>
  <c r="W184" i="48" s="1"/>
  <c r="S184" i="37"/>
  <c r="T184" i="37" s="1"/>
  <c r="V184" i="37" s="1"/>
  <c r="U184" i="37"/>
  <c r="W184" i="37" s="1"/>
  <c r="W184" i="47"/>
  <c r="V184" i="47"/>
  <c r="V184" i="28"/>
  <c r="W184" i="28"/>
  <c r="S161" i="31"/>
  <c r="T161" i="31" s="1"/>
  <c r="V161" i="31" s="1"/>
  <c r="U161" i="31"/>
  <c r="W161" i="31" s="1"/>
  <c r="T161" i="46"/>
  <c r="V161" i="46" s="1"/>
  <c r="S161" i="46"/>
  <c r="U161" i="46" s="1"/>
  <c r="W161" i="46" s="1"/>
  <c r="S161" i="48"/>
  <c r="T161" i="48" s="1"/>
  <c r="V161" i="48" s="1"/>
  <c r="U161" i="48"/>
  <c r="W161" i="48" s="1"/>
  <c r="S161" i="30"/>
  <c r="T161" i="30" s="1"/>
  <c r="V161" i="30" s="1"/>
  <c r="U161" i="30"/>
  <c r="W161" i="30" s="1"/>
  <c r="U161" i="29"/>
  <c r="W161" i="29" s="1"/>
  <c r="S161" i="29"/>
  <c r="T161" i="29" s="1"/>
  <c r="V161" i="29" s="1"/>
  <c r="W161" i="47"/>
  <c r="V161" i="47"/>
  <c r="S161" i="36"/>
  <c r="T161" i="36" s="1"/>
  <c r="V161" i="36" s="1"/>
  <c r="U161" i="36"/>
  <c r="W161" i="36" s="1"/>
  <c r="S161" i="42"/>
  <c r="S161" i="40"/>
  <c r="S161" i="32"/>
  <c r="T161" i="32" s="1"/>
  <c r="V161" i="32" s="1"/>
  <c r="U161" i="32"/>
  <c r="W161" i="32" s="1"/>
  <c r="S161" i="39"/>
  <c r="W161" i="28"/>
  <c r="V161" i="28"/>
  <c r="S161" i="45"/>
  <c r="U161" i="45" s="1"/>
  <c r="W161" i="45" s="1"/>
  <c r="T161" i="45"/>
  <c r="V161" i="45" s="1"/>
  <c r="S161" i="38"/>
  <c r="S161" i="35"/>
  <c r="T161" i="35" s="1"/>
  <c r="V161" i="35" s="1"/>
  <c r="U161" i="35"/>
  <c r="W161" i="35" s="1"/>
  <c r="S161" i="34"/>
  <c r="T161" i="34" s="1"/>
  <c r="V161" i="34" s="1"/>
  <c r="U161" i="34"/>
  <c r="W161" i="34" s="1"/>
  <c r="S161" i="44"/>
  <c r="S161" i="33"/>
  <c r="T161" i="33" s="1"/>
  <c r="V161" i="33" s="1"/>
  <c r="U161" i="33"/>
  <c r="W161" i="33" s="1"/>
  <c r="S161" i="41"/>
  <c r="S161" i="43"/>
  <c r="S161" i="37"/>
  <c r="V164" i="28"/>
  <c r="W164" i="28"/>
  <c r="S164" i="31"/>
  <c r="T164" i="31" s="1"/>
  <c r="V164" i="31" s="1"/>
  <c r="U164" i="31"/>
  <c r="W164" i="31" s="1"/>
  <c r="S164" i="43"/>
  <c r="U164" i="33"/>
  <c r="W164" i="33" s="1"/>
  <c r="S164" i="33"/>
  <c r="T164" i="33" s="1"/>
  <c r="V164" i="33" s="1"/>
  <c r="S164" i="44"/>
  <c r="S164" i="45"/>
  <c r="U164" i="45" s="1"/>
  <c r="W164" i="45" s="1"/>
  <c r="T164" i="45"/>
  <c r="V164" i="45" s="1"/>
  <c r="S164" i="29"/>
  <c r="T164" i="29" s="1"/>
  <c r="V164" i="29" s="1"/>
  <c r="U164" i="29"/>
  <c r="W164" i="29" s="1"/>
  <c r="S164" i="41"/>
  <c r="W164" i="47"/>
  <c r="V164" i="47"/>
  <c r="S164" i="37"/>
  <c r="S164" i="32"/>
  <c r="T164" i="32" s="1"/>
  <c r="V164" i="32" s="1"/>
  <c r="U164" i="32"/>
  <c r="W164" i="32" s="1"/>
  <c r="S164" i="39"/>
  <c r="S164" i="38"/>
  <c r="S164" i="42"/>
  <c r="S164" i="34"/>
  <c r="T164" i="34" s="1"/>
  <c r="V164" i="34" s="1"/>
  <c r="U164" i="34"/>
  <c r="W164" i="34" s="1"/>
  <c r="U164" i="35"/>
  <c r="W164" i="35" s="1"/>
  <c r="S164" i="35"/>
  <c r="T164" i="35" s="1"/>
  <c r="V164" i="35" s="1"/>
  <c r="U164" i="48"/>
  <c r="W164" i="48" s="1"/>
  <c r="S164" i="48"/>
  <c r="T164" i="48" s="1"/>
  <c r="V164" i="48" s="1"/>
  <c r="S164" i="30"/>
  <c r="T164" i="30" s="1"/>
  <c r="V164" i="30" s="1"/>
  <c r="U164" i="30"/>
  <c r="W164" i="30" s="1"/>
  <c r="S164" i="46"/>
  <c r="U164" i="46" s="1"/>
  <c r="W164" i="46" s="1"/>
  <c r="T164" i="46"/>
  <c r="V164" i="46" s="1"/>
  <c r="S164" i="36"/>
  <c r="T164" i="36" s="1"/>
  <c r="V164" i="36" s="1"/>
  <c r="U164" i="36"/>
  <c r="W164" i="36" s="1"/>
  <c r="S164" i="40"/>
  <c r="T80" i="46"/>
  <c r="V80" i="46" s="1"/>
  <c r="S80" i="46"/>
  <c r="U80" i="46" s="1"/>
  <c r="W80" i="46" s="1"/>
  <c r="S80" i="45"/>
  <c r="U239" i="29"/>
  <c r="W239" i="29" s="1"/>
  <c r="S239" i="29"/>
  <c r="T239" i="29" s="1"/>
  <c r="V239" i="29" s="1"/>
  <c r="S83" i="42"/>
  <c r="U83" i="42" s="1"/>
  <c r="W83" i="42" s="1"/>
  <c r="T83" i="42"/>
  <c r="V83" i="42" s="1"/>
  <c r="S83" i="30"/>
  <c r="U83" i="30" s="1"/>
  <c r="W83" i="30" s="1"/>
  <c r="T83" i="30"/>
  <c r="V83" i="30" s="1"/>
  <c r="S83" i="39"/>
  <c r="U83" i="39" s="1"/>
  <c r="W83" i="39" s="1"/>
  <c r="T83" i="39"/>
  <c r="V83" i="39" s="1"/>
  <c r="S83" i="34"/>
  <c r="S83" i="37"/>
  <c r="S83" i="48"/>
  <c r="S447" i="37"/>
  <c r="U447" i="33"/>
  <c r="W447" i="33" s="1"/>
  <c r="S447" i="33"/>
  <c r="T447" i="33" s="1"/>
  <c r="V447" i="33" s="1"/>
  <c r="V447" i="47"/>
  <c r="W447" i="47"/>
  <c r="U447" i="30"/>
  <c r="W447" i="30" s="1"/>
  <c r="S447" i="30"/>
  <c r="T447" i="30" s="1"/>
  <c r="V447" i="30" s="1"/>
  <c r="U447" i="31"/>
  <c r="W447" i="31" s="1"/>
  <c r="S447" i="31"/>
  <c r="T447" i="31" s="1"/>
  <c r="V447" i="31" s="1"/>
  <c r="S447" i="32"/>
  <c r="T447" i="32" s="1"/>
  <c r="V447" i="32" s="1"/>
  <c r="U447" i="32"/>
  <c r="W447" i="32" s="1"/>
  <c r="U447" i="48"/>
  <c r="W447" i="48" s="1"/>
  <c r="S447" i="48"/>
  <c r="T447" i="48" s="1"/>
  <c r="V447" i="48" s="1"/>
  <c r="S447" i="42"/>
  <c r="S447" i="43"/>
  <c r="S447" i="35"/>
  <c r="T447" i="35" s="1"/>
  <c r="V447" i="35" s="1"/>
  <c r="U447" i="35"/>
  <c r="W447" i="35" s="1"/>
  <c r="U447" i="36"/>
  <c r="W447" i="36" s="1"/>
  <c r="S447" i="36"/>
  <c r="T447" i="36" s="1"/>
  <c r="V447" i="36" s="1"/>
  <c r="S447" i="40"/>
  <c r="T447" i="46"/>
  <c r="V447" i="46" s="1"/>
  <c r="S447" i="46"/>
  <c r="U447" i="46" s="1"/>
  <c r="W447" i="46" s="1"/>
  <c r="U447" i="34"/>
  <c r="W447" i="34" s="1"/>
  <c r="S447" i="34"/>
  <c r="T447" i="34" s="1"/>
  <c r="V447" i="34" s="1"/>
  <c r="S447" i="39"/>
  <c r="T447" i="39" s="1"/>
  <c r="V447" i="39" s="1"/>
  <c r="U447" i="39"/>
  <c r="W447" i="39" s="1"/>
  <c r="S447" i="44"/>
  <c r="W447" i="28"/>
  <c r="V447" i="28"/>
  <c r="S447" i="45"/>
  <c r="S447" i="41"/>
  <c r="S447" i="38"/>
  <c r="U447" i="29"/>
  <c r="W447" i="29" s="1"/>
  <c r="S447" i="29"/>
  <c r="T447" i="29" s="1"/>
  <c r="V447" i="29" s="1"/>
  <c r="S355" i="46"/>
  <c r="U355" i="46" s="1"/>
  <c r="W355" i="46" s="1"/>
  <c r="T355" i="46"/>
  <c r="V355" i="46" s="1"/>
  <c r="U355" i="30"/>
  <c r="W355" i="30" s="1"/>
  <c r="S355" i="30"/>
  <c r="T355" i="30" s="1"/>
  <c r="V355" i="30" s="1"/>
  <c r="W355" i="47"/>
  <c r="V355" i="47"/>
  <c r="S355" i="36"/>
  <c r="T355" i="36" s="1"/>
  <c r="V355" i="36" s="1"/>
  <c r="U355" i="36"/>
  <c r="W355" i="36" s="1"/>
  <c r="S355" i="29"/>
  <c r="T355" i="29" s="1"/>
  <c r="V355" i="29" s="1"/>
  <c r="U355" i="29"/>
  <c r="W355" i="29" s="1"/>
  <c r="S355" i="37"/>
  <c r="V355" i="28"/>
  <c r="W355" i="28"/>
  <c r="S462" i="41"/>
  <c r="S462" i="45"/>
  <c r="S462" i="32"/>
  <c r="T462" i="32" s="1"/>
  <c r="V462" i="32" s="1"/>
  <c r="U462" i="32"/>
  <c r="W462" i="32" s="1"/>
  <c r="S462" i="48"/>
  <c r="T462" i="48" s="1"/>
  <c r="V462" i="48" s="1"/>
  <c r="U462" i="48"/>
  <c r="W462" i="48" s="1"/>
  <c r="S462" i="36"/>
  <c r="T462" i="36" s="1"/>
  <c r="V462" i="36" s="1"/>
  <c r="U462" i="36"/>
  <c r="W462" i="36" s="1"/>
  <c r="S462" i="42"/>
  <c r="S462" i="30"/>
  <c r="T462" i="30" s="1"/>
  <c r="V462" i="30" s="1"/>
  <c r="U462" i="30"/>
  <c r="W462" i="30" s="1"/>
  <c r="W462" i="47"/>
  <c r="V462" i="47"/>
  <c r="S462" i="39"/>
  <c r="S462" i="31"/>
  <c r="T462" i="31" s="1"/>
  <c r="V462" i="31" s="1"/>
  <c r="U462" i="31"/>
  <c r="W462" i="31" s="1"/>
  <c r="U462" i="29"/>
  <c r="W462" i="29" s="1"/>
  <c r="S462" i="29"/>
  <c r="T462" i="29" s="1"/>
  <c r="V462" i="29" s="1"/>
  <c r="T462" i="46"/>
  <c r="V462" i="46" s="1"/>
  <c r="S462" i="46"/>
  <c r="U462" i="46" s="1"/>
  <c r="W462" i="46" s="1"/>
  <c r="S462" i="37"/>
  <c r="T462" i="37" s="1"/>
  <c r="V462" i="37" s="1"/>
  <c r="U462" i="37"/>
  <c r="W462" i="37" s="1"/>
  <c r="S462" i="40"/>
  <c r="U462" i="34"/>
  <c r="W462" i="34" s="1"/>
  <c r="S462" i="34"/>
  <c r="T462" i="34" s="1"/>
  <c r="V462" i="34" s="1"/>
  <c r="U462" i="35"/>
  <c r="W462" i="35" s="1"/>
  <c r="S462" i="35"/>
  <c r="T462" i="35" s="1"/>
  <c r="V462" i="35" s="1"/>
  <c r="S462" i="38"/>
  <c r="S462" i="43"/>
  <c r="S462" i="33"/>
  <c r="T462" i="33" s="1"/>
  <c r="V462" i="33" s="1"/>
  <c r="U462" i="33"/>
  <c r="W462" i="33" s="1"/>
  <c r="S462" i="44"/>
  <c r="W462" i="28"/>
  <c r="V462" i="28"/>
  <c r="U94" i="34"/>
  <c r="W94" i="34" s="1"/>
  <c r="S94" i="34"/>
  <c r="T94" i="34" s="1"/>
  <c r="V94" i="34" s="1"/>
  <c r="U94" i="36"/>
  <c r="W94" i="36" s="1"/>
  <c r="S94" i="36"/>
  <c r="T94" i="36" s="1"/>
  <c r="V94" i="36" s="1"/>
  <c r="S94" i="46"/>
  <c r="U94" i="46" s="1"/>
  <c r="W94" i="46" s="1"/>
  <c r="T94" i="46"/>
  <c r="V94" i="46" s="1"/>
  <c r="U94" i="35"/>
  <c r="W94" i="35" s="1"/>
  <c r="S94" i="35"/>
  <c r="T94" i="35" s="1"/>
  <c r="V94" i="35" s="1"/>
  <c r="S94" i="30"/>
  <c r="T94" i="30" s="1"/>
  <c r="V94" i="30" s="1"/>
  <c r="U94" i="30"/>
  <c r="W94" i="30" s="1"/>
  <c r="S94" i="48"/>
  <c r="T94" i="48" s="1"/>
  <c r="V94" i="48" s="1"/>
  <c r="U94" i="48"/>
  <c r="W94" i="48" s="1"/>
  <c r="W94" i="28"/>
  <c r="V94" i="28"/>
  <c r="S94" i="44"/>
  <c r="S94" i="43"/>
  <c r="S94" i="39"/>
  <c r="S94" i="45"/>
  <c r="S94" i="41"/>
  <c r="S94" i="37"/>
  <c r="U94" i="31"/>
  <c r="W94" i="31" s="1"/>
  <c r="S94" i="31"/>
  <c r="T94" i="31" s="1"/>
  <c r="V94" i="31" s="1"/>
  <c r="S94" i="40"/>
  <c r="S94" i="29"/>
  <c r="T94" i="29" s="1"/>
  <c r="V94" i="29" s="1"/>
  <c r="U94" i="29"/>
  <c r="W94" i="29" s="1"/>
  <c r="S94" i="32"/>
  <c r="T94" i="32" s="1"/>
  <c r="V94" i="32" s="1"/>
  <c r="U94" i="32"/>
  <c r="W94" i="32" s="1"/>
  <c r="W94" i="47"/>
  <c r="V94" i="47"/>
  <c r="U94" i="33"/>
  <c r="W94" i="33" s="1"/>
  <c r="S94" i="33"/>
  <c r="T94" i="33" s="1"/>
  <c r="V94" i="33" s="1"/>
  <c r="S94" i="38"/>
  <c r="S94" i="42"/>
  <c r="U374" i="33"/>
  <c r="W374" i="33" s="1"/>
  <c r="S374" i="33"/>
  <c r="T374" i="33" s="1"/>
  <c r="V374" i="33" s="1"/>
  <c r="S374" i="40"/>
  <c r="U374" i="34"/>
  <c r="W374" i="34" s="1"/>
  <c r="S374" i="34"/>
  <c r="T374" i="34" s="1"/>
  <c r="V374" i="34" s="1"/>
  <c r="S374" i="45"/>
  <c r="S374" i="39"/>
  <c r="S374" i="37"/>
  <c r="S374" i="42"/>
  <c r="S374" i="43"/>
  <c r="V374" i="47"/>
  <c r="W374" i="47"/>
  <c r="V374" i="28"/>
  <c r="W374" i="28"/>
  <c r="S374" i="30"/>
  <c r="T374" i="30" s="1"/>
  <c r="V374" i="30" s="1"/>
  <c r="U374" i="30"/>
  <c r="W374" i="30" s="1"/>
  <c r="T374" i="46"/>
  <c r="V374" i="46" s="1"/>
  <c r="S374" i="46"/>
  <c r="U374" i="46" s="1"/>
  <c r="W374" i="46" s="1"/>
  <c r="S374" i="44"/>
  <c r="U374" i="36"/>
  <c r="W374" i="36" s="1"/>
  <c r="S374" i="36"/>
  <c r="T374" i="36" s="1"/>
  <c r="V374" i="36" s="1"/>
  <c r="S374" i="48"/>
  <c r="T374" i="48" s="1"/>
  <c r="V374" i="48" s="1"/>
  <c r="U374" i="48"/>
  <c r="W374" i="48" s="1"/>
  <c r="U374" i="29"/>
  <c r="W374" i="29" s="1"/>
  <c r="S374" i="29"/>
  <c r="T374" i="29" s="1"/>
  <c r="V374" i="29" s="1"/>
  <c r="S374" i="35"/>
  <c r="T374" i="35" s="1"/>
  <c r="V374" i="35" s="1"/>
  <c r="U374" i="35"/>
  <c r="W374" i="35" s="1"/>
  <c r="S374" i="32"/>
  <c r="T374" i="32" s="1"/>
  <c r="V374" i="32" s="1"/>
  <c r="U374" i="32"/>
  <c r="W374" i="32" s="1"/>
  <c r="S374" i="31"/>
  <c r="T374" i="31" s="1"/>
  <c r="V374" i="31" s="1"/>
  <c r="U374" i="31"/>
  <c r="W374" i="31" s="1"/>
  <c r="S374" i="38"/>
  <c r="S374" i="41"/>
  <c r="S327" i="35"/>
  <c r="T327" i="35" s="1"/>
  <c r="V327" i="35" s="1"/>
  <c r="U327" i="35"/>
  <c r="W327" i="35" s="1"/>
  <c r="U327" i="31"/>
  <c r="W327" i="31" s="1"/>
  <c r="S327" i="31"/>
  <c r="T327" i="31" s="1"/>
  <c r="V327" i="31" s="1"/>
  <c r="S327" i="45"/>
  <c r="S327" i="48"/>
  <c r="T327" i="48" s="1"/>
  <c r="V327" i="48" s="1"/>
  <c r="U327" i="48"/>
  <c r="W327" i="48" s="1"/>
  <c r="S327" i="39"/>
  <c r="S327" i="37"/>
  <c r="S327" i="41"/>
  <c r="U419" i="33"/>
  <c r="W419" i="33" s="1"/>
  <c r="S419" i="33"/>
  <c r="T419" i="33" s="1"/>
  <c r="V419" i="33" s="1"/>
  <c r="S419" i="37"/>
  <c r="U419" i="29"/>
  <c r="W419" i="29" s="1"/>
  <c r="S419" i="29"/>
  <c r="T419" i="29" s="1"/>
  <c r="V419" i="29" s="1"/>
  <c r="U419" i="36"/>
  <c r="W419" i="36" s="1"/>
  <c r="S419" i="36"/>
  <c r="T419" i="36" s="1"/>
  <c r="V419" i="36" s="1"/>
  <c r="U419" i="31"/>
  <c r="W419" i="31" s="1"/>
  <c r="S419" i="31"/>
  <c r="T419" i="31" s="1"/>
  <c r="V419" i="31" s="1"/>
  <c r="S419" i="45"/>
  <c r="S419" i="44"/>
  <c r="S419" i="41"/>
  <c r="S419" i="40"/>
  <c r="S419" i="38"/>
  <c r="V419" i="47"/>
  <c r="W419" i="47"/>
  <c r="U419" i="30"/>
  <c r="W419" i="30" s="1"/>
  <c r="S419" i="30"/>
  <c r="T419" i="30" s="1"/>
  <c r="V419" i="30" s="1"/>
  <c r="U419" i="35"/>
  <c r="W419" i="35" s="1"/>
  <c r="S419" i="35"/>
  <c r="T419" i="35" s="1"/>
  <c r="V419" i="35" s="1"/>
  <c r="S419" i="32"/>
  <c r="T419" i="32" s="1"/>
  <c r="V419" i="32" s="1"/>
  <c r="U419" i="32"/>
  <c r="W419" i="32" s="1"/>
  <c r="S419" i="34"/>
  <c r="T419" i="34" s="1"/>
  <c r="V419" i="34" s="1"/>
  <c r="U419" i="34"/>
  <c r="W419" i="34" s="1"/>
  <c r="T419" i="46"/>
  <c r="V419" i="46" s="1"/>
  <c r="S419" i="46"/>
  <c r="U419" i="46" s="1"/>
  <c r="W419" i="46" s="1"/>
  <c r="V419" i="28"/>
  <c r="W419" i="28"/>
  <c r="S419" i="48"/>
  <c r="T419" i="48" s="1"/>
  <c r="V419" i="48" s="1"/>
  <c r="U419" i="48"/>
  <c r="W419" i="48" s="1"/>
  <c r="S419" i="43"/>
  <c r="S419" i="42"/>
  <c r="S419" i="39"/>
  <c r="U251" i="33"/>
  <c r="W251" i="33" s="1"/>
  <c r="S251" i="33"/>
  <c r="T251" i="33" s="1"/>
  <c r="V251" i="33" s="1"/>
  <c r="U251" i="36"/>
  <c r="W251" i="36" s="1"/>
  <c r="S251" i="36"/>
  <c r="T251" i="36" s="1"/>
  <c r="V251" i="36" s="1"/>
  <c r="S251" i="46"/>
  <c r="U251" i="46" s="1"/>
  <c r="W251" i="46" s="1"/>
  <c r="T251" i="46"/>
  <c r="V251" i="46" s="1"/>
  <c r="S251" i="41"/>
  <c r="S251" i="40"/>
  <c r="U251" i="32"/>
  <c r="W251" i="32" s="1"/>
  <c r="S251" i="32"/>
  <c r="T251" i="32" s="1"/>
  <c r="V251" i="32" s="1"/>
  <c r="S251" i="44"/>
  <c r="S251" i="38"/>
  <c r="U251" i="31"/>
  <c r="W251" i="31" s="1"/>
  <c r="S251" i="31"/>
  <c r="T251" i="31" s="1"/>
  <c r="V251" i="31" s="1"/>
  <c r="V251" i="28"/>
  <c r="W251" i="28"/>
  <c r="W251" i="47"/>
  <c r="V251" i="47"/>
  <c r="S251" i="34"/>
  <c r="T251" i="34" s="1"/>
  <c r="V251" i="34" s="1"/>
  <c r="U251" i="34"/>
  <c r="W251" i="34" s="1"/>
  <c r="U251" i="35"/>
  <c r="W251" i="35" s="1"/>
  <c r="S251" i="35"/>
  <c r="T251" i="35" s="1"/>
  <c r="V251" i="35" s="1"/>
  <c r="S251" i="29"/>
  <c r="T251" i="29" s="1"/>
  <c r="V251" i="29" s="1"/>
  <c r="U251" i="29"/>
  <c r="W251" i="29" s="1"/>
  <c r="S251" i="43"/>
  <c r="T251" i="43" s="1"/>
  <c r="V251" i="43" s="1"/>
  <c r="U251" i="43"/>
  <c r="W251" i="43" s="1"/>
  <c r="S251" i="48"/>
  <c r="T251" i="48" s="1"/>
  <c r="V251" i="48" s="1"/>
  <c r="U251" i="48"/>
  <c r="W251" i="48" s="1"/>
  <c r="S251" i="39"/>
  <c r="S251" i="42"/>
  <c r="S251" i="37"/>
  <c r="U251" i="30"/>
  <c r="W251" i="30" s="1"/>
  <c r="S251" i="30"/>
  <c r="T251" i="30" s="1"/>
  <c r="V251" i="30" s="1"/>
  <c r="S251" i="45"/>
  <c r="S201" i="45"/>
  <c r="U201" i="45" s="1"/>
  <c r="W201" i="45" s="1"/>
  <c r="T201" i="45"/>
  <c r="V201" i="45" s="1"/>
  <c r="S201" i="41"/>
  <c r="S201" i="33"/>
  <c r="T201" i="33" s="1"/>
  <c r="V201" i="33" s="1"/>
  <c r="U201" i="33"/>
  <c r="W201" i="33" s="1"/>
  <c r="S201" i="43"/>
  <c r="T201" i="43" s="1"/>
  <c r="V201" i="43" s="1"/>
  <c r="U201" i="43"/>
  <c r="W201" i="43" s="1"/>
  <c r="V201" i="47"/>
  <c r="W201" i="47"/>
  <c r="U201" i="48"/>
  <c r="W201" i="48" s="1"/>
  <c r="S201" i="48"/>
  <c r="T201" i="48" s="1"/>
  <c r="V201" i="48" s="1"/>
  <c r="S201" i="30"/>
  <c r="T201" i="30" s="1"/>
  <c r="V201" i="30" s="1"/>
  <c r="U201" i="30"/>
  <c r="W201" i="30" s="1"/>
  <c r="V201" i="28"/>
  <c r="W201" i="28"/>
  <c r="S201" i="39"/>
  <c r="S201" i="40"/>
  <c r="S201" i="46"/>
  <c r="U201" i="46" s="1"/>
  <c r="W201" i="46" s="1"/>
  <c r="T201" i="46"/>
  <c r="V201" i="46" s="1"/>
  <c r="U201" i="31"/>
  <c r="W201" i="31" s="1"/>
  <c r="S201" i="31"/>
  <c r="T201" i="31" s="1"/>
  <c r="V201" i="31" s="1"/>
  <c r="S303" i="44"/>
  <c r="U303" i="33"/>
  <c r="W303" i="33" s="1"/>
  <c r="S303" i="33"/>
  <c r="T303" i="33" s="1"/>
  <c r="V303" i="33" s="1"/>
  <c r="S303" i="37"/>
  <c r="T303" i="37" s="1"/>
  <c r="V303" i="37" s="1"/>
  <c r="U303" i="37"/>
  <c r="W303" i="37" s="1"/>
  <c r="U303" i="48"/>
  <c r="W303" i="48" s="1"/>
  <c r="S303" i="48"/>
  <c r="T303" i="48" s="1"/>
  <c r="V303" i="48" s="1"/>
  <c r="S303" i="31"/>
  <c r="T303" i="31" s="1"/>
  <c r="V303" i="31" s="1"/>
  <c r="U303" i="31"/>
  <c r="W303" i="31" s="1"/>
  <c r="S303" i="45"/>
  <c r="U303" i="29"/>
  <c r="W303" i="29" s="1"/>
  <c r="S303" i="29"/>
  <c r="T303" i="29" s="1"/>
  <c r="V303" i="29" s="1"/>
  <c r="S303" i="35"/>
  <c r="T303" i="35" s="1"/>
  <c r="V303" i="35" s="1"/>
  <c r="U303" i="35"/>
  <c r="W303" i="35" s="1"/>
  <c r="U303" i="32"/>
  <c r="W303" i="32" s="1"/>
  <c r="S303" i="32"/>
  <c r="T303" i="32" s="1"/>
  <c r="V303" i="32" s="1"/>
  <c r="S303" i="42"/>
  <c r="T303" i="42" s="1"/>
  <c r="V303" i="42" s="1"/>
  <c r="U303" i="42"/>
  <c r="W303" i="42" s="1"/>
  <c r="S303" i="46"/>
  <c r="U303" i="46" s="1"/>
  <c r="W303" i="46" s="1"/>
  <c r="T303" i="46"/>
  <c r="V303" i="46" s="1"/>
  <c r="U303" i="34"/>
  <c r="W303" i="34" s="1"/>
  <c r="S303" i="34"/>
  <c r="T303" i="34" s="1"/>
  <c r="V303" i="34" s="1"/>
  <c r="V303" i="28"/>
  <c r="W303" i="28"/>
  <c r="U303" i="30"/>
  <c r="W303" i="30" s="1"/>
  <c r="S303" i="30"/>
  <c r="T303" i="30" s="1"/>
  <c r="V303" i="30" s="1"/>
  <c r="S303" i="41"/>
  <c r="S303" i="40"/>
  <c r="V303" i="47"/>
  <c r="W303" i="47"/>
  <c r="S303" i="39"/>
  <c r="S303" i="43"/>
  <c r="S303" i="36"/>
  <c r="T303" i="36" s="1"/>
  <c r="V303" i="36" s="1"/>
  <c r="U303" i="36"/>
  <c r="W303" i="36" s="1"/>
  <c r="S303" i="38"/>
  <c r="U440" i="32"/>
  <c r="W440" i="32" s="1"/>
  <c r="S440" i="32"/>
  <c r="T440" i="32" s="1"/>
  <c r="V440" i="32" s="1"/>
  <c r="S440" i="44"/>
  <c r="S440" i="39"/>
  <c r="U440" i="29"/>
  <c r="W440" i="29" s="1"/>
  <c r="S440" i="29"/>
  <c r="T440" i="29" s="1"/>
  <c r="V440" i="29" s="1"/>
  <c r="U440" i="30"/>
  <c r="W440" i="30" s="1"/>
  <c r="S440" i="30"/>
  <c r="T440" i="30" s="1"/>
  <c r="V440" i="30" s="1"/>
  <c r="S440" i="42"/>
  <c r="U440" i="42" s="1"/>
  <c r="W440" i="42" s="1"/>
  <c r="T440" i="42"/>
  <c r="V440" i="42" s="1"/>
  <c r="S440" i="41"/>
  <c r="V440" i="28"/>
  <c r="W440" i="28"/>
  <c r="S440" i="46"/>
  <c r="U440" i="46" s="1"/>
  <c r="W440" i="46" s="1"/>
  <c r="T440" i="46"/>
  <c r="V440" i="46" s="1"/>
  <c r="S440" i="36"/>
  <c r="T440" i="36" s="1"/>
  <c r="V440" i="36" s="1"/>
  <c r="U440" i="36"/>
  <c r="W440" i="36" s="1"/>
  <c r="U440" i="35"/>
  <c r="W440" i="35" s="1"/>
  <c r="S440" i="35"/>
  <c r="T440" i="35" s="1"/>
  <c r="V440" i="35" s="1"/>
  <c r="S440" i="40"/>
  <c r="S440" i="45"/>
  <c r="U440" i="45" s="1"/>
  <c r="W440" i="45" s="1"/>
  <c r="T440" i="45"/>
  <c r="V440" i="45" s="1"/>
  <c r="S440" i="33"/>
  <c r="T440" i="33" s="1"/>
  <c r="V440" i="33" s="1"/>
  <c r="U440" i="33"/>
  <c r="W440" i="33" s="1"/>
  <c r="S440" i="43"/>
  <c r="U440" i="31"/>
  <c r="W440" i="31" s="1"/>
  <c r="S440" i="31"/>
  <c r="T440" i="31" s="1"/>
  <c r="V440" i="31" s="1"/>
  <c r="W440" i="47"/>
  <c r="V440" i="47"/>
  <c r="S440" i="38"/>
  <c r="T440" i="38" s="1"/>
  <c r="V440" i="38" s="1"/>
  <c r="U440" i="38"/>
  <c r="W440" i="38" s="1"/>
  <c r="S440" i="48"/>
  <c r="T440" i="48" s="1"/>
  <c r="V440" i="48" s="1"/>
  <c r="U440" i="48"/>
  <c r="W440" i="48" s="1"/>
  <c r="S440" i="37"/>
  <c r="U440" i="34"/>
  <c r="W440" i="34" s="1"/>
  <c r="S440" i="34"/>
  <c r="T440" i="34" s="1"/>
  <c r="V440" i="34" s="1"/>
  <c r="S84" i="45"/>
  <c r="S351" i="43"/>
  <c r="U351" i="35"/>
  <c r="W351" i="35" s="1"/>
  <c r="S351" i="35"/>
  <c r="T351" i="35" s="1"/>
  <c r="V351" i="35" s="1"/>
  <c r="S351" i="40"/>
  <c r="W351" i="47"/>
  <c r="V351" i="47"/>
  <c r="S351" i="45"/>
  <c r="U351" i="32"/>
  <c r="W351" i="32" s="1"/>
  <c r="S351" i="32"/>
  <c r="T351" i="32" s="1"/>
  <c r="V351" i="32" s="1"/>
  <c r="S351" i="42"/>
  <c r="S351" i="37"/>
  <c r="S351" i="38"/>
  <c r="T351" i="38" s="1"/>
  <c r="V351" i="38" s="1"/>
  <c r="U351" i="38"/>
  <c r="W351" i="38" s="1"/>
  <c r="S351" i="39"/>
  <c r="U351" i="31"/>
  <c r="W351" i="31" s="1"/>
  <c r="S351" i="31"/>
  <c r="T351" i="31" s="1"/>
  <c r="V351" i="31" s="1"/>
  <c r="S351" i="44"/>
  <c r="S351" i="48"/>
  <c r="T351" i="48" s="1"/>
  <c r="V351" i="48" s="1"/>
  <c r="U351" i="48"/>
  <c r="W351" i="48" s="1"/>
  <c r="U351" i="34"/>
  <c r="W351" i="34" s="1"/>
  <c r="S351" i="34"/>
  <c r="T351" i="34" s="1"/>
  <c r="V351" i="34" s="1"/>
  <c r="U351" i="30"/>
  <c r="W351" i="30" s="1"/>
  <c r="S351" i="30"/>
  <c r="T351" i="30" s="1"/>
  <c r="V351" i="30" s="1"/>
  <c r="U351" i="29"/>
  <c r="W351" i="29" s="1"/>
  <c r="S351" i="29"/>
  <c r="T351" i="29" s="1"/>
  <c r="V351" i="29" s="1"/>
  <c r="U351" i="33"/>
  <c r="W351" i="33" s="1"/>
  <c r="S351" i="33"/>
  <c r="T351" i="33" s="1"/>
  <c r="V351" i="33" s="1"/>
  <c r="T351" i="46"/>
  <c r="V351" i="46" s="1"/>
  <c r="S351" i="46"/>
  <c r="U351" i="46" s="1"/>
  <c r="W351" i="46" s="1"/>
  <c r="U351" i="36"/>
  <c r="W351" i="36" s="1"/>
  <c r="S351" i="36"/>
  <c r="T351" i="36" s="1"/>
  <c r="V351" i="36" s="1"/>
  <c r="S351" i="41"/>
  <c r="V351" i="28"/>
  <c r="W351" i="28"/>
  <c r="S404" i="41"/>
  <c r="S404" i="45"/>
  <c r="U404" i="32"/>
  <c r="W404" i="32" s="1"/>
  <c r="S404" i="32"/>
  <c r="T404" i="32" s="1"/>
  <c r="V404" i="32" s="1"/>
  <c r="S404" i="40"/>
  <c r="U404" i="29"/>
  <c r="W404" i="29" s="1"/>
  <c r="S404" i="29"/>
  <c r="T404" i="29" s="1"/>
  <c r="V404" i="29" s="1"/>
  <c r="S404" i="36"/>
  <c r="T404" i="36" s="1"/>
  <c r="V404" i="36" s="1"/>
  <c r="U404" i="36"/>
  <c r="W404" i="36" s="1"/>
  <c r="S404" i="46"/>
  <c r="U404" i="46" s="1"/>
  <c r="W404" i="46" s="1"/>
  <c r="T404" i="46"/>
  <c r="V404" i="46" s="1"/>
  <c r="S404" i="48"/>
  <c r="T404" i="48" s="1"/>
  <c r="V404" i="48" s="1"/>
  <c r="U404" i="48"/>
  <c r="W404" i="48" s="1"/>
  <c r="S404" i="34"/>
  <c r="T404" i="34" s="1"/>
  <c r="V404" i="34" s="1"/>
  <c r="U404" i="34"/>
  <c r="W404" i="34" s="1"/>
  <c r="S404" i="43"/>
  <c r="S404" i="42"/>
  <c r="S404" i="30"/>
  <c r="T404" i="30" s="1"/>
  <c r="V404" i="30" s="1"/>
  <c r="U404" i="30"/>
  <c r="W404" i="30" s="1"/>
  <c r="U404" i="33"/>
  <c r="W404" i="33" s="1"/>
  <c r="S404" i="33"/>
  <c r="T404" i="33" s="1"/>
  <c r="V404" i="33" s="1"/>
  <c r="V404" i="47"/>
  <c r="W404" i="47"/>
  <c r="S404" i="38"/>
  <c r="T404" i="38" s="1"/>
  <c r="V404" i="38" s="1"/>
  <c r="U404" i="38"/>
  <c r="W404" i="38" s="1"/>
  <c r="U404" i="35"/>
  <c r="W404" i="35" s="1"/>
  <c r="S404" i="35"/>
  <c r="T404" i="35" s="1"/>
  <c r="V404" i="35" s="1"/>
  <c r="S404" i="44"/>
  <c r="W404" i="28"/>
  <c r="V404" i="28"/>
  <c r="S404" i="39"/>
  <c r="U404" i="31"/>
  <c r="W404" i="31" s="1"/>
  <c r="S404" i="31"/>
  <c r="T404" i="31" s="1"/>
  <c r="V404" i="31" s="1"/>
  <c r="S404" i="37"/>
  <c r="T189" i="45"/>
  <c r="V189" i="45" s="1"/>
  <c r="U189" i="45"/>
  <c r="W189" i="45" s="1"/>
  <c r="T189" i="46"/>
  <c r="V189" i="46" s="1"/>
  <c r="U189" i="46"/>
  <c r="W189" i="46" s="1"/>
  <c r="T87" i="46"/>
  <c r="V87" i="46" s="1"/>
  <c r="U87" i="46"/>
  <c r="W87" i="46" s="1"/>
  <c r="T87" i="45"/>
  <c r="V87" i="45" s="1"/>
  <c r="U87" i="45"/>
  <c r="W87" i="45" s="1"/>
  <c r="T267" i="45"/>
  <c r="V267" i="45" s="1"/>
  <c r="U267" i="45"/>
  <c r="W267" i="45" s="1"/>
  <c r="T268" i="46"/>
  <c r="V268" i="46" s="1"/>
  <c r="U268" i="46"/>
  <c r="W268" i="46" s="1"/>
  <c r="T268" i="45"/>
  <c r="V268" i="45" s="1"/>
  <c r="U268" i="45"/>
  <c r="W268" i="45" s="1"/>
  <c r="T84" i="46"/>
  <c r="V84" i="46" s="1"/>
  <c r="U84" i="46"/>
  <c r="W84" i="46" s="1"/>
  <c r="T264" i="45"/>
  <c r="V264" i="45" s="1"/>
  <c r="U264" i="45"/>
  <c r="W264" i="45" s="1"/>
  <c r="T264" i="46"/>
  <c r="V264" i="46" s="1"/>
  <c r="U264" i="46"/>
  <c r="W264" i="46" s="1"/>
  <c r="T89" i="45"/>
  <c r="V89" i="45" s="1"/>
  <c r="U89" i="45"/>
  <c r="W89" i="45" s="1"/>
  <c r="T89" i="46"/>
  <c r="V89" i="46" s="1"/>
  <c r="U89" i="46"/>
  <c r="W89" i="46" s="1"/>
  <c r="T149" i="46"/>
  <c r="V149" i="46" s="1"/>
  <c r="U149" i="46"/>
  <c r="W149" i="46" s="1"/>
  <c r="T149" i="45"/>
  <c r="V149" i="45" s="1"/>
  <c r="U149" i="45"/>
  <c r="W149" i="45" s="1"/>
  <c r="S355" i="41"/>
  <c r="S355" i="39"/>
  <c r="S355" i="38"/>
  <c r="S355" i="48"/>
  <c r="T355" i="48" s="1"/>
  <c r="V355" i="48" s="1"/>
  <c r="U355" i="48"/>
  <c r="W355" i="48" s="1"/>
  <c r="S355" i="43"/>
  <c r="T355" i="43" s="1"/>
  <c r="V355" i="43" s="1"/>
  <c r="U355" i="43"/>
  <c r="W355" i="43" s="1"/>
  <c r="S355" i="42"/>
  <c r="S355" i="34"/>
  <c r="T355" i="34" s="1"/>
  <c r="V355" i="34" s="1"/>
  <c r="U355" i="34"/>
  <c r="W355" i="34" s="1"/>
  <c r="U355" i="31"/>
  <c r="W355" i="31" s="1"/>
  <c r="S355" i="31"/>
  <c r="T355" i="31" s="1"/>
  <c r="V355" i="31" s="1"/>
  <c r="S355" i="45"/>
  <c r="U355" i="45" s="1"/>
  <c r="W355" i="45" s="1"/>
  <c r="T355" i="45"/>
  <c r="V355" i="45" s="1"/>
  <c r="S355" i="33"/>
  <c r="T355" i="33" s="1"/>
  <c r="V355" i="33" s="1"/>
  <c r="U355" i="33"/>
  <c r="W355" i="33" s="1"/>
  <c r="S355" i="32"/>
  <c r="T355" i="32" s="1"/>
  <c r="V355" i="32" s="1"/>
  <c r="U355" i="32"/>
  <c r="W355" i="32" s="1"/>
  <c r="S355" i="35"/>
  <c r="T355" i="35" s="1"/>
  <c r="V355" i="35" s="1"/>
  <c r="U355" i="35"/>
  <c r="W355" i="35" s="1"/>
  <c r="S355" i="40"/>
  <c r="S355" i="44"/>
  <c r="S456" i="40"/>
  <c r="S456" i="44"/>
  <c r="S456" i="33"/>
  <c r="T456" i="33" s="1"/>
  <c r="V456" i="33" s="1"/>
  <c r="U456" i="33"/>
  <c r="W456" i="33" s="1"/>
  <c r="S456" i="43"/>
  <c r="U456" i="30"/>
  <c r="W456" i="30" s="1"/>
  <c r="S456" i="30"/>
  <c r="T456" i="30" s="1"/>
  <c r="V456" i="30" s="1"/>
  <c r="U456" i="48"/>
  <c r="W456" i="48" s="1"/>
  <c r="S456" i="48"/>
  <c r="T456" i="48" s="1"/>
  <c r="V456" i="48" s="1"/>
  <c r="S456" i="37"/>
  <c r="S456" i="39"/>
  <c r="S456" i="41"/>
  <c r="U456" i="36"/>
  <c r="W456" i="36" s="1"/>
  <c r="S456" i="36"/>
  <c r="T456" i="36" s="1"/>
  <c r="V456" i="36" s="1"/>
  <c r="S456" i="29"/>
  <c r="T456" i="29" s="1"/>
  <c r="V456" i="29" s="1"/>
  <c r="U456" i="29"/>
  <c r="W456" i="29" s="1"/>
  <c r="V456" i="28"/>
  <c r="W456" i="28"/>
  <c r="S456" i="45"/>
  <c r="U456" i="45" s="1"/>
  <c r="W456" i="45" s="1"/>
  <c r="T456" i="45"/>
  <c r="V456" i="45" s="1"/>
  <c r="S456" i="35"/>
  <c r="T456" i="35" s="1"/>
  <c r="V456" i="35" s="1"/>
  <c r="U456" i="35"/>
  <c r="W456" i="35" s="1"/>
  <c r="S456" i="38"/>
  <c r="T456" i="38" s="1"/>
  <c r="V456" i="38" s="1"/>
  <c r="U456" i="38"/>
  <c r="W456" i="38" s="1"/>
  <c r="V456" i="47"/>
  <c r="W456" i="47"/>
  <c r="S456" i="32"/>
  <c r="T456" i="32" s="1"/>
  <c r="V456" i="32" s="1"/>
  <c r="U456" i="32"/>
  <c r="W456" i="32" s="1"/>
  <c r="S456" i="31"/>
  <c r="T456" i="31" s="1"/>
  <c r="V456" i="31" s="1"/>
  <c r="U456" i="31"/>
  <c r="W456" i="31" s="1"/>
  <c r="S456" i="34"/>
  <c r="T456" i="34" s="1"/>
  <c r="V456" i="34" s="1"/>
  <c r="U456" i="34"/>
  <c r="W456" i="34" s="1"/>
  <c r="S456" i="46"/>
  <c r="U456" i="46" s="1"/>
  <c r="W456" i="46" s="1"/>
  <c r="T456" i="46"/>
  <c r="V456" i="46" s="1"/>
  <c r="S456" i="42"/>
  <c r="U327" i="36"/>
  <c r="W327" i="36" s="1"/>
  <c r="S327" i="36"/>
  <c r="T327" i="36" s="1"/>
  <c r="V327" i="36" s="1"/>
  <c r="W327" i="28"/>
  <c r="V327" i="28"/>
  <c r="S327" i="32"/>
  <c r="T327" i="32" s="1"/>
  <c r="V327" i="32" s="1"/>
  <c r="U327" i="32"/>
  <c r="W327" i="32" s="1"/>
  <c r="U327" i="34"/>
  <c r="W327" i="34" s="1"/>
  <c r="S327" i="34"/>
  <c r="T327" i="34" s="1"/>
  <c r="V327" i="34" s="1"/>
  <c r="S327" i="38"/>
  <c r="S327" i="44"/>
  <c r="S327" i="40"/>
  <c r="S327" i="43"/>
  <c r="S327" i="30"/>
  <c r="T327" i="30" s="1"/>
  <c r="V327" i="30" s="1"/>
  <c r="U327" i="30"/>
  <c r="W327" i="30" s="1"/>
  <c r="U327" i="29"/>
  <c r="W327" i="29" s="1"/>
  <c r="S327" i="29"/>
  <c r="T327" i="29" s="1"/>
  <c r="V327" i="29" s="1"/>
  <c r="S327" i="42"/>
  <c r="S327" i="46"/>
  <c r="U327" i="46" s="1"/>
  <c r="W327" i="46" s="1"/>
  <c r="T327" i="46"/>
  <c r="V327" i="46" s="1"/>
  <c r="V327" i="47"/>
  <c r="W327" i="47"/>
  <c r="S327" i="33"/>
  <c r="T327" i="33" s="1"/>
  <c r="V327" i="33" s="1"/>
  <c r="U327" i="33"/>
  <c r="W327" i="33" s="1"/>
  <c r="U201" i="35"/>
  <c r="W201" i="35" s="1"/>
  <c r="S201" i="35"/>
  <c r="T201" i="35" s="1"/>
  <c r="V201" i="35" s="1"/>
  <c r="S201" i="29"/>
  <c r="T201" i="29" s="1"/>
  <c r="V201" i="29" s="1"/>
  <c r="U201" i="29"/>
  <c r="W201" i="29" s="1"/>
  <c r="S201" i="42"/>
  <c r="S201" i="32"/>
  <c r="T201" i="32" s="1"/>
  <c r="V201" i="32" s="1"/>
  <c r="U201" i="32"/>
  <c r="W201" i="32" s="1"/>
  <c r="U201" i="34"/>
  <c r="W201" i="34" s="1"/>
  <c r="S201" i="34"/>
  <c r="T201" i="34" s="1"/>
  <c r="V201" i="34" s="1"/>
  <c r="S201" i="38"/>
  <c r="S201" i="37"/>
  <c r="T201" i="37" s="1"/>
  <c r="V201" i="37" s="1"/>
  <c r="U201" i="37"/>
  <c r="W201" i="37" s="1"/>
  <c r="S201" i="44"/>
  <c r="S201" i="36"/>
  <c r="T201" i="36" s="1"/>
  <c r="V201" i="36" s="1"/>
  <c r="U201" i="36"/>
  <c r="W201" i="36" s="1"/>
  <c r="S318" i="36"/>
  <c r="T318" i="36" s="1"/>
  <c r="V318" i="36" s="1"/>
  <c r="U318" i="36"/>
  <c r="W318" i="36" s="1"/>
  <c r="S318" i="38"/>
  <c r="S318" i="34"/>
  <c r="T318" i="34" s="1"/>
  <c r="V318" i="34" s="1"/>
  <c r="U318" i="34"/>
  <c r="W318" i="34" s="1"/>
  <c r="S318" i="43"/>
  <c r="S318" i="33"/>
  <c r="T318" i="33" s="1"/>
  <c r="V318" i="33" s="1"/>
  <c r="U318" i="33"/>
  <c r="W318" i="33" s="1"/>
  <c r="S318" i="48"/>
  <c r="T318" i="48" s="1"/>
  <c r="V318" i="48" s="1"/>
  <c r="U318" i="48"/>
  <c r="W318" i="48" s="1"/>
  <c r="S318" i="45"/>
  <c r="U318" i="45" s="1"/>
  <c r="W318" i="45" s="1"/>
  <c r="T318" i="45"/>
  <c r="V318" i="45" s="1"/>
  <c r="S318" i="37"/>
  <c r="S318" i="46"/>
  <c r="U318" i="46" s="1"/>
  <c r="W318" i="46" s="1"/>
  <c r="T318" i="46"/>
  <c r="V318" i="46" s="1"/>
  <c r="S318" i="44"/>
  <c r="S318" i="31"/>
  <c r="T318" i="31" s="1"/>
  <c r="V318" i="31" s="1"/>
  <c r="U318" i="31"/>
  <c r="W318" i="31" s="1"/>
  <c r="S318" i="42"/>
  <c r="V318" i="47"/>
  <c r="W318" i="47"/>
  <c r="S318" i="29"/>
  <c r="T318" i="29" s="1"/>
  <c r="V318" i="29" s="1"/>
  <c r="U318" i="29"/>
  <c r="W318" i="29" s="1"/>
  <c r="S318" i="35"/>
  <c r="T318" i="35" s="1"/>
  <c r="V318" i="35" s="1"/>
  <c r="U318" i="35"/>
  <c r="W318" i="35" s="1"/>
  <c r="S318" i="32"/>
  <c r="T318" i="32" s="1"/>
  <c r="V318" i="32" s="1"/>
  <c r="U318" i="32"/>
  <c r="W318" i="32" s="1"/>
  <c r="S318" i="41"/>
  <c r="V318" i="28"/>
  <c r="W318" i="28"/>
  <c r="U318" i="30"/>
  <c r="W318" i="30" s="1"/>
  <c r="S318" i="30"/>
  <c r="T318" i="30" s="1"/>
  <c r="V318" i="30" s="1"/>
  <c r="S318" i="39"/>
  <c r="S318" i="40"/>
  <c r="S477" i="36"/>
  <c r="T477" i="36" s="1"/>
  <c r="V477" i="36" s="1"/>
  <c r="U477" i="36"/>
  <c r="W477" i="36" s="1"/>
  <c r="T477" i="46"/>
  <c r="V477" i="46" s="1"/>
  <c r="S477" i="46"/>
  <c r="U477" i="46" s="1"/>
  <c r="W477" i="46" s="1"/>
  <c r="U477" i="31"/>
  <c r="W477" i="31" s="1"/>
  <c r="S477" i="31"/>
  <c r="T477" i="31" s="1"/>
  <c r="V477" i="31" s="1"/>
  <c r="U477" i="48"/>
  <c r="W477" i="48" s="1"/>
  <c r="S477" i="48"/>
  <c r="T477" i="48" s="1"/>
  <c r="V477" i="48" s="1"/>
  <c r="U477" i="30"/>
  <c r="W477" i="30" s="1"/>
  <c r="S477" i="30"/>
  <c r="T477" i="30" s="1"/>
  <c r="V477" i="30" s="1"/>
  <c r="S477" i="43"/>
  <c r="V477" i="47"/>
  <c r="W477" i="47"/>
  <c r="S477" i="44"/>
  <c r="S477" i="38"/>
  <c r="S477" i="42"/>
  <c r="S477" i="37"/>
  <c r="U477" i="32"/>
  <c r="W477" i="32" s="1"/>
  <c r="S477" i="32"/>
  <c r="T477" i="32" s="1"/>
  <c r="V477" i="32" s="1"/>
  <c r="U477" i="29"/>
  <c r="W477" i="29" s="1"/>
  <c r="S477" i="29"/>
  <c r="T477" i="29" s="1"/>
  <c r="V477" i="29" s="1"/>
  <c r="S477" i="35"/>
  <c r="T477" i="35" s="1"/>
  <c r="V477" i="35" s="1"/>
  <c r="U477" i="35"/>
  <c r="W477" i="35" s="1"/>
  <c r="S477" i="39"/>
  <c r="U477" i="34"/>
  <c r="W477" i="34" s="1"/>
  <c r="S477" i="34"/>
  <c r="T477" i="34" s="1"/>
  <c r="V477" i="34" s="1"/>
  <c r="V477" i="28"/>
  <c r="W477" i="28"/>
  <c r="S477" i="45"/>
  <c r="S477" i="41"/>
  <c r="U477" i="33"/>
  <c r="W477" i="33" s="1"/>
  <c r="S477" i="33"/>
  <c r="T477" i="33" s="1"/>
  <c r="V477" i="33" s="1"/>
  <c r="S477" i="40"/>
  <c r="S117" i="48"/>
  <c r="T117" i="48" s="1"/>
  <c r="V117" i="48" s="1"/>
  <c r="U117" i="48"/>
  <c r="W117" i="48" s="1"/>
  <c r="S117" i="43"/>
  <c r="S117" i="35"/>
  <c r="T117" i="35" s="1"/>
  <c r="V117" i="35" s="1"/>
  <c r="U117" i="35"/>
  <c r="W117" i="35" s="1"/>
  <c r="S117" i="45"/>
  <c r="V117" i="28"/>
  <c r="W117" i="28"/>
  <c r="T117" i="46"/>
  <c r="V117" i="46" s="1"/>
  <c r="S117" i="46"/>
  <c r="U117" i="46" s="1"/>
  <c r="W117" i="46" s="1"/>
  <c r="S117" i="42"/>
  <c r="S117" i="40"/>
  <c r="W117" i="47"/>
  <c r="V117" i="47"/>
  <c r="S117" i="44"/>
  <c r="S117" i="32"/>
  <c r="T117" i="32" s="1"/>
  <c r="V117" i="32" s="1"/>
  <c r="U117" i="32"/>
  <c r="W117" i="32" s="1"/>
  <c r="S117" i="38"/>
  <c r="S117" i="34"/>
  <c r="T117" i="34" s="1"/>
  <c r="V117" i="34" s="1"/>
  <c r="U117" i="34"/>
  <c r="W117" i="34" s="1"/>
  <c r="S117" i="29"/>
  <c r="T117" i="29" s="1"/>
  <c r="V117" i="29" s="1"/>
  <c r="U117" i="29"/>
  <c r="W117" i="29" s="1"/>
  <c r="S117" i="37"/>
  <c r="T117" i="37" s="1"/>
  <c r="V117" i="37" s="1"/>
  <c r="U117" i="37"/>
  <c r="W117" i="37" s="1"/>
  <c r="S117" i="30"/>
  <c r="T117" i="30" s="1"/>
  <c r="V117" i="30" s="1"/>
  <c r="U117" i="30"/>
  <c r="W117" i="30" s="1"/>
  <c r="U117" i="36"/>
  <c r="W117" i="36" s="1"/>
  <c r="S117" i="36"/>
  <c r="T117" i="36" s="1"/>
  <c r="V117" i="36" s="1"/>
  <c r="U117" i="33"/>
  <c r="W117" i="33" s="1"/>
  <c r="S117" i="33"/>
  <c r="T117" i="33" s="1"/>
  <c r="V117" i="33" s="1"/>
  <c r="S117" i="31"/>
  <c r="T117" i="31" s="1"/>
  <c r="V117" i="31" s="1"/>
  <c r="U117" i="31"/>
  <c r="W117" i="31" s="1"/>
  <c r="S117" i="41"/>
  <c r="S117" i="39"/>
  <c r="S349" i="38"/>
  <c r="U349" i="34"/>
  <c r="W349" i="34" s="1"/>
  <c r="S349" i="34"/>
  <c r="T349" i="34" s="1"/>
  <c r="V349" i="34" s="1"/>
  <c r="S349" i="42"/>
  <c r="S349" i="37"/>
  <c r="T349" i="37" s="1"/>
  <c r="V349" i="37" s="1"/>
  <c r="U349" i="37"/>
  <c r="W349" i="37" s="1"/>
  <c r="S349" i="40"/>
  <c r="U349" i="48"/>
  <c r="W349" i="48" s="1"/>
  <c r="S349" i="48"/>
  <c r="T349" i="48" s="1"/>
  <c r="V349" i="48" s="1"/>
  <c r="W349" i="47"/>
  <c r="V349" i="47"/>
  <c r="U349" i="29"/>
  <c r="W349" i="29" s="1"/>
  <c r="S349" i="29"/>
  <c r="T349" i="29" s="1"/>
  <c r="V349" i="29" s="1"/>
  <c r="S349" i="41"/>
  <c r="S349" i="32"/>
  <c r="T349" i="32" s="1"/>
  <c r="V349" i="32" s="1"/>
  <c r="U349" i="32"/>
  <c r="W349" i="32" s="1"/>
  <c r="S349" i="39"/>
  <c r="S349" i="43"/>
  <c r="U349" i="31"/>
  <c r="W349" i="31" s="1"/>
  <c r="S349" i="31"/>
  <c r="T349" i="31" s="1"/>
  <c r="V349" i="31" s="1"/>
  <c r="U349" i="35"/>
  <c r="W349" i="35" s="1"/>
  <c r="S349" i="35"/>
  <c r="T349" i="35" s="1"/>
  <c r="V349" i="35" s="1"/>
  <c r="V349" i="28"/>
  <c r="W349" i="28"/>
  <c r="S349" i="45"/>
  <c r="S349" i="30"/>
  <c r="T349" i="30" s="1"/>
  <c r="V349" i="30" s="1"/>
  <c r="U349" i="30"/>
  <c r="W349" i="30" s="1"/>
  <c r="S349" i="36"/>
  <c r="T349" i="36" s="1"/>
  <c r="V349" i="36" s="1"/>
  <c r="U349" i="36"/>
  <c r="W349" i="36" s="1"/>
  <c r="U349" i="33"/>
  <c r="W349" i="33" s="1"/>
  <c r="S349" i="33"/>
  <c r="T349" i="33" s="1"/>
  <c r="V349" i="33" s="1"/>
  <c r="S349" i="44"/>
  <c r="T349" i="46"/>
  <c r="V349" i="46" s="1"/>
  <c r="S349" i="46"/>
  <c r="U349" i="46" s="1"/>
  <c r="W349" i="46" s="1"/>
  <c r="S177" i="44"/>
  <c r="S177" i="43"/>
  <c r="S177" i="34"/>
  <c r="T177" i="34" s="1"/>
  <c r="V177" i="34" s="1"/>
  <c r="U177" i="34"/>
  <c r="W177" i="34" s="1"/>
  <c r="S177" i="42"/>
  <c r="S177" i="37"/>
  <c r="S177" i="45"/>
  <c r="S177" i="40"/>
  <c r="U177" i="30"/>
  <c r="W177" i="30" s="1"/>
  <c r="S177" i="30"/>
  <c r="T177" i="30" s="1"/>
  <c r="V177" i="30" s="1"/>
  <c r="S177" i="38"/>
  <c r="S177" i="48"/>
  <c r="T177" i="48" s="1"/>
  <c r="V177" i="48" s="1"/>
  <c r="U177" i="48"/>
  <c r="W177" i="48" s="1"/>
  <c r="W177" i="28"/>
  <c r="V177" i="28"/>
  <c r="S177" i="31"/>
  <c r="T177" i="31" s="1"/>
  <c r="V177" i="31" s="1"/>
  <c r="U177" i="31"/>
  <c r="W177" i="31" s="1"/>
  <c r="S177" i="33"/>
  <c r="T177" i="33" s="1"/>
  <c r="V177" i="33" s="1"/>
  <c r="U177" i="33"/>
  <c r="W177" i="33" s="1"/>
  <c r="S177" i="35"/>
  <c r="T177" i="35" s="1"/>
  <c r="V177" i="35" s="1"/>
  <c r="U177" i="35"/>
  <c r="W177" i="35" s="1"/>
  <c r="U177" i="29"/>
  <c r="W177" i="29" s="1"/>
  <c r="S177" i="29"/>
  <c r="T177" i="29" s="1"/>
  <c r="V177" i="29" s="1"/>
  <c r="S177" i="41"/>
  <c r="U177" i="36"/>
  <c r="W177" i="36" s="1"/>
  <c r="S177" i="36"/>
  <c r="T177" i="36" s="1"/>
  <c r="V177" i="36" s="1"/>
  <c r="S177" i="39"/>
  <c r="S177" i="46"/>
  <c r="U177" i="46" s="1"/>
  <c r="W177" i="46" s="1"/>
  <c r="T177" i="46"/>
  <c r="V177" i="46" s="1"/>
  <c r="U177" i="32"/>
  <c r="W177" i="32" s="1"/>
  <c r="S177" i="32"/>
  <c r="T177" i="32" s="1"/>
  <c r="V177" i="32" s="1"/>
  <c r="V177" i="47"/>
  <c r="W177" i="47"/>
  <c r="S228" i="39"/>
  <c r="S228" i="46"/>
  <c r="U228" i="46" s="1"/>
  <c r="W228" i="46" s="1"/>
  <c r="T228" i="46"/>
  <c r="V228" i="46" s="1"/>
  <c r="U228" i="36"/>
  <c r="W228" i="36" s="1"/>
  <c r="S228" i="36"/>
  <c r="T228" i="36" s="1"/>
  <c r="V228" i="36" s="1"/>
  <c r="U228" i="32"/>
  <c r="W228" i="32" s="1"/>
  <c r="S228" i="32"/>
  <c r="T228" i="32" s="1"/>
  <c r="V228" i="32" s="1"/>
  <c r="S228" i="45"/>
  <c r="S228" i="34"/>
  <c r="T228" i="34" s="1"/>
  <c r="V228" i="34" s="1"/>
  <c r="U228" i="34"/>
  <c r="W228" i="34" s="1"/>
  <c r="S228" i="33"/>
  <c r="T228" i="33" s="1"/>
  <c r="V228" i="33" s="1"/>
  <c r="U228" i="33"/>
  <c r="W228" i="33" s="1"/>
  <c r="S228" i="38"/>
  <c r="U228" i="30"/>
  <c r="W228" i="30" s="1"/>
  <c r="S228" i="30"/>
  <c r="T228" i="30" s="1"/>
  <c r="V228" i="30" s="1"/>
  <c r="S228" i="44"/>
  <c r="V228" i="28"/>
  <c r="W228" i="28"/>
  <c r="S228" i="37"/>
  <c r="W228" i="47"/>
  <c r="V228" i="47"/>
  <c r="S228" i="43"/>
  <c r="S228" i="48"/>
  <c r="T228" i="48" s="1"/>
  <c r="V228" i="48" s="1"/>
  <c r="U228" i="48"/>
  <c r="W228" i="48" s="1"/>
  <c r="S228" i="40"/>
  <c r="U228" i="31"/>
  <c r="W228" i="31" s="1"/>
  <c r="S228" i="31"/>
  <c r="T228" i="31" s="1"/>
  <c r="V228" i="31" s="1"/>
  <c r="S228" i="29"/>
  <c r="T228" i="29" s="1"/>
  <c r="V228" i="29" s="1"/>
  <c r="U228" i="29"/>
  <c r="W228" i="29" s="1"/>
  <c r="S228" i="41"/>
  <c r="U228" i="35"/>
  <c r="W228" i="35" s="1"/>
  <c r="S228" i="35"/>
  <c r="T228" i="35" s="1"/>
  <c r="V228" i="35" s="1"/>
  <c r="S228" i="42"/>
  <c r="V370" i="47"/>
  <c r="W370" i="47"/>
  <c r="S370" i="36"/>
  <c r="T370" i="36" s="1"/>
  <c r="V370" i="36" s="1"/>
  <c r="U370" i="36"/>
  <c r="W370" i="36" s="1"/>
  <c r="S370" i="42"/>
  <c r="S370" i="40"/>
  <c r="S370" i="35"/>
  <c r="T370" i="35" s="1"/>
  <c r="V370" i="35" s="1"/>
  <c r="U370" i="35"/>
  <c r="W370" i="35" s="1"/>
  <c r="S370" i="38"/>
  <c r="V370" i="28"/>
  <c r="W370" i="28"/>
  <c r="S370" i="41"/>
  <c r="U370" i="32"/>
  <c r="W370" i="32" s="1"/>
  <c r="S370" i="32"/>
  <c r="T370" i="32" s="1"/>
  <c r="V370" i="32" s="1"/>
  <c r="U370" i="31"/>
  <c r="W370" i="31" s="1"/>
  <c r="S370" i="31"/>
  <c r="T370" i="31" s="1"/>
  <c r="V370" i="31" s="1"/>
  <c r="S370" i="45"/>
  <c r="U370" i="45" s="1"/>
  <c r="W370" i="45" s="1"/>
  <c r="T370" i="45"/>
  <c r="V370" i="45" s="1"/>
  <c r="T370" i="46"/>
  <c r="V370" i="46" s="1"/>
  <c r="S370" i="46"/>
  <c r="U370" i="46" s="1"/>
  <c r="W370" i="46" s="1"/>
  <c r="S370" i="39"/>
  <c r="U370" i="29"/>
  <c r="W370" i="29" s="1"/>
  <c r="S370" i="29"/>
  <c r="T370" i="29" s="1"/>
  <c r="V370" i="29" s="1"/>
  <c r="S370" i="43"/>
  <c r="S370" i="44"/>
  <c r="S370" i="37"/>
  <c r="U370" i="34"/>
  <c r="W370" i="34" s="1"/>
  <c r="S370" i="34"/>
  <c r="T370" i="34" s="1"/>
  <c r="V370" i="34" s="1"/>
  <c r="S370" i="48"/>
  <c r="T370" i="48" s="1"/>
  <c r="V370" i="48" s="1"/>
  <c r="U370" i="48"/>
  <c r="W370" i="48" s="1"/>
  <c r="U370" i="30"/>
  <c r="W370" i="30" s="1"/>
  <c r="S370" i="30"/>
  <c r="T370" i="30" s="1"/>
  <c r="V370" i="30" s="1"/>
  <c r="S370" i="33"/>
  <c r="T370" i="33" s="1"/>
  <c r="V370" i="33" s="1"/>
  <c r="U370" i="33"/>
  <c r="W370" i="33" s="1"/>
  <c r="S81" i="41"/>
  <c r="U81" i="41" s="1"/>
  <c r="W81" i="41" s="1"/>
  <c r="T81" i="41"/>
  <c r="V81" i="41" s="1"/>
  <c r="S81" i="45"/>
  <c r="U81" i="45" s="1"/>
  <c r="W81" i="45" s="1"/>
  <c r="T81" i="45"/>
  <c r="V81" i="45" s="1"/>
  <c r="S81" i="48"/>
  <c r="T81" i="48" s="1"/>
  <c r="V81" i="48" s="1"/>
  <c r="U81" i="48"/>
  <c r="W81" i="48" s="1"/>
  <c r="U81" i="30"/>
  <c r="W81" i="30" s="1"/>
  <c r="S81" i="30"/>
  <c r="T81" i="30" s="1"/>
  <c r="V81" i="30" s="1"/>
  <c r="S81" i="29"/>
  <c r="T81" i="29" s="1"/>
  <c r="V81" i="29" s="1"/>
  <c r="U81" i="29"/>
  <c r="W81" i="29" s="1"/>
  <c r="S81" i="43"/>
  <c r="U81" i="43" s="1"/>
  <c r="W81" i="43" s="1"/>
  <c r="T81" i="43"/>
  <c r="V81" i="43" s="1"/>
  <c r="S81" i="36"/>
  <c r="S81" i="34"/>
  <c r="S81" i="38"/>
  <c r="T81" i="40"/>
  <c r="V81" i="40" s="1"/>
  <c r="S81" i="40"/>
  <c r="U81" i="40" s="1"/>
  <c r="W81" i="40" s="1"/>
  <c r="S81" i="39"/>
  <c r="S81" i="44"/>
  <c r="U81" i="44" s="1"/>
  <c r="W81" i="44" s="1"/>
  <c r="T81" i="44"/>
  <c r="V81" i="44" s="1"/>
  <c r="S81" i="35"/>
  <c r="S81" i="42"/>
  <c r="U81" i="42" s="1"/>
  <c r="W81" i="42" s="1"/>
  <c r="T81" i="42"/>
  <c r="V81" i="42" s="1"/>
  <c r="S81" i="46"/>
  <c r="U81" i="46" s="1"/>
  <c r="W81" i="46" s="1"/>
  <c r="T81" i="46"/>
  <c r="V81" i="46" s="1"/>
  <c r="U81" i="33"/>
  <c r="W81" i="33" s="1"/>
  <c r="S81" i="33"/>
  <c r="T81" i="33" s="1"/>
  <c r="V81" i="33" s="1"/>
  <c r="U81" i="32"/>
  <c r="W81" i="32" s="1"/>
  <c r="S81" i="32"/>
  <c r="T81" i="32" s="1"/>
  <c r="V81" i="32" s="1"/>
  <c r="S81" i="37"/>
  <c r="S81" i="31"/>
  <c r="T81" i="31" s="1"/>
  <c r="V81" i="31" s="1"/>
  <c r="U81" i="31"/>
  <c r="W81" i="31" s="1"/>
  <c r="S272" i="36"/>
  <c r="T272" i="36" s="1"/>
  <c r="V272" i="36" s="1"/>
  <c r="U272" i="36"/>
  <c r="W272" i="36" s="1"/>
  <c r="S272" i="35"/>
  <c r="T272" i="35" s="1"/>
  <c r="V272" i="35" s="1"/>
  <c r="U272" i="35"/>
  <c r="W272" i="35" s="1"/>
  <c r="S272" i="46"/>
  <c r="U272" i="46" s="1"/>
  <c r="W272" i="46" s="1"/>
  <c r="T272" i="46"/>
  <c r="V272" i="46" s="1"/>
  <c r="W272" i="28"/>
  <c r="V272" i="28"/>
  <c r="S272" i="34"/>
  <c r="T272" i="34" s="1"/>
  <c r="V272" i="34" s="1"/>
  <c r="U272" i="34"/>
  <c r="W272" i="34" s="1"/>
  <c r="S272" i="43"/>
  <c r="S272" i="45"/>
  <c r="S272" i="40"/>
  <c r="S272" i="42"/>
  <c r="S272" i="30"/>
  <c r="T272" i="30" s="1"/>
  <c r="V272" i="30" s="1"/>
  <c r="U272" i="30"/>
  <c r="W272" i="30" s="1"/>
  <c r="S272" i="38"/>
  <c r="T272" i="38" s="1"/>
  <c r="V272" i="38" s="1"/>
  <c r="U272" i="38"/>
  <c r="W272" i="38" s="1"/>
  <c r="S272" i="37"/>
  <c r="T272" i="37" s="1"/>
  <c r="V272" i="37" s="1"/>
  <c r="U272" i="37"/>
  <c r="W272" i="37" s="1"/>
  <c r="S272" i="41"/>
  <c r="U272" i="29"/>
  <c r="W272" i="29" s="1"/>
  <c r="S272" i="29"/>
  <c r="T272" i="29" s="1"/>
  <c r="V272" i="29" s="1"/>
  <c r="S272" i="44"/>
  <c r="S272" i="31"/>
  <c r="T272" i="31" s="1"/>
  <c r="V272" i="31" s="1"/>
  <c r="U272" i="31"/>
  <c r="W272" i="31" s="1"/>
  <c r="S272" i="32"/>
  <c r="T272" i="32" s="1"/>
  <c r="V272" i="32" s="1"/>
  <c r="U272" i="32"/>
  <c r="W272" i="32" s="1"/>
  <c r="V272" i="47"/>
  <c r="W272" i="47"/>
  <c r="S272" i="39"/>
  <c r="S272" i="48"/>
  <c r="T272" i="48" s="1"/>
  <c r="V272" i="48" s="1"/>
  <c r="U272" i="48"/>
  <c r="W272" i="48" s="1"/>
  <c r="S272" i="33"/>
  <c r="T272" i="33" s="1"/>
  <c r="V272" i="33" s="1"/>
  <c r="U272" i="33"/>
  <c r="W272" i="33" s="1"/>
  <c r="S219" i="38"/>
  <c r="T219" i="38" s="1"/>
  <c r="V219" i="38" s="1"/>
  <c r="U219" i="38"/>
  <c r="W219" i="38" s="1"/>
  <c r="V219" i="47"/>
  <c r="W219" i="47"/>
  <c r="T219" i="46"/>
  <c r="V219" i="46" s="1"/>
  <c r="S219" i="46"/>
  <c r="U219" i="46" s="1"/>
  <c r="W219" i="46" s="1"/>
  <c r="S219" i="36"/>
  <c r="T219" i="36" s="1"/>
  <c r="V219" i="36" s="1"/>
  <c r="U219" i="36"/>
  <c r="W219" i="36" s="1"/>
  <c r="V219" i="28"/>
  <c r="W219" i="28"/>
  <c r="U219" i="33"/>
  <c r="W219" i="33" s="1"/>
  <c r="S219" i="33"/>
  <c r="T219" i="33" s="1"/>
  <c r="V219" i="33" s="1"/>
  <c r="S219" i="30"/>
  <c r="T219" i="30" s="1"/>
  <c r="V219" i="30" s="1"/>
  <c r="U219" i="30"/>
  <c r="W219" i="30" s="1"/>
  <c r="U219" i="48"/>
  <c r="W219" i="48" s="1"/>
  <c r="S219" i="48"/>
  <c r="T219" i="48" s="1"/>
  <c r="V219" i="48" s="1"/>
  <c r="S219" i="34"/>
  <c r="T219" i="34" s="1"/>
  <c r="V219" i="34" s="1"/>
  <c r="U219" i="34"/>
  <c r="W219" i="34" s="1"/>
  <c r="S219" i="35"/>
  <c r="T219" i="35" s="1"/>
  <c r="V219" i="35" s="1"/>
  <c r="U219" i="35"/>
  <c r="W219" i="35" s="1"/>
  <c r="U219" i="32"/>
  <c r="W219" i="32" s="1"/>
  <c r="S219" i="32"/>
  <c r="T219" i="32" s="1"/>
  <c r="V219" i="32" s="1"/>
  <c r="S219" i="37"/>
  <c r="S219" i="44"/>
  <c r="S219" i="31"/>
  <c r="T219" i="31" s="1"/>
  <c r="V219" i="31" s="1"/>
  <c r="U219" i="31"/>
  <c r="W219" i="31" s="1"/>
  <c r="S219" i="43"/>
  <c r="S219" i="40"/>
  <c r="S219" i="29"/>
  <c r="T219" i="29" s="1"/>
  <c r="V219" i="29" s="1"/>
  <c r="U219" i="29"/>
  <c r="W219" i="29" s="1"/>
  <c r="S219" i="42"/>
  <c r="S219" i="39"/>
  <c r="S219" i="41"/>
  <c r="S219" i="45"/>
  <c r="U219" i="45" s="1"/>
  <c r="W219" i="45" s="1"/>
  <c r="T219" i="45"/>
  <c r="V219" i="45" s="1"/>
  <c r="S255" i="42"/>
  <c r="V255" i="47"/>
  <c r="W255" i="47"/>
  <c r="S255" i="46"/>
  <c r="U255" i="46" s="1"/>
  <c r="W255" i="46" s="1"/>
  <c r="T255" i="46"/>
  <c r="V255" i="46" s="1"/>
  <c r="S255" i="32"/>
  <c r="T255" i="32" s="1"/>
  <c r="V255" i="32" s="1"/>
  <c r="U255" i="32"/>
  <c r="W255" i="32" s="1"/>
  <c r="S255" i="48"/>
  <c r="T255" i="48" s="1"/>
  <c r="V255" i="48" s="1"/>
  <c r="U255" i="48"/>
  <c r="W255" i="48" s="1"/>
  <c r="S255" i="39"/>
  <c r="S255" i="38"/>
  <c r="S255" i="30"/>
  <c r="T255" i="30" s="1"/>
  <c r="V255" i="30" s="1"/>
  <c r="U255" i="30"/>
  <c r="W255" i="30" s="1"/>
  <c r="S255" i="31"/>
  <c r="T255" i="31" s="1"/>
  <c r="V255" i="31" s="1"/>
  <c r="U255" i="31"/>
  <c r="W255" i="31" s="1"/>
  <c r="S255" i="35"/>
  <c r="T255" i="35" s="1"/>
  <c r="V255" i="35" s="1"/>
  <c r="U255" i="35"/>
  <c r="W255" i="35" s="1"/>
  <c r="S255" i="45"/>
  <c r="U255" i="45" s="1"/>
  <c r="W255" i="45" s="1"/>
  <c r="T255" i="45"/>
  <c r="V255" i="45" s="1"/>
  <c r="S255" i="41"/>
  <c r="S255" i="34"/>
  <c r="T255" i="34" s="1"/>
  <c r="V255" i="34" s="1"/>
  <c r="U255" i="34"/>
  <c r="W255" i="34" s="1"/>
  <c r="S255" i="40"/>
  <c r="T255" i="40" s="1"/>
  <c r="V255" i="40" s="1"/>
  <c r="U255" i="40"/>
  <c r="W255" i="40" s="1"/>
  <c r="S255" i="36"/>
  <c r="T255" i="36" s="1"/>
  <c r="V255" i="36" s="1"/>
  <c r="U255" i="36"/>
  <c r="W255" i="36" s="1"/>
  <c r="S255" i="33"/>
  <c r="T255" i="33" s="1"/>
  <c r="V255" i="33" s="1"/>
  <c r="U255" i="33"/>
  <c r="W255" i="33" s="1"/>
  <c r="W255" i="28"/>
  <c r="V255" i="28"/>
  <c r="S255" i="43"/>
  <c r="T255" i="43" s="1"/>
  <c r="V255" i="43" s="1"/>
  <c r="U255" i="43"/>
  <c r="W255" i="43" s="1"/>
  <c r="S255" i="29"/>
  <c r="T255" i="29" s="1"/>
  <c r="V255" i="29" s="1"/>
  <c r="U255" i="29"/>
  <c r="W255" i="29" s="1"/>
  <c r="S255" i="44"/>
  <c r="S255" i="37"/>
  <c r="S331" i="30"/>
  <c r="T331" i="30" s="1"/>
  <c r="V331" i="30" s="1"/>
  <c r="U331" i="30"/>
  <c r="W331" i="30" s="1"/>
  <c r="S331" i="39"/>
  <c r="S331" i="33"/>
  <c r="T331" i="33" s="1"/>
  <c r="V331" i="33" s="1"/>
  <c r="U331" i="33"/>
  <c r="W331" i="33" s="1"/>
  <c r="S331" i="42"/>
  <c r="S331" i="38"/>
  <c r="W331" i="28"/>
  <c r="V331" i="28"/>
  <c r="S331" i="40"/>
  <c r="S331" i="29"/>
  <c r="T331" i="29" s="1"/>
  <c r="V331" i="29" s="1"/>
  <c r="U331" i="29"/>
  <c r="W331" i="29" s="1"/>
  <c r="S331" i="41"/>
  <c r="U331" i="35"/>
  <c r="W331" i="35" s="1"/>
  <c r="S331" i="35"/>
  <c r="T331" i="35" s="1"/>
  <c r="V331" i="35" s="1"/>
  <c r="S331" i="34"/>
  <c r="T331" i="34" s="1"/>
  <c r="V331" i="34" s="1"/>
  <c r="U331" i="34"/>
  <c r="W331" i="34" s="1"/>
  <c r="S331" i="36"/>
  <c r="T331" i="36" s="1"/>
  <c r="V331" i="36" s="1"/>
  <c r="U331" i="36"/>
  <c r="W331" i="36" s="1"/>
  <c r="S331" i="44"/>
  <c r="S331" i="45"/>
  <c r="U331" i="45" s="1"/>
  <c r="W331" i="45" s="1"/>
  <c r="T331" i="45"/>
  <c r="V331" i="45" s="1"/>
  <c r="V331" i="47"/>
  <c r="W331" i="47"/>
  <c r="U331" i="48"/>
  <c r="W331" i="48" s="1"/>
  <c r="S331" i="48"/>
  <c r="T331" i="48" s="1"/>
  <c r="V331" i="48" s="1"/>
  <c r="S331" i="43"/>
  <c r="S331" i="32"/>
  <c r="T331" i="32" s="1"/>
  <c r="V331" i="32" s="1"/>
  <c r="U331" i="32"/>
  <c r="W331" i="32" s="1"/>
  <c r="S331" i="31"/>
  <c r="T331" i="31" s="1"/>
  <c r="V331" i="31" s="1"/>
  <c r="U331" i="31"/>
  <c r="W331" i="31" s="1"/>
  <c r="S331" i="46"/>
  <c r="U331" i="46" s="1"/>
  <c r="W331" i="46" s="1"/>
  <c r="T331" i="46"/>
  <c r="V331" i="46" s="1"/>
  <c r="S331" i="37"/>
  <c r="S402" i="29"/>
  <c r="T402" i="29" s="1"/>
  <c r="V402" i="29" s="1"/>
  <c r="U402" i="29"/>
  <c r="W402" i="29" s="1"/>
  <c r="S402" i="45"/>
  <c r="U402" i="45" s="1"/>
  <c r="W402" i="45" s="1"/>
  <c r="T402" i="45"/>
  <c r="V402" i="45" s="1"/>
  <c r="V402" i="28"/>
  <c r="W402" i="28"/>
  <c r="S402" i="40"/>
  <c r="S402" i="38"/>
  <c r="U402" i="34"/>
  <c r="W402" i="34" s="1"/>
  <c r="S402" i="34"/>
  <c r="T402" i="34" s="1"/>
  <c r="V402" i="34" s="1"/>
  <c r="S402" i="39"/>
  <c r="U402" i="31"/>
  <c r="W402" i="31" s="1"/>
  <c r="S402" i="31"/>
  <c r="T402" i="31" s="1"/>
  <c r="V402" i="31" s="1"/>
  <c r="S402" i="41"/>
  <c r="S402" i="33"/>
  <c r="T402" i="33" s="1"/>
  <c r="V402" i="33" s="1"/>
  <c r="U402" i="33"/>
  <c r="W402" i="33" s="1"/>
  <c r="U402" i="30"/>
  <c r="W402" i="30" s="1"/>
  <c r="S402" i="30"/>
  <c r="T402" i="30" s="1"/>
  <c r="V402" i="30" s="1"/>
  <c r="S402" i="44"/>
  <c r="S402" i="43"/>
  <c r="T402" i="46"/>
  <c r="V402" i="46" s="1"/>
  <c r="S402" i="46"/>
  <c r="U402" i="46" s="1"/>
  <c r="W402" i="46" s="1"/>
  <c r="S402" i="48"/>
  <c r="T402" i="48" s="1"/>
  <c r="V402" i="48" s="1"/>
  <c r="U402" i="48"/>
  <c r="W402" i="48" s="1"/>
  <c r="W402" i="47"/>
  <c r="V402" i="47"/>
  <c r="S402" i="32"/>
  <c r="T402" i="32" s="1"/>
  <c r="V402" i="32" s="1"/>
  <c r="U402" i="32"/>
  <c r="W402" i="32" s="1"/>
  <c r="S402" i="42"/>
  <c r="S402" i="37"/>
  <c r="S402" i="36"/>
  <c r="T402" i="36" s="1"/>
  <c r="V402" i="36" s="1"/>
  <c r="U402" i="36"/>
  <c r="W402" i="36" s="1"/>
  <c r="U402" i="35"/>
  <c r="W402" i="35" s="1"/>
  <c r="S402" i="35"/>
  <c r="T402" i="35" s="1"/>
  <c r="V402" i="35" s="1"/>
  <c r="U310" i="48"/>
  <c r="W310" i="48" s="1"/>
  <c r="S310" i="48"/>
  <c r="T310" i="48" s="1"/>
  <c r="V310" i="48" s="1"/>
  <c r="U310" i="36"/>
  <c r="W310" i="36" s="1"/>
  <c r="S310" i="36"/>
  <c r="T310" i="36" s="1"/>
  <c r="V310" i="36" s="1"/>
  <c r="S310" i="39"/>
  <c r="T310" i="46"/>
  <c r="V310" i="46" s="1"/>
  <c r="S310" i="46"/>
  <c r="U310" i="46" s="1"/>
  <c r="W310" i="46" s="1"/>
  <c r="U310" i="35"/>
  <c r="W310" i="35" s="1"/>
  <c r="S310" i="35"/>
  <c r="T310" i="35" s="1"/>
  <c r="V310" i="35" s="1"/>
  <c r="S310" i="38"/>
  <c r="S310" i="44"/>
  <c r="U310" i="29"/>
  <c r="W310" i="29" s="1"/>
  <c r="S310" i="29"/>
  <c r="T310" i="29" s="1"/>
  <c r="V310" i="29" s="1"/>
  <c r="V310" i="47"/>
  <c r="W310" i="47"/>
  <c r="S310" i="43"/>
  <c r="S310" i="37"/>
  <c r="T310" i="37" s="1"/>
  <c r="V310" i="37" s="1"/>
  <c r="U310" i="37"/>
  <c r="W310" i="37" s="1"/>
  <c r="S310" i="32"/>
  <c r="T310" i="32" s="1"/>
  <c r="V310" i="32" s="1"/>
  <c r="U310" i="32"/>
  <c r="W310" i="32" s="1"/>
  <c r="S310" i="42"/>
  <c r="T310" i="42" s="1"/>
  <c r="V310" i="42" s="1"/>
  <c r="U310" i="42"/>
  <c r="W310" i="42" s="1"/>
  <c r="S310" i="33"/>
  <c r="T310" i="33" s="1"/>
  <c r="V310" i="33" s="1"/>
  <c r="U310" i="33"/>
  <c r="W310" i="33" s="1"/>
  <c r="S310" i="34"/>
  <c r="T310" i="34" s="1"/>
  <c r="V310" i="34" s="1"/>
  <c r="U310" i="34"/>
  <c r="W310" i="34" s="1"/>
  <c r="S310" i="45"/>
  <c r="V310" i="28"/>
  <c r="W310" i="28"/>
  <c r="S310" i="31"/>
  <c r="T310" i="31" s="1"/>
  <c r="V310" i="31" s="1"/>
  <c r="U310" i="31"/>
  <c r="W310" i="31" s="1"/>
  <c r="S310" i="30"/>
  <c r="T310" i="30" s="1"/>
  <c r="V310" i="30" s="1"/>
  <c r="U310" i="30"/>
  <c r="W310" i="30" s="1"/>
  <c r="S310" i="40"/>
  <c r="S310" i="41"/>
  <c r="S430" i="37"/>
  <c r="T430" i="37" s="1"/>
  <c r="V430" i="37" s="1"/>
  <c r="U430" i="37"/>
  <c r="W430" i="37" s="1"/>
  <c r="S430" i="31"/>
  <c r="T430" i="31" s="1"/>
  <c r="V430" i="31" s="1"/>
  <c r="U430" i="31"/>
  <c r="W430" i="31" s="1"/>
  <c r="U430" i="36"/>
  <c r="W430" i="36" s="1"/>
  <c r="S430" i="36"/>
  <c r="T430" i="36" s="1"/>
  <c r="V430" i="36" s="1"/>
  <c r="S430" i="30"/>
  <c r="T430" i="30" s="1"/>
  <c r="V430" i="30" s="1"/>
  <c r="U430" i="30"/>
  <c r="W430" i="30" s="1"/>
  <c r="V430" i="47"/>
  <c r="W430" i="47"/>
  <c r="U430" i="35"/>
  <c r="W430" i="35" s="1"/>
  <c r="S430" i="35"/>
  <c r="T430" i="35" s="1"/>
  <c r="V430" i="35" s="1"/>
  <c r="S430" i="43"/>
  <c r="S430" i="39"/>
  <c r="U430" i="48"/>
  <c r="W430" i="48" s="1"/>
  <c r="S430" i="48"/>
  <c r="T430" i="48" s="1"/>
  <c r="V430" i="48" s="1"/>
  <c r="U430" i="34"/>
  <c r="W430" i="34" s="1"/>
  <c r="S430" i="34"/>
  <c r="T430" i="34" s="1"/>
  <c r="V430" i="34" s="1"/>
  <c r="S430" i="44"/>
  <c r="T430" i="44" s="1"/>
  <c r="V430" i="44" s="1"/>
  <c r="U430" i="44"/>
  <c r="W430" i="44" s="1"/>
  <c r="S430" i="42"/>
  <c r="S430" i="46"/>
  <c r="U430" i="46" s="1"/>
  <c r="W430" i="46" s="1"/>
  <c r="T430" i="46"/>
  <c r="V430" i="46" s="1"/>
  <c r="U430" i="32"/>
  <c r="W430" i="32" s="1"/>
  <c r="S430" i="32"/>
  <c r="T430" i="32" s="1"/>
  <c r="V430" i="32" s="1"/>
  <c r="S430" i="45"/>
  <c r="S430" i="40"/>
  <c r="S430" i="38"/>
  <c r="T430" i="38" s="1"/>
  <c r="V430" i="38" s="1"/>
  <c r="U430" i="38"/>
  <c r="W430" i="38" s="1"/>
  <c r="S430" i="41"/>
  <c r="W430" i="28"/>
  <c r="V430" i="28"/>
  <c r="S430" i="29"/>
  <c r="T430" i="29" s="1"/>
  <c r="V430" i="29" s="1"/>
  <c r="U430" i="29"/>
  <c r="W430" i="29" s="1"/>
  <c r="U430" i="33"/>
  <c r="W430" i="33" s="1"/>
  <c r="S430" i="33"/>
  <c r="T430" i="33" s="1"/>
  <c r="V430" i="33" s="1"/>
  <c r="S418" i="38"/>
  <c r="U418" i="29"/>
  <c r="W418" i="29" s="1"/>
  <c r="S418" i="29"/>
  <c r="T418" i="29" s="1"/>
  <c r="V418" i="29" s="1"/>
  <c r="S418" i="35"/>
  <c r="T418" i="35" s="1"/>
  <c r="V418" i="35" s="1"/>
  <c r="U418" i="35"/>
  <c r="W418" i="35" s="1"/>
  <c r="S418" i="40"/>
  <c r="V418" i="28"/>
  <c r="W418" i="28"/>
  <c r="T418" i="46"/>
  <c r="V418" i="46" s="1"/>
  <c r="S418" i="46"/>
  <c r="U418" i="46" s="1"/>
  <c r="W418" i="46" s="1"/>
  <c r="U418" i="34"/>
  <c r="W418" i="34" s="1"/>
  <c r="S418" i="34"/>
  <c r="T418" i="34" s="1"/>
  <c r="V418" i="34" s="1"/>
  <c r="S418" i="37"/>
  <c r="T418" i="37" s="1"/>
  <c r="V418" i="37" s="1"/>
  <c r="U418" i="37"/>
  <c r="W418" i="37" s="1"/>
  <c r="S418" i="42"/>
  <c r="S418" i="32"/>
  <c r="T418" i="32" s="1"/>
  <c r="V418" i="32" s="1"/>
  <c r="U418" i="32"/>
  <c r="W418" i="32" s="1"/>
  <c r="S418" i="45"/>
  <c r="U418" i="45" s="1"/>
  <c r="W418" i="45" s="1"/>
  <c r="T418" i="45"/>
  <c r="V418" i="45" s="1"/>
  <c r="S418" i="36"/>
  <c r="T418" i="36" s="1"/>
  <c r="V418" i="36" s="1"/>
  <c r="U418" i="36"/>
  <c r="W418" i="36" s="1"/>
  <c r="S418" i="39"/>
  <c r="S418" i="44"/>
  <c r="W418" i="47"/>
  <c r="V418" i="47"/>
  <c r="S418" i="43"/>
  <c r="S418" i="31"/>
  <c r="T418" i="31" s="1"/>
  <c r="V418" i="31" s="1"/>
  <c r="U418" i="31"/>
  <c r="W418" i="31" s="1"/>
  <c r="S418" i="41"/>
  <c r="S418" i="48"/>
  <c r="T418" i="48" s="1"/>
  <c r="V418" i="48" s="1"/>
  <c r="U418" i="48"/>
  <c r="W418" i="48" s="1"/>
  <c r="S418" i="30"/>
  <c r="T418" i="30" s="1"/>
  <c r="V418" i="30" s="1"/>
  <c r="U418" i="30"/>
  <c r="W418" i="30" s="1"/>
  <c r="S418" i="33"/>
  <c r="T418" i="33" s="1"/>
  <c r="V418" i="33" s="1"/>
  <c r="U418" i="33"/>
  <c r="W418" i="33" s="1"/>
  <c r="S221" i="37"/>
  <c r="S221" i="44"/>
  <c r="S221" i="48"/>
  <c r="T221" i="48" s="1"/>
  <c r="V221" i="48" s="1"/>
  <c r="U221" i="48"/>
  <c r="W221" i="48" s="1"/>
  <c r="S221" i="43"/>
  <c r="S221" i="30"/>
  <c r="T221" i="30" s="1"/>
  <c r="V221" i="30" s="1"/>
  <c r="U221" i="30"/>
  <c r="W221" i="30" s="1"/>
  <c r="U221" i="34"/>
  <c r="W221" i="34" s="1"/>
  <c r="S221" i="34"/>
  <c r="T221" i="34" s="1"/>
  <c r="V221" i="34" s="1"/>
  <c r="S221" i="39"/>
  <c r="S221" i="36"/>
  <c r="T221" i="36" s="1"/>
  <c r="V221" i="36" s="1"/>
  <c r="U221" i="36"/>
  <c r="W221" i="36" s="1"/>
  <c r="S221" i="35"/>
  <c r="T221" i="35" s="1"/>
  <c r="V221" i="35" s="1"/>
  <c r="U221" i="35"/>
  <c r="W221" i="35" s="1"/>
  <c r="S221" i="45"/>
  <c r="U221" i="32"/>
  <c r="W221" i="32" s="1"/>
  <c r="S221" i="32"/>
  <c r="T221" i="32" s="1"/>
  <c r="V221" i="32" s="1"/>
  <c r="T221" i="46"/>
  <c r="V221" i="46" s="1"/>
  <c r="S221" i="46"/>
  <c r="U221" i="46" s="1"/>
  <c r="W221" i="46" s="1"/>
  <c r="W221" i="47"/>
  <c r="V221" i="47"/>
  <c r="S221" i="41"/>
  <c r="S221" i="40"/>
  <c r="S221" i="42"/>
  <c r="V221" i="28"/>
  <c r="W221" i="28"/>
  <c r="S221" i="38"/>
  <c r="T221" i="38" s="1"/>
  <c r="V221" i="38" s="1"/>
  <c r="U221" i="38"/>
  <c r="W221" i="38" s="1"/>
  <c r="S221" i="31"/>
  <c r="T221" i="31" s="1"/>
  <c r="V221" i="31" s="1"/>
  <c r="U221" i="31"/>
  <c r="W221" i="31" s="1"/>
  <c r="S221" i="29"/>
  <c r="T221" i="29" s="1"/>
  <c r="V221" i="29" s="1"/>
  <c r="U221" i="29"/>
  <c r="W221" i="29" s="1"/>
  <c r="S221" i="33"/>
  <c r="T221" i="33" s="1"/>
  <c r="V221" i="33" s="1"/>
  <c r="U221" i="33"/>
  <c r="W221" i="33" s="1"/>
  <c r="S235" i="43"/>
  <c r="S235" i="36"/>
  <c r="T235" i="36" s="1"/>
  <c r="V235" i="36" s="1"/>
  <c r="U235" i="36"/>
  <c r="W235" i="36" s="1"/>
  <c r="S235" i="37"/>
  <c r="T235" i="37" s="1"/>
  <c r="V235" i="37" s="1"/>
  <c r="U235" i="37"/>
  <c r="W235" i="37" s="1"/>
  <c r="S235" i="41"/>
  <c r="S235" i="30"/>
  <c r="T235" i="30" s="1"/>
  <c r="V235" i="30" s="1"/>
  <c r="U235" i="30"/>
  <c r="W235" i="30" s="1"/>
  <c r="S235" i="48"/>
  <c r="T235" i="48" s="1"/>
  <c r="V235" i="48" s="1"/>
  <c r="U235" i="48"/>
  <c r="W235" i="48" s="1"/>
  <c r="S235" i="29"/>
  <c r="T235" i="29" s="1"/>
  <c r="V235" i="29" s="1"/>
  <c r="U235" i="29"/>
  <c r="W235" i="29" s="1"/>
  <c r="T235" i="46"/>
  <c r="V235" i="46" s="1"/>
  <c r="S235" i="46"/>
  <c r="U235" i="46" s="1"/>
  <c r="W235" i="46" s="1"/>
  <c r="S235" i="40"/>
  <c r="S235" i="45"/>
  <c r="U235" i="45" s="1"/>
  <c r="W235" i="45" s="1"/>
  <c r="T235" i="45"/>
  <c r="V235" i="45" s="1"/>
  <c r="S235" i="33"/>
  <c r="T235" i="33" s="1"/>
  <c r="V235" i="33" s="1"/>
  <c r="U235" i="33"/>
  <c r="W235" i="33" s="1"/>
  <c r="S235" i="34"/>
  <c r="T235" i="34" s="1"/>
  <c r="V235" i="34" s="1"/>
  <c r="U235" i="34"/>
  <c r="W235" i="34" s="1"/>
  <c r="S235" i="31"/>
  <c r="T235" i="31" s="1"/>
  <c r="V235" i="31" s="1"/>
  <c r="U235" i="31"/>
  <c r="W235" i="31" s="1"/>
  <c r="S235" i="39"/>
  <c r="S235" i="32"/>
  <c r="T235" i="32" s="1"/>
  <c r="V235" i="32" s="1"/>
  <c r="U235" i="32"/>
  <c r="W235" i="32" s="1"/>
  <c r="S235" i="42"/>
  <c r="S235" i="35"/>
  <c r="T235" i="35" s="1"/>
  <c r="V235" i="35" s="1"/>
  <c r="U235" i="35"/>
  <c r="W235" i="35" s="1"/>
  <c r="S235" i="44"/>
  <c r="W235" i="28"/>
  <c r="V235" i="28"/>
  <c r="S235" i="38"/>
  <c r="V235" i="47"/>
  <c r="W235" i="47"/>
  <c r="S270" i="29"/>
  <c r="T270" i="29" s="1"/>
  <c r="V270" i="29" s="1"/>
  <c r="U270" i="29"/>
  <c r="W270" i="29" s="1"/>
  <c r="S270" i="48"/>
  <c r="T270" i="48" s="1"/>
  <c r="V270" i="48" s="1"/>
  <c r="U270" i="48"/>
  <c r="W270" i="48" s="1"/>
  <c r="U270" i="35"/>
  <c r="W270" i="35" s="1"/>
  <c r="S270" i="35"/>
  <c r="T270" i="35" s="1"/>
  <c r="V270" i="35" s="1"/>
  <c r="S270" i="31"/>
  <c r="T270" i="31" s="1"/>
  <c r="V270" i="31" s="1"/>
  <c r="U270" i="31"/>
  <c r="W270" i="31" s="1"/>
  <c r="S270" i="45"/>
  <c r="S270" i="33"/>
  <c r="T270" i="33" s="1"/>
  <c r="V270" i="33" s="1"/>
  <c r="U270" i="33"/>
  <c r="W270" i="33" s="1"/>
  <c r="S270" i="43"/>
  <c r="V270" i="28"/>
  <c r="W270" i="28"/>
  <c r="W270" i="47"/>
  <c r="V270" i="47"/>
  <c r="S270" i="37"/>
  <c r="T270" i="37" s="1"/>
  <c r="V270" i="37" s="1"/>
  <c r="U270" i="37"/>
  <c r="W270" i="37" s="1"/>
  <c r="U270" i="30"/>
  <c r="W270" i="30" s="1"/>
  <c r="S270" i="30"/>
  <c r="T270" i="30" s="1"/>
  <c r="V270" i="30" s="1"/>
  <c r="U270" i="34"/>
  <c r="W270" i="34" s="1"/>
  <c r="S270" i="34"/>
  <c r="T270" i="34" s="1"/>
  <c r="V270" i="34" s="1"/>
  <c r="S270" i="38"/>
  <c r="T270" i="38" s="1"/>
  <c r="V270" i="38" s="1"/>
  <c r="U270" i="38"/>
  <c r="W270" i="38" s="1"/>
  <c r="U270" i="32"/>
  <c r="W270" i="32" s="1"/>
  <c r="S270" i="32"/>
  <c r="T270" i="32" s="1"/>
  <c r="V270" i="32" s="1"/>
  <c r="S270" i="42"/>
  <c r="S270" i="40"/>
  <c r="S270" i="39"/>
  <c r="S270" i="44"/>
  <c r="S270" i="41"/>
  <c r="S270" i="36"/>
  <c r="T270" i="36" s="1"/>
  <c r="V270" i="36" s="1"/>
  <c r="U270" i="36"/>
  <c r="W270" i="36" s="1"/>
  <c r="S270" i="46"/>
  <c r="U270" i="46" s="1"/>
  <c r="W270" i="46" s="1"/>
  <c r="T270" i="46"/>
  <c r="V270" i="46" s="1"/>
  <c r="S283" i="38"/>
  <c r="S283" i="45"/>
  <c r="S283" i="29"/>
  <c r="T283" i="29" s="1"/>
  <c r="V283" i="29" s="1"/>
  <c r="U283" i="29"/>
  <c r="W283" i="29" s="1"/>
  <c r="S283" i="42"/>
  <c r="S283" i="39"/>
  <c r="V283" i="47"/>
  <c r="W283" i="47"/>
  <c r="S283" i="44"/>
  <c r="S283" i="30"/>
  <c r="T283" i="30" s="1"/>
  <c r="V283" i="30" s="1"/>
  <c r="U283" i="30"/>
  <c r="W283" i="30" s="1"/>
  <c r="S283" i="41"/>
  <c r="U283" i="32"/>
  <c r="W283" i="32" s="1"/>
  <c r="S283" i="32"/>
  <c r="T283" i="32" s="1"/>
  <c r="V283" i="32" s="1"/>
  <c r="S283" i="46"/>
  <c r="U283" i="46" s="1"/>
  <c r="W283" i="46" s="1"/>
  <c r="T283" i="46"/>
  <c r="V283" i="46" s="1"/>
  <c r="S283" i="40"/>
  <c r="S283" i="36"/>
  <c r="T283" i="36" s="1"/>
  <c r="V283" i="36" s="1"/>
  <c r="U283" i="36"/>
  <c r="W283" i="36" s="1"/>
  <c r="U283" i="34"/>
  <c r="W283" i="34" s="1"/>
  <c r="S283" i="34"/>
  <c r="T283" i="34" s="1"/>
  <c r="V283" i="34" s="1"/>
  <c r="S283" i="33"/>
  <c r="T283" i="33" s="1"/>
  <c r="V283" i="33" s="1"/>
  <c r="U283" i="33"/>
  <c r="W283" i="33" s="1"/>
  <c r="W283" i="28"/>
  <c r="V283" i="28"/>
  <c r="S283" i="31"/>
  <c r="T283" i="31" s="1"/>
  <c r="V283" i="31" s="1"/>
  <c r="U283" i="31"/>
  <c r="W283" i="31" s="1"/>
  <c r="S283" i="37"/>
  <c r="T283" i="37" s="1"/>
  <c r="V283" i="37" s="1"/>
  <c r="U283" i="37"/>
  <c r="W283" i="37" s="1"/>
  <c r="S283" i="35"/>
  <c r="T283" i="35" s="1"/>
  <c r="V283" i="35" s="1"/>
  <c r="U283" i="35"/>
  <c r="W283" i="35" s="1"/>
  <c r="S283" i="48"/>
  <c r="T283" i="48" s="1"/>
  <c r="V283" i="48" s="1"/>
  <c r="U283" i="48"/>
  <c r="W283" i="48" s="1"/>
  <c r="S283" i="43"/>
  <c r="S338" i="40"/>
  <c r="S338" i="46"/>
  <c r="U338" i="46" s="1"/>
  <c r="W338" i="46" s="1"/>
  <c r="T338" i="46"/>
  <c r="V338" i="46" s="1"/>
  <c r="S338" i="35"/>
  <c r="T338" i="35" s="1"/>
  <c r="V338" i="35" s="1"/>
  <c r="U338" i="35"/>
  <c r="W338" i="35" s="1"/>
  <c r="S338" i="39"/>
  <c r="U338" i="33"/>
  <c r="W338" i="33" s="1"/>
  <c r="S338" i="33"/>
  <c r="T338" i="33" s="1"/>
  <c r="V338" i="33" s="1"/>
  <c r="S338" i="29"/>
  <c r="T338" i="29" s="1"/>
  <c r="V338" i="29" s="1"/>
  <c r="U338" i="29"/>
  <c r="W338" i="29" s="1"/>
  <c r="U338" i="48"/>
  <c r="W338" i="48" s="1"/>
  <c r="S338" i="48"/>
  <c r="T338" i="48" s="1"/>
  <c r="V338" i="48" s="1"/>
  <c r="U338" i="30"/>
  <c r="W338" i="30" s="1"/>
  <c r="S338" i="30"/>
  <c r="T338" i="30" s="1"/>
  <c r="V338" i="30" s="1"/>
  <c r="S338" i="41"/>
  <c r="S338" i="42"/>
  <c r="V338" i="47"/>
  <c r="W338" i="47"/>
  <c r="S338" i="34"/>
  <c r="T338" i="34" s="1"/>
  <c r="V338" i="34" s="1"/>
  <c r="U338" i="34"/>
  <c r="W338" i="34" s="1"/>
  <c r="W338" i="28"/>
  <c r="V338" i="28"/>
  <c r="S338" i="43"/>
  <c r="U338" i="31"/>
  <c r="W338" i="31" s="1"/>
  <c r="S338" i="31"/>
  <c r="T338" i="31" s="1"/>
  <c r="V338" i="31" s="1"/>
  <c r="S338" i="36"/>
  <c r="T338" i="36" s="1"/>
  <c r="V338" i="36" s="1"/>
  <c r="U338" i="36"/>
  <c r="W338" i="36" s="1"/>
  <c r="S338" i="45"/>
  <c r="S338" i="37"/>
  <c r="T338" i="37" s="1"/>
  <c r="V338" i="37" s="1"/>
  <c r="U338" i="37"/>
  <c r="W338" i="37" s="1"/>
  <c r="U338" i="32"/>
  <c r="W338" i="32" s="1"/>
  <c r="S338" i="32"/>
  <c r="T338" i="32" s="1"/>
  <c r="V338" i="32" s="1"/>
  <c r="S338" i="38"/>
  <c r="T338" i="38" s="1"/>
  <c r="V338" i="38" s="1"/>
  <c r="U338" i="38"/>
  <c r="W338" i="38" s="1"/>
  <c r="S338" i="44"/>
  <c r="S211" i="42"/>
  <c r="S211" i="40"/>
  <c r="S211" i="36"/>
  <c r="T211" i="36" s="1"/>
  <c r="V211" i="36" s="1"/>
  <c r="U211" i="36"/>
  <c r="W211" i="36" s="1"/>
  <c r="S211" i="37"/>
  <c r="U211" i="48"/>
  <c r="W211" i="48" s="1"/>
  <c r="S211" i="48"/>
  <c r="T211" i="48" s="1"/>
  <c r="V211" i="48" s="1"/>
  <c r="S211" i="34"/>
  <c r="T211" i="34" s="1"/>
  <c r="V211" i="34" s="1"/>
  <c r="U211" i="34"/>
  <c r="W211" i="34" s="1"/>
  <c r="S211" i="39"/>
  <c r="V211" i="28"/>
  <c r="W211" i="28"/>
  <c r="S211" i="41"/>
  <c r="U211" i="29"/>
  <c r="W211" i="29" s="1"/>
  <c r="S211" i="29"/>
  <c r="T211" i="29" s="1"/>
  <c r="V211" i="29" s="1"/>
  <c r="U211" i="35"/>
  <c r="W211" i="35" s="1"/>
  <c r="S211" i="35"/>
  <c r="T211" i="35" s="1"/>
  <c r="V211" i="35" s="1"/>
  <c r="T211" i="46"/>
  <c r="V211" i="46" s="1"/>
  <c r="S211" i="46"/>
  <c r="U211" i="46" s="1"/>
  <c r="W211" i="46" s="1"/>
  <c r="S211" i="43"/>
  <c r="W211" i="47"/>
  <c r="V211" i="47"/>
  <c r="S211" i="38"/>
  <c r="U211" i="30"/>
  <c r="W211" i="30" s="1"/>
  <c r="S211" i="30"/>
  <c r="T211" i="30" s="1"/>
  <c r="V211" i="30" s="1"/>
  <c r="S211" i="32"/>
  <c r="T211" i="32" s="1"/>
  <c r="V211" i="32" s="1"/>
  <c r="U211" i="32"/>
  <c r="W211" i="32" s="1"/>
  <c r="S211" i="31"/>
  <c r="T211" i="31" s="1"/>
  <c r="V211" i="31" s="1"/>
  <c r="U211" i="31"/>
  <c r="W211" i="31" s="1"/>
  <c r="S211" i="44"/>
  <c r="S211" i="45"/>
  <c r="U211" i="33"/>
  <c r="W211" i="33" s="1"/>
  <c r="S211" i="33"/>
  <c r="T211" i="33" s="1"/>
  <c r="V211" i="33" s="1"/>
  <c r="S406" i="40"/>
  <c r="T406" i="40" s="1"/>
  <c r="V406" i="40" s="1"/>
  <c r="U406" i="40"/>
  <c r="W406" i="40" s="1"/>
  <c r="S406" i="48"/>
  <c r="T406" i="48" s="1"/>
  <c r="V406" i="48" s="1"/>
  <c r="U406" i="48"/>
  <c r="W406" i="48" s="1"/>
  <c r="S406" i="43"/>
  <c r="S406" i="32"/>
  <c r="T406" i="32" s="1"/>
  <c r="V406" i="32" s="1"/>
  <c r="U406" i="32"/>
  <c r="W406" i="32" s="1"/>
  <c r="S406" i="44"/>
  <c r="S406" i="37"/>
  <c r="S406" i="46"/>
  <c r="U406" i="46" s="1"/>
  <c r="W406" i="46" s="1"/>
  <c r="T406" i="46"/>
  <c r="V406" i="46" s="1"/>
  <c r="S406" i="42"/>
  <c r="W406" i="47"/>
  <c r="V406" i="47"/>
  <c r="V406" i="28"/>
  <c r="W406" i="28"/>
  <c r="S406" i="31"/>
  <c r="T406" i="31" s="1"/>
  <c r="V406" i="31" s="1"/>
  <c r="U406" i="31"/>
  <c r="W406" i="31" s="1"/>
  <c r="S406" i="41"/>
  <c r="U406" i="34"/>
  <c r="W406" i="34" s="1"/>
  <c r="S406" i="34"/>
  <c r="T406" i="34" s="1"/>
  <c r="V406" i="34" s="1"/>
  <c r="U406" i="36"/>
  <c r="W406" i="36" s="1"/>
  <c r="S406" i="36"/>
  <c r="T406" i="36" s="1"/>
  <c r="V406" i="36" s="1"/>
  <c r="U406" i="33"/>
  <c r="W406" i="33" s="1"/>
  <c r="S406" i="33"/>
  <c r="T406" i="33" s="1"/>
  <c r="V406" i="33" s="1"/>
  <c r="S406" i="45"/>
  <c r="S406" i="35"/>
  <c r="T406" i="35" s="1"/>
  <c r="V406" i="35" s="1"/>
  <c r="U406" i="35"/>
  <c r="W406" i="35" s="1"/>
  <c r="U406" i="29"/>
  <c r="W406" i="29" s="1"/>
  <c r="S406" i="29"/>
  <c r="T406" i="29" s="1"/>
  <c r="V406" i="29" s="1"/>
  <c r="S406" i="30"/>
  <c r="T406" i="30" s="1"/>
  <c r="V406" i="30" s="1"/>
  <c r="U406" i="30"/>
  <c r="W406" i="30" s="1"/>
  <c r="S406" i="38"/>
  <c r="S406" i="39"/>
  <c r="U296" i="35"/>
  <c r="W296" i="35" s="1"/>
  <c r="S296" i="35"/>
  <c r="T296" i="35" s="1"/>
  <c r="V296" i="35" s="1"/>
  <c r="S296" i="31"/>
  <c r="T296" i="31" s="1"/>
  <c r="V296" i="31" s="1"/>
  <c r="U296" i="31"/>
  <c r="W296" i="31" s="1"/>
  <c r="S296" i="41"/>
  <c r="S296" i="42"/>
  <c r="S296" i="46"/>
  <c r="U296" i="46" s="1"/>
  <c r="W296" i="46" s="1"/>
  <c r="T296" i="46"/>
  <c r="V296" i="46" s="1"/>
  <c r="S296" i="37"/>
  <c r="T296" i="37" s="1"/>
  <c r="V296" i="37" s="1"/>
  <c r="U296" i="37"/>
  <c r="W296" i="37" s="1"/>
  <c r="S296" i="43"/>
  <c r="S296" i="45"/>
  <c r="S296" i="39"/>
  <c r="S296" i="40"/>
  <c r="U296" i="48"/>
  <c r="W296" i="48" s="1"/>
  <c r="S296" i="48"/>
  <c r="T296" i="48" s="1"/>
  <c r="V296" i="48" s="1"/>
  <c r="S296" i="38"/>
  <c r="T296" i="38" s="1"/>
  <c r="V296" i="38" s="1"/>
  <c r="U296" i="38"/>
  <c r="W296" i="38" s="1"/>
  <c r="S296" i="29"/>
  <c r="T296" i="29" s="1"/>
  <c r="V296" i="29" s="1"/>
  <c r="U296" i="29"/>
  <c r="W296" i="29" s="1"/>
  <c r="U296" i="36"/>
  <c r="W296" i="36" s="1"/>
  <c r="S296" i="36"/>
  <c r="T296" i="36" s="1"/>
  <c r="V296" i="36" s="1"/>
  <c r="V296" i="47"/>
  <c r="W296" i="47"/>
  <c r="W296" i="28"/>
  <c r="V296" i="28"/>
  <c r="S296" i="44"/>
  <c r="S296" i="30"/>
  <c r="T296" i="30" s="1"/>
  <c r="V296" i="30" s="1"/>
  <c r="U296" i="30"/>
  <c r="W296" i="30" s="1"/>
  <c r="S296" i="33"/>
  <c r="T296" i="33" s="1"/>
  <c r="V296" i="33" s="1"/>
  <c r="U296" i="33"/>
  <c r="W296" i="33" s="1"/>
  <c r="U296" i="32"/>
  <c r="W296" i="32" s="1"/>
  <c r="S296" i="32"/>
  <c r="T296" i="32" s="1"/>
  <c r="V296" i="32" s="1"/>
  <c r="S296" i="34"/>
  <c r="T296" i="34" s="1"/>
  <c r="V296" i="34" s="1"/>
  <c r="U296" i="34"/>
  <c r="W296" i="34" s="1"/>
  <c r="S319" i="45"/>
  <c r="S319" i="40"/>
  <c r="V319" i="47"/>
  <c r="W319" i="47"/>
  <c r="S319" i="42"/>
  <c r="S319" i="39"/>
  <c r="S319" i="34"/>
  <c r="T319" i="34" s="1"/>
  <c r="V319" i="34" s="1"/>
  <c r="U319" i="34"/>
  <c r="W319" i="34" s="1"/>
  <c r="S319" i="35"/>
  <c r="T319" i="35" s="1"/>
  <c r="V319" i="35" s="1"/>
  <c r="U319" i="35"/>
  <c r="W319" i="35" s="1"/>
  <c r="V319" i="28"/>
  <c r="W319" i="28"/>
  <c r="S319" i="36"/>
  <c r="T319" i="36" s="1"/>
  <c r="V319" i="36" s="1"/>
  <c r="U319" i="36"/>
  <c r="W319" i="36" s="1"/>
  <c r="U319" i="31"/>
  <c r="W319" i="31" s="1"/>
  <c r="S319" i="31"/>
  <c r="T319" i="31" s="1"/>
  <c r="V319" i="31" s="1"/>
  <c r="S319" i="48"/>
  <c r="T319" i="48" s="1"/>
  <c r="V319" i="48" s="1"/>
  <c r="U319" i="48"/>
  <c r="W319" i="48" s="1"/>
  <c r="T319" i="46"/>
  <c r="V319" i="46" s="1"/>
  <c r="S319" i="46"/>
  <c r="U319" i="46" s="1"/>
  <c r="W319" i="46" s="1"/>
  <c r="S319" i="33"/>
  <c r="T319" i="33" s="1"/>
  <c r="V319" i="33" s="1"/>
  <c r="U319" i="33"/>
  <c r="W319" i="33" s="1"/>
  <c r="S319" i="38"/>
  <c r="T319" i="38" s="1"/>
  <c r="V319" i="38" s="1"/>
  <c r="U319" i="38"/>
  <c r="W319" i="38" s="1"/>
  <c r="U319" i="30"/>
  <c r="W319" i="30" s="1"/>
  <c r="S319" i="30"/>
  <c r="T319" i="30" s="1"/>
  <c r="V319" i="30" s="1"/>
  <c r="S319" i="44"/>
  <c r="S319" i="43"/>
  <c r="S319" i="41"/>
  <c r="S319" i="32"/>
  <c r="T319" i="32" s="1"/>
  <c r="V319" i="32" s="1"/>
  <c r="U319" i="32"/>
  <c r="W319" i="32" s="1"/>
  <c r="S319" i="37"/>
  <c r="T319" i="37" s="1"/>
  <c r="V319" i="37" s="1"/>
  <c r="U319" i="37"/>
  <c r="W319" i="37" s="1"/>
  <c r="S319" i="29"/>
  <c r="T319" i="29" s="1"/>
  <c r="V319" i="29" s="1"/>
  <c r="U319" i="29"/>
  <c r="W319" i="29" s="1"/>
  <c r="U312" i="36"/>
  <c r="W312" i="36" s="1"/>
  <c r="S312" i="36"/>
  <c r="T312" i="36" s="1"/>
  <c r="V312" i="36" s="1"/>
  <c r="S312" i="43"/>
  <c r="S312" i="46"/>
  <c r="U312" i="46" s="1"/>
  <c r="W312" i="46" s="1"/>
  <c r="T312" i="46"/>
  <c r="V312" i="46" s="1"/>
  <c r="S312" i="42"/>
  <c r="T312" i="42" s="1"/>
  <c r="V312" i="42" s="1"/>
  <c r="U312" i="42"/>
  <c r="W312" i="42" s="1"/>
  <c r="U312" i="48"/>
  <c r="W312" i="48" s="1"/>
  <c r="S312" i="48"/>
  <c r="T312" i="48" s="1"/>
  <c r="V312" i="48" s="1"/>
  <c r="W312" i="47"/>
  <c r="V312" i="47"/>
  <c r="S312" i="38"/>
  <c r="T312" i="38" s="1"/>
  <c r="V312" i="38" s="1"/>
  <c r="U312" i="38"/>
  <c r="W312" i="38" s="1"/>
  <c r="U312" i="29"/>
  <c r="W312" i="29" s="1"/>
  <c r="S312" i="29"/>
  <c r="T312" i="29" s="1"/>
  <c r="V312" i="29" s="1"/>
  <c r="V312" i="28"/>
  <c r="W312" i="28"/>
  <c r="S312" i="40"/>
  <c r="S312" i="44"/>
  <c r="S312" i="41"/>
  <c r="S312" i="37"/>
  <c r="T312" i="37" s="1"/>
  <c r="V312" i="37" s="1"/>
  <c r="U312" i="37"/>
  <c r="W312" i="37" s="1"/>
  <c r="U312" i="31"/>
  <c r="W312" i="31" s="1"/>
  <c r="S312" i="31"/>
  <c r="T312" i="31" s="1"/>
  <c r="V312" i="31" s="1"/>
  <c r="U312" i="34"/>
  <c r="W312" i="34" s="1"/>
  <c r="S312" i="34"/>
  <c r="T312" i="34" s="1"/>
  <c r="V312" i="34" s="1"/>
  <c r="S312" i="33"/>
  <c r="T312" i="33" s="1"/>
  <c r="V312" i="33" s="1"/>
  <c r="U312" i="33"/>
  <c r="W312" i="33" s="1"/>
  <c r="S312" i="39"/>
  <c r="S312" i="30"/>
  <c r="T312" i="30" s="1"/>
  <c r="V312" i="30" s="1"/>
  <c r="U312" i="30"/>
  <c r="W312" i="30" s="1"/>
  <c r="S312" i="45"/>
  <c r="U312" i="35"/>
  <c r="W312" i="35" s="1"/>
  <c r="S312" i="35"/>
  <c r="T312" i="35" s="1"/>
  <c r="V312" i="35" s="1"/>
  <c r="U312" i="32"/>
  <c r="W312" i="32" s="1"/>
  <c r="S312" i="32"/>
  <c r="T312" i="32" s="1"/>
  <c r="V312" i="32" s="1"/>
  <c r="S245" i="45"/>
  <c r="S245" i="44"/>
  <c r="S245" i="35"/>
  <c r="T245" i="35" s="1"/>
  <c r="V245" i="35" s="1"/>
  <c r="U245" i="35"/>
  <c r="W245" i="35" s="1"/>
  <c r="S245" i="39"/>
  <c r="T245" i="39" s="1"/>
  <c r="V245" i="39" s="1"/>
  <c r="U245" i="39"/>
  <c r="W245" i="39" s="1"/>
  <c r="S245" i="42"/>
  <c r="T245" i="42" s="1"/>
  <c r="V245" i="42" s="1"/>
  <c r="U245" i="42"/>
  <c r="W245" i="42" s="1"/>
  <c r="S245" i="38"/>
  <c r="S245" i="33"/>
  <c r="T245" i="33" s="1"/>
  <c r="V245" i="33" s="1"/>
  <c r="U245" i="33"/>
  <c r="W245" i="33" s="1"/>
  <c r="S245" i="40"/>
  <c r="S245" i="43"/>
  <c r="U245" i="43"/>
  <c r="W245" i="43" s="1"/>
  <c r="T245" i="43"/>
  <c r="V245" i="43" s="1"/>
  <c r="U245" i="30"/>
  <c r="W245" i="30" s="1"/>
  <c r="S245" i="30"/>
  <c r="T245" i="30" s="1"/>
  <c r="V245" i="30" s="1"/>
  <c r="W245" i="28"/>
  <c r="V245" i="28"/>
  <c r="S245" i="41"/>
  <c r="T245" i="41" s="1"/>
  <c r="V245" i="41" s="1"/>
  <c r="U245" i="41"/>
  <c r="W245" i="41" s="1"/>
  <c r="S245" i="46"/>
  <c r="U245" i="46" s="1"/>
  <c r="W245" i="46" s="1"/>
  <c r="T245" i="46"/>
  <c r="V245" i="46" s="1"/>
  <c r="S245" i="37"/>
  <c r="T245" i="37" s="1"/>
  <c r="V245" i="37" s="1"/>
  <c r="U245" i="37"/>
  <c r="W245" i="37" s="1"/>
  <c r="U245" i="32"/>
  <c r="W245" i="32" s="1"/>
  <c r="S245" i="32"/>
  <c r="T245" i="32" s="1"/>
  <c r="V245" i="32" s="1"/>
  <c r="U245" i="34"/>
  <c r="W245" i="34" s="1"/>
  <c r="S245" i="34"/>
  <c r="T245" i="34" s="1"/>
  <c r="V245" i="34" s="1"/>
  <c r="S245" i="36"/>
  <c r="T245" i="36" s="1"/>
  <c r="V245" i="36" s="1"/>
  <c r="U245" i="36"/>
  <c r="W245" i="36" s="1"/>
  <c r="U245" i="48"/>
  <c r="W245" i="48" s="1"/>
  <c r="S245" i="48"/>
  <c r="T245" i="48" s="1"/>
  <c r="V245" i="48" s="1"/>
  <c r="U245" i="29"/>
  <c r="W245" i="29" s="1"/>
  <c r="S245" i="29"/>
  <c r="T245" i="29" s="1"/>
  <c r="V245" i="29" s="1"/>
  <c r="U245" i="31"/>
  <c r="W245" i="31" s="1"/>
  <c r="S245" i="31"/>
  <c r="T245" i="31" s="1"/>
  <c r="V245" i="31" s="1"/>
  <c r="V245" i="47"/>
  <c r="W245" i="47"/>
  <c r="S479" i="36"/>
  <c r="T479" i="36" s="1"/>
  <c r="V479" i="36" s="1"/>
  <c r="U479" i="36"/>
  <c r="W479" i="36" s="1"/>
  <c r="S479" i="40"/>
  <c r="U479" i="35"/>
  <c r="W479" i="35" s="1"/>
  <c r="S479" i="35"/>
  <c r="T479" i="35" s="1"/>
  <c r="V479" i="35" s="1"/>
  <c r="U479" i="34"/>
  <c r="W479" i="34" s="1"/>
  <c r="S479" i="34"/>
  <c r="T479" i="34" s="1"/>
  <c r="V479" i="34" s="1"/>
  <c r="S479" i="37"/>
  <c r="T479" i="37" s="1"/>
  <c r="V479" i="37" s="1"/>
  <c r="U479" i="37"/>
  <c r="W479" i="37" s="1"/>
  <c r="W479" i="47"/>
  <c r="V479" i="47"/>
  <c r="S479" i="41"/>
  <c r="U479" i="32"/>
  <c r="W479" i="32" s="1"/>
  <c r="S479" i="32"/>
  <c r="T479" i="32" s="1"/>
  <c r="V479" i="32" s="1"/>
  <c r="S479" i="29"/>
  <c r="T479" i="29" s="1"/>
  <c r="V479" i="29" s="1"/>
  <c r="U479" i="29"/>
  <c r="W479" i="29" s="1"/>
  <c r="S479" i="43"/>
  <c r="S479" i="38"/>
  <c r="T479" i="38" s="1"/>
  <c r="V479" i="38" s="1"/>
  <c r="U479" i="38"/>
  <c r="W479" i="38" s="1"/>
  <c r="U479" i="48"/>
  <c r="W479" i="48" s="1"/>
  <c r="S479" i="48"/>
  <c r="T479" i="48" s="1"/>
  <c r="V479" i="48" s="1"/>
  <c r="U479" i="33"/>
  <c r="W479" i="33" s="1"/>
  <c r="S479" i="33"/>
  <c r="T479" i="33" s="1"/>
  <c r="V479" i="33" s="1"/>
  <c r="S479" i="45"/>
  <c r="U479" i="45" s="1"/>
  <c r="W479" i="45" s="1"/>
  <c r="T479" i="45"/>
  <c r="V479" i="45" s="1"/>
  <c r="S479" i="46"/>
  <c r="U479" i="46" s="1"/>
  <c r="W479" i="46" s="1"/>
  <c r="T479" i="46"/>
  <c r="V479" i="46" s="1"/>
  <c r="V479" i="28"/>
  <c r="W479" i="28"/>
  <c r="S479" i="44"/>
  <c r="U479" i="31"/>
  <c r="W479" i="31" s="1"/>
  <c r="S479" i="31"/>
  <c r="T479" i="31" s="1"/>
  <c r="V479" i="31" s="1"/>
  <c r="S479" i="39"/>
  <c r="S479" i="42"/>
  <c r="S479" i="30"/>
  <c r="T479" i="30" s="1"/>
  <c r="V479" i="30" s="1"/>
  <c r="U479" i="30"/>
  <c r="W479" i="30" s="1"/>
  <c r="S205" i="34"/>
  <c r="T205" i="34" s="1"/>
  <c r="V205" i="34" s="1"/>
  <c r="U205" i="34"/>
  <c r="W205" i="34" s="1"/>
  <c r="S205" i="29"/>
  <c r="T205" i="29" s="1"/>
  <c r="V205" i="29" s="1"/>
  <c r="U205" i="29"/>
  <c r="W205" i="29" s="1"/>
  <c r="S205" i="39"/>
  <c r="T205" i="39" s="1"/>
  <c r="V205" i="39" s="1"/>
  <c r="U205" i="39"/>
  <c r="W205" i="39" s="1"/>
  <c r="S205" i="45"/>
  <c r="U205" i="45" s="1"/>
  <c r="W205" i="45" s="1"/>
  <c r="T205" i="45"/>
  <c r="V205" i="45" s="1"/>
  <c r="S205" i="31"/>
  <c r="T205" i="31" s="1"/>
  <c r="V205" i="31" s="1"/>
  <c r="U205" i="31"/>
  <c r="W205" i="31" s="1"/>
  <c r="S205" i="37"/>
  <c r="T205" i="37" s="1"/>
  <c r="V205" i="37" s="1"/>
  <c r="U205" i="37"/>
  <c r="W205" i="37" s="1"/>
  <c r="S205" i="35"/>
  <c r="T205" i="35" s="1"/>
  <c r="V205" i="35" s="1"/>
  <c r="U205" i="35"/>
  <c r="W205" i="35" s="1"/>
  <c r="W205" i="47"/>
  <c r="V205" i="47"/>
  <c r="S205" i="30"/>
  <c r="T205" i="30" s="1"/>
  <c r="V205" i="30" s="1"/>
  <c r="U205" i="30"/>
  <c r="W205" i="30" s="1"/>
  <c r="S205" i="44"/>
  <c r="T205" i="44" s="1"/>
  <c r="V205" i="44" s="1"/>
  <c r="U205" i="44"/>
  <c r="W205" i="44" s="1"/>
  <c r="S205" i="38"/>
  <c r="T205" i="38" s="1"/>
  <c r="V205" i="38" s="1"/>
  <c r="U205" i="38"/>
  <c r="W205" i="38" s="1"/>
  <c r="S205" i="40"/>
  <c r="T205" i="40" s="1"/>
  <c r="V205" i="40" s="1"/>
  <c r="U205" i="40"/>
  <c r="W205" i="40" s="1"/>
  <c r="S205" i="43"/>
  <c r="T205" i="43" s="1"/>
  <c r="V205" i="43" s="1"/>
  <c r="U205" i="43"/>
  <c r="W205" i="43" s="1"/>
  <c r="S205" i="32"/>
  <c r="T205" i="32" s="1"/>
  <c r="V205" i="32" s="1"/>
  <c r="U205" i="32"/>
  <c r="W205" i="32" s="1"/>
  <c r="S205" i="33"/>
  <c r="T205" i="33" s="1"/>
  <c r="V205" i="33" s="1"/>
  <c r="U205" i="33"/>
  <c r="W205" i="33" s="1"/>
  <c r="S205" i="42"/>
  <c r="T205" i="42" s="1"/>
  <c r="V205" i="42" s="1"/>
  <c r="U205" i="42"/>
  <c r="W205" i="42" s="1"/>
  <c r="S205" i="41"/>
  <c r="T205" i="41" s="1"/>
  <c r="V205" i="41" s="1"/>
  <c r="U205" i="41"/>
  <c r="W205" i="41" s="1"/>
  <c r="S205" i="48"/>
  <c r="T205" i="48" s="1"/>
  <c r="V205" i="48" s="1"/>
  <c r="U205" i="48"/>
  <c r="W205" i="48" s="1"/>
  <c r="T205" i="46"/>
  <c r="V205" i="46" s="1"/>
  <c r="S205" i="46"/>
  <c r="U205" i="46" s="1"/>
  <c r="W205" i="46" s="1"/>
  <c r="V205" i="28"/>
  <c r="W205" i="28"/>
  <c r="S205" i="36"/>
  <c r="T205" i="36" s="1"/>
  <c r="V205" i="36" s="1"/>
  <c r="U205" i="36"/>
  <c r="W205" i="36" s="1"/>
  <c r="S96" i="32"/>
  <c r="T96" i="32" s="1"/>
  <c r="V96" i="32" s="1"/>
  <c r="U96" i="32"/>
  <c r="W96" i="32" s="1"/>
  <c r="S96" i="44"/>
  <c r="S96" i="41"/>
  <c r="S96" i="42"/>
  <c r="T96" i="42" s="1"/>
  <c r="V96" i="42" s="1"/>
  <c r="U96" i="42"/>
  <c r="W96" i="42" s="1"/>
  <c r="S96" i="39"/>
  <c r="S96" i="35"/>
  <c r="T96" i="35" s="1"/>
  <c r="V96" i="35" s="1"/>
  <c r="U96" i="35"/>
  <c r="W96" i="35" s="1"/>
  <c r="S96" i="31"/>
  <c r="T96" i="31" s="1"/>
  <c r="V96" i="31" s="1"/>
  <c r="U96" i="31"/>
  <c r="W96" i="31" s="1"/>
  <c r="U96" i="30"/>
  <c r="W96" i="30" s="1"/>
  <c r="S96" i="30"/>
  <c r="T96" i="30" s="1"/>
  <c r="V96" i="30" s="1"/>
  <c r="S96" i="43"/>
  <c r="S96" i="38"/>
  <c r="T96" i="38" s="1"/>
  <c r="V96" i="38" s="1"/>
  <c r="U96" i="38"/>
  <c r="W96" i="38" s="1"/>
  <c r="S96" i="33"/>
  <c r="T96" i="33" s="1"/>
  <c r="V96" i="33" s="1"/>
  <c r="U96" i="33"/>
  <c r="W96" i="33" s="1"/>
  <c r="V96" i="47"/>
  <c r="W96" i="47"/>
  <c r="W96" i="28"/>
  <c r="V96" i="28"/>
  <c r="S96" i="45"/>
  <c r="U96" i="45" s="1"/>
  <c r="W96" i="45" s="1"/>
  <c r="T96" i="45"/>
  <c r="V96" i="45" s="1"/>
  <c r="S96" i="34"/>
  <c r="T96" i="34" s="1"/>
  <c r="V96" i="34" s="1"/>
  <c r="U96" i="34"/>
  <c r="W96" i="34" s="1"/>
  <c r="S96" i="46"/>
  <c r="U96" i="46" s="1"/>
  <c r="W96" i="46" s="1"/>
  <c r="T96" i="46"/>
  <c r="V96" i="46" s="1"/>
  <c r="S96" i="36"/>
  <c r="T96" i="36" s="1"/>
  <c r="V96" i="36" s="1"/>
  <c r="U96" i="36"/>
  <c r="W96" i="36" s="1"/>
  <c r="S96" i="48"/>
  <c r="T96" i="48" s="1"/>
  <c r="V96" i="48" s="1"/>
  <c r="U96" i="48"/>
  <c r="W96" i="48" s="1"/>
  <c r="S96" i="37"/>
  <c r="T96" i="37" s="1"/>
  <c r="V96" i="37" s="1"/>
  <c r="U96" i="37"/>
  <c r="W96" i="37" s="1"/>
  <c r="S96" i="40"/>
  <c r="S96" i="29"/>
  <c r="T96" i="29" s="1"/>
  <c r="V96" i="29" s="1"/>
  <c r="U96" i="29"/>
  <c r="W96" i="29" s="1"/>
  <c r="S470" i="39"/>
  <c r="U470" i="30"/>
  <c r="W470" i="30" s="1"/>
  <c r="S470" i="30"/>
  <c r="T470" i="30" s="1"/>
  <c r="V470" i="30" s="1"/>
  <c r="U470" i="32"/>
  <c r="W470" i="32" s="1"/>
  <c r="S470" i="32"/>
  <c r="T470" i="32" s="1"/>
  <c r="V470" i="32" s="1"/>
  <c r="S470" i="44"/>
  <c r="S470" i="38"/>
  <c r="U470" i="36"/>
  <c r="W470" i="36" s="1"/>
  <c r="S470" i="36"/>
  <c r="T470" i="36" s="1"/>
  <c r="V470" i="36" s="1"/>
  <c r="S470" i="46"/>
  <c r="U470" i="46" s="1"/>
  <c r="W470" i="46" s="1"/>
  <c r="T470" i="46"/>
  <c r="V470" i="46" s="1"/>
  <c r="S470" i="45"/>
  <c r="U470" i="45" s="1"/>
  <c r="W470" i="45" s="1"/>
  <c r="T470" i="45"/>
  <c r="V470" i="45" s="1"/>
  <c r="U470" i="48"/>
  <c r="W470" i="48" s="1"/>
  <c r="S470" i="48"/>
  <c r="T470" i="48" s="1"/>
  <c r="V470" i="48" s="1"/>
  <c r="S470" i="34"/>
  <c r="T470" i="34" s="1"/>
  <c r="V470" i="34" s="1"/>
  <c r="U470" i="34"/>
  <c r="W470" i="34" s="1"/>
  <c r="U470" i="35"/>
  <c r="W470" i="35" s="1"/>
  <c r="S470" i="35"/>
  <c r="T470" i="35" s="1"/>
  <c r="V470" i="35" s="1"/>
  <c r="S470" i="41"/>
  <c r="U470" i="31"/>
  <c r="W470" i="31" s="1"/>
  <c r="S470" i="31"/>
  <c r="T470" i="31" s="1"/>
  <c r="V470" i="31" s="1"/>
  <c r="S470" i="40"/>
  <c r="S470" i="42"/>
  <c r="S470" i="29"/>
  <c r="T470" i="29" s="1"/>
  <c r="V470" i="29" s="1"/>
  <c r="U470" i="29"/>
  <c r="W470" i="29" s="1"/>
  <c r="V470" i="47"/>
  <c r="W470" i="47"/>
  <c r="W470" i="28"/>
  <c r="V470" i="28"/>
  <c r="S470" i="43"/>
  <c r="S470" i="33"/>
  <c r="T470" i="33" s="1"/>
  <c r="V470" i="33" s="1"/>
  <c r="U470" i="33"/>
  <c r="W470" i="33" s="1"/>
  <c r="S470" i="37"/>
  <c r="S276" i="30"/>
  <c r="T276" i="30" s="1"/>
  <c r="V276" i="30" s="1"/>
  <c r="U276" i="30"/>
  <c r="W276" i="30" s="1"/>
  <c r="U276" i="32"/>
  <c r="W276" i="32" s="1"/>
  <c r="S276" i="32"/>
  <c r="T276" i="32" s="1"/>
  <c r="V276" i="32" s="1"/>
  <c r="S276" i="45"/>
  <c r="U276" i="31"/>
  <c r="W276" i="31" s="1"/>
  <c r="S276" i="31"/>
  <c r="T276" i="31" s="1"/>
  <c r="V276" i="31" s="1"/>
  <c r="U276" i="36"/>
  <c r="W276" i="36" s="1"/>
  <c r="S276" i="36"/>
  <c r="T276" i="36" s="1"/>
  <c r="V276" i="36" s="1"/>
  <c r="W276" i="47"/>
  <c r="V276" i="47"/>
  <c r="S276" i="48"/>
  <c r="T276" i="48" s="1"/>
  <c r="V276" i="48" s="1"/>
  <c r="U276" i="48"/>
  <c r="W276" i="48" s="1"/>
  <c r="S276" i="44"/>
  <c r="S276" i="46"/>
  <c r="U276" i="46" s="1"/>
  <c r="W276" i="46" s="1"/>
  <c r="T276" i="46"/>
  <c r="V276" i="46" s="1"/>
  <c r="U276" i="34"/>
  <c r="W276" i="34" s="1"/>
  <c r="S276" i="34"/>
  <c r="T276" i="34" s="1"/>
  <c r="V276" i="34" s="1"/>
  <c r="U276" i="29"/>
  <c r="W276" i="29" s="1"/>
  <c r="S276" i="29"/>
  <c r="T276" i="29" s="1"/>
  <c r="V276" i="29" s="1"/>
  <c r="S276" i="37"/>
  <c r="S276" i="33"/>
  <c r="T276" i="33" s="1"/>
  <c r="V276" i="33" s="1"/>
  <c r="U276" i="33"/>
  <c r="W276" i="33" s="1"/>
  <c r="S276" i="40"/>
  <c r="T276" i="40" s="1"/>
  <c r="V276" i="40" s="1"/>
  <c r="U276" i="40"/>
  <c r="W276" i="40" s="1"/>
  <c r="U276" i="35"/>
  <c r="W276" i="35" s="1"/>
  <c r="S276" i="35"/>
  <c r="T276" i="35" s="1"/>
  <c r="V276" i="35" s="1"/>
  <c r="S276" i="42"/>
  <c r="T276" i="42" s="1"/>
  <c r="V276" i="42" s="1"/>
  <c r="U276" i="42"/>
  <c r="W276" i="42" s="1"/>
  <c r="S276" i="41"/>
  <c r="V276" i="28"/>
  <c r="W276" i="28"/>
  <c r="S276" i="38"/>
  <c r="S276" i="39"/>
  <c r="S276" i="43"/>
  <c r="S461" i="48"/>
  <c r="T461" i="48" s="1"/>
  <c r="V461" i="48" s="1"/>
  <c r="U461" i="48"/>
  <c r="W461" i="48" s="1"/>
  <c r="S461" i="30"/>
  <c r="T461" i="30" s="1"/>
  <c r="V461" i="30" s="1"/>
  <c r="U461" i="30"/>
  <c r="W461" i="30" s="1"/>
  <c r="S461" i="46"/>
  <c r="U461" i="46" s="1"/>
  <c r="W461" i="46" s="1"/>
  <c r="T461" i="46"/>
  <c r="V461" i="46" s="1"/>
  <c r="S461" i="35"/>
  <c r="T461" i="35" s="1"/>
  <c r="V461" i="35" s="1"/>
  <c r="U461" i="35"/>
  <c r="W461" i="35" s="1"/>
  <c r="S461" i="40"/>
  <c r="V461" i="28"/>
  <c r="W461" i="28"/>
  <c r="S461" i="45"/>
  <c r="U461" i="45" s="1"/>
  <c r="W461" i="45" s="1"/>
  <c r="T461" i="45"/>
  <c r="V461" i="45" s="1"/>
  <c r="U461" i="31"/>
  <c r="W461" i="31" s="1"/>
  <c r="S461" i="31"/>
  <c r="T461" i="31" s="1"/>
  <c r="V461" i="31" s="1"/>
  <c r="S461" i="42"/>
  <c r="T461" i="42" s="1"/>
  <c r="V461" i="42" s="1"/>
  <c r="U461" i="42"/>
  <c r="W461" i="42" s="1"/>
  <c r="S461" i="29"/>
  <c r="T461" i="29" s="1"/>
  <c r="V461" i="29" s="1"/>
  <c r="U461" i="29"/>
  <c r="W461" i="29" s="1"/>
  <c r="W461" i="47"/>
  <c r="V461" i="47"/>
  <c r="S461" i="37"/>
  <c r="T461" i="37" s="1"/>
  <c r="V461" i="37" s="1"/>
  <c r="U461" i="37"/>
  <c r="W461" i="37" s="1"/>
  <c r="S461" i="38"/>
  <c r="S461" i="41"/>
  <c r="T461" i="41" s="1"/>
  <c r="V461" i="41" s="1"/>
  <c r="U461" i="41"/>
  <c r="W461" i="41" s="1"/>
  <c r="S461" i="32"/>
  <c r="T461" i="32" s="1"/>
  <c r="V461" i="32" s="1"/>
  <c r="U461" i="32"/>
  <c r="W461" i="32" s="1"/>
  <c r="S461" i="39"/>
  <c r="T461" i="39" s="1"/>
  <c r="V461" i="39" s="1"/>
  <c r="U461" i="39"/>
  <c r="W461" i="39" s="1"/>
  <c r="S461" i="36"/>
  <c r="T461" i="36" s="1"/>
  <c r="V461" i="36" s="1"/>
  <c r="U461" i="36"/>
  <c r="W461" i="36" s="1"/>
  <c r="S461" i="43"/>
  <c r="T461" i="43" s="1"/>
  <c r="V461" i="43" s="1"/>
  <c r="U461" i="43"/>
  <c r="W461" i="43" s="1"/>
  <c r="S461" i="33"/>
  <c r="T461" i="33" s="1"/>
  <c r="V461" i="33" s="1"/>
  <c r="U461" i="33"/>
  <c r="W461" i="33" s="1"/>
  <c r="S461" i="44"/>
  <c r="S461" i="34"/>
  <c r="T461" i="34" s="1"/>
  <c r="V461" i="34" s="1"/>
  <c r="U461" i="34"/>
  <c r="W461" i="34" s="1"/>
  <c r="S300" i="29"/>
  <c r="T300" i="29" s="1"/>
  <c r="V300" i="29" s="1"/>
  <c r="U300" i="29"/>
  <c r="W300" i="29" s="1"/>
  <c r="S300" i="39"/>
  <c r="T300" i="46"/>
  <c r="V300" i="46" s="1"/>
  <c r="S300" i="46"/>
  <c r="U300" i="46" s="1"/>
  <c r="W300" i="46" s="1"/>
  <c r="V300" i="47"/>
  <c r="W300" i="47"/>
  <c r="S300" i="38"/>
  <c r="S300" i="35"/>
  <c r="T300" i="35" s="1"/>
  <c r="V300" i="35" s="1"/>
  <c r="U300" i="35"/>
  <c r="W300" i="35" s="1"/>
  <c r="U300" i="34"/>
  <c r="W300" i="34" s="1"/>
  <c r="S300" i="34"/>
  <c r="T300" i="34" s="1"/>
  <c r="V300" i="34" s="1"/>
  <c r="S300" i="33"/>
  <c r="T300" i="33" s="1"/>
  <c r="V300" i="33" s="1"/>
  <c r="U300" i="33"/>
  <c r="W300" i="33" s="1"/>
  <c r="S300" i="44"/>
  <c r="S300" i="40"/>
  <c r="S300" i="45"/>
  <c r="U300" i="32"/>
  <c r="W300" i="32" s="1"/>
  <c r="S300" i="32"/>
  <c r="T300" i="32" s="1"/>
  <c r="V300" i="32" s="1"/>
  <c r="S300" i="42"/>
  <c r="S300" i="30"/>
  <c r="T300" i="30" s="1"/>
  <c r="V300" i="30" s="1"/>
  <c r="U300" i="30"/>
  <c r="W300" i="30" s="1"/>
  <c r="S300" i="41"/>
  <c r="U300" i="36"/>
  <c r="W300" i="36" s="1"/>
  <c r="S300" i="36"/>
  <c r="T300" i="36" s="1"/>
  <c r="V300" i="36" s="1"/>
  <c r="S300" i="48"/>
  <c r="T300" i="48" s="1"/>
  <c r="V300" i="48" s="1"/>
  <c r="U300" i="48"/>
  <c r="W300" i="48" s="1"/>
  <c r="V300" i="28"/>
  <c r="W300" i="28"/>
  <c r="S300" i="43"/>
  <c r="S300" i="31"/>
  <c r="T300" i="31" s="1"/>
  <c r="V300" i="31" s="1"/>
  <c r="U300" i="31"/>
  <c r="W300" i="31" s="1"/>
  <c r="S300" i="37"/>
  <c r="T300" i="37" s="1"/>
  <c r="V300" i="37" s="1"/>
  <c r="U300" i="37"/>
  <c r="W300" i="37" s="1"/>
  <c r="S407" i="45"/>
  <c r="U407" i="45" s="1"/>
  <c r="W407" i="45" s="1"/>
  <c r="T407" i="45"/>
  <c r="V407" i="45" s="1"/>
  <c r="U407" i="34"/>
  <c r="W407" i="34" s="1"/>
  <c r="S407" i="34"/>
  <c r="T407" i="34" s="1"/>
  <c r="V407" i="34" s="1"/>
  <c r="S407" i="48"/>
  <c r="T407" i="48" s="1"/>
  <c r="V407" i="48" s="1"/>
  <c r="U407" i="48"/>
  <c r="W407" i="48" s="1"/>
  <c r="S407" i="38"/>
  <c r="T407" i="38" s="1"/>
  <c r="V407" i="38" s="1"/>
  <c r="U407" i="38"/>
  <c r="W407" i="38" s="1"/>
  <c r="S407" i="29"/>
  <c r="T407" i="29" s="1"/>
  <c r="V407" i="29" s="1"/>
  <c r="U407" i="29"/>
  <c r="W407" i="29" s="1"/>
  <c r="S407" i="33"/>
  <c r="T407" i="33" s="1"/>
  <c r="V407" i="33" s="1"/>
  <c r="U407" i="33"/>
  <c r="W407" i="33" s="1"/>
  <c r="S407" i="35"/>
  <c r="T407" i="35" s="1"/>
  <c r="V407" i="35" s="1"/>
  <c r="U407" i="35"/>
  <c r="W407" i="35" s="1"/>
  <c r="S407" i="42"/>
  <c r="T407" i="42" s="1"/>
  <c r="V407" i="42" s="1"/>
  <c r="U407" i="42"/>
  <c r="W407" i="42" s="1"/>
  <c r="S407" i="39"/>
  <c r="S407" i="36"/>
  <c r="T407" i="36" s="1"/>
  <c r="V407" i="36" s="1"/>
  <c r="U407" i="36"/>
  <c r="W407" i="36" s="1"/>
  <c r="W407" i="47"/>
  <c r="V407" i="47"/>
  <c r="S407" i="30"/>
  <c r="T407" i="30" s="1"/>
  <c r="V407" i="30" s="1"/>
  <c r="U407" i="30"/>
  <c r="W407" i="30" s="1"/>
  <c r="S407" i="37"/>
  <c r="T407" i="37" s="1"/>
  <c r="V407" i="37" s="1"/>
  <c r="U407" i="37"/>
  <c r="W407" i="37" s="1"/>
  <c r="V407" i="28"/>
  <c r="W407" i="28"/>
  <c r="S407" i="32"/>
  <c r="T407" i="32" s="1"/>
  <c r="V407" i="32" s="1"/>
  <c r="U407" i="32"/>
  <c r="W407" i="32" s="1"/>
  <c r="S407" i="43"/>
  <c r="S407" i="41"/>
  <c r="S407" i="40"/>
  <c r="T407" i="40" s="1"/>
  <c r="V407" i="40" s="1"/>
  <c r="U407" i="40"/>
  <c r="W407" i="40" s="1"/>
  <c r="T407" i="46"/>
  <c r="V407" i="46" s="1"/>
  <c r="S407" i="46"/>
  <c r="U407" i="46" s="1"/>
  <c r="W407" i="46" s="1"/>
  <c r="S407" i="31"/>
  <c r="T407" i="31" s="1"/>
  <c r="V407" i="31" s="1"/>
  <c r="U407" i="31"/>
  <c r="W407" i="31" s="1"/>
  <c r="S407" i="44"/>
  <c r="S369" i="46"/>
  <c r="U369" i="46" s="1"/>
  <c r="W369" i="46" s="1"/>
  <c r="T369" i="46"/>
  <c r="V369" i="46" s="1"/>
  <c r="S369" i="30"/>
  <c r="T369" i="30" s="1"/>
  <c r="V369" i="30" s="1"/>
  <c r="U369" i="30"/>
  <c r="W369" i="30" s="1"/>
  <c r="S369" i="45"/>
  <c r="U369" i="45" s="1"/>
  <c r="W369" i="45" s="1"/>
  <c r="T369" i="45"/>
  <c r="V369" i="45" s="1"/>
  <c r="U369" i="31"/>
  <c r="W369" i="31" s="1"/>
  <c r="S369" i="31"/>
  <c r="T369" i="31" s="1"/>
  <c r="V369" i="31" s="1"/>
  <c r="S369" i="32"/>
  <c r="T369" i="32" s="1"/>
  <c r="V369" i="32" s="1"/>
  <c r="U369" i="32"/>
  <c r="W369" i="32" s="1"/>
  <c r="S369" i="42"/>
  <c r="S369" i="39"/>
  <c r="S369" i="44"/>
  <c r="S369" i="41"/>
  <c r="S369" i="43"/>
  <c r="W369" i="28"/>
  <c r="V369" i="28"/>
  <c r="U369" i="35"/>
  <c r="W369" i="35" s="1"/>
  <c r="S369" i="35"/>
  <c r="T369" i="35" s="1"/>
  <c r="V369" i="35" s="1"/>
  <c r="S369" i="29"/>
  <c r="T369" i="29" s="1"/>
  <c r="V369" i="29" s="1"/>
  <c r="U369" i="29"/>
  <c r="W369" i="29" s="1"/>
  <c r="S369" i="40"/>
  <c r="S369" i="36"/>
  <c r="T369" i="36" s="1"/>
  <c r="V369" i="36" s="1"/>
  <c r="U369" i="36"/>
  <c r="W369" i="36" s="1"/>
  <c r="S369" i="48"/>
  <c r="T369" i="48" s="1"/>
  <c r="V369" i="48" s="1"/>
  <c r="U369" i="48"/>
  <c r="W369" i="48" s="1"/>
  <c r="S369" i="37"/>
  <c r="T369" i="37" s="1"/>
  <c r="V369" i="37" s="1"/>
  <c r="U369" i="37"/>
  <c r="W369" i="37" s="1"/>
  <c r="S369" i="33"/>
  <c r="T369" i="33" s="1"/>
  <c r="V369" i="33" s="1"/>
  <c r="U369" i="33"/>
  <c r="W369" i="33" s="1"/>
  <c r="S369" i="38"/>
  <c r="T369" i="38" s="1"/>
  <c r="V369" i="38" s="1"/>
  <c r="U369" i="38"/>
  <c r="W369" i="38" s="1"/>
  <c r="S369" i="34"/>
  <c r="T369" i="34" s="1"/>
  <c r="V369" i="34" s="1"/>
  <c r="U369" i="34"/>
  <c r="W369" i="34" s="1"/>
  <c r="V369" i="47"/>
  <c r="W369" i="47"/>
  <c r="S446" i="44"/>
  <c r="S446" i="46"/>
  <c r="U446" i="46" s="1"/>
  <c r="W446" i="46" s="1"/>
  <c r="T446" i="46"/>
  <c r="V446" i="46" s="1"/>
  <c r="S446" i="39"/>
  <c r="S446" i="38"/>
  <c r="T446" i="38" s="1"/>
  <c r="V446" i="38" s="1"/>
  <c r="U446" i="38"/>
  <c r="W446" i="38" s="1"/>
  <c r="S446" i="32"/>
  <c r="T446" i="32" s="1"/>
  <c r="V446" i="32" s="1"/>
  <c r="U446" i="32"/>
  <c r="W446" i="32" s="1"/>
  <c r="S446" i="48"/>
  <c r="T446" i="48" s="1"/>
  <c r="V446" i="48" s="1"/>
  <c r="U446" i="48"/>
  <c r="W446" i="48" s="1"/>
  <c r="S446" i="35"/>
  <c r="T446" i="35" s="1"/>
  <c r="V446" i="35" s="1"/>
  <c r="U446" i="35"/>
  <c r="W446" i="35" s="1"/>
  <c r="S446" i="42"/>
  <c r="S446" i="43"/>
  <c r="S446" i="31"/>
  <c r="T446" i="31" s="1"/>
  <c r="V446" i="31" s="1"/>
  <c r="U446" i="31"/>
  <c r="W446" i="31" s="1"/>
  <c r="W446" i="47"/>
  <c r="V446" i="47"/>
  <c r="V446" i="28"/>
  <c r="W446" i="28"/>
  <c r="S446" i="40"/>
  <c r="S446" i="29"/>
  <c r="T446" i="29" s="1"/>
  <c r="V446" i="29" s="1"/>
  <c r="U446" i="29"/>
  <c r="W446" i="29" s="1"/>
  <c r="S446" i="36"/>
  <c r="T446" i="36" s="1"/>
  <c r="V446" i="36" s="1"/>
  <c r="U446" i="36"/>
  <c r="W446" i="36" s="1"/>
  <c r="S446" i="45"/>
  <c r="U446" i="45" s="1"/>
  <c r="W446" i="45" s="1"/>
  <c r="T446" i="45"/>
  <c r="V446" i="45" s="1"/>
  <c r="S446" i="33"/>
  <c r="T446" i="33" s="1"/>
  <c r="V446" i="33" s="1"/>
  <c r="U446" i="33"/>
  <c r="W446" i="33" s="1"/>
  <c r="S446" i="37"/>
  <c r="T446" i="37" s="1"/>
  <c r="V446" i="37" s="1"/>
  <c r="U446" i="37"/>
  <c r="W446" i="37" s="1"/>
  <c r="S446" i="34"/>
  <c r="T446" i="34" s="1"/>
  <c r="V446" i="34" s="1"/>
  <c r="U446" i="34"/>
  <c r="W446" i="34" s="1"/>
  <c r="S446" i="41"/>
  <c r="S446" i="30"/>
  <c r="T446" i="30" s="1"/>
  <c r="V446" i="30" s="1"/>
  <c r="U446" i="30"/>
  <c r="W446" i="30" s="1"/>
  <c r="S397" i="37"/>
  <c r="U397" i="35"/>
  <c r="W397" i="35" s="1"/>
  <c r="S397" i="35"/>
  <c r="T397" i="35" s="1"/>
  <c r="V397" i="35" s="1"/>
  <c r="S397" i="30"/>
  <c r="T397" i="30" s="1"/>
  <c r="V397" i="30" s="1"/>
  <c r="U397" i="30"/>
  <c r="W397" i="30" s="1"/>
  <c r="S397" i="45"/>
  <c r="S397" i="44"/>
  <c r="U397" i="48"/>
  <c r="W397" i="48" s="1"/>
  <c r="S397" i="48"/>
  <c r="T397" i="48" s="1"/>
  <c r="V397" i="48" s="1"/>
  <c r="U397" i="32"/>
  <c r="W397" i="32" s="1"/>
  <c r="S397" i="32"/>
  <c r="T397" i="32" s="1"/>
  <c r="V397" i="32" s="1"/>
  <c r="U397" i="34"/>
  <c r="W397" i="34" s="1"/>
  <c r="S397" i="34"/>
  <c r="T397" i="34" s="1"/>
  <c r="V397" i="34" s="1"/>
  <c r="V397" i="28"/>
  <c r="W397" i="28"/>
  <c r="S397" i="31"/>
  <c r="T397" i="31" s="1"/>
  <c r="V397" i="31" s="1"/>
  <c r="U397" i="31"/>
  <c r="W397" i="31" s="1"/>
  <c r="S397" i="40"/>
  <c r="S397" i="38"/>
  <c r="T397" i="38" s="1"/>
  <c r="V397" i="38" s="1"/>
  <c r="U397" i="38"/>
  <c r="W397" i="38" s="1"/>
  <c r="S397" i="41"/>
  <c r="S397" i="42"/>
  <c r="S397" i="29"/>
  <c r="T397" i="29" s="1"/>
  <c r="V397" i="29" s="1"/>
  <c r="U397" i="29"/>
  <c r="W397" i="29" s="1"/>
  <c r="S397" i="46"/>
  <c r="U397" i="46" s="1"/>
  <c r="W397" i="46" s="1"/>
  <c r="T397" i="46"/>
  <c r="V397" i="46" s="1"/>
  <c r="V397" i="47"/>
  <c r="W397" i="47"/>
  <c r="S397" i="43"/>
  <c r="S397" i="33"/>
  <c r="T397" i="33" s="1"/>
  <c r="V397" i="33" s="1"/>
  <c r="U397" i="33"/>
  <c r="W397" i="33" s="1"/>
  <c r="S397" i="36"/>
  <c r="T397" i="36" s="1"/>
  <c r="V397" i="36" s="1"/>
  <c r="U397" i="36"/>
  <c r="W397" i="36" s="1"/>
  <c r="S397" i="39"/>
  <c r="S137" i="43"/>
  <c r="S137" i="42"/>
  <c r="S137" i="40"/>
  <c r="S137" i="39"/>
  <c r="S137" i="41"/>
  <c r="S137" i="38"/>
  <c r="T137" i="46"/>
  <c r="V137" i="46" s="1"/>
  <c r="S137" i="46"/>
  <c r="U137" i="46" s="1"/>
  <c r="W137" i="46" s="1"/>
  <c r="S137" i="30"/>
  <c r="T137" i="30" s="1"/>
  <c r="V137" i="30" s="1"/>
  <c r="U137" i="30"/>
  <c r="W137" i="30" s="1"/>
  <c r="S137" i="44"/>
  <c r="S137" i="29"/>
  <c r="T137" i="29" s="1"/>
  <c r="V137" i="29" s="1"/>
  <c r="U137" i="29"/>
  <c r="W137" i="29" s="1"/>
  <c r="W137" i="47"/>
  <c r="V137" i="47"/>
  <c r="V137" i="28"/>
  <c r="W137" i="28"/>
  <c r="U137" i="33"/>
  <c r="W137" i="33" s="1"/>
  <c r="S137" i="33"/>
  <c r="T137" i="33" s="1"/>
  <c r="V137" i="33" s="1"/>
  <c r="S137" i="45"/>
  <c r="U137" i="45" s="1"/>
  <c r="W137" i="45" s="1"/>
  <c r="T137" i="45"/>
  <c r="V137" i="45" s="1"/>
  <c r="U137" i="36"/>
  <c r="W137" i="36" s="1"/>
  <c r="S137" i="36"/>
  <c r="T137" i="36" s="1"/>
  <c r="V137" i="36" s="1"/>
  <c r="U137" i="32"/>
  <c r="W137" i="32" s="1"/>
  <c r="S137" i="32"/>
  <c r="T137" i="32" s="1"/>
  <c r="V137" i="32" s="1"/>
  <c r="S137" i="35"/>
  <c r="T137" i="35" s="1"/>
  <c r="V137" i="35" s="1"/>
  <c r="U137" i="35"/>
  <c r="W137" i="35" s="1"/>
  <c r="S137" i="31"/>
  <c r="T137" i="31" s="1"/>
  <c r="V137" i="31" s="1"/>
  <c r="U137" i="31"/>
  <c r="W137" i="31" s="1"/>
  <c r="S137" i="37"/>
  <c r="T137" i="37" s="1"/>
  <c r="V137" i="37" s="1"/>
  <c r="U137" i="37"/>
  <c r="W137" i="37" s="1"/>
  <c r="S137" i="34"/>
  <c r="T137" i="34" s="1"/>
  <c r="V137" i="34" s="1"/>
  <c r="U137" i="34"/>
  <c r="W137" i="34" s="1"/>
  <c r="U137" i="48"/>
  <c r="W137" i="48" s="1"/>
  <c r="S137" i="48"/>
  <c r="T137" i="48" s="1"/>
  <c r="V137" i="48" s="1"/>
  <c r="S173" i="30"/>
  <c r="T173" i="30" s="1"/>
  <c r="V173" i="30" s="1"/>
  <c r="U173" i="30"/>
  <c r="W173" i="30" s="1"/>
  <c r="W173" i="28"/>
  <c r="V173" i="28"/>
  <c r="U173" i="29"/>
  <c r="W173" i="29" s="1"/>
  <c r="S173" i="29"/>
  <c r="T173" i="29" s="1"/>
  <c r="V173" i="29" s="1"/>
  <c r="S173" i="42"/>
  <c r="S173" i="45"/>
  <c r="S173" i="48"/>
  <c r="T173" i="48" s="1"/>
  <c r="V173" i="48" s="1"/>
  <c r="U173" i="48"/>
  <c r="W173" i="48" s="1"/>
  <c r="S173" i="31"/>
  <c r="T173" i="31" s="1"/>
  <c r="V173" i="31" s="1"/>
  <c r="U173" i="31"/>
  <c r="W173" i="31" s="1"/>
  <c r="S173" i="37"/>
  <c r="T173" i="37" s="1"/>
  <c r="V173" i="37" s="1"/>
  <c r="U173" i="37"/>
  <c r="W173" i="37" s="1"/>
  <c r="S173" i="41"/>
  <c r="S173" i="39"/>
  <c r="S173" i="40"/>
  <c r="S173" i="38"/>
  <c r="T173" i="38" s="1"/>
  <c r="V173" i="38" s="1"/>
  <c r="U173" i="38"/>
  <c r="W173" i="38" s="1"/>
  <c r="S173" i="34"/>
  <c r="T173" i="34" s="1"/>
  <c r="V173" i="34" s="1"/>
  <c r="U173" i="34"/>
  <c r="W173" i="34" s="1"/>
  <c r="S173" i="36"/>
  <c r="T173" i="36" s="1"/>
  <c r="V173" i="36" s="1"/>
  <c r="U173" i="36"/>
  <c r="W173" i="36" s="1"/>
  <c r="V173" i="47"/>
  <c r="W173" i="47"/>
  <c r="S173" i="43"/>
  <c r="S173" i="44"/>
  <c r="S173" i="32"/>
  <c r="T173" i="32" s="1"/>
  <c r="V173" i="32" s="1"/>
  <c r="U173" i="32"/>
  <c r="W173" i="32" s="1"/>
  <c r="S173" i="33"/>
  <c r="T173" i="33" s="1"/>
  <c r="V173" i="33" s="1"/>
  <c r="U173" i="33"/>
  <c r="W173" i="33" s="1"/>
  <c r="T173" i="46"/>
  <c r="V173" i="46" s="1"/>
  <c r="S173" i="46"/>
  <c r="U173" i="46" s="1"/>
  <c r="W173" i="46" s="1"/>
  <c r="S173" i="35"/>
  <c r="T173" i="35" s="1"/>
  <c r="V173" i="35" s="1"/>
  <c r="U173" i="35"/>
  <c r="W173" i="35" s="1"/>
  <c r="V352" i="28"/>
  <c r="W352" i="28"/>
  <c r="S352" i="32"/>
  <c r="T352" i="32" s="1"/>
  <c r="V352" i="32" s="1"/>
  <c r="U352" i="32"/>
  <c r="W352" i="32" s="1"/>
  <c r="W352" i="47"/>
  <c r="V352" i="47"/>
  <c r="S352" i="30"/>
  <c r="T352" i="30" s="1"/>
  <c r="V352" i="30" s="1"/>
  <c r="U352" i="30"/>
  <c r="W352" i="30" s="1"/>
  <c r="S352" i="39"/>
  <c r="S352" i="38"/>
  <c r="S352" i="44"/>
  <c r="S352" i="35"/>
  <c r="T352" i="35" s="1"/>
  <c r="V352" i="35" s="1"/>
  <c r="U352" i="35"/>
  <c r="W352" i="35" s="1"/>
  <c r="S352" i="40"/>
  <c r="S352" i="31"/>
  <c r="T352" i="31" s="1"/>
  <c r="V352" i="31" s="1"/>
  <c r="U352" i="31"/>
  <c r="W352" i="31" s="1"/>
  <c r="S352" i="41"/>
  <c r="T352" i="46"/>
  <c r="V352" i="46" s="1"/>
  <c r="S352" i="46"/>
  <c r="U352" i="46" s="1"/>
  <c r="W352" i="46" s="1"/>
  <c r="S352" i="43"/>
  <c r="S352" i="34"/>
  <c r="T352" i="34" s="1"/>
  <c r="V352" i="34" s="1"/>
  <c r="U352" i="34"/>
  <c r="W352" i="34" s="1"/>
  <c r="U352" i="36"/>
  <c r="W352" i="36" s="1"/>
  <c r="S352" i="36"/>
  <c r="T352" i="36" s="1"/>
  <c r="V352" i="36" s="1"/>
  <c r="S352" i="37"/>
  <c r="T352" i="37" s="1"/>
  <c r="V352" i="37" s="1"/>
  <c r="U352" i="37"/>
  <c r="W352" i="37" s="1"/>
  <c r="S352" i="33"/>
  <c r="T352" i="33" s="1"/>
  <c r="V352" i="33" s="1"/>
  <c r="U352" i="33"/>
  <c r="W352" i="33" s="1"/>
  <c r="S352" i="29"/>
  <c r="T352" i="29" s="1"/>
  <c r="V352" i="29" s="1"/>
  <c r="U352" i="29"/>
  <c r="W352" i="29" s="1"/>
  <c r="S352" i="48"/>
  <c r="T352" i="48" s="1"/>
  <c r="V352" i="48" s="1"/>
  <c r="U352" i="48"/>
  <c r="W352" i="48" s="1"/>
  <c r="S352" i="45"/>
  <c r="S352" i="42"/>
  <c r="S175" i="29"/>
  <c r="T175" i="29" s="1"/>
  <c r="V175" i="29" s="1"/>
  <c r="U175" i="29"/>
  <c r="W175" i="29" s="1"/>
  <c r="S175" i="35"/>
  <c r="T175" i="35" s="1"/>
  <c r="V175" i="35" s="1"/>
  <c r="U175" i="35"/>
  <c r="W175" i="35" s="1"/>
  <c r="S175" i="40"/>
  <c r="T175" i="40" s="1"/>
  <c r="V175" i="40" s="1"/>
  <c r="U175" i="40"/>
  <c r="W175" i="40" s="1"/>
  <c r="S175" i="41"/>
  <c r="S175" i="43"/>
  <c r="S175" i="36"/>
  <c r="T175" i="36" s="1"/>
  <c r="V175" i="36" s="1"/>
  <c r="U175" i="36"/>
  <c r="W175" i="36" s="1"/>
  <c r="S175" i="33"/>
  <c r="T175" i="33" s="1"/>
  <c r="V175" i="33" s="1"/>
  <c r="U175" i="33"/>
  <c r="W175" i="33" s="1"/>
  <c r="S175" i="45"/>
  <c r="U175" i="45" s="1"/>
  <c r="W175" i="45" s="1"/>
  <c r="T175" i="45"/>
  <c r="V175" i="45" s="1"/>
  <c r="S175" i="32"/>
  <c r="T175" i="32" s="1"/>
  <c r="V175" i="32" s="1"/>
  <c r="U175" i="32"/>
  <c r="W175" i="32" s="1"/>
  <c r="V175" i="28"/>
  <c r="W175" i="28"/>
  <c r="S350" i="32"/>
  <c r="T350" i="32" s="1"/>
  <c r="V350" i="32" s="1"/>
  <c r="U350" i="32"/>
  <c r="W350" i="32" s="1"/>
  <c r="S350" i="30"/>
  <c r="T350" i="30" s="1"/>
  <c r="V350" i="30" s="1"/>
  <c r="U350" i="30"/>
  <c r="W350" i="30" s="1"/>
  <c r="S350" i="33"/>
  <c r="T350" i="33" s="1"/>
  <c r="V350" i="33" s="1"/>
  <c r="U350" i="33"/>
  <c r="W350" i="33" s="1"/>
  <c r="S350" i="35"/>
  <c r="T350" i="35" s="1"/>
  <c r="V350" i="35" s="1"/>
  <c r="U350" i="35"/>
  <c r="W350" i="35" s="1"/>
  <c r="S350" i="48"/>
  <c r="T350" i="48" s="1"/>
  <c r="V350" i="48" s="1"/>
  <c r="U350" i="48"/>
  <c r="W350" i="48" s="1"/>
  <c r="S350" i="41"/>
  <c r="S350" i="39"/>
  <c r="T350" i="39" s="1"/>
  <c r="V350" i="39" s="1"/>
  <c r="U350" i="39"/>
  <c r="W350" i="39" s="1"/>
  <c r="S350" i="43"/>
  <c r="S350" i="45"/>
  <c r="U350" i="45" s="1"/>
  <c r="W350" i="45" s="1"/>
  <c r="T350" i="45"/>
  <c r="V350" i="45" s="1"/>
  <c r="S350" i="36"/>
  <c r="T350" i="36" s="1"/>
  <c r="V350" i="36" s="1"/>
  <c r="U350" i="36"/>
  <c r="W350" i="36" s="1"/>
  <c r="V350" i="47"/>
  <c r="W350" i="47"/>
  <c r="S350" i="34"/>
  <c r="T350" i="34" s="1"/>
  <c r="V350" i="34" s="1"/>
  <c r="U350" i="34"/>
  <c r="W350" i="34" s="1"/>
  <c r="S350" i="38"/>
  <c r="T350" i="38" s="1"/>
  <c r="V350" i="38" s="1"/>
  <c r="U350" i="38"/>
  <c r="W350" i="38" s="1"/>
  <c r="T350" i="46"/>
  <c r="V350" i="46" s="1"/>
  <c r="S350" i="46"/>
  <c r="U350" i="46" s="1"/>
  <c r="W350" i="46" s="1"/>
  <c r="S350" i="42"/>
  <c r="S350" i="29"/>
  <c r="T350" i="29" s="1"/>
  <c r="V350" i="29" s="1"/>
  <c r="U350" i="29"/>
  <c r="W350" i="29" s="1"/>
  <c r="S350" i="40"/>
  <c r="T350" i="40" s="1"/>
  <c r="V350" i="40" s="1"/>
  <c r="U350" i="40"/>
  <c r="W350" i="40" s="1"/>
  <c r="S350" i="37"/>
  <c r="T350" i="37" s="1"/>
  <c r="V350" i="37" s="1"/>
  <c r="U350" i="37"/>
  <c r="W350" i="37" s="1"/>
  <c r="S350" i="31"/>
  <c r="T350" i="31" s="1"/>
  <c r="V350" i="31" s="1"/>
  <c r="U350" i="31"/>
  <c r="W350" i="31" s="1"/>
  <c r="W350" i="28"/>
  <c r="V350" i="28"/>
  <c r="S350" i="44"/>
  <c r="T350" i="44" s="1"/>
  <c r="V350" i="44" s="1"/>
  <c r="U350" i="44"/>
  <c r="W350" i="44" s="1"/>
  <c r="U226" i="31"/>
  <c r="W226" i="31" s="1"/>
  <c r="S226" i="31"/>
  <c r="T226" i="31" s="1"/>
  <c r="V226" i="31" s="1"/>
  <c r="U226" i="33"/>
  <c r="W226" i="33" s="1"/>
  <c r="S226" i="33"/>
  <c r="T226" i="33" s="1"/>
  <c r="V226" i="33" s="1"/>
  <c r="S226" i="38"/>
  <c r="S226" i="40"/>
  <c r="U226" i="35"/>
  <c r="W226" i="35" s="1"/>
  <c r="S226" i="35"/>
  <c r="T226" i="35" s="1"/>
  <c r="V226" i="35" s="1"/>
  <c r="S226" i="43"/>
  <c r="U226" i="34"/>
  <c r="W226" i="34" s="1"/>
  <c r="S226" i="34"/>
  <c r="T226" i="34" s="1"/>
  <c r="V226" i="34" s="1"/>
  <c r="S226" i="32"/>
  <c r="T226" i="32" s="1"/>
  <c r="V226" i="32" s="1"/>
  <c r="U226" i="32"/>
  <c r="W226" i="32" s="1"/>
  <c r="S226" i="44"/>
  <c r="U226" i="36"/>
  <c r="W226" i="36" s="1"/>
  <c r="S226" i="36"/>
  <c r="T226" i="36" s="1"/>
  <c r="V226" i="36" s="1"/>
  <c r="S226" i="42"/>
  <c r="S226" i="39"/>
  <c r="U226" i="48"/>
  <c r="W226" i="48" s="1"/>
  <c r="S226" i="48"/>
  <c r="T226" i="48" s="1"/>
  <c r="V226" i="48" s="1"/>
  <c r="S226" i="41"/>
  <c r="S226" i="46"/>
  <c r="U226" i="46" s="1"/>
  <c r="W226" i="46" s="1"/>
  <c r="T226" i="46"/>
  <c r="V226" i="46" s="1"/>
  <c r="S226" i="37"/>
  <c r="T226" i="37" s="1"/>
  <c r="V226" i="37" s="1"/>
  <c r="U226" i="37"/>
  <c r="W226" i="37" s="1"/>
  <c r="V226" i="47"/>
  <c r="W226" i="47"/>
  <c r="U226" i="29"/>
  <c r="W226" i="29" s="1"/>
  <c r="S226" i="29"/>
  <c r="T226" i="29" s="1"/>
  <c r="V226" i="29" s="1"/>
  <c r="W226" i="28"/>
  <c r="V226" i="28"/>
  <c r="S313" i="37"/>
  <c r="T313" i="37" s="1"/>
  <c r="V313" i="37" s="1"/>
  <c r="U313" i="37"/>
  <c r="W313" i="37" s="1"/>
  <c r="U313" i="34"/>
  <c r="W313" i="34" s="1"/>
  <c r="S313" i="34"/>
  <c r="T313" i="34" s="1"/>
  <c r="V313" i="34" s="1"/>
  <c r="U313" i="30"/>
  <c r="W313" i="30" s="1"/>
  <c r="S313" i="30"/>
  <c r="T313" i="30" s="1"/>
  <c r="V313" i="30" s="1"/>
  <c r="S313" i="36"/>
  <c r="T313" i="36" s="1"/>
  <c r="V313" i="36" s="1"/>
  <c r="U313" i="36"/>
  <c r="W313" i="36" s="1"/>
  <c r="S313" i="48"/>
  <c r="T313" i="48" s="1"/>
  <c r="V313" i="48" s="1"/>
  <c r="U313" i="48"/>
  <c r="W313" i="48" s="1"/>
  <c r="U313" i="32"/>
  <c r="W313" i="32" s="1"/>
  <c r="S313" i="32"/>
  <c r="T313" i="32" s="1"/>
  <c r="V313" i="32" s="1"/>
  <c r="T313" i="46"/>
  <c r="V313" i="46" s="1"/>
  <c r="S313" i="46"/>
  <c r="U313" i="46" s="1"/>
  <c r="W313" i="46" s="1"/>
  <c r="S313" i="40"/>
  <c r="S313" i="39"/>
  <c r="S313" i="45"/>
  <c r="S313" i="44"/>
  <c r="W313" i="47"/>
  <c r="V313" i="47"/>
  <c r="S313" i="38"/>
  <c r="S313" i="42"/>
  <c r="S313" i="35"/>
  <c r="T313" i="35" s="1"/>
  <c r="V313" i="35" s="1"/>
  <c r="U313" i="35"/>
  <c r="W313" i="35" s="1"/>
  <c r="S225" i="33"/>
  <c r="T225" i="33" s="1"/>
  <c r="V225" i="33" s="1"/>
  <c r="U225" i="33"/>
  <c r="W225" i="33" s="1"/>
  <c r="S225" i="36"/>
  <c r="T225" i="36" s="1"/>
  <c r="V225" i="36" s="1"/>
  <c r="U225" i="36"/>
  <c r="W225" i="36" s="1"/>
  <c r="V225" i="28"/>
  <c r="W225" i="28"/>
  <c r="S225" i="46"/>
  <c r="U225" i="46" s="1"/>
  <c r="W225" i="46" s="1"/>
  <c r="T225" i="46"/>
  <c r="V225" i="46" s="1"/>
  <c r="S225" i="29"/>
  <c r="T225" i="29" s="1"/>
  <c r="V225" i="29" s="1"/>
  <c r="U225" i="29"/>
  <c r="W225" i="29" s="1"/>
  <c r="S225" i="45"/>
  <c r="U225" i="45" s="1"/>
  <c r="W225" i="45" s="1"/>
  <c r="T225" i="45"/>
  <c r="V225" i="45" s="1"/>
  <c r="S225" i="41"/>
  <c r="T225" i="41" s="1"/>
  <c r="V225" i="41" s="1"/>
  <c r="U225" i="41"/>
  <c r="W225" i="41" s="1"/>
  <c r="V225" i="47"/>
  <c r="W225" i="47"/>
  <c r="S225" i="31"/>
  <c r="T225" i="31" s="1"/>
  <c r="V225" i="31" s="1"/>
  <c r="U225" i="31"/>
  <c r="W225" i="31" s="1"/>
  <c r="S225" i="40"/>
  <c r="S225" i="35"/>
  <c r="T225" i="35" s="1"/>
  <c r="V225" i="35" s="1"/>
  <c r="U225" i="35"/>
  <c r="W225" i="35" s="1"/>
  <c r="S225" i="48"/>
  <c r="T225" i="48" s="1"/>
  <c r="V225" i="48" s="1"/>
  <c r="U225" i="48"/>
  <c r="W225" i="48" s="1"/>
  <c r="S225" i="44"/>
  <c r="S225" i="30"/>
  <c r="T225" i="30" s="1"/>
  <c r="V225" i="30" s="1"/>
  <c r="U225" i="30"/>
  <c r="W225" i="30" s="1"/>
  <c r="S225" i="32"/>
  <c r="T225" i="32" s="1"/>
  <c r="V225" i="32" s="1"/>
  <c r="U225" i="32"/>
  <c r="W225" i="32" s="1"/>
  <c r="S225" i="34"/>
  <c r="T225" i="34" s="1"/>
  <c r="V225" i="34" s="1"/>
  <c r="U225" i="34"/>
  <c r="W225" i="34" s="1"/>
  <c r="S225" i="37"/>
  <c r="T225" i="37" s="1"/>
  <c r="V225" i="37" s="1"/>
  <c r="U225" i="37"/>
  <c r="W225" i="37" s="1"/>
  <c r="S225" i="42"/>
  <c r="S225" i="39"/>
  <c r="S225" i="38"/>
  <c r="T225" i="38" s="1"/>
  <c r="V225" i="38" s="1"/>
  <c r="U225" i="38"/>
  <c r="W225" i="38" s="1"/>
  <c r="S225" i="43"/>
  <c r="V469" i="28"/>
  <c r="W469" i="28"/>
  <c r="S469" i="37"/>
  <c r="T469" i="37" s="1"/>
  <c r="V469" i="37" s="1"/>
  <c r="U469" i="37"/>
  <c r="W469" i="37" s="1"/>
  <c r="S469" i="48"/>
  <c r="T469" i="48" s="1"/>
  <c r="V469" i="48" s="1"/>
  <c r="U469" i="48"/>
  <c r="W469" i="48" s="1"/>
  <c r="W469" i="47"/>
  <c r="V469" i="47"/>
  <c r="S469" i="44"/>
  <c r="S469" i="45"/>
  <c r="U469" i="45" s="1"/>
  <c r="W469" i="45" s="1"/>
  <c r="T469" i="45"/>
  <c r="V469" i="45" s="1"/>
  <c r="S469" i="29"/>
  <c r="T469" i="29" s="1"/>
  <c r="V469" i="29" s="1"/>
  <c r="U469" i="29"/>
  <c r="W469" i="29" s="1"/>
  <c r="S469" i="36"/>
  <c r="T469" i="36" s="1"/>
  <c r="V469" i="36" s="1"/>
  <c r="U469" i="36"/>
  <c r="W469" i="36" s="1"/>
  <c r="S469" i="30"/>
  <c r="T469" i="30" s="1"/>
  <c r="V469" i="30" s="1"/>
  <c r="U469" i="30"/>
  <c r="W469" i="30" s="1"/>
  <c r="T469" i="46"/>
  <c r="V469" i="46" s="1"/>
  <c r="S469" i="46"/>
  <c r="U469" i="46" s="1"/>
  <c r="W469" i="46" s="1"/>
  <c r="S469" i="33"/>
  <c r="T469" i="33" s="1"/>
  <c r="V469" i="33" s="1"/>
  <c r="U469" i="33"/>
  <c r="W469" i="33" s="1"/>
  <c r="S469" i="41"/>
  <c r="T469" i="41" s="1"/>
  <c r="V469" i="41" s="1"/>
  <c r="U469" i="41"/>
  <c r="W469" i="41" s="1"/>
  <c r="S469" i="38"/>
  <c r="T469" i="38" s="1"/>
  <c r="V469" i="38" s="1"/>
  <c r="U469" i="38"/>
  <c r="W469" i="38" s="1"/>
  <c r="S469" i="42"/>
  <c r="S469" i="40"/>
  <c r="S469" i="32"/>
  <c r="T469" i="32" s="1"/>
  <c r="V469" i="32" s="1"/>
  <c r="U469" i="32"/>
  <c r="W469" i="32" s="1"/>
  <c r="S469" i="34"/>
  <c r="T469" i="34" s="1"/>
  <c r="V469" i="34" s="1"/>
  <c r="U469" i="34"/>
  <c r="W469" i="34" s="1"/>
  <c r="S469" i="43"/>
  <c r="S469" i="39"/>
  <c r="S469" i="31"/>
  <c r="T469" i="31" s="1"/>
  <c r="V469" i="31" s="1"/>
  <c r="U469" i="31"/>
  <c r="W469" i="31" s="1"/>
  <c r="S469" i="35"/>
  <c r="T469" i="35" s="1"/>
  <c r="V469" i="35" s="1"/>
  <c r="U469" i="35"/>
  <c r="W469" i="35" s="1"/>
  <c r="U212" i="30"/>
  <c r="W212" i="30" s="1"/>
  <c r="S212" i="30"/>
  <c r="T212" i="30" s="1"/>
  <c r="V212" i="30" s="1"/>
  <c r="S212" i="43"/>
  <c r="S212" i="41"/>
  <c r="S212" i="38"/>
  <c r="T212" i="38" s="1"/>
  <c r="V212" i="38" s="1"/>
  <c r="U212" i="38"/>
  <c r="W212" i="38" s="1"/>
  <c r="S212" i="33"/>
  <c r="T212" i="33" s="1"/>
  <c r="V212" i="33" s="1"/>
  <c r="U212" i="33"/>
  <c r="W212" i="33" s="1"/>
  <c r="S212" i="45"/>
  <c r="S212" i="37"/>
  <c r="S212" i="40"/>
  <c r="V212" i="47"/>
  <c r="W212" i="47"/>
  <c r="S212" i="44"/>
  <c r="S212" i="39"/>
  <c r="S212" i="46"/>
  <c r="U212" i="46" s="1"/>
  <c r="W212" i="46" s="1"/>
  <c r="T212" i="46"/>
  <c r="V212" i="46" s="1"/>
  <c r="S212" i="34"/>
  <c r="T212" i="34" s="1"/>
  <c r="V212" i="34" s="1"/>
  <c r="U212" i="34"/>
  <c r="W212" i="34" s="1"/>
  <c r="S212" i="32"/>
  <c r="T212" i="32" s="1"/>
  <c r="V212" i="32" s="1"/>
  <c r="U212" i="32"/>
  <c r="W212" i="32" s="1"/>
  <c r="S212" i="42"/>
  <c r="U212" i="36"/>
  <c r="W212" i="36" s="1"/>
  <c r="S212" i="36"/>
  <c r="T212" i="36" s="1"/>
  <c r="V212" i="36" s="1"/>
  <c r="S212" i="31"/>
  <c r="T212" i="31" s="1"/>
  <c r="V212" i="31" s="1"/>
  <c r="U212" i="31"/>
  <c r="W212" i="31" s="1"/>
  <c r="U212" i="29"/>
  <c r="W212" i="29" s="1"/>
  <c r="S212" i="29"/>
  <c r="T212" i="29" s="1"/>
  <c r="V212" i="29" s="1"/>
  <c r="S212" i="48"/>
  <c r="T212" i="48" s="1"/>
  <c r="V212" i="48" s="1"/>
  <c r="U212" i="48"/>
  <c r="W212" i="48" s="1"/>
  <c r="V212" i="28"/>
  <c r="W212" i="28"/>
  <c r="U212" i="35"/>
  <c r="W212" i="35" s="1"/>
  <c r="S212" i="35"/>
  <c r="T212" i="35" s="1"/>
  <c r="V212" i="35" s="1"/>
  <c r="S354" i="48"/>
  <c r="T354" i="48" s="1"/>
  <c r="V354" i="48" s="1"/>
  <c r="U354" i="48"/>
  <c r="W354" i="48" s="1"/>
  <c r="S354" i="40"/>
  <c r="S354" i="43"/>
  <c r="S354" i="42"/>
  <c r="S354" i="30"/>
  <c r="T354" i="30" s="1"/>
  <c r="V354" i="30" s="1"/>
  <c r="U354" i="30"/>
  <c r="W354" i="30" s="1"/>
  <c r="U354" i="33"/>
  <c r="W354" i="33" s="1"/>
  <c r="S354" i="33"/>
  <c r="T354" i="33" s="1"/>
  <c r="V354" i="33" s="1"/>
  <c r="V354" i="28"/>
  <c r="W354" i="28"/>
  <c r="S354" i="46"/>
  <c r="U354" i="46" s="1"/>
  <c r="W354" i="46" s="1"/>
  <c r="T354" i="46"/>
  <c r="V354" i="46" s="1"/>
  <c r="U354" i="31"/>
  <c r="W354" i="31" s="1"/>
  <c r="S354" i="31"/>
  <c r="T354" i="31" s="1"/>
  <c r="V354" i="31" s="1"/>
  <c r="W354" i="47"/>
  <c r="V354" i="47"/>
  <c r="S354" i="35"/>
  <c r="T354" i="35" s="1"/>
  <c r="V354" i="35" s="1"/>
  <c r="U354" i="35"/>
  <c r="W354" i="35" s="1"/>
  <c r="S354" i="29"/>
  <c r="T354" i="29" s="1"/>
  <c r="V354" i="29" s="1"/>
  <c r="U354" i="29"/>
  <c r="W354" i="29" s="1"/>
  <c r="S354" i="41"/>
  <c r="U354" i="36"/>
  <c r="W354" i="36" s="1"/>
  <c r="S354" i="36"/>
  <c r="T354" i="36" s="1"/>
  <c r="V354" i="36" s="1"/>
  <c r="S354" i="39"/>
  <c r="S354" i="34"/>
  <c r="T354" i="34" s="1"/>
  <c r="V354" i="34" s="1"/>
  <c r="U354" i="34"/>
  <c r="W354" i="34" s="1"/>
  <c r="S354" i="44"/>
  <c r="S354" i="32"/>
  <c r="T354" i="32" s="1"/>
  <c r="V354" i="32" s="1"/>
  <c r="U354" i="32"/>
  <c r="W354" i="32" s="1"/>
  <c r="S354" i="38"/>
  <c r="T354" i="38" s="1"/>
  <c r="V354" i="38" s="1"/>
  <c r="U354" i="38"/>
  <c r="W354" i="38" s="1"/>
  <c r="S360" i="34"/>
  <c r="T360" i="34" s="1"/>
  <c r="V360" i="34" s="1"/>
  <c r="U360" i="34"/>
  <c r="W360" i="34" s="1"/>
  <c r="S360" i="35"/>
  <c r="T360" i="35" s="1"/>
  <c r="V360" i="35" s="1"/>
  <c r="U360" i="35"/>
  <c r="W360" i="35" s="1"/>
  <c r="S360" i="43"/>
  <c r="S360" i="30"/>
  <c r="T360" i="30" s="1"/>
  <c r="V360" i="30" s="1"/>
  <c r="U360" i="30"/>
  <c r="W360" i="30" s="1"/>
  <c r="S360" i="32"/>
  <c r="T360" i="32" s="1"/>
  <c r="V360" i="32" s="1"/>
  <c r="U360" i="32"/>
  <c r="W360" i="32" s="1"/>
  <c r="V360" i="28"/>
  <c r="W360" i="28"/>
  <c r="S360" i="41"/>
  <c r="S360" i="37"/>
  <c r="S360" i="33"/>
  <c r="T360" i="33" s="1"/>
  <c r="V360" i="33" s="1"/>
  <c r="U360" i="33"/>
  <c r="W360" i="33" s="1"/>
  <c r="S360" i="48"/>
  <c r="T360" i="48" s="1"/>
  <c r="V360" i="48" s="1"/>
  <c r="U360" i="48"/>
  <c r="W360" i="48" s="1"/>
  <c r="S360" i="36"/>
  <c r="T360" i="36" s="1"/>
  <c r="V360" i="36" s="1"/>
  <c r="U360" i="36"/>
  <c r="W360" i="36" s="1"/>
  <c r="S360" i="29"/>
  <c r="T360" i="29" s="1"/>
  <c r="V360" i="29" s="1"/>
  <c r="U360" i="29"/>
  <c r="W360" i="29" s="1"/>
  <c r="W360" i="47"/>
  <c r="V360" i="47"/>
  <c r="S360" i="31"/>
  <c r="T360" i="31" s="1"/>
  <c r="V360" i="31" s="1"/>
  <c r="U360" i="31"/>
  <c r="W360" i="31" s="1"/>
  <c r="S360" i="40"/>
  <c r="S360" i="45"/>
  <c r="T360" i="46"/>
  <c r="V360" i="46" s="1"/>
  <c r="S360" i="46"/>
  <c r="U360" i="46" s="1"/>
  <c r="W360" i="46" s="1"/>
  <c r="S360" i="38"/>
  <c r="T360" i="38" s="1"/>
  <c r="V360" i="38" s="1"/>
  <c r="U360" i="38"/>
  <c r="W360" i="38" s="1"/>
  <c r="S360" i="42"/>
  <c r="S360" i="39"/>
  <c r="S360" i="44"/>
  <c r="S130" i="45"/>
  <c r="S130" i="41"/>
  <c r="U130" i="34"/>
  <c r="W130" i="34" s="1"/>
  <c r="S130" i="34"/>
  <c r="T130" i="34" s="1"/>
  <c r="V130" i="34" s="1"/>
  <c r="S130" i="42"/>
  <c r="S130" i="39"/>
  <c r="S130" i="40"/>
  <c r="S130" i="44"/>
  <c r="S130" i="29"/>
  <c r="T130" i="29" s="1"/>
  <c r="V130" i="29" s="1"/>
  <c r="U130" i="29"/>
  <c r="W130" i="29" s="1"/>
  <c r="U130" i="32"/>
  <c r="W130" i="32" s="1"/>
  <c r="S130" i="32"/>
  <c r="T130" i="32" s="1"/>
  <c r="V130" i="32" s="1"/>
  <c r="U130" i="33"/>
  <c r="W130" i="33" s="1"/>
  <c r="S130" i="33"/>
  <c r="T130" i="33" s="1"/>
  <c r="V130" i="33" s="1"/>
  <c r="S130" i="36"/>
  <c r="T130" i="36" s="1"/>
  <c r="V130" i="36" s="1"/>
  <c r="U130" i="36"/>
  <c r="W130" i="36" s="1"/>
  <c r="S130" i="35"/>
  <c r="T130" i="35" s="1"/>
  <c r="V130" i="35" s="1"/>
  <c r="U130" i="35"/>
  <c r="W130" i="35" s="1"/>
  <c r="U130" i="30"/>
  <c r="W130" i="30" s="1"/>
  <c r="S130" i="30"/>
  <c r="T130" i="30" s="1"/>
  <c r="V130" i="30" s="1"/>
  <c r="U130" i="31"/>
  <c r="W130" i="31" s="1"/>
  <c r="S130" i="31"/>
  <c r="T130" i="31" s="1"/>
  <c r="V130" i="31" s="1"/>
  <c r="S130" i="43"/>
  <c r="S130" i="37"/>
  <c r="S130" i="38"/>
  <c r="T130" i="38" s="1"/>
  <c r="V130" i="38" s="1"/>
  <c r="U130" i="38"/>
  <c r="W130" i="38" s="1"/>
  <c r="W130" i="47"/>
  <c r="V130" i="47"/>
  <c r="S130" i="46"/>
  <c r="U130" i="46" s="1"/>
  <c r="W130" i="46" s="1"/>
  <c r="T130" i="46"/>
  <c r="V130" i="46" s="1"/>
  <c r="W130" i="28"/>
  <c r="V130" i="28"/>
  <c r="U130" i="48"/>
  <c r="W130" i="48" s="1"/>
  <c r="S130" i="48"/>
  <c r="T130" i="48" s="1"/>
  <c r="V130" i="48" s="1"/>
  <c r="S361" i="38"/>
  <c r="S361" i="37"/>
  <c r="T361" i="37" s="1"/>
  <c r="V361" i="37" s="1"/>
  <c r="U361" i="37"/>
  <c r="W361" i="37" s="1"/>
  <c r="V361" i="47"/>
  <c r="W361" i="47"/>
  <c r="S361" i="44"/>
  <c r="S361" i="31"/>
  <c r="T361" i="31" s="1"/>
  <c r="V361" i="31" s="1"/>
  <c r="U361" i="31"/>
  <c r="W361" i="31" s="1"/>
  <c r="S361" i="39"/>
  <c r="S361" i="29"/>
  <c r="T361" i="29" s="1"/>
  <c r="V361" i="29" s="1"/>
  <c r="U361" i="29"/>
  <c r="W361" i="29" s="1"/>
  <c r="S361" i="45"/>
  <c r="S361" i="41"/>
  <c r="U361" i="30"/>
  <c r="W361" i="30" s="1"/>
  <c r="S361" i="30"/>
  <c r="T361" i="30" s="1"/>
  <c r="V361" i="30" s="1"/>
  <c r="U361" i="33"/>
  <c r="W361" i="33" s="1"/>
  <c r="S361" i="33"/>
  <c r="T361" i="33" s="1"/>
  <c r="V361" i="33" s="1"/>
  <c r="S361" i="43"/>
  <c r="S361" i="40"/>
  <c r="S361" i="46"/>
  <c r="U361" i="46" s="1"/>
  <c r="W361" i="46" s="1"/>
  <c r="T361" i="46"/>
  <c r="V361" i="46" s="1"/>
  <c r="S361" i="34"/>
  <c r="T361" i="34" s="1"/>
  <c r="V361" i="34" s="1"/>
  <c r="U361" i="34"/>
  <c r="W361" i="34" s="1"/>
  <c r="S361" i="42"/>
  <c r="S361" i="48"/>
  <c r="T361" i="48" s="1"/>
  <c r="V361" i="48" s="1"/>
  <c r="U361" i="48"/>
  <c r="W361" i="48" s="1"/>
  <c r="W361" i="28"/>
  <c r="V361" i="28"/>
  <c r="S361" i="36"/>
  <c r="T361" i="36" s="1"/>
  <c r="V361" i="36" s="1"/>
  <c r="U361" i="36"/>
  <c r="W361" i="36" s="1"/>
  <c r="U361" i="35"/>
  <c r="W361" i="35" s="1"/>
  <c r="S361" i="35"/>
  <c r="T361" i="35" s="1"/>
  <c r="V361" i="35" s="1"/>
  <c r="S361" i="32"/>
  <c r="T361" i="32" s="1"/>
  <c r="V361" i="32" s="1"/>
  <c r="U361" i="32"/>
  <c r="W361" i="32" s="1"/>
  <c r="S194" i="42"/>
  <c r="S194" i="48"/>
  <c r="T194" i="48" s="1"/>
  <c r="V194" i="48" s="1"/>
  <c r="U194" i="48"/>
  <c r="W194" i="48" s="1"/>
  <c r="S194" i="41"/>
  <c r="U194" i="32"/>
  <c r="W194" i="32" s="1"/>
  <c r="S194" i="32"/>
  <c r="T194" i="32" s="1"/>
  <c r="V194" i="32" s="1"/>
  <c r="S194" i="44"/>
  <c r="S194" i="40"/>
  <c r="S194" i="30"/>
  <c r="T194" i="30" s="1"/>
  <c r="V194" i="30" s="1"/>
  <c r="U194" i="30"/>
  <c r="W194" i="30" s="1"/>
  <c r="S194" i="38"/>
  <c r="T194" i="38" s="1"/>
  <c r="V194" i="38" s="1"/>
  <c r="U194" i="38"/>
  <c r="W194" i="38" s="1"/>
  <c r="S194" i="36"/>
  <c r="T194" i="36" s="1"/>
  <c r="V194" i="36" s="1"/>
  <c r="U194" i="36"/>
  <c r="W194" i="36" s="1"/>
  <c r="V194" i="28"/>
  <c r="W194" i="28"/>
  <c r="S194" i="43"/>
  <c r="S194" i="29"/>
  <c r="T194" i="29" s="1"/>
  <c r="V194" i="29" s="1"/>
  <c r="U194" i="29"/>
  <c r="W194" i="29" s="1"/>
  <c r="S194" i="34"/>
  <c r="T194" i="34" s="1"/>
  <c r="V194" i="34" s="1"/>
  <c r="U194" i="34"/>
  <c r="W194" i="34" s="1"/>
  <c r="S194" i="33"/>
  <c r="T194" i="33" s="1"/>
  <c r="V194" i="33" s="1"/>
  <c r="U194" i="33"/>
  <c r="W194" i="33" s="1"/>
  <c r="S194" i="46"/>
  <c r="U194" i="46" s="1"/>
  <c r="W194" i="46" s="1"/>
  <c r="T194" i="46"/>
  <c r="V194" i="46" s="1"/>
  <c r="S194" i="45"/>
  <c r="U194" i="45" s="1"/>
  <c r="W194" i="45" s="1"/>
  <c r="T194" i="45"/>
  <c r="V194" i="45" s="1"/>
  <c r="S194" i="39"/>
  <c r="U194" i="31"/>
  <c r="W194" i="31" s="1"/>
  <c r="S194" i="31"/>
  <c r="T194" i="31" s="1"/>
  <c r="V194" i="31" s="1"/>
  <c r="U194" i="35"/>
  <c r="W194" i="35" s="1"/>
  <c r="S194" i="35"/>
  <c r="T194" i="35" s="1"/>
  <c r="V194" i="35" s="1"/>
  <c r="V194" i="47"/>
  <c r="W194" i="47"/>
  <c r="S194" i="37"/>
  <c r="T194" i="37" s="1"/>
  <c r="V194" i="37" s="1"/>
  <c r="U194" i="37"/>
  <c r="W194" i="37" s="1"/>
  <c r="S357" i="34"/>
  <c r="T357" i="34" s="1"/>
  <c r="V357" i="34" s="1"/>
  <c r="U357" i="34"/>
  <c r="W357" i="34" s="1"/>
  <c r="S357" i="35"/>
  <c r="T357" i="35" s="1"/>
  <c r="V357" i="35" s="1"/>
  <c r="U357" i="35"/>
  <c r="W357" i="35" s="1"/>
  <c r="S357" i="45"/>
  <c r="U357" i="45" s="1"/>
  <c r="W357" i="45" s="1"/>
  <c r="T357" i="45"/>
  <c r="V357" i="45" s="1"/>
  <c r="S357" i="40"/>
  <c r="V357" i="28"/>
  <c r="W357" i="28"/>
  <c r="S357" i="43"/>
  <c r="S210" i="30"/>
  <c r="T210" i="30" s="1"/>
  <c r="V210" i="30" s="1"/>
  <c r="U210" i="30"/>
  <c r="W210" i="30" s="1"/>
  <c r="S210" i="40"/>
  <c r="T210" i="40" s="1"/>
  <c r="V210" i="40" s="1"/>
  <c r="U210" i="40"/>
  <c r="W210" i="40" s="1"/>
  <c r="S210" i="29"/>
  <c r="T210" i="29" s="1"/>
  <c r="V210" i="29" s="1"/>
  <c r="U210" i="29"/>
  <c r="W210" i="29" s="1"/>
  <c r="S210" i="41"/>
  <c r="S210" i="38"/>
  <c r="S210" i="37"/>
  <c r="T210" i="37" s="1"/>
  <c r="V210" i="37" s="1"/>
  <c r="U210" i="37"/>
  <c r="W210" i="37" s="1"/>
  <c r="S210" i="36"/>
  <c r="T210" i="36" s="1"/>
  <c r="V210" i="36" s="1"/>
  <c r="U210" i="36"/>
  <c r="W210" i="36" s="1"/>
  <c r="S210" i="44"/>
  <c r="S210" i="48"/>
  <c r="T210" i="48" s="1"/>
  <c r="V210" i="48" s="1"/>
  <c r="U210" i="48"/>
  <c r="W210" i="48" s="1"/>
  <c r="S210" i="39"/>
  <c r="S210" i="42"/>
  <c r="S210" i="34"/>
  <c r="T210" i="34" s="1"/>
  <c r="V210" i="34" s="1"/>
  <c r="U210" i="34"/>
  <c r="W210" i="34" s="1"/>
  <c r="S210" i="46"/>
  <c r="U210" i="46" s="1"/>
  <c r="W210" i="46" s="1"/>
  <c r="T210" i="46"/>
  <c r="V210" i="46" s="1"/>
  <c r="V210" i="47"/>
  <c r="W210" i="47"/>
  <c r="S210" i="35"/>
  <c r="T210" i="35" s="1"/>
  <c r="V210" i="35" s="1"/>
  <c r="U210" i="35"/>
  <c r="W210" i="35" s="1"/>
  <c r="S210" i="33"/>
  <c r="T210" i="33" s="1"/>
  <c r="V210" i="33" s="1"/>
  <c r="U210" i="33"/>
  <c r="W210" i="33" s="1"/>
  <c r="S210" i="32"/>
  <c r="T210" i="32" s="1"/>
  <c r="V210" i="32" s="1"/>
  <c r="U210" i="32"/>
  <c r="W210" i="32" s="1"/>
  <c r="S210" i="43"/>
  <c r="S210" i="31"/>
  <c r="T210" i="31" s="1"/>
  <c r="V210" i="31" s="1"/>
  <c r="U210" i="31"/>
  <c r="W210" i="31" s="1"/>
  <c r="S210" i="45"/>
  <c r="U210" i="45" s="1"/>
  <c r="W210" i="45" s="1"/>
  <c r="T210" i="45"/>
  <c r="V210" i="45" s="1"/>
  <c r="V210" i="28"/>
  <c r="W210" i="28"/>
  <c r="W115" i="28"/>
  <c r="V115" i="28"/>
  <c r="U115" i="34"/>
  <c r="W115" i="34" s="1"/>
  <c r="S115" i="34"/>
  <c r="T115" i="34" s="1"/>
  <c r="V115" i="34" s="1"/>
  <c r="U115" i="35"/>
  <c r="W115" i="35" s="1"/>
  <c r="S115" i="35"/>
  <c r="T115" i="35" s="1"/>
  <c r="V115" i="35" s="1"/>
  <c r="U115" i="32"/>
  <c r="W115" i="32" s="1"/>
  <c r="S115" i="32"/>
  <c r="T115" i="32" s="1"/>
  <c r="V115" i="32" s="1"/>
  <c r="U115" i="36"/>
  <c r="W115" i="36" s="1"/>
  <c r="S115" i="36"/>
  <c r="T115" i="36" s="1"/>
  <c r="V115" i="36" s="1"/>
  <c r="S115" i="45"/>
  <c r="W115" i="47"/>
  <c r="V115" i="47"/>
  <c r="S115" i="39"/>
  <c r="S115" i="29"/>
  <c r="T115" i="29" s="1"/>
  <c r="V115" i="29" s="1"/>
  <c r="U115" i="29"/>
  <c r="W115" i="29" s="1"/>
  <c r="T115" i="46"/>
  <c r="V115" i="46" s="1"/>
  <c r="S115" i="46"/>
  <c r="U115" i="46" s="1"/>
  <c r="W115" i="46" s="1"/>
  <c r="S115" i="43"/>
  <c r="S115" i="42"/>
  <c r="S115" i="31"/>
  <c r="T115" i="31" s="1"/>
  <c r="V115" i="31" s="1"/>
  <c r="U115" i="31"/>
  <c r="W115" i="31" s="1"/>
  <c r="S115" i="41"/>
  <c r="S115" i="48"/>
  <c r="T115" i="48" s="1"/>
  <c r="V115" i="48" s="1"/>
  <c r="U115" i="48"/>
  <c r="W115" i="48" s="1"/>
  <c r="S115" i="44"/>
  <c r="S115" i="33"/>
  <c r="T115" i="33" s="1"/>
  <c r="V115" i="33" s="1"/>
  <c r="U115" i="33"/>
  <c r="W115" i="33" s="1"/>
  <c r="S115" i="30"/>
  <c r="T115" i="30" s="1"/>
  <c r="V115" i="30" s="1"/>
  <c r="U115" i="30"/>
  <c r="W115" i="30" s="1"/>
  <c r="S115" i="40"/>
  <c r="S115" i="37"/>
  <c r="T115" i="37" s="1"/>
  <c r="V115" i="37" s="1"/>
  <c r="U115" i="37"/>
  <c r="W115" i="37" s="1"/>
  <c r="S115" i="38"/>
  <c r="T115" i="38" s="1"/>
  <c r="V115" i="38" s="1"/>
  <c r="U115" i="38"/>
  <c r="W115" i="38" s="1"/>
  <c r="S391" i="42"/>
  <c r="S391" i="41"/>
  <c r="S391" i="39"/>
  <c r="S391" i="45"/>
  <c r="U391" i="45" s="1"/>
  <c r="W391" i="45" s="1"/>
  <c r="T391" i="45"/>
  <c r="V391" i="45" s="1"/>
  <c r="S391" i="37"/>
  <c r="W391" i="28"/>
  <c r="V391" i="28"/>
  <c r="T391" i="46"/>
  <c r="V391" i="46" s="1"/>
  <c r="S391" i="46"/>
  <c r="U391" i="46" s="1"/>
  <c r="W391" i="46" s="1"/>
  <c r="U391" i="34"/>
  <c r="W391" i="34" s="1"/>
  <c r="S391" i="34"/>
  <c r="T391" i="34" s="1"/>
  <c r="V391" i="34" s="1"/>
  <c r="U391" i="33"/>
  <c r="W391" i="33" s="1"/>
  <c r="S391" i="33"/>
  <c r="T391" i="33" s="1"/>
  <c r="V391" i="33" s="1"/>
  <c r="S391" i="29"/>
  <c r="T391" i="29" s="1"/>
  <c r="V391" i="29" s="1"/>
  <c r="U391" i="29"/>
  <c r="W391" i="29" s="1"/>
  <c r="U391" i="32"/>
  <c r="W391" i="32" s="1"/>
  <c r="S391" i="32"/>
  <c r="T391" i="32" s="1"/>
  <c r="V391" i="32" s="1"/>
  <c r="S391" i="43"/>
  <c r="S391" i="44"/>
  <c r="S391" i="31"/>
  <c r="T391" i="31" s="1"/>
  <c r="V391" i="31" s="1"/>
  <c r="U391" i="31"/>
  <c r="W391" i="31" s="1"/>
  <c r="U391" i="48"/>
  <c r="W391" i="48" s="1"/>
  <c r="S391" i="48"/>
  <c r="T391" i="48" s="1"/>
  <c r="V391" i="48" s="1"/>
  <c r="U391" i="30"/>
  <c r="W391" i="30" s="1"/>
  <c r="S391" i="30"/>
  <c r="T391" i="30" s="1"/>
  <c r="V391" i="30" s="1"/>
  <c r="W391" i="47"/>
  <c r="V391" i="47"/>
  <c r="U391" i="36"/>
  <c r="W391" i="36" s="1"/>
  <c r="S391" i="36"/>
  <c r="T391" i="36" s="1"/>
  <c r="V391" i="36" s="1"/>
  <c r="S391" i="40"/>
  <c r="S391" i="38"/>
  <c r="T391" i="38" s="1"/>
  <c r="V391" i="38" s="1"/>
  <c r="U391" i="38"/>
  <c r="W391" i="38" s="1"/>
  <c r="S391" i="35"/>
  <c r="T391" i="35" s="1"/>
  <c r="V391" i="35" s="1"/>
  <c r="U391" i="35"/>
  <c r="W391" i="35" s="1"/>
  <c r="S420" i="37"/>
  <c r="S420" i="44"/>
  <c r="S420" i="31"/>
  <c r="T420" i="31" s="1"/>
  <c r="V420" i="31" s="1"/>
  <c r="U420" i="31"/>
  <c r="W420" i="31" s="1"/>
  <c r="S420" i="36"/>
  <c r="T420" i="36" s="1"/>
  <c r="V420" i="36" s="1"/>
  <c r="U420" i="36"/>
  <c r="W420" i="36" s="1"/>
  <c r="S420" i="41"/>
  <c r="S420" i="33"/>
  <c r="T420" i="33" s="1"/>
  <c r="V420" i="33" s="1"/>
  <c r="U420" i="33"/>
  <c r="W420" i="33" s="1"/>
  <c r="S420" i="42"/>
  <c r="U420" i="32"/>
  <c r="W420" i="32" s="1"/>
  <c r="S420" i="32"/>
  <c r="T420" i="32" s="1"/>
  <c r="V420" i="32" s="1"/>
  <c r="S420" i="34"/>
  <c r="T420" i="34" s="1"/>
  <c r="V420" i="34" s="1"/>
  <c r="U420" i="34"/>
  <c r="W420" i="34" s="1"/>
  <c r="S420" i="38"/>
  <c r="S420" i="30"/>
  <c r="T420" i="30" s="1"/>
  <c r="V420" i="30" s="1"/>
  <c r="U420" i="30"/>
  <c r="W420" i="30" s="1"/>
  <c r="S420" i="43"/>
  <c r="V420" i="47"/>
  <c r="W420" i="47"/>
  <c r="S420" i="48"/>
  <c r="T420" i="48" s="1"/>
  <c r="V420" i="48" s="1"/>
  <c r="U420" i="48"/>
  <c r="W420" i="48" s="1"/>
  <c r="S420" i="39"/>
  <c r="S420" i="35"/>
  <c r="T420" i="35" s="1"/>
  <c r="V420" i="35" s="1"/>
  <c r="U420" i="35"/>
  <c r="W420" i="35" s="1"/>
  <c r="S420" i="45"/>
  <c r="T420" i="46"/>
  <c r="V420" i="46" s="1"/>
  <c r="S420" i="46"/>
  <c r="U420" i="46" s="1"/>
  <c r="W420" i="46" s="1"/>
  <c r="S420" i="40"/>
  <c r="V420" i="28"/>
  <c r="W420" i="28"/>
  <c r="S420" i="29"/>
  <c r="T420" i="29" s="1"/>
  <c r="V420" i="29" s="1"/>
  <c r="U420" i="29"/>
  <c r="W420" i="29" s="1"/>
  <c r="S231" i="44"/>
  <c r="T231" i="44" s="1"/>
  <c r="V231" i="44" s="1"/>
  <c r="U231" i="44"/>
  <c r="W231" i="44" s="1"/>
  <c r="S231" i="46"/>
  <c r="U231" i="46" s="1"/>
  <c r="W231" i="46" s="1"/>
  <c r="T231" i="46"/>
  <c r="V231" i="46" s="1"/>
  <c r="S231" i="31"/>
  <c r="T231" i="31" s="1"/>
  <c r="V231" i="31" s="1"/>
  <c r="U231" i="31"/>
  <c r="W231" i="31" s="1"/>
  <c r="S231" i="43"/>
  <c r="U231" i="35"/>
  <c r="W231" i="35" s="1"/>
  <c r="S231" i="35"/>
  <c r="T231" i="35" s="1"/>
  <c r="V231" i="35" s="1"/>
  <c r="S231" i="41"/>
  <c r="S231" i="29"/>
  <c r="T231" i="29" s="1"/>
  <c r="V231" i="29" s="1"/>
  <c r="U231" i="29"/>
  <c r="W231" i="29" s="1"/>
  <c r="S231" i="45"/>
  <c r="S231" i="42"/>
  <c r="V231" i="28"/>
  <c r="W231" i="28"/>
  <c r="S231" i="37"/>
  <c r="U231" i="36"/>
  <c r="W231" i="36" s="1"/>
  <c r="S231" i="36"/>
  <c r="T231" i="36" s="1"/>
  <c r="V231" i="36" s="1"/>
  <c r="S231" i="40"/>
  <c r="S231" i="48"/>
  <c r="T231" i="48" s="1"/>
  <c r="V231" i="48" s="1"/>
  <c r="U231" i="48"/>
  <c r="W231" i="48" s="1"/>
  <c r="U231" i="32"/>
  <c r="W231" i="32" s="1"/>
  <c r="S231" i="32"/>
  <c r="T231" i="32" s="1"/>
  <c r="V231" i="32" s="1"/>
  <c r="U231" i="33"/>
  <c r="W231" i="33" s="1"/>
  <c r="S231" i="33"/>
  <c r="T231" i="33" s="1"/>
  <c r="V231" i="33" s="1"/>
  <c r="S231" i="30"/>
  <c r="T231" i="30" s="1"/>
  <c r="V231" i="30" s="1"/>
  <c r="U231" i="30"/>
  <c r="W231" i="30" s="1"/>
  <c r="U231" i="34"/>
  <c r="W231" i="34" s="1"/>
  <c r="S231" i="34"/>
  <c r="T231" i="34" s="1"/>
  <c r="V231" i="34" s="1"/>
  <c r="S231" i="39"/>
  <c r="W231" i="47"/>
  <c r="V231" i="47"/>
  <c r="S231" i="38"/>
  <c r="T231" i="38" s="1"/>
  <c r="V231" i="38" s="1"/>
  <c r="U231" i="38"/>
  <c r="W231" i="38" s="1"/>
  <c r="S199" i="39"/>
  <c r="S199" i="40"/>
  <c r="T199" i="40" s="1"/>
  <c r="V199" i="40" s="1"/>
  <c r="U199" i="40"/>
  <c r="W199" i="40" s="1"/>
  <c r="S199" i="45"/>
  <c r="U199" i="45" s="1"/>
  <c r="W199" i="45" s="1"/>
  <c r="T199" i="45"/>
  <c r="V199" i="45" s="1"/>
  <c r="S199" i="44"/>
  <c r="T199" i="46"/>
  <c r="V199" i="46" s="1"/>
  <c r="S199" i="46"/>
  <c r="U199" i="46" s="1"/>
  <c r="W199" i="46" s="1"/>
  <c r="S199" i="42"/>
  <c r="T199" i="42" s="1"/>
  <c r="V199" i="42" s="1"/>
  <c r="U199" i="42"/>
  <c r="W199" i="42" s="1"/>
  <c r="S199" i="48"/>
  <c r="T199" i="48" s="1"/>
  <c r="V199" i="48" s="1"/>
  <c r="U199" i="48"/>
  <c r="W199" i="48" s="1"/>
  <c r="V199" i="47"/>
  <c r="W199" i="47"/>
  <c r="S199" i="38"/>
  <c r="T199" i="38" s="1"/>
  <c r="V199" i="38" s="1"/>
  <c r="U199" i="38"/>
  <c r="W199" i="38" s="1"/>
  <c r="W199" i="28"/>
  <c r="V199" i="28"/>
  <c r="S199" i="35"/>
  <c r="T199" i="35" s="1"/>
  <c r="V199" i="35" s="1"/>
  <c r="U199" i="35"/>
  <c r="W199" i="35" s="1"/>
  <c r="S199" i="41"/>
  <c r="S199" i="32"/>
  <c r="T199" i="32" s="1"/>
  <c r="V199" i="32" s="1"/>
  <c r="U199" i="32"/>
  <c r="W199" i="32" s="1"/>
  <c r="S199" i="33"/>
  <c r="T199" i="33" s="1"/>
  <c r="V199" i="33" s="1"/>
  <c r="U199" i="33"/>
  <c r="W199" i="33" s="1"/>
  <c r="S199" i="30"/>
  <c r="T199" i="30" s="1"/>
  <c r="V199" i="30" s="1"/>
  <c r="U199" i="30"/>
  <c r="W199" i="30" s="1"/>
  <c r="S199" i="37"/>
  <c r="T199" i="37" s="1"/>
  <c r="V199" i="37" s="1"/>
  <c r="U199" i="37"/>
  <c r="W199" i="37" s="1"/>
  <c r="S199" i="29"/>
  <c r="T199" i="29" s="1"/>
  <c r="V199" i="29" s="1"/>
  <c r="U199" i="29"/>
  <c r="W199" i="29" s="1"/>
  <c r="S199" i="43"/>
  <c r="S199" i="34"/>
  <c r="T199" i="34" s="1"/>
  <c r="V199" i="34" s="1"/>
  <c r="U199" i="34"/>
  <c r="W199" i="34" s="1"/>
  <c r="S199" i="31"/>
  <c r="T199" i="31" s="1"/>
  <c r="V199" i="31" s="1"/>
  <c r="U199" i="31"/>
  <c r="W199" i="31" s="1"/>
  <c r="S199" i="36"/>
  <c r="T199" i="36" s="1"/>
  <c r="V199" i="36" s="1"/>
  <c r="U199" i="36"/>
  <c r="W199" i="36" s="1"/>
  <c r="S155" i="36"/>
  <c r="T155" i="36" s="1"/>
  <c r="V155" i="36" s="1"/>
  <c r="U155" i="36"/>
  <c r="W155" i="36" s="1"/>
  <c r="S155" i="39"/>
  <c r="S155" i="41"/>
  <c r="V155" i="47"/>
  <c r="W155" i="47"/>
  <c r="S155" i="45"/>
  <c r="U155" i="45" s="1"/>
  <c r="W155" i="45" s="1"/>
  <c r="T155" i="45"/>
  <c r="V155" i="45" s="1"/>
  <c r="S155" i="35"/>
  <c r="T155" i="35" s="1"/>
  <c r="V155" i="35" s="1"/>
  <c r="U155" i="35"/>
  <c r="W155" i="35" s="1"/>
  <c r="S155" i="33"/>
  <c r="T155" i="33" s="1"/>
  <c r="V155" i="33" s="1"/>
  <c r="U155" i="33"/>
  <c r="W155" i="33" s="1"/>
  <c r="S155" i="29"/>
  <c r="T155" i="29" s="1"/>
  <c r="V155" i="29" s="1"/>
  <c r="U155" i="29"/>
  <c r="W155" i="29" s="1"/>
  <c r="S155" i="40"/>
  <c r="S155" i="30"/>
  <c r="T155" i="30" s="1"/>
  <c r="V155" i="30" s="1"/>
  <c r="U155" i="30"/>
  <c r="W155" i="30" s="1"/>
  <c r="S155" i="48"/>
  <c r="T155" i="48" s="1"/>
  <c r="V155" i="48" s="1"/>
  <c r="U155" i="48"/>
  <c r="W155" i="48" s="1"/>
  <c r="W155" i="28"/>
  <c r="V155" i="28"/>
  <c r="S155" i="44"/>
  <c r="S155" i="38"/>
  <c r="T155" i="38" s="1"/>
  <c r="V155" i="38" s="1"/>
  <c r="U155" i="38"/>
  <c r="W155" i="38" s="1"/>
  <c r="S155" i="34"/>
  <c r="T155" i="34" s="1"/>
  <c r="V155" i="34" s="1"/>
  <c r="U155" i="34"/>
  <c r="W155" i="34" s="1"/>
  <c r="S155" i="31"/>
  <c r="T155" i="31" s="1"/>
  <c r="V155" i="31" s="1"/>
  <c r="U155" i="31"/>
  <c r="W155" i="31" s="1"/>
  <c r="S155" i="46"/>
  <c r="U155" i="46" s="1"/>
  <c r="W155" i="46" s="1"/>
  <c r="T155" i="46"/>
  <c r="V155" i="46" s="1"/>
  <c r="S155" i="43"/>
  <c r="S155" i="37"/>
  <c r="T155" i="37" s="1"/>
  <c r="V155" i="37" s="1"/>
  <c r="U155" i="37"/>
  <c r="W155" i="37" s="1"/>
  <c r="S155" i="42"/>
  <c r="S155" i="32"/>
  <c r="T155" i="32" s="1"/>
  <c r="V155" i="32" s="1"/>
  <c r="U155" i="32"/>
  <c r="W155" i="32" s="1"/>
  <c r="S92" i="44"/>
  <c r="S92" i="38"/>
  <c r="T92" i="38" s="1"/>
  <c r="V92" i="38" s="1"/>
  <c r="U92" i="38"/>
  <c r="W92" i="38" s="1"/>
  <c r="U92" i="48"/>
  <c r="W92" i="48" s="1"/>
  <c r="S92" i="48"/>
  <c r="T92" i="48" s="1"/>
  <c r="V92" i="48" s="1"/>
  <c r="S92" i="40"/>
  <c r="S92" i="42"/>
  <c r="S92" i="46"/>
  <c r="U92" i="46" s="1"/>
  <c r="W92" i="46" s="1"/>
  <c r="T92" i="46"/>
  <c r="V92" i="46" s="1"/>
  <c r="S92" i="32"/>
  <c r="T92" i="32" s="1"/>
  <c r="V92" i="32" s="1"/>
  <c r="U92" i="32"/>
  <c r="W92" i="32" s="1"/>
  <c r="S92" i="39"/>
  <c r="U92" i="36"/>
  <c r="W92" i="36" s="1"/>
  <c r="S92" i="36"/>
  <c r="T92" i="36" s="1"/>
  <c r="V92" i="36" s="1"/>
  <c r="U92" i="31"/>
  <c r="W92" i="31" s="1"/>
  <c r="S92" i="31"/>
  <c r="T92" i="31" s="1"/>
  <c r="V92" i="31" s="1"/>
  <c r="S92" i="34"/>
  <c r="T92" i="34" s="1"/>
  <c r="V92" i="34" s="1"/>
  <c r="U92" i="34"/>
  <c r="W92" i="34" s="1"/>
  <c r="S92" i="33"/>
  <c r="T92" i="33" s="1"/>
  <c r="V92" i="33" s="1"/>
  <c r="U92" i="33"/>
  <c r="W92" i="33" s="1"/>
  <c r="S92" i="35"/>
  <c r="T92" i="35" s="1"/>
  <c r="V92" i="35" s="1"/>
  <c r="U92" i="35"/>
  <c r="W92" i="35" s="1"/>
  <c r="S92" i="29"/>
  <c r="T92" i="29" s="1"/>
  <c r="V92" i="29" s="1"/>
  <c r="U92" i="29"/>
  <c r="W92" i="29" s="1"/>
  <c r="S92" i="41"/>
  <c r="S92" i="43"/>
  <c r="V92" i="47"/>
  <c r="W92" i="47"/>
  <c r="W92" i="28"/>
  <c r="V92" i="28"/>
  <c r="S92" i="37"/>
  <c r="T92" i="37" s="1"/>
  <c r="V92" i="37" s="1"/>
  <c r="U92" i="37"/>
  <c r="W92" i="37" s="1"/>
  <c r="S92" i="45"/>
  <c r="U92" i="45" s="1"/>
  <c r="W92" i="45" s="1"/>
  <c r="T92" i="45"/>
  <c r="V92" i="45" s="1"/>
  <c r="U92" i="30"/>
  <c r="W92" i="30" s="1"/>
  <c r="S92" i="30"/>
  <c r="T92" i="30" s="1"/>
  <c r="V92" i="30" s="1"/>
  <c r="S203" i="48"/>
  <c r="T203" i="48" s="1"/>
  <c r="V203" i="48" s="1"/>
  <c r="U203" i="48"/>
  <c r="W203" i="48" s="1"/>
  <c r="S203" i="33"/>
  <c r="T203" i="33" s="1"/>
  <c r="V203" i="33" s="1"/>
  <c r="U203" i="33"/>
  <c r="W203" i="33" s="1"/>
  <c r="S203" i="37"/>
  <c r="S203" i="45"/>
  <c r="U203" i="45" s="1"/>
  <c r="W203" i="45" s="1"/>
  <c r="T203" i="45"/>
  <c r="V203" i="45" s="1"/>
  <c r="S203" i="31"/>
  <c r="T203" i="31" s="1"/>
  <c r="V203" i="31" s="1"/>
  <c r="U203" i="31"/>
  <c r="W203" i="31" s="1"/>
  <c r="S203" i="35"/>
  <c r="T203" i="35" s="1"/>
  <c r="V203" i="35" s="1"/>
  <c r="U203" i="35"/>
  <c r="W203" i="35" s="1"/>
  <c r="T203" i="46"/>
  <c r="V203" i="46" s="1"/>
  <c r="S203" i="46"/>
  <c r="U203" i="46" s="1"/>
  <c r="W203" i="46" s="1"/>
  <c r="V203" i="28"/>
  <c r="W203" i="28"/>
  <c r="S203" i="36"/>
  <c r="T203" i="36" s="1"/>
  <c r="V203" i="36" s="1"/>
  <c r="U203" i="36"/>
  <c r="W203" i="36" s="1"/>
  <c r="S203" i="43"/>
  <c r="T203" i="43" s="1"/>
  <c r="V203" i="43" s="1"/>
  <c r="U203" i="43"/>
  <c r="W203" i="43" s="1"/>
  <c r="S203" i="42"/>
  <c r="S203" i="29"/>
  <c r="T203" i="29" s="1"/>
  <c r="V203" i="29" s="1"/>
  <c r="U203" i="29"/>
  <c r="W203" i="29" s="1"/>
  <c r="W203" i="47"/>
  <c r="V203" i="47"/>
  <c r="S203" i="34"/>
  <c r="T203" i="34" s="1"/>
  <c r="V203" i="34" s="1"/>
  <c r="U203" i="34"/>
  <c r="W203" i="34" s="1"/>
  <c r="S203" i="39"/>
  <c r="T203" i="39" s="1"/>
  <c r="V203" i="39" s="1"/>
  <c r="U203" i="39"/>
  <c r="W203" i="39" s="1"/>
  <c r="S203" i="41"/>
  <c r="S203" i="40"/>
  <c r="S203" i="30"/>
  <c r="T203" i="30" s="1"/>
  <c r="V203" i="30" s="1"/>
  <c r="U203" i="30"/>
  <c r="W203" i="30" s="1"/>
  <c r="S203" i="38"/>
  <c r="T203" i="38" s="1"/>
  <c r="V203" i="38" s="1"/>
  <c r="U203" i="38"/>
  <c r="W203" i="38" s="1"/>
  <c r="S203" i="32"/>
  <c r="T203" i="32" s="1"/>
  <c r="V203" i="32" s="1"/>
  <c r="U203" i="32"/>
  <c r="W203" i="32" s="1"/>
  <c r="S203" i="44"/>
  <c r="V122" i="28"/>
  <c r="W122" i="28"/>
  <c r="V122" i="47"/>
  <c r="W122" i="47"/>
  <c r="S308" i="42"/>
  <c r="S308" i="30"/>
  <c r="T308" i="30" s="1"/>
  <c r="V308" i="30" s="1"/>
  <c r="U308" i="30"/>
  <c r="W308" i="30" s="1"/>
  <c r="S308" i="45"/>
  <c r="V308" i="47"/>
  <c r="W308" i="47"/>
  <c r="S308" i="35"/>
  <c r="T308" i="35" s="1"/>
  <c r="V308" i="35" s="1"/>
  <c r="U308" i="35"/>
  <c r="W308" i="35" s="1"/>
  <c r="S308" i="39"/>
  <c r="T308" i="39" s="1"/>
  <c r="V308" i="39" s="1"/>
  <c r="U308" i="39"/>
  <c r="W308" i="39" s="1"/>
  <c r="S308" i="34"/>
  <c r="T308" i="34" s="1"/>
  <c r="V308" i="34" s="1"/>
  <c r="U308" i="34"/>
  <c r="W308" i="34" s="1"/>
  <c r="S308" i="44"/>
  <c r="S308" i="36"/>
  <c r="T308" i="36" s="1"/>
  <c r="V308" i="36" s="1"/>
  <c r="U308" i="36"/>
  <c r="W308" i="36" s="1"/>
  <c r="S308" i="38"/>
  <c r="T308" i="38" s="1"/>
  <c r="V308" i="38" s="1"/>
  <c r="U308" i="38"/>
  <c r="W308" i="38" s="1"/>
  <c r="S308" i="48"/>
  <c r="T308" i="48" s="1"/>
  <c r="V308" i="48" s="1"/>
  <c r="U308" i="48"/>
  <c r="W308" i="48" s="1"/>
  <c r="S308" i="33"/>
  <c r="T308" i="33" s="1"/>
  <c r="V308" i="33" s="1"/>
  <c r="U308" i="33"/>
  <c r="W308" i="33" s="1"/>
  <c r="U308" i="31"/>
  <c r="W308" i="31" s="1"/>
  <c r="S308" i="31"/>
  <c r="T308" i="31" s="1"/>
  <c r="V308" i="31" s="1"/>
  <c r="U308" i="32"/>
  <c r="W308" i="32" s="1"/>
  <c r="S308" i="32"/>
  <c r="T308" i="32" s="1"/>
  <c r="V308" i="32" s="1"/>
  <c r="S308" i="43"/>
  <c r="S308" i="29"/>
  <c r="T308" i="29" s="1"/>
  <c r="V308" i="29" s="1"/>
  <c r="U308" i="29"/>
  <c r="W308" i="29" s="1"/>
  <c r="S308" i="37"/>
  <c r="T308" i="37" s="1"/>
  <c r="V308" i="37" s="1"/>
  <c r="U308" i="37"/>
  <c r="W308" i="37" s="1"/>
  <c r="S308" i="41"/>
  <c r="S308" i="40"/>
  <c r="T308" i="40" s="1"/>
  <c r="V308" i="40" s="1"/>
  <c r="U308" i="40"/>
  <c r="W308" i="40" s="1"/>
  <c r="V308" i="28"/>
  <c r="W308" i="28"/>
  <c r="T308" i="46"/>
  <c r="V308" i="46" s="1"/>
  <c r="S308" i="46"/>
  <c r="U308" i="46" s="1"/>
  <c r="W308" i="46" s="1"/>
  <c r="U422" i="31"/>
  <c r="W422" i="31" s="1"/>
  <c r="S422" i="31"/>
  <c r="T422" i="31" s="1"/>
  <c r="V422" i="31" s="1"/>
  <c r="S422" i="45"/>
  <c r="S422" i="43"/>
  <c r="S422" i="33"/>
  <c r="T422" i="33" s="1"/>
  <c r="V422" i="33" s="1"/>
  <c r="U422" i="33"/>
  <c r="W422" i="33" s="1"/>
  <c r="S422" i="37"/>
  <c r="U422" i="29"/>
  <c r="W422" i="29" s="1"/>
  <c r="S422" i="29"/>
  <c r="T422" i="29" s="1"/>
  <c r="V422" i="29" s="1"/>
  <c r="S422" i="38"/>
  <c r="S422" i="35"/>
  <c r="T422" i="35" s="1"/>
  <c r="V422" i="35" s="1"/>
  <c r="U422" i="35"/>
  <c r="W422" i="35" s="1"/>
  <c r="S422" i="30"/>
  <c r="T422" i="30" s="1"/>
  <c r="V422" i="30" s="1"/>
  <c r="U422" i="30"/>
  <c r="W422" i="30" s="1"/>
  <c r="S422" i="44"/>
  <c r="T422" i="46"/>
  <c r="V422" i="46" s="1"/>
  <c r="S422" i="46"/>
  <c r="U422" i="46" s="1"/>
  <c r="W422" i="46" s="1"/>
  <c r="S422" i="48"/>
  <c r="T422" i="48" s="1"/>
  <c r="V422" i="48" s="1"/>
  <c r="U422" i="48"/>
  <c r="W422" i="48" s="1"/>
  <c r="S422" i="41"/>
  <c r="T422" i="41" s="1"/>
  <c r="V422" i="41" s="1"/>
  <c r="U422" i="41"/>
  <c r="W422" i="41" s="1"/>
  <c r="W422" i="47"/>
  <c r="V422" i="47"/>
  <c r="U422" i="34"/>
  <c r="W422" i="34" s="1"/>
  <c r="S422" i="34"/>
  <c r="T422" i="34" s="1"/>
  <c r="V422" i="34" s="1"/>
  <c r="S422" i="39"/>
  <c r="T422" i="39" s="1"/>
  <c r="V422" i="39" s="1"/>
  <c r="U422" i="39"/>
  <c r="W422" i="39" s="1"/>
  <c r="S422" i="32"/>
  <c r="T422" i="32" s="1"/>
  <c r="V422" i="32" s="1"/>
  <c r="U422" i="32"/>
  <c r="W422" i="32" s="1"/>
  <c r="W422" i="28"/>
  <c r="V422" i="28"/>
  <c r="S422" i="42"/>
  <c r="S422" i="40"/>
  <c r="U422" i="36"/>
  <c r="W422" i="36" s="1"/>
  <c r="S422" i="36"/>
  <c r="T422" i="36" s="1"/>
  <c r="V422" i="36" s="1"/>
  <c r="S157" i="33"/>
  <c r="T157" i="33" s="1"/>
  <c r="V157" i="33" s="1"/>
  <c r="U157" i="33"/>
  <c r="W157" i="33" s="1"/>
  <c r="S157" i="39"/>
  <c r="T157" i="39" s="1"/>
  <c r="V157" i="39" s="1"/>
  <c r="U157" i="39"/>
  <c r="W157" i="39" s="1"/>
  <c r="S157" i="36"/>
  <c r="T157" i="36" s="1"/>
  <c r="V157" i="36" s="1"/>
  <c r="U157" i="36"/>
  <c r="W157" i="36" s="1"/>
  <c r="S157" i="43"/>
  <c r="T157" i="43" s="1"/>
  <c r="V157" i="43" s="1"/>
  <c r="U157" i="43"/>
  <c r="W157" i="43" s="1"/>
  <c r="S157" i="40"/>
  <c r="S157" i="38"/>
  <c r="T157" i="38" s="1"/>
  <c r="V157" i="38" s="1"/>
  <c r="U157" i="38"/>
  <c r="W157" i="38" s="1"/>
  <c r="S157" i="29"/>
  <c r="T157" i="29" s="1"/>
  <c r="V157" i="29" s="1"/>
  <c r="U157" i="29"/>
  <c r="W157" i="29" s="1"/>
  <c r="V157" i="47"/>
  <c r="W157" i="47"/>
  <c r="S157" i="45"/>
  <c r="U157" i="45" s="1"/>
  <c r="W157" i="45" s="1"/>
  <c r="T157" i="45"/>
  <c r="V157" i="45" s="1"/>
  <c r="S157" i="37"/>
  <c r="T157" i="37" s="1"/>
  <c r="V157" i="37" s="1"/>
  <c r="U157" i="37"/>
  <c r="W157" i="37" s="1"/>
  <c r="S157" i="31"/>
  <c r="T157" i="31" s="1"/>
  <c r="V157" i="31" s="1"/>
  <c r="U157" i="31"/>
  <c r="W157" i="31" s="1"/>
  <c r="S157" i="30"/>
  <c r="T157" i="30" s="1"/>
  <c r="V157" i="30" s="1"/>
  <c r="U157" i="30"/>
  <c r="W157" i="30" s="1"/>
  <c r="S157" i="35"/>
  <c r="T157" i="35" s="1"/>
  <c r="V157" i="35" s="1"/>
  <c r="U157" i="35"/>
  <c r="W157" i="35" s="1"/>
  <c r="S157" i="41"/>
  <c r="W157" i="28"/>
  <c r="V157" i="28"/>
  <c r="S157" i="46"/>
  <c r="U157" i="46" s="1"/>
  <c r="W157" i="46" s="1"/>
  <c r="T157" i="46"/>
  <c r="V157" i="46" s="1"/>
  <c r="S157" i="48"/>
  <c r="T157" i="48" s="1"/>
  <c r="V157" i="48" s="1"/>
  <c r="U157" i="48"/>
  <c r="W157" i="48" s="1"/>
  <c r="U157" i="34"/>
  <c r="W157" i="34" s="1"/>
  <c r="S157" i="34"/>
  <c r="T157" i="34" s="1"/>
  <c r="V157" i="34" s="1"/>
  <c r="U157" i="32"/>
  <c r="W157" i="32" s="1"/>
  <c r="S157" i="32"/>
  <c r="T157" i="32" s="1"/>
  <c r="V157" i="32" s="1"/>
  <c r="S157" i="44"/>
  <c r="S157" i="42"/>
  <c r="U208" i="48"/>
  <c r="W208" i="48" s="1"/>
  <c r="S208" i="48"/>
  <c r="T208" i="48" s="1"/>
  <c r="V208" i="48" s="1"/>
  <c r="S208" i="45"/>
  <c r="U208" i="45" s="1"/>
  <c r="W208" i="45" s="1"/>
  <c r="T208" i="45"/>
  <c r="V208" i="45" s="1"/>
  <c r="S208" i="37"/>
  <c r="S208" i="35"/>
  <c r="T208" i="35" s="1"/>
  <c r="V208" i="35" s="1"/>
  <c r="U208" i="35"/>
  <c r="W208" i="35" s="1"/>
  <c r="U208" i="31"/>
  <c r="W208" i="31" s="1"/>
  <c r="S208" i="31"/>
  <c r="T208" i="31" s="1"/>
  <c r="V208" i="31" s="1"/>
  <c r="S208" i="42"/>
  <c r="S208" i="46"/>
  <c r="U208" i="46" s="1"/>
  <c r="W208" i="46" s="1"/>
  <c r="T208" i="46"/>
  <c r="V208" i="46" s="1"/>
  <c r="S208" i="43"/>
  <c r="S208" i="38"/>
  <c r="T208" i="38" s="1"/>
  <c r="V208" i="38" s="1"/>
  <c r="U208" i="38"/>
  <c r="W208" i="38" s="1"/>
  <c r="S208" i="39"/>
  <c r="S208" i="34"/>
  <c r="T208" i="34" s="1"/>
  <c r="V208" i="34" s="1"/>
  <c r="U208" i="34"/>
  <c r="W208" i="34" s="1"/>
  <c r="S208" i="41"/>
  <c r="S208" i="44"/>
  <c r="U208" i="33"/>
  <c r="W208" i="33" s="1"/>
  <c r="S208" i="33"/>
  <c r="T208" i="33" s="1"/>
  <c r="V208" i="33" s="1"/>
  <c r="S208" i="30"/>
  <c r="T208" i="30" s="1"/>
  <c r="V208" i="30" s="1"/>
  <c r="U208" i="30"/>
  <c r="W208" i="30" s="1"/>
  <c r="S208" i="32"/>
  <c r="T208" i="32" s="1"/>
  <c r="V208" i="32" s="1"/>
  <c r="U208" i="32"/>
  <c r="W208" i="32" s="1"/>
  <c r="S320" i="39"/>
  <c r="S320" i="48"/>
  <c r="T320" i="48" s="1"/>
  <c r="V320" i="48" s="1"/>
  <c r="U320" i="48"/>
  <c r="W320" i="48" s="1"/>
  <c r="S320" i="41"/>
  <c r="U320" i="29"/>
  <c r="W320" i="29" s="1"/>
  <c r="S320" i="29"/>
  <c r="T320" i="29" s="1"/>
  <c r="V320" i="29" s="1"/>
  <c r="S320" i="38"/>
  <c r="T320" i="38" s="1"/>
  <c r="V320" i="38" s="1"/>
  <c r="U320" i="38"/>
  <c r="W320" i="38" s="1"/>
  <c r="S320" i="36"/>
  <c r="T320" i="36" s="1"/>
  <c r="V320" i="36" s="1"/>
  <c r="U320" i="36"/>
  <c r="W320" i="36" s="1"/>
  <c r="S320" i="46"/>
  <c r="U320" i="46" s="1"/>
  <c r="W320" i="46" s="1"/>
  <c r="T320" i="46"/>
  <c r="V320" i="46" s="1"/>
  <c r="W320" i="47"/>
  <c r="V320" i="47"/>
  <c r="U320" i="32"/>
  <c r="W320" i="32" s="1"/>
  <c r="S320" i="32"/>
  <c r="T320" i="32" s="1"/>
  <c r="V320" i="32" s="1"/>
  <c r="S320" i="44"/>
  <c r="S320" i="45"/>
  <c r="S320" i="40"/>
  <c r="W320" i="28"/>
  <c r="V320" i="28"/>
  <c r="S320" i="43"/>
  <c r="S320" i="37"/>
  <c r="T320" i="37" s="1"/>
  <c r="V320" i="37" s="1"/>
  <c r="U320" i="37"/>
  <c r="W320" i="37" s="1"/>
  <c r="S320" i="30"/>
  <c r="T320" i="30" s="1"/>
  <c r="V320" i="30" s="1"/>
  <c r="U320" i="30"/>
  <c r="W320" i="30" s="1"/>
  <c r="S320" i="34"/>
  <c r="T320" i="34" s="1"/>
  <c r="V320" i="34" s="1"/>
  <c r="U320" i="34"/>
  <c r="W320" i="34" s="1"/>
  <c r="S320" i="33"/>
  <c r="T320" i="33" s="1"/>
  <c r="V320" i="33" s="1"/>
  <c r="U320" i="33"/>
  <c r="W320" i="33" s="1"/>
  <c r="S320" i="31"/>
  <c r="T320" i="31" s="1"/>
  <c r="V320" i="31" s="1"/>
  <c r="U320" i="31"/>
  <c r="W320" i="31" s="1"/>
  <c r="U320" i="35"/>
  <c r="W320" i="35" s="1"/>
  <c r="S320" i="35"/>
  <c r="T320" i="35" s="1"/>
  <c r="V320" i="35" s="1"/>
  <c r="S320" i="42"/>
  <c r="S172" i="39"/>
  <c r="S172" i="43"/>
  <c r="S172" i="42"/>
  <c r="S172" i="40"/>
  <c r="U172" i="30"/>
  <c r="W172" i="30" s="1"/>
  <c r="S172" i="30"/>
  <c r="T172" i="30" s="1"/>
  <c r="V172" i="30" s="1"/>
  <c r="W172" i="28"/>
  <c r="V172" i="28"/>
  <c r="U172" i="31"/>
  <c r="W172" i="31" s="1"/>
  <c r="S172" i="31"/>
  <c r="T172" i="31" s="1"/>
  <c r="V172" i="31" s="1"/>
  <c r="U172" i="29"/>
  <c r="W172" i="29" s="1"/>
  <c r="S172" i="29"/>
  <c r="T172" i="29" s="1"/>
  <c r="V172" i="29" s="1"/>
  <c r="S172" i="41"/>
  <c r="S172" i="37"/>
  <c r="T172" i="37" s="1"/>
  <c r="V172" i="37" s="1"/>
  <c r="U172" i="37"/>
  <c r="W172" i="37" s="1"/>
  <c r="W172" i="47"/>
  <c r="V172" i="47"/>
  <c r="U172" i="34"/>
  <c r="W172" i="34" s="1"/>
  <c r="S172" i="34"/>
  <c r="T172" i="34" s="1"/>
  <c r="V172" i="34" s="1"/>
  <c r="S172" i="38"/>
  <c r="U172" i="36"/>
  <c r="W172" i="36" s="1"/>
  <c r="S172" i="36"/>
  <c r="T172" i="36" s="1"/>
  <c r="V172" i="36" s="1"/>
  <c r="S172" i="46"/>
  <c r="U172" i="46" s="1"/>
  <c r="W172" i="46" s="1"/>
  <c r="T172" i="46"/>
  <c r="V172" i="46" s="1"/>
  <c r="U172" i="35"/>
  <c r="W172" i="35" s="1"/>
  <c r="S172" i="35"/>
  <c r="T172" i="35" s="1"/>
  <c r="V172" i="35" s="1"/>
  <c r="U172" i="33"/>
  <c r="W172" i="33" s="1"/>
  <c r="S172" i="33"/>
  <c r="T172" i="33" s="1"/>
  <c r="V172" i="33" s="1"/>
  <c r="S172" i="44"/>
  <c r="S172" i="45"/>
  <c r="U172" i="32"/>
  <c r="W172" i="32" s="1"/>
  <c r="S172" i="32"/>
  <c r="T172" i="32" s="1"/>
  <c r="V172" i="32" s="1"/>
  <c r="S172" i="48"/>
  <c r="T172" i="48" s="1"/>
  <c r="V172" i="48" s="1"/>
  <c r="U172" i="48"/>
  <c r="W172" i="48" s="1"/>
  <c r="U443" i="29"/>
  <c r="W443" i="29" s="1"/>
  <c r="S443" i="29"/>
  <c r="T443" i="29" s="1"/>
  <c r="V443" i="29" s="1"/>
  <c r="S443" i="40"/>
  <c r="S443" i="39"/>
  <c r="S443" i="38"/>
  <c r="T443" i="38" s="1"/>
  <c r="V443" i="38" s="1"/>
  <c r="U443" i="38"/>
  <c r="W443" i="38" s="1"/>
  <c r="S443" i="33"/>
  <c r="T443" i="33" s="1"/>
  <c r="V443" i="33" s="1"/>
  <c r="U443" i="33"/>
  <c r="W443" i="33" s="1"/>
  <c r="S443" i="46"/>
  <c r="U443" i="46" s="1"/>
  <c r="W443" i="46" s="1"/>
  <c r="T443" i="46"/>
  <c r="V443" i="46" s="1"/>
  <c r="S443" i="44"/>
  <c r="V443" i="28"/>
  <c r="W443" i="28"/>
  <c r="S443" i="37"/>
  <c r="T443" i="37" s="1"/>
  <c r="V443" i="37" s="1"/>
  <c r="U443" i="37"/>
  <c r="W443" i="37" s="1"/>
  <c r="S443" i="45"/>
  <c r="S443" i="30"/>
  <c r="T443" i="30" s="1"/>
  <c r="V443" i="30" s="1"/>
  <c r="U443" i="30"/>
  <c r="W443" i="30" s="1"/>
  <c r="S443" i="43"/>
  <c r="S443" i="34"/>
  <c r="T443" i="34" s="1"/>
  <c r="V443" i="34" s="1"/>
  <c r="U443" i="34"/>
  <c r="W443" i="34" s="1"/>
  <c r="S443" i="36"/>
  <c r="T443" i="36" s="1"/>
  <c r="V443" i="36" s="1"/>
  <c r="U443" i="36"/>
  <c r="W443" i="36" s="1"/>
  <c r="S443" i="41"/>
  <c r="V443" i="47"/>
  <c r="W443" i="47"/>
  <c r="U443" i="48"/>
  <c r="W443" i="48" s="1"/>
  <c r="S443" i="48"/>
  <c r="T443" i="48" s="1"/>
  <c r="V443" i="48" s="1"/>
  <c r="S443" i="42"/>
  <c r="S443" i="35"/>
  <c r="T443" i="35" s="1"/>
  <c r="V443" i="35" s="1"/>
  <c r="U443" i="35"/>
  <c r="W443" i="35" s="1"/>
  <c r="S443" i="32"/>
  <c r="T443" i="32" s="1"/>
  <c r="V443" i="32" s="1"/>
  <c r="U443" i="32"/>
  <c r="W443" i="32" s="1"/>
  <c r="S443" i="31"/>
  <c r="T443" i="31" s="1"/>
  <c r="V443" i="31" s="1"/>
  <c r="U443" i="31"/>
  <c r="W443" i="31" s="1"/>
  <c r="V297" i="28"/>
  <c r="W297" i="28"/>
  <c r="S297" i="30"/>
  <c r="T297" i="30" s="1"/>
  <c r="V297" i="30" s="1"/>
  <c r="U297" i="30"/>
  <c r="W297" i="30" s="1"/>
  <c r="S297" i="40"/>
  <c r="S297" i="45"/>
  <c r="U297" i="29"/>
  <c r="W297" i="29" s="1"/>
  <c r="S297" i="29"/>
  <c r="T297" i="29" s="1"/>
  <c r="V297" i="29" s="1"/>
  <c r="S297" i="39"/>
  <c r="S297" i="38"/>
  <c r="T297" i="38" s="1"/>
  <c r="V297" i="38" s="1"/>
  <c r="U297" i="38"/>
  <c r="W297" i="38" s="1"/>
  <c r="S297" i="46"/>
  <c r="U297" i="46" s="1"/>
  <c r="W297" i="46" s="1"/>
  <c r="T297" i="46"/>
  <c r="V297" i="46" s="1"/>
  <c r="U297" i="31"/>
  <c r="W297" i="31" s="1"/>
  <c r="S297" i="31"/>
  <c r="T297" i="31" s="1"/>
  <c r="V297" i="31" s="1"/>
  <c r="U297" i="32"/>
  <c r="W297" i="32" s="1"/>
  <c r="S297" i="32"/>
  <c r="T297" i="32" s="1"/>
  <c r="V297" i="32" s="1"/>
  <c r="S297" i="43"/>
  <c r="S297" i="41"/>
  <c r="U297" i="35"/>
  <c r="W297" i="35" s="1"/>
  <c r="S297" i="35"/>
  <c r="T297" i="35" s="1"/>
  <c r="V297" i="35" s="1"/>
  <c r="U297" i="34"/>
  <c r="W297" i="34" s="1"/>
  <c r="S297" i="34"/>
  <c r="T297" i="34" s="1"/>
  <c r="V297" i="34" s="1"/>
  <c r="U297" i="33"/>
  <c r="W297" i="33" s="1"/>
  <c r="S297" i="33"/>
  <c r="T297" i="33" s="1"/>
  <c r="V297" i="33" s="1"/>
  <c r="S297" i="37"/>
  <c r="T297" i="37" s="1"/>
  <c r="V297" i="37" s="1"/>
  <c r="U297" i="37"/>
  <c r="W297" i="37" s="1"/>
  <c r="S297" i="42"/>
  <c r="S297" i="48"/>
  <c r="T297" i="48" s="1"/>
  <c r="V297" i="48" s="1"/>
  <c r="U297" i="48"/>
  <c r="W297" i="48" s="1"/>
  <c r="S297" i="44"/>
  <c r="S297" i="36"/>
  <c r="T297" i="36" s="1"/>
  <c r="V297" i="36" s="1"/>
  <c r="U297" i="36"/>
  <c r="W297" i="36" s="1"/>
  <c r="V297" i="47"/>
  <c r="W297" i="47"/>
  <c r="S473" i="42"/>
  <c r="U473" i="34"/>
  <c r="W473" i="34" s="1"/>
  <c r="S473" i="34"/>
  <c r="T473" i="34" s="1"/>
  <c r="V473" i="34" s="1"/>
  <c r="S473" i="36"/>
  <c r="T473" i="36" s="1"/>
  <c r="V473" i="36" s="1"/>
  <c r="U473" i="36"/>
  <c r="W473" i="36" s="1"/>
  <c r="W473" i="47"/>
  <c r="V473" i="47"/>
  <c r="S473" i="44"/>
  <c r="S473" i="30"/>
  <c r="T473" i="30" s="1"/>
  <c r="V473" i="30" s="1"/>
  <c r="U473" i="30"/>
  <c r="W473" i="30" s="1"/>
  <c r="S473" i="37"/>
  <c r="S473" i="46"/>
  <c r="U473" i="46" s="1"/>
  <c r="W473" i="46" s="1"/>
  <c r="T473" i="46"/>
  <c r="V473" i="46" s="1"/>
  <c r="S473" i="48"/>
  <c r="T473" i="48" s="1"/>
  <c r="V473" i="48" s="1"/>
  <c r="U473" i="48"/>
  <c r="W473" i="48" s="1"/>
  <c r="S473" i="35"/>
  <c r="T473" i="35" s="1"/>
  <c r="V473" i="35" s="1"/>
  <c r="U473" i="35"/>
  <c r="W473" i="35" s="1"/>
  <c r="S473" i="41"/>
  <c r="S473" i="33"/>
  <c r="T473" i="33" s="1"/>
  <c r="V473" i="33" s="1"/>
  <c r="U473" i="33"/>
  <c r="W473" i="33" s="1"/>
  <c r="S473" i="31"/>
  <c r="T473" i="31" s="1"/>
  <c r="V473" i="31" s="1"/>
  <c r="U473" i="31"/>
  <c r="W473" i="31" s="1"/>
  <c r="S473" i="39"/>
  <c r="S473" i="40"/>
  <c r="U473" i="32"/>
  <c r="W473" i="32" s="1"/>
  <c r="S473" i="32"/>
  <c r="T473" i="32" s="1"/>
  <c r="V473" i="32" s="1"/>
  <c r="V473" i="28"/>
  <c r="W473" i="28"/>
  <c r="U473" i="29"/>
  <c r="W473" i="29" s="1"/>
  <c r="S473" i="29"/>
  <c r="T473" i="29" s="1"/>
  <c r="V473" i="29" s="1"/>
  <c r="S473" i="45"/>
  <c r="S473" i="38"/>
  <c r="S473" i="43"/>
  <c r="S385" i="40"/>
  <c r="V385" i="47"/>
  <c r="W385" i="47"/>
  <c r="S385" i="33"/>
  <c r="T385" i="33" s="1"/>
  <c r="V385" i="33" s="1"/>
  <c r="U385" i="33"/>
  <c r="W385" i="33" s="1"/>
  <c r="U385" i="35"/>
  <c r="W385" i="35" s="1"/>
  <c r="S385" i="35"/>
  <c r="T385" i="35" s="1"/>
  <c r="V385" i="35" s="1"/>
  <c r="S385" i="48"/>
  <c r="T385" i="48" s="1"/>
  <c r="V385" i="48" s="1"/>
  <c r="U385" i="48"/>
  <c r="W385" i="48" s="1"/>
  <c r="U385" i="30"/>
  <c r="W385" i="30" s="1"/>
  <c r="S385" i="30"/>
  <c r="T385" i="30" s="1"/>
  <c r="V385" i="30" s="1"/>
  <c r="U385" i="29"/>
  <c r="W385" i="29" s="1"/>
  <c r="S385" i="29"/>
  <c r="T385" i="29" s="1"/>
  <c r="V385" i="29" s="1"/>
  <c r="S385" i="41"/>
  <c r="S385" i="38"/>
  <c r="T385" i="38" s="1"/>
  <c r="V385" i="38" s="1"/>
  <c r="U385" i="38"/>
  <c r="W385" i="38" s="1"/>
  <c r="S385" i="46"/>
  <c r="U385" i="46" s="1"/>
  <c r="W385" i="46" s="1"/>
  <c r="T385" i="46"/>
  <c r="V385" i="46" s="1"/>
  <c r="S385" i="39"/>
  <c r="S385" i="45"/>
  <c r="S385" i="43"/>
  <c r="S385" i="37"/>
  <c r="T385" i="37" s="1"/>
  <c r="V385" i="37" s="1"/>
  <c r="U385" i="37"/>
  <c r="W385" i="37" s="1"/>
  <c r="U385" i="34"/>
  <c r="W385" i="34" s="1"/>
  <c r="S385" i="34"/>
  <c r="T385" i="34" s="1"/>
  <c r="V385" i="34" s="1"/>
  <c r="U385" i="31"/>
  <c r="W385" i="31" s="1"/>
  <c r="S385" i="31"/>
  <c r="T385" i="31" s="1"/>
  <c r="V385" i="31" s="1"/>
  <c r="V385" i="28"/>
  <c r="W385" i="28"/>
  <c r="U385" i="36"/>
  <c r="W385" i="36" s="1"/>
  <c r="S385" i="36"/>
  <c r="T385" i="36" s="1"/>
  <c r="V385" i="36" s="1"/>
  <c r="U385" i="32"/>
  <c r="W385" i="32" s="1"/>
  <c r="S385" i="32"/>
  <c r="T385" i="32" s="1"/>
  <c r="V385" i="32" s="1"/>
  <c r="S385" i="44"/>
  <c r="S385" i="42"/>
  <c r="S346" i="40"/>
  <c r="S346" i="41"/>
  <c r="S346" i="34"/>
  <c r="T346" i="34" s="1"/>
  <c r="V346" i="34" s="1"/>
  <c r="U346" i="34"/>
  <c r="W346" i="34" s="1"/>
  <c r="W346" i="28"/>
  <c r="V346" i="28"/>
  <c r="S346" i="32"/>
  <c r="T346" i="32" s="1"/>
  <c r="V346" i="32" s="1"/>
  <c r="U346" i="32"/>
  <c r="W346" i="32" s="1"/>
  <c r="U346" i="30"/>
  <c r="W346" i="30" s="1"/>
  <c r="S346" i="30"/>
  <c r="T346" i="30" s="1"/>
  <c r="V346" i="30" s="1"/>
  <c r="S346" i="39"/>
  <c r="T346" i="39" s="1"/>
  <c r="V346" i="39" s="1"/>
  <c r="U346" i="39"/>
  <c r="W346" i="39" s="1"/>
  <c r="V346" i="47"/>
  <c r="W346" i="47"/>
  <c r="S346" i="29"/>
  <c r="T346" i="29" s="1"/>
  <c r="V346" i="29" s="1"/>
  <c r="U346" i="29"/>
  <c r="W346" i="29" s="1"/>
  <c r="S346" i="44"/>
  <c r="S346" i="38"/>
  <c r="S346" i="33"/>
  <c r="T346" i="33" s="1"/>
  <c r="V346" i="33" s="1"/>
  <c r="U346" i="33"/>
  <c r="W346" i="33" s="1"/>
  <c r="S346" i="35"/>
  <c r="T346" i="35" s="1"/>
  <c r="V346" i="35" s="1"/>
  <c r="U346" i="35"/>
  <c r="W346" i="35" s="1"/>
  <c r="S346" i="37"/>
  <c r="T346" i="37" s="1"/>
  <c r="V346" i="37" s="1"/>
  <c r="U346" i="37"/>
  <c r="W346" i="37" s="1"/>
  <c r="S346" i="48"/>
  <c r="T346" i="48" s="1"/>
  <c r="V346" i="48" s="1"/>
  <c r="U346" i="48"/>
  <c r="W346" i="48" s="1"/>
  <c r="S346" i="43"/>
  <c r="S346" i="42"/>
  <c r="S346" i="36"/>
  <c r="T346" i="36" s="1"/>
  <c r="V346" i="36" s="1"/>
  <c r="U346" i="36"/>
  <c r="W346" i="36" s="1"/>
  <c r="S346" i="45"/>
  <c r="U346" i="45" s="1"/>
  <c r="W346" i="45" s="1"/>
  <c r="T346" i="45"/>
  <c r="V346" i="45" s="1"/>
  <c r="S346" i="46"/>
  <c r="U346" i="46" s="1"/>
  <c r="W346" i="46" s="1"/>
  <c r="T346" i="46"/>
  <c r="V346" i="46" s="1"/>
  <c r="S346" i="31"/>
  <c r="T346" i="31" s="1"/>
  <c r="V346" i="31" s="1"/>
  <c r="U346" i="31"/>
  <c r="W346" i="31" s="1"/>
  <c r="W301" i="28"/>
  <c r="V301" i="28"/>
  <c r="S301" i="45"/>
  <c r="S301" i="43"/>
  <c r="S301" i="38"/>
  <c r="T301" i="38" s="1"/>
  <c r="V301" i="38" s="1"/>
  <c r="U301" i="38"/>
  <c r="W301" i="38" s="1"/>
  <c r="V301" i="47"/>
  <c r="W301" i="47"/>
  <c r="S301" i="36"/>
  <c r="T301" i="36" s="1"/>
  <c r="V301" i="36" s="1"/>
  <c r="U301" i="36"/>
  <c r="W301" i="36" s="1"/>
  <c r="S301" i="40"/>
  <c r="S301" i="41"/>
  <c r="S109" i="35"/>
  <c r="T109" i="35" s="1"/>
  <c r="V109" i="35" s="1"/>
  <c r="U109" i="35"/>
  <c r="W109" i="35" s="1"/>
  <c r="S109" i="37"/>
  <c r="T109" i="37" s="1"/>
  <c r="V109" i="37" s="1"/>
  <c r="U109" i="37"/>
  <c r="W109" i="37" s="1"/>
  <c r="S109" i="41"/>
  <c r="S109" i="46"/>
  <c r="S109" i="31"/>
  <c r="T109" i="31" s="1"/>
  <c r="V109" i="31" s="1"/>
  <c r="U109" i="31"/>
  <c r="W109" i="31" s="1"/>
  <c r="S109" i="33"/>
  <c r="T109" i="33" s="1"/>
  <c r="V109" i="33" s="1"/>
  <c r="U109" i="33"/>
  <c r="W109" i="33" s="1"/>
  <c r="S109" i="40"/>
  <c r="S109" i="44"/>
  <c r="U109" i="36"/>
  <c r="W109" i="36" s="1"/>
  <c r="S109" i="36"/>
  <c r="T109" i="36" s="1"/>
  <c r="V109" i="36" s="1"/>
  <c r="S109" i="45"/>
  <c r="S109" i="39"/>
  <c r="S109" i="48"/>
  <c r="T109" i="48" s="1"/>
  <c r="V109" i="48" s="1"/>
  <c r="U109" i="48"/>
  <c r="W109" i="48" s="1"/>
  <c r="S109" i="38"/>
  <c r="S109" i="42"/>
  <c r="U109" i="32"/>
  <c r="W109" i="32" s="1"/>
  <c r="S109" i="32"/>
  <c r="T109" i="32" s="1"/>
  <c r="V109" i="32" s="1"/>
  <c r="S109" i="43"/>
  <c r="S109" i="30"/>
  <c r="T109" i="30" s="1"/>
  <c r="V109" i="30" s="1"/>
  <c r="U109" i="30"/>
  <c r="W109" i="30" s="1"/>
  <c r="S109" i="29"/>
  <c r="T109" i="29" s="1"/>
  <c r="V109" i="29" s="1"/>
  <c r="U109" i="29"/>
  <c r="W109" i="29" s="1"/>
  <c r="U109" i="34"/>
  <c r="W109" i="34" s="1"/>
  <c r="S109" i="34"/>
  <c r="T109" i="34" s="1"/>
  <c r="V109" i="34" s="1"/>
  <c r="S266" i="30"/>
  <c r="T266" i="30" s="1"/>
  <c r="V266" i="30" s="1"/>
  <c r="U266" i="30"/>
  <c r="W266" i="30" s="1"/>
  <c r="S266" i="38"/>
  <c r="S266" i="36"/>
  <c r="T266" i="36" s="1"/>
  <c r="V266" i="36" s="1"/>
  <c r="U266" i="36"/>
  <c r="W266" i="36" s="1"/>
  <c r="S266" i="46"/>
  <c r="S266" i="33"/>
  <c r="T266" i="33" s="1"/>
  <c r="V266" i="33" s="1"/>
  <c r="U266" i="33"/>
  <c r="W266" i="33" s="1"/>
  <c r="S266" i="44"/>
  <c r="S266" i="45"/>
  <c r="S266" i="43"/>
  <c r="U266" i="31"/>
  <c r="W266" i="31" s="1"/>
  <c r="S266" i="31"/>
  <c r="T266" i="31" s="1"/>
  <c r="V266" i="31" s="1"/>
  <c r="S266" i="37"/>
  <c r="S266" i="41"/>
  <c r="S266" i="34"/>
  <c r="T266" i="34" s="1"/>
  <c r="V266" i="34" s="1"/>
  <c r="U266" i="34"/>
  <c r="W266" i="34" s="1"/>
  <c r="S266" i="32"/>
  <c r="T266" i="32" s="1"/>
  <c r="V266" i="32" s="1"/>
  <c r="U266" i="32"/>
  <c r="W266" i="32" s="1"/>
  <c r="S266" i="39"/>
  <c r="U266" i="48"/>
  <c r="W266" i="48" s="1"/>
  <c r="S266" i="48"/>
  <c r="T266" i="48" s="1"/>
  <c r="V266" i="48" s="1"/>
  <c r="S266" i="42"/>
  <c r="U266" i="29"/>
  <c r="W266" i="29" s="1"/>
  <c r="S266" i="29"/>
  <c r="T266" i="29" s="1"/>
  <c r="V266" i="29" s="1"/>
  <c r="U266" i="35"/>
  <c r="W266" i="35" s="1"/>
  <c r="S266" i="35"/>
  <c r="T266" i="35" s="1"/>
  <c r="V266" i="35" s="1"/>
  <c r="S266" i="40"/>
  <c r="S82" i="31"/>
  <c r="T82" i="31" s="1"/>
  <c r="V82" i="31" s="1"/>
  <c r="U82" i="31"/>
  <c r="W82" i="31" s="1"/>
  <c r="S82" i="32"/>
  <c r="T82" i="44"/>
  <c r="V82" i="44" s="1"/>
  <c r="S82" i="44"/>
  <c r="U82" i="44" s="1"/>
  <c r="W82" i="44" s="1"/>
  <c r="S82" i="41"/>
  <c r="U82" i="41" s="1"/>
  <c r="W82" i="41" s="1"/>
  <c r="T82" i="41"/>
  <c r="V82" i="41" s="1"/>
  <c r="T82" i="39"/>
  <c r="V82" i="39" s="1"/>
  <c r="S82" i="39"/>
  <c r="U82" i="39" s="1"/>
  <c r="W82" i="39" s="1"/>
  <c r="S82" i="33"/>
  <c r="S82" i="34"/>
  <c r="T82" i="42"/>
  <c r="V82" i="42" s="1"/>
  <c r="S82" i="42"/>
  <c r="U82" i="42" s="1"/>
  <c r="W82" i="42" s="1"/>
  <c r="S82" i="30"/>
  <c r="T82" i="40"/>
  <c r="V82" i="40" s="1"/>
  <c r="S82" i="40"/>
  <c r="U82" i="40" s="1"/>
  <c r="W82" i="40" s="1"/>
  <c r="T82" i="45"/>
  <c r="V82" i="45" s="1"/>
  <c r="S82" i="45"/>
  <c r="U82" i="45" s="1"/>
  <c r="W82" i="45" s="1"/>
  <c r="T82" i="38"/>
  <c r="V82" i="38" s="1"/>
  <c r="S82" i="38"/>
  <c r="U82" i="38" s="1"/>
  <c r="W82" i="38" s="1"/>
  <c r="U82" i="48"/>
  <c r="W82" i="48" s="1"/>
  <c r="S82" i="48"/>
  <c r="T82" i="48" s="1"/>
  <c r="V82" i="48" s="1"/>
  <c r="S82" i="43"/>
  <c r="U82" i="43" s="1"/>
  <c r="W82" i="43" s="1"/>
  <c r="T82" i="43"/>
  <c r="V82" i="43" s="1"/>
  <c r="T82" i="46"/>
  <c r="V82" i="46" s="1"/>
  <c r="S82" i="46"/>
  <c r="U82" i="46" s="1"/>
  <c r="W82" i="46" s="1"/>
  <c r="T82" i="37"/>
  <c r="V82" i="37" s="1"/>
  <c r="S82" i="37"/>
  <c r="U82" i="37" s="1"/>
  <c r="W82" i="37" s="1"/>
  <c r="S82" i="29"/>
  <c r="T82" i="29" s="1"/>
  <c r="V82" i="29" s="1"/>
  <c r="U82" i="29"/>
  <c r="W82" i="29" s="1"/>
  <c r="S82" i="36"/>
  <c r="U82" i="36" s="1"/>
  <c r="W82" i="36" s="1"/>
  <c r="T82" i="36"/>
  <c r="V82" i="36" s="1"/>
  <c r="S82" i="35"/>
  <c r="U82" i="35" s="1"/>
  <c r="W82" i="35" s="1"/>
  <c r="T82" i="35"/>
  <c r="V82" i="35" s="1"/>
  <c r="S291" i="37"/>
  <c r="T291" i="37" s="1"/>
  <c r="V291" i="37" s="1"/>
  <c r="U291" i="37"/>
  <c r="W291" i="37" s="1"/>
  <c r="S291" i="41"/>
  <c r="V291" i="28"/>
  <c r="W291" i="28"/>
  <c r="S291" i="48"/>
  <c r="T291" i="48" s="1"/>
  <c r="V291" i="48" s="1"/>
  <c r="U291" i="48"/>
  <c r="W291" i="48" s="1"/>
  <c r="S291" i="44"/>
  <c r="S291" i="43"/>
  <c r="S291" i="42"/>
  <c r="U291" i="29"/>
  <c r="W291" i="29" s="1"/>
  <c r="S291" i="29"/>
  <c r="T291" i="29" s="1"/>
  <c r="V291" i="29" s="1"/>
  <c r="U291" i="36"/>
  <c r="W291" i="36" s="1"/>
  <c r="S291" i="36"/>
  <c r="T291" i="36" s="1"/>
  <c r="V291" i="36" s="1"/>
  <c r="S291" i="38"/>
  <c r="S291" i="34"/>
  <c r="T291" i="34" s="1"/>
  <c r="V291" i="34" s="1"/>
  <c r="U291" i="34"/>
  <c r="W291" i="34" s="1"/>
  <c r="S291" i="32"/>
  <c r="T291" i="32" s="1"/>
  <c r="V291" i="32" s="1"/>
  <c r="U291" i="32"/>
  <c r="W291" i="32" s="1"/>
  <c r="S291" i="45"/>
  <c r="U291" i="45" s="1"/>
  <c r="W291" i="45" s="1"/>
  <c r="T291" i="45"/>
  <c r="V291" i="45" s="1"/>
  <c r="V291" i="47"/>
  <c r="W291" i="47"/>
  <c r="U291" i="31"/>
  <c r="W291" i="31" s="1"/>
  <c r="S291" i="31"/>
  <c r="T291" i="31" s="1"/>
  <c r="V291" i="31" s="1"/>
  <c r="S291" i="30"/>
  <c r="T291" i="30" s="1"/>
  <c r="V291" i="30" s="1"/>
  <c r="U291" i="30"/>
  <c r="W291" i="30" s="1"/>
  <c r="U291" i="35"/>
  <c r="W291" i="35" s="1"/>
  <c r="S291" i="35"/>
  <c r="T291" i="35" s="1"/>
  <c r="V291" i="35" s="1"/>
  <c r="S291" i="46"/>
  <c r="U291" i="46" s="1"/>
  <c r="W291" i="46" s="1"/>
  <c r="T291" i="46"/>
  <c r="V291" i="46" s="1"/>
  <c r="S291" i="39"/>
  <c r="U291" i="33"/>
  <c r="W291" i="33" s="1"/>
  <c r="S291" i="33"/>
  <c r="T291" i="33" s="1"/>
  <c r="V291" i="33" s="1"/>
  <c r="S291" i="40"/>
  <c r="S99" i="42"/>
  <c r="T99" i="46"/>
  <c r="V99" i="46" s="1"/>
  <c r="S99" i="46"/>
  <c r="U99" i="46" s="1"/>
  <c r="W99" i="46" s="1"/>
  <c r="S99" i="39"/>
  <c r="S99" i="35"/>
  <c r="T99" i="35" s="1"/>
  <c r="V99" i="35" s="1"/>
  <c r="U99" i="35"/>
  <c r="W99" i="35" s="1"/>
  <c r="U99" i="31"/>
  <c r="W99" i="31" s="1"/>
  <c r="S99" i="31"/>
  <c r="T99" i="31" s="1"/>
  <c r="V99" i="31" s="1"/>
  <c r="U99" i="48"/>
  <c r="W99" i="48" s="1"/>
  <c r="S99" i="48"/>
  <c r="T99" i="48" s="1"/>
  <c r="V99" i="48" s="1"/>
  <c r="S99" i="33"/>
  <c r="T99" i="33" s="1"/>
  <c r="V99" i="33" s="1"/>
  <c r="U99" i="33"/>
  <c r="W99" i="33" s="1"/>
  <c r="V99" i="47"/>
  <c r="W99" i="47"/>
  <c r="S99" i="37"/>
  <c r="S99" i="40"/>
  <c r="S99" i="38"/>
  <c r="U99" i="36"/>
  <c r="W99" i="36" s="1"/>
  <c r="S99" i="36"/>
  <c r="T99" i="36" s="1"/>
  <c r="V99" i="36" s="1"/>
  <c r="U99" i="30"/>
  <c r="W99" i="30" s="1"/>
  <c r="S99" i="30"/>
  <c r="T99" i="30" s="1"/>
  <c r="V99" i="30" s="1"/>
  <c r="S99" i="43"/>
  <c r="S99" i="45"/>
  <c r="S99" i="29"/>
  <c r="T99" i="29" s="1"/>
  <c r="V99" i="29" s="1"/>
  <c r="U99" i="29"/>
  <c r="W99" i="29" s="1"/>
  <c r="S99" i="44"/>
  <c r="V99" i="28"/>
  <c r="W99" i="28"/>
  <c r="U99" i="32"/>
  <c r="W99" i="32" s="1"/>
  <c r="S99" i="32"/>
  <c r="T99" i="32" s="1"/>
  <c r="V99" i="32" s="1"/>
  <c r="S99" i="34"/>
  <c r="T99" i="34" s="1"/>
  <c r="V99" i="34" s="1"/>
  <c r="U99" i="34"/>
  <c r="W99" i="34" s="1"/>
  <c r="S99" i="41"/>
  <c r="S178" i="39"/>
  <c r="T178" i="39" s="1"/>
  <c r="V178" i="39" s="1"/>
  <c r="U178" i="39"/>
  <c r="W178" i="39" s="1"/>
  <c r="S178" i="41"/>
  <c r="T178" i="41" s="1"/>
  <c r="V178" i="41" s="1"/>
  <c r="U178" i="41"/>
  <c r="W178" i="41" s="1"/>
  <c r="V178" i="47"/>
  <c r="W178" i="47"/>
  <c r="U178" i="48"/>
  <c r="W178" i="48" s="1"/>
  <c r="S178" i="48"/>
  <c r="T178" i="48" s="1"/>
  <c r="V178" i="48" s="1"/>
  <c r="S178" i="43"/>
  <c r="S178" i="33"/>
  <c r="T178" i="33" s="1"/>
  <c r="V178" i="33" s="1"/>
  <c r="U178" i="33"/>
  <c r="W178" i="33" s="1"/>
  <c r="S178" i="44"/>
  <c r="U178" i="30"/>
  <c r="W178" i="30" s="1"/>
  <c r="S178" i="30"/>
  <c r="T178" i="30" s="1"/>
  <c r="V178" i="30" s="1"/>
  <c r="U178" i="31"/>
  <c r="W178" i="31" s="1"/>
  <c r="S178" i="31"/>
  <c r="T178" i="31" s="1"/>
  <c r="V178" i="31" s="1"/>
  <c r="S178" i="34"/>
  <c r="T178" i="34" s="1"/>
  <c r="V178" i="34" s="1"/>
  <c r="U178" i="34"/>
  <c r="W178" i="34" s="1"/>
  <c r="S178" i="40"/>
  <c r="S293" i="44"/>
  <c r="S293" i="45"/>
  <c r="S293" i="29"/>
  <c r="T293" i="29" s="1"/>
  <c r="V293" i="29" s="1"/>
  <c r="U293" i="29"/>
  <c r="W293" i="29" s="1"/>
  <c r="U293" i="35"/>
  <c r="W293" i="35" s="1"/>
  <c r="S293" i="35"/>
  <c r="T293" i="35" s="1"/>
  <c r="V293" i="35" s="1"/>
  <c r="S293" i="31"/>
  <c r="T293" i="31" s="1"/>
  <c r="V293" i="31" s="1"/>
  <c r="U293" i="31"/>
  <c r="W293" i="31" s="1"/>
  <c r="S293" i="33"/>
  <c r="T293" i="33" s="1"/>
  <c r="V293" i="33" s="1"/>
  <c r="U293" i="33"/>
  <c r="W293" i="33" s="1"/>
  <c r="U293" i="32"/>
  <c r="W293" i="32" s="1"/>
  <c r="S293" i="32"/>
  <c r="T293" i="32" s="1"/>
  <c r="V293" i="32" s="1"/>
  <c r="V293" i="47"/>
  <c r="W293" i="47"/>
  <c r="S293" i="30"/>
  <c r="T293" i="30" s="1"/>
  <c r="V293" i="30" s="1"/>
  <c r="U293" i="30"/>
  <c r="W293" i="30" s="1"/>
  <c r="S293" i="46"/>
  <c r="U293" i="46" s="1"/>
  <c r="W293" i="46" s="1"/>
  <c r="T293" i="46"/>
  <c r="V293" i="46" s="1"/>
  <c r="S293" i="48"/>
  <c r="T293" i="48" s="1"/>
  <c r="V293" i="48" s="1"/>
  <c r="U293" i="48"/>
  <c r="W293" i="48" s="1"/>
  <c r="S293" i="40"/>
  <c r="U293" i="36"/>
  <c r="W293" i="36" s="1"/>
  <c r="S293" i="36"/>
  <c r="T293" i="36" s="1"/>
  <c r="V293" i="36" s="1"/>
  <c r="V293" i="28"/>
  <c r="W293" i="28"/>
  <c r="S293" i="39"/>
  <c r="T293" i="39" s="1"/>
  <c r="V293" i="39" s="1"/>
  <c r="U293" i="39"/>
  <c r="W293" i="39" s="1"/>
  <c r="S293" i="43"/>
  <c r="S293" i="37"/>
  <c r="T293" i="37" s="1"/>
  <c r="V293" i="37" s="1"/>
  <c r="U293" i="37"/>
  <c r="W293" i="37" s="1"/>
  <c r="S293" i="41"/>
  <c r="S293" i="42"/>
  <c r="U293" i="34"/>
  <c r="W293" i="34" s="1"/>
  <c r="S293" i="34"/>
  <c r="T293" i="34" s="1"/>
  <c r="V293" i="34" s="1"/>
  <c r="S293" i="38"/>
  <c r="U353" i="30"/>
  <c r="W353" i="30" s="1"/>
  <c r="S353" i="30"/>
  <c r="T353" i="30" s="1"/>
  <c r="V353" i="30" s="1"/>
  <c r="S353" i="46"/>
  <c r="U353" i="46" s="1"/>
  <c r="W353" i="46" s="1"/>
  <c r="T353" i="46"/>
  <c r="V353" i="46" s="1"/>
  <c r="S353" i="41"/>
  <c r="U353" i="32"/>
  <c r="W353" i="32" s="1"/>
  <c r="S353" i="32"/>
  <c r="T353" i="32" s="1"/>
  <c r="V353" i="32" s="1"/>
  <c r="W353" i="47"/>
  <c r="V353" i="47"/>
  <c r="S353" i="31"/>
  <c r="T353" i="31" s="1"/>
  <c r="V353" i="31" s="1"/>
  <c r="U353" i="31"/>
  <c r="W353" i="31" s="1"/>
  <c r="S353" i="39"/>
  <c r="S353" i="33"/>
  <c r="T353" i="33" s="1"/>
  <c r="V353" i="33" s="1"/>
  <c r="U353" i="33"/>
  <c r="W353" i="33" s="1"/>
  <c r="U353" i="29"/>
  <c r="W353" i="29" s="1"/>
  <c r="S353" i="29"/>
  <c r="T353" i="29" s="1"/>
  <c r="V353" i="29" s="1"/>
  <c r="S353" i="44"/>
  <c r="S353" i="35"/>
  <c r="T353" i="35" s="1"/>
  <c r="V353" i="35" s="1"/>
  <c r="U353" i="35"/>
  <c r="W353" i="35" s="1"/>
  <c r="W353" i="28"/>
  <c r="V353" i="28"/>
  <c r="S353" i="48"/>
  <c r="T353" i="48" s="1"/>
  <c r="V353" i="48" s="1"/>
  <c r="U353" i="48"/>
  <c r="W353" i="48" s="1"/>
  <c r="S353" i="45"/>
  <c r="S353" i="40"/>
  <c r="S353" i="43"/>
  <c r="S353" i="38"/>
  <c r="T353" i="38" s="1"/>
  <c r="V353" i="38" s="1"/>
  <c r="U353" i="38"/>
  <c r="W353" i="38" s="1"/>
  <c r="S353" i="37"/>
  <c r="T353" i="37" s="1"/>
  <c r="V353" i="37" s="1"/>
  <c r="U353" i="37"/>
  <c r="W353" i="37" s="1"/>
  <c r="U353" i="34"/>
  <c r="W353" i="34" s="1"/>
  <c r="S353" i="34"/>
  <c r="T353" i="34" s="1"/>
  <c r="V353" i="34" s="1"/>
  <c r="S353" i="36"/>
  <c r="T353" i="36" s="1"/>
  <c r="V353" i="36" s="1"/>
  <c r="U353" i="36"/>
  <c r="W353" i="36" s="1"/>
  <c r="S353" i="42"/>
  <c r="S162" i="41"/>
  <c r="T162" i="41" s="1"/>
  <c r="V162" i="41" s="1"/>
  <c r="U162" i="41"/>
  <c r="W162" i="41" s="1"/>
  <c r="T162" i="46"/>
  <c r="V162" i="46" s="1"/>
  <c r="S162" i="46"/>
  <c r="U162" i="46" s="1"/>
  <c r="W162" i="46" s="1"/>
  <c r="U162" i="34"/>
  <c r="W162" i="34" s="1"/>
  <c r="S162" i="34"/>
  <c r="T162" i="34" s="1"/>
  <c r="V162" i="34" s="1"/>
  <c r="S162" i="37"/>
  <c r="S162" i="38"/>
  <c r="T162" i="38" s="1"/>
  <c r="V162" i="38" s="1"/>
  <c r="U162" i="38"/>
  <c r="W162" i="38" s="1"/>
  <c r="U162" i="30"/>
  <c r="W162" i="30" s="1"/>
  <c r="S162" i="30"/>
  <c r="T162" i="30" s="1"/>
  <c r="V162" i="30" s="1"/>
  <c r="S162" i="39"/>
  <c r="U162" i="33"/>
  <c r="W162" i="33" s="1"/>
  <c r="S162" i="33"/>
  <c r="T162" i="33" s="1"/>
  <c r="V162" i="33" s="1"/>
  <c r="S162" i="48"/>
  <c r="T162" i="48" s="1"/>
  <c r="V162" i="48" s="1"/>
  <c r="U162" i="48"/>
  <c r="W162" i="48" s="1"/>
  <c r="S162" i="42"/>
  <c r="S162" i="45"/>
  <c r="U162" i="31"/>
  <c r="W162" i="31" s="1"/>
  <c r="S162" i="31"/>
  <c r="T162" i="31" s="1"/>
  <c r="V162" i="31" s="1"/>
  <c r="U162" i="32"/>
  <c r="W162" i="32" s="1"/>
  <c r="S162" i="32"/>
  <c r="T162" i="32" s="1"/>
  <c r="V162" i="32" s="1"/>
  <c r="S162" i="44"/>
  <c r="U162" i="35"/>
  <c r="W162" i="35" s="1"/>
  <c r="S162" i="35"/>
  <c r="T162" i="35" s="1"/>
  <c r="V162" i="35" s="1"/>
  <c r="S162" i="29"/>
  <c r="T162" i="29" s="1"/>
  <c r="V162" i="29" s="1"/>
  <c r="U162" i="29"/>
  <c r="W162" i="29" s="1"/>
  <c r="W162" i="28"/>
  <c r="V162" i="28"/>
  <c r="S162" i="43"/>
  <c r="U162" i="43" s="1"/>
  <c r="W162" i="43" s="1"/>
  <c r="T162" i="43"/>
  <c r="V162" i="43" s="1"/>
  <c r="S162" i="40"/>
  <c r="T162" i="40" s="1"/>
  <c r="V162" i="40" s="1"/>
  <c r="U162" i="40"/>
  <c r="W162" i="40" s="1"/>
  <c r="V162" i="47"/>
  <c r="W162" i="47"/>
  <c r="S162" i="36"/>
  <c r="T162" i="36" s="1"/>
  <c r="V162" i="36" s="1"/>
  <c r="U162" i="36"/>
  <c r="W162" i="36" s="1"/>
  <c r="S113" i="42"/>
  <c r="S113" i="40"/>
  <c r="U113" i="34"/>
  <c r="W113" i="34" s="1"/>
  <c r="S113" i="34"/>
  <c r="T113" i="34" s="1"/>
  <c r="V113" i="34" s="1"/>
  <c r="S113" i="44"/>
  <c r="T113" i="46"/>
  <c r="V113" i="46" s="1"/>
  <c r="S113" i="46"/>
  <c r="U113" i="46" s="1"/>
  <c r="W113" i="46" s="1"/>
  <c r="V113" i="47"/>
  <c r="W113" i="47"/>
  <c r="S113" i="48"/>
  <c r="T113" i="48" s="1"/>
  <c r="V113" i="48" s="1"/>
  <c r="U113" i="48"/>
  <c r="W113" i="48" s="1"/>
  <c r="S113" i="37"/>
  <c r="T113" i="37" s="1"/>
  <c r="V113" i="37" s="1"/>
  <c r="U113" i="37"/>
  <c r="W113" i="37" s="1"/>
  <c r="S113" i="32"/>
  <c r="T113" i="32" s="1"/>
  <c r="V113" i="32" s="1"/>
  <c r="U113" i="32"/>
  <c r="W113" i="32" s="1"/>
  <c r="S113" i="33"/>
  <c r="T113" i="33" s="1"/>
  <c r="V113" i="33" s="1"/>
  <c r="U113" i="33"/>
  <c r="W113" i="33" s="1"/>
  <c r="S113" i="41"/>
  <c r="S113" i="29"/>
  <c r="T113" i="29" s="1"/>
  <c r="V113" i="29" s="1"/>
  <c r="U113" i="29"/>
  <c r="W113" i="29" s="1"/>
  <c r="S113" i="36"/>
  <c r="T113" i="36" s="1"/>
  <c r="V113" i="36" s="1"/>
  <c r="U113" i="36"/>
  <c r="W113" i="36" s="1"/>
  <c r="U113" i="30"/>
  <c r="W113" i="30" s="1"/>
  <c r="S113" i="30"/>
  <c r="T113" i="30" s="1"/>
  <c r="V113" i="30" s="1"/>
  <c r="V113" i="28"/>
  <c r="W113" i="28"/>
  <c r="S113" i="43"/>
  <c r="S113" i="31"/>
  <c r="T113" i="31" s="1"/>
  <c r="V113" i="31" s="1"/>
  <c r="U113" i="31"/>
  <c r="W113" i="31" s="1"/>
  <c r="S113" i="38"/>
  <c r="T113" i="38" s="1"/>
  <c r="V113" i="38" s="1"/>
  <c r="U113" i="38"/>
  <c r="W113" i="38" s="1"/>
  <c r="S113" i="45"/>
  <c r="S113" i="39"/>
  <c r="S113" i="35"/>
  <c r="T113" i="35" s="1"/>
  <c r="V113" i="35" s="1"/>
  <c r="U113" i="35"/>
  <c r="W113" i="35" s="1"/>
  <c r="S223" i="41"/>
  <c r="U223" i="30"/>
  <c r="W223" i="30" s="1"/>
  <c r="S223" i="30"/>
  <c r="T223" i="30" s="1"/>
  <c r="V223" i="30" s="1"/>
  <c r="S223" i="42"/>
  <c r="T223" i="42" s="1"/>
  <c r="V223" i="42" s="1"/>
  <c r="U223" i="42"/>
  <c r="W223" i="42" s="1"/>
  <c r="S223" i="33"/>
  <c r="T223" i="33" s="1"/>
  <c r="V223" i="33" s="1"/>
  <c r="U223" i="33"/>
  <c r="W223" i="33" s="1"/>
  <c r="S223" i="45"/>
  <c r="U223" i="45" s="1"/>
  <c r="W223" i="45" s="1"/>
  <c r="T223" i="45"/>
  <c r="V223" i="45" s="1"/>
  <c r="T223" i="46"/>
  <c r="V223" i="46" s="1"/>
  <c r="S223" i="46"/>
  <c r="U223" i="46" s="1"/>
  <c r="W223" i="46" s="1"/>
  <c r="U223" i="36"/>
  <c r="W223" i="36" s="1"/>
  <c r="S223" i="36"/>
  <c r="T223" i="36" s="1"/>
  <c r="V223" i="36" s="1"/>
  <c r="V223" i="28"/>
  <c r="W223" i="28"/>
  <c r="S223" i="40"/>
  <c r="S223" i="35"/>
  <c r="T223" i="35" s="1"/>
  <c r="V223" i="35" s="1"/>
  <c r="U223" i="35"/>
  <c r="W223" i="35" s="1"/>
  <c r="U223" i="32"/>
  <c r="W223" i="32" s="1"/>
  <c r="S223" i="32"/>
  <c r="T223" i="32" s="1"/>
  <c r="V223" i="32" s="1"/>
  <c r="V223" i="47"/>
  <c r="W223" i="47"/>
  <c r="U223" i="31"/>
  <c r="W223" i="31" s="1"/>
  <c r="S223" i="31"/>
  <c r="T223" i="31" s="1"/>
  <c r="V223" i="31" s="1"/>
  <c r="S223" i="48"/>
  <c r="T223" i="48" s="1"/>
  <c r="V223" i="48" s="1"/>
  <c r="U223" i="48"/>
  <c r="W223" i="48" s="1"/>
  <c r="S223" i="39"/>
  <c r="S223" i="38"/>
  <c r="T223" i="38" s="1"/>
  <c r="V223" i="38" s="1"/>
  <c r="U223" i="38"/>
  <c r="W223" i="38" s="1"/>
  <c r="S223" i="37"/>
  <c r="T223" i="37" s="1"/>
  <c r="V223" i="37" s="1"/>
  <c r="U223" i="37"/>
  <c r="W223" i="37" s="1"/>
  <c r="S223" i="44"/>
  <c r="U223" i="34"/>
  <c r="W223" i="34" s="1"/>
  <c r="S223" i="34"/>
  <c r="T223" i="34" s="1"/>
  <c r="V223" i="34" s="1"/>
  <c r="S223" i="29"/>
  <c r="T223" i="29" s="1"/>
  <c r="V223" i="29" s="1"/>
  <c r="U223" i="29"/>
  <c r="W223" i="29" s="1"/>
  <c r="S223" i="43"/>
  <c r="S273" i="45"/>
  <c r="U273" i="45" s="1"/>
  <c r="W273" i="45" s="1"/>
  <c r="T273" i="45"/>
  <c r="V273" i="45" s="1"/>
  <c r="S273" i="32"/>
  <c r="T273" i="32" s="1"/>
  <c r="V273" i="32" s="1"/>
  <c r="U273" i="32"/>
  <c r="W273" i="32" s="1"/>
  <c r="U273" i="29"/>
  <c r="W273" i="29" s="1"/>
  <c r="S273" i="29"/>
  <c r="T273" i="29" s="1"/>
  <c r="V273" i="29" s="1"/>
  <c r="V273" i="47"/>
  <c r="W273" i="47"/>
  <c r="S273" i="34"/>
  <c r="T273" i="34" s="1"/>
  <c r="V273" i="34" s="1"/>
  <c r="U273" i="34"/>
  <c r="W273" i="34" s="1"/>
  <c r="W273" i="28"/>
  <c r="V273" i="28"/>
  <c r="S273" i="38"/>
  <c r="T273" i="38" s="1"/>
  <c r="V273" i="38" s="1"/>
  <c r="U273" i="38"/>
  <c r="W273" i="38" s="1"/>
  <c r="S273" i="37"/>
  <c r="S273" i="43"/>
  <c r="U273" i="30"/>
  <c r="W273" i="30" s="1"/>
  <c r="S273" i="30"/>
  <c r="T273" i="30" s="1"/>
  <c r="V273" i="30" s="1"/>
  <c r="U273" i="48"/>
  <c r="W273" i="48" s="1"/>
  <c r="S273" i="48"/>
  <c r="T273" i="48" s="1"/>
  <c r="V273" i="48" s="1"/>
  <c r="S273" i="33"/>
  <c r="T273" i="33" s="1"/>
  <c r="V273" i="33" s="1"/>
  <c r="U273" i="33"/>
  <c r="W273" i="33" s="1"/>
  <c r="S273" i="46"/>
  <c r="U273" i="46" s="1"/>
  <c r="W273" i="46" s="1"/>
  <c r="T273" i="46"/>
  <c r="V273" i="46" s="1"/>
  <c r="S273" i="36"/>
  <c r="T273" i="36" s="1"/>
  <c r="V273" i="36" s="1"/>
  <c r="U273" i="36"/>
  <c r="W273" i="36" s="1"/>
  <c r="S273" i="44"/>
  <c r="S273" i="42"/>
  <c r="S273" i="39"/>
  <c r="U273" i="31"/>
  <c r="W273" i="31" s="1"/>
  <c r="S273" i="31"/>
  <c r="T273" i="31" s="1"/>
  <c r="V273" i="31" s="1"/>
  <c r="S273" i="40"/>
  <c r="S273" i="35"/>
  <c r="T273" i="35" s="1"/>
  <c r="V273" i="35" s="1"/>
  <c r="U273" i="35"/>
  <c r="W273" i="35" s="1"/>
  <c r="S273" i="41"/>
  <c r="S208" i="40"/>
  <c r="V208" i="47"/>
  <c r="W208" i="47"/>
  <c r="U208" i="29"/>
  <c r="W208" i="29" s="1"/>
  <c r="S208" i="29"/>
  <c r="T208" i="29" s="1"/>
  <c r="V208" i="29" s="1"/>
  <c r="U208" i="36"/>
  <c r="W208" i="36" s="1"/>
  <c r="S208" i="36"/>
  <c r="T208" i="36" s="1"/>
  <c r="V208" i="36" s="1"/>
  <c r="V208" i="28"/>
  <c r="W208" i="28"/>
  <c r="U463" i="34"/>
  <c r="W463" i="34" s="1"/>
  <c r="S463" i="34"/>
  <c r="T463" i="34" s="1"/>
  <c r="V463" i="34" s="1"/>
  <c r="S463" i="41"/>
  <c r="U463" i="48"/>
  <c r="W463" i="48" s="1"/>
  <c r="S463" i="48"/>
  <c r="T463" i="48" s="1"/>
  <c r="V463" i="48" s="1"/>
  <c r="S463" i="42"/>
  <c r="S463" i="46"/>
  <c r="U463" i="46" s="1"/>
  <c r="W463" i="46" s="1"/>
  <c r="T463" i="46"/>
  <c r="V463" i="46" s="1"/>
  <c r="S463" i="44"/>
  <c r="W463" i="47"/>
  <c r="V463" i="47"/>
  <c r="W463" i="28"/>
  <c r="V463" i="28"/>
  <c r="U463" i="36"/>
  <c r="W463" i="36" s="1"/>
  <c r="S463" i="36"/>
  <c r="T463" i="36" s="1"/>
  <c r="V463" i="36" s="1"/>
  <c r="S463" i="39"/>
  <c r="S463" i="31"/>
  <c r="T463" i="31" s="1"/>
  <c r="V463" i="31" s="1"/>
  <c r="U463" i="31"/>
  <c r="W463" i="31" s="1"/>
  <c r="U463" i="30"/>
  <c r="W463" i="30" s="1"/>
  <c r="S463" i="30"/>
  <c r="T463" i="30" s="1"/>
  <c r="V463" i="30" s="1"/>
  <c r="S463" i="32"/>
  <c r="T463" i="32" s="1"/>
  <c r="V463" i="32" s="1"/>
  <c r="U463" i="32"/>
  <c r="W463" i="32" s="1"/>
  <c r="S463" i="38"/>
  <c r="S463" i="29"/>
  <c r="T463" i="29" s="1"/>
  <c r="V463" i="29" s="1"/>
  <c r="U463" i="29"/>
  <c r="W463" i="29" s="1"/>
  <c r="U463" i="35"/>
  <c r="W463" i="35" s="1"/>
  <c r="S463" i="35"/>
  <c r="T463" i="35" s="1"/>
  <c r="V463" i="35" s="1"/>
  <c r="S463" i="45"/>
  <c r="U463" i="45" s="1"/>
  <c r="W463" i="45" s="1"/>
  <c r="T463" i="45"/>
  <c r="V463" i="45" s="1"/>
  <c r="S463" i="37"/>
  <c r="S463" i="33"/>
  <c r="T463" i="33" s="1"/>
  <c r="V463" i="33" s="1"/>
  <c r="U463" i="33"/>
  <c r="W463" i="33" s="1"/>
  <c r="S463" i="43"/>
  <c r="U463" i="43" s="1"/>
  <c r="W463" i="43" s="1"/>
  <c r="T463" i="43"/>
  <c r="V463" i="43" s="1"/>
  <c r="S463" i="40"/>
  <c r="S321" i="42"/>
  <c r="S321" i="38"/>
  <c r="T321" i="38" s="1"/>
  <c r="V321" i="38" s="1"/>
  <c r="U321" i="38"/>
  <c r="W321" i="38" s="1"/>
  <c r="S321" i="29"/>
  <c r="T321" i="29" s="1"/>
  <c r="V321" i="29" s="1"/>
  <c r="U321" i="29"/>
  <c r="W321" i="29" s="1"/>
  <c r="S321" i="41"/>
  <c r="S321" i="30"/>
  <c r="T321" i="30" s="1"/>
  <c r="V321" i="30" s="1"/>
  <c r="U321" i="30"/>
  <c r="W321" i="30" s="1"/>
  <c r="V321" i="47"/>
  <c r="W321" i="47"/>
  <c r="S321" i="33"/>
  <c r="T321" i="33" s="1"/>
  <c r="V321" i="33" s="1"/>
  <c r="U321" i="33"/>
  <c r="W321" i="33" s="1"/>
  <c r="U321" i="35"/>
  <c r="W321" i="35" s="1"/>
  <c r="S321" i="35"/>
  <c r="T321" i="35" s="1"/>
  <c r="V321" i="35" s="1"/>
  <c r="S321" i="48"/>
  <c r="T321" i="48" s="1"/>
  <c r="V321" i="48" s="1"/>
  <c r="U321" i="48"/>
  <c r="W321" i="48" s="1"/>
  <c r="S321" i="46"/>
  <c r="U321" i="46" s="1"/>
  <c r="W321" i="46" s="1"/>
  <c r="T321" i="46"/>
  <c r="V321" i="46" s="1"/>
  <c r="S321" i="43"/>
  <c r="S321" i="44"/>
  <c r="S321" i="45"/>
  <c r="U321" i="34"/>
  <c r="W321" i="34" s="1"/>
  <c r="S321" i="34"/>
  <c r="T321" i="34" s="1"/>
  <c r="V321" i="34" s="1"/>
  <c r="S321" i="32"/>
  <c r="T321" i="32" s="1"/>
  <c r="V321" i="32" s="1"/>
  <c r="U321" i="32"/>
  <c r="W321" i="32" s="1"/>
  <c r="S321" i="40"/>
  <c r="U321" i="36"/>
  <c r="W321" i="36" s="1"/>
  <c r="S321" i="36"/>
  <c r="T321" i="36" s="1"/>
  <c r="V321" i="36" s="1"/>
  <c r="S321" i="37"/>
  <c r="W321" i="28"/>
  <c r="V321" i="28"/>
  <c r="S321" i="31"/>
  <c r="T321" i="31" s="1"/>
  <c r="V321" i="31" s="1"/>
  <c r="U321" i="31"/>
  <c r="W321" i="31" s="1"/>
  <c r="S321" i="39"/>
  <c r="U460" i="30"/>
  <c r="W460" i="30" s="1"/>
  <c r="S460" i="30"/>
  <c r="T460" i="30" s="1"/>
  <c r="V460" i="30" s="1"/>
  <c r="U460" i="32"/>
  <c r="W460" i="32" s="1"/>
  <c r="S460" i="32"/>
  <c r="T460" i="32" s="1"/>
  <c r="V460" i="32" s="1"/>
  <c r="S460" i="42"/>
  <c r="S460" i="40"/>
  <c r="T460" i="40" s="1"/>
  <c r="V460" i="40" s="1"/>
  <c r="U460" i="40"/>
  <c r="W460" i="40" s="1"/>
  <c r="S460" i="38"/>
  <c r="T460" i="46"/>
  <c r="V460" i="46" s="1"/>
  <c r="S460" i="46"/>
  <c r="U460" i="46" s="1"/>
  <c r="W460" i="46" s="1"/>
  <c r="S460" i="45"/>
  <c r="S460" i="35"/>
  <c r="T460" i="35" s="1"/>
  <c r="V460" i="35" s="1"/>
  <c r="U460" i="35"/>
  <c r="W460" i="35" s="1"/>
  <c r="S460" i="34"/>
  <c r="T460" i="34" s="1"/>
  <c r="V460" i="34" s="1"/>
  <c r="U460" i="34"/>
  <c r="W460" i="34" s="1"/>
  <c r="S460" i="37"/>
  <c r="S460" i="33"/>
  <c r="T460" i="33" s="1"/>
  <c r="V460" i="33" s="1"/>
  <c r="U460" i="33"/>
  <c r="W460" i="33" s="1"/>
  <c r="W460" i="47"/>
  <c r="V460" i="47"/>
  <c r="S460" i="48"/>
  <c r="T460" i="48" s="1"/>
  <c r="V460" i="48" s="1"/>
  <c r="U460" i="48"/>
  <c r="W460" i="48" s="1"/>
  <c r="S460" i="41"/>
  <c r="U460" i="31"/>
  <c r="W460" i="31" s="1"/>
  <c r="S460" i="31"/>
  <c r="T460" i="31" s="1"/>
  <c r="V460" i="31" s="1"/>
  <c r="S460" i="44"/>
  <c r="S460" i="29"/>
  <c r="T460" i="29" s="1"/>
  <c r="V460" i="29" s="1"/>
  <c r="U460" i="29"/>
  <c r="W460" i="29" s="1"/>
  <c r="S460" i="39"/>
  <c r="S460" i="43"/>
  <c r="U460" i="36"/>
  <c r="W460" i="36" s="1"/>
  <c r="S460" i="36"/>
  <c r="T460" i="36" s="1"/>
  <c r="V460" i="36" s="1"/>
  <c r="W460" i="28"/>
  <c r="V460" i="28"/>
  <c r="S434" i="40"/>
  <c r="U434" i="31"/>
  <c r="W434" i="31" s="1"/>
  <c r="S434" i="31"/>
  <c r="T434" i="31" s="1"/>
  <c r="V434" i="31" s="1"/>
  <c r="W434" i="47"/>
  <c r="V434" i="47"/>
  <c r="S434" i="45"/>
  <c r="S434" i="30"/>
  <c r="T434" i="30" s="1"/>
  <c r="V434" i="30" s="1"/>
  <c r="U434" i="30"/>
  <c r="W434" i="30" s="1"/>
  <c r="U434" i="33"/>
  <c r="W434" i="33" s="1"/>
  <c r="S434" i="33"/>
  <c r="T434" i="33" s="1"/>
  <c r="V434" i="33" s="1"/>
  <c r="T434" i="46"/>
  <c r="V434" i="46" s="1"/>
  <c r="S434" i="46"/>
  <c r="U434" i="46" s="1"/>
  <c r="W434" i="46" s="1"/>
  <c r="U434" i="34"/>
  <c r="W434" i="34" s="1"/>
  <c r="S434" i="34"/>
  <c r="T434" i="34" s="1"/>
  <c r="V434" i="34" s="1"/>
  <c r="S434" i="41"/>
  <c r="S434" i="43"/>
  <c r="S434" i="42"/>
  <c r="S434" i="36"/>
  <c r="T434" i="36" s="1"/>
  <c r="V434" i="36" s="1"/>
  <c r="U434" i="36"/>
  <c r="W434" i="36" s="1"/>
  <c r="S434" i="48"/>
  <c r="T434" i="48" s="1"/>
  <c r="V434" i="48" s="1"/>
  <c r="U434" i="48"/>
  <c r="W434" i="48" s="1"/>
  <c r="U434" i="32"/>
  <c r="W434" i="32" s="1"/>
  <c r="S434" i="32"/>
  <c r="T434" i="32" s="1"/>
  <c r="V434" i="32" s="1"/>
  <c r="S434" i="44"/>
  <c r="S434" i="37"/>
  <c r="U434" i="35"/>
  <c r="W434" i="35" s="1"/>
  <c r="S434" i="35"/>
  <c r="T434" i="35" s="1"/>
  <c r="V434" i="35" s="1"/>
  <c r="S434" i="29"/>
  <c r="T434" i="29" s="1"/>
  <c r="V434" i="29" s="1"/>
  <c r="U434" i="29"/>
  <c r="W434" i="29" s="1"/>
  <c r="S434" i="39"/>
  <c r="S434" i="38"/>
  <c r="T434" i="38" s="1"/>
  <c r="V434" i="38" s="1"/>
  <c r="U434" i="38"/>
  <c r="W434" i="38" s="1"/>
  <c r="V434" i="28"/>
  <c r="W434" i="28"/>
  <c r="S175" i="31"/>
  <c r="T175" i="31" s="1"/>
  <c r="V175" i="31" s="1"/>
  <c r="U175" i="31"/>
  <c r="W175" i="31" s="1"/>
  <c r="S175" i="38"/>
  <c r="S175" i="44"/>
  <c r="S175" i="48"/>
  <c r="T175" i="48" s="1"/>
  <c r="V175" i="48" s="1"/>
  <c r="U175" i="48"/>
  <c r="W175" i="48" s="1"/>
  <c r="S175" i="34"/>
  <c r="T175" i="34" s="1"/>
  <c r="V175" i="34" s="1"/>
  <c r="U175" i="34"/>
  <c r="W175" i="34" s="1"/>
  <c r="W175" i="47"/>
  <c r="V175" i="47"/>
  <c r="S175" i="46"/>
  <c r="U175" i="46" s="1"/>
  <c r="W175" i="46" s="1"/>
  <c r="T175" i="46"/>
  <c r="V175" i="46" s="1"/>
  <c r="S175" i="39"/>
  <c r="S175" i="37"/>
  <c r="T175" i="37" s="1"/>
  <c r="V175" i="37" s="1"/>
  <c r="U175" i="37"/>
  <c r="W175" i="37" s="1"/>
  <c r="S175" i="30"/>
  <c r="T175" i="30" s="1"/>
  <c r="V175" i="30" s="1"/>
  <c r="U175" i="30"/>
  <c r="W175" i="30" s="1"/>
  <c r="S175" i="42"/>
  <c r="S244" i="36"/>
  <c r="T244" i="36" s="1"/>
  <c r="V244" i="36" s="1"/>
  <c r="U244" i="36"/>
  <c r="W244" i="36" s="1"/>
  <c r="S244" i="41"/>
  <c r="S244" i="31"/>
  <c r="T244" i="31" s="1"/>
  <c r="V244" i="31" s="1"/>
  <c r="U244" i="31"/>
  <c r="W244" i="31" s="1"/>
  <c r="T244" i="46"/>
  <c r="V244" i="46" s="1"/>
  <c r="S244" i="46"/>
  <c r="U244" i="46" s="1"/>
  <c r="W244" i="46" s="1"/>
  <c r="S244" i="42"/>
  <c r="S244" i="30"/>
  <c r="T244" i="30" s="1"/>
  <c r="V244" i="30" s="1"/>
  <c r="U244" i="30"/>
  <c r="W244" i="30" s="1"/>
  <c r="S244" i="40"/>
  <c r="T244" i="40" s="1"/>
  <c r="V244" i="40" s="1"/>
  <c r="U244" i="40"/>
  <c r="W244" i="40" s="1"/>
  <c r="S244" i="32"/>
  <c r="T244" i="32" s="1"/>
  <c r="V244" i="32" s="1"/>
  <c r="U244" i="32"/>
  <c r="W244" i="32" s="1"/>
  <c r="W244" i="28"/>
  <c r="V244" i="28"/>
  <c r="S244" i="35"/>
  <c r="T244" i="35" s="1"/>
  <c r="V244" i="35" s="1"/>
  <c r="U244" i="35"/>
  <c r="W244" i="35" s="1"/>
  <c r="S244" i="39"/>
  <c r="S244" i="45"/>
  <c r="S244" i="43"/>
  <c r="T244" i="43" s="1"/>
  <c r="V244" i="43" s="1"/>
  <c r="U244" i="43"/>
  <c r="W244" i="43" s="1"/>
  <c r="S244" i="37"/>
  <c r="T244" i="37" s="1"/>
  <c r="V244" i="37" s="1"/>
  <c r="U244" i="37"/>
  <c r="W244" i="37" s="1"/>
  <c r="S244" i="48"/>
  <c r="T244" i="48" s="1"/>
  <c r="V244" i="48" s="1"/>
  <c r="U244" i="48"/>
  <c r="W244" i="48" s="1"/>
  <c r="S244" i="34"/>
  <c r="T244" i="34" s="1"/>
  <c r="V244" i="34" s="1"/>
  <c r="U244" i="34"/>
  <c r="W244" i="34" s="1"/>
  <c r="U244" i="29"/>
  <c r="W244" i="29" s="1"/>
  <c r="S244" i="29"/>
  <c r="T244" i="29" s="1"/>
  <c r="V244" i="29" s="1"/>
  <c r="S244" i="38"/>
  <c r="S244" i="33"/>
  <c r="T244" i="33" s="1"/>
  <c r="V244" i="33" s="1"/>
  <c r="U244" i="33"/>
  <c r="W244" i="33" s="1"/>
  <c r="S244" i="44"/>
  <c r="V244" i="47"/>
  <c r="W244" i="47"/>
  <c r="S234" i="33"/>
  <c r="T234" i="33" s="1"/>
  <c r="V234" i="33" s="1"/>
  <c r="U234" i="33"/>
  <c r="W234" i="33" s="1"/>
  <c r="S234" i="36"/>
  <c r="T234" i="36" s="1"/>
  <c r="V234" i="36" s="1"/>
  <c r="U234" i="36"/>
  <c r="W234" i="36" s="1"/>
  <c r="W234" i="28"/>
  <c r="V234" i="28"/>
  <c r="S234" i="34"/>
  <c r="T234" i="34" s="1"/>
  <c r="V234" i="34" s="1"/>
  <c r="U234" i="34"/>
  <c r="W234" i="34" s="1"/>
  <c r="S234" i="42"/>
  <c r="S234" i="37"/>
  <c r="T234" i="37" s="1"/>
  <c r="V234" i="37" s="1"/>
  <c r="U234" i="37"/>
  <c r="W234" i="37" s="1"/>
  <c r="S234" i="39"/>
  <c r="T234" i="39" s="1"/>
  <c r="V234" i="39" s="1"/>
  <c r="U234" i="39"/>
  <c r="W234" i="39" s="1"/>
  <c r="S234" i="43"/>
  <c r="U234" i="35"/>
  <c r="W234" i="35" s="1"/>
  <c r="S234" i="35"/>
  <c r="T234" i="35" s="1"/>
  <c r="V234" i="35" s="1"/>
  <c r="U234" i="31"/>
  <c r="W234" i="31" s="1"/>
  <c r="S234" i="31"/>
  <c r="T234" i="31" s="1"/>
  <c r="V234" i="31" s="1"/>
  <c r="S234" i="41"/>
  <c r="S234" i="38"/>
  <c r="U234" i="30"/>
  <c r="W234" i="30" s="1"/>
  <c r="S234" i="30"/>
  <c r="T234" i="30" s="1"/>
  <c r="V234" i="30" s="1"/>
  <c r="S234" i="44"/>
  <c r="T234" i="44" s="1"/>
  <c r="V234" i="44" s="1"/>
  <c r="U234" i="44"/>
  <c r="W234" i="44" s="1"/>
  <c r="S234" i="29"/>
  <c r="T234" i="29" s="1"/>
  <c r="V234" i="29" s="1"/>
  <c r="U234" i="29"/>
  <c r="W234" i="29" s="1"/>
  <c r="S234" i="45"/>
  <c r="U234" i="45" s="1"/>
  <c r="W234" i="45" s="1"/>
  <c r="T234" i="45"/>
  <c r="V234" i="45" s="1"/>
  <c r="S234" i="46"/>
  <c r="U234" i="46" s="1"/>
  <c r="W234" i="46" s="1"/>
  <c r="T234" i="46"/>
  <c r="V234" i="46" s="1"/>
  <c r="S234" i="32"/>
  <c r="T234" i="32" s="1"/>
  <c r="V234" i="32" s="1"/>
  <c r="U234" i="32"/>
  <c r="W234" i="32" s="1"/>
  <c r="S234" i="48"/>
  <c r="T234" i="48" s="1"/>
  <c r="V234" i="48" s="1"/>
  <c r="U234" i="48"/>
  <c r="W234" i="48" s="1"/>
  <c r="S234" i="40"/>
  <c r="W234" i="47"/>
  <c r="V234" i="47"/>
  <c r="U185" i="30"/>
  <c r="W185" i="30" s="1"/>
  <c r="S185" i="30"/>
  <c r="T185" i="30" s="1"/>
  <c r="V185" i="30" s="1"/>
  <c r="W185" i="28"/>
  <c r="V185" i="28"/>
  <c r="S185" i="37"/>
  <c r="T185" i="37" s="1"/>
  <c r="V185" i="37" s="1"/>
  <c r="U185" i="37"/>
  <c r="W185" i="37" s="1"/>
  <c r="S185" i="41"/>
  <c r="S185" i="38"/>
  <c r="S185" i="43"/>
  <c r="W185" i="47"/>
  <c r="V185" i="47"/>
  <c r="S185" i="46"/>
  <c r="U185" i="46" s="1"/>
  <c r="W185" i="46" s="1"/>
  <c r="T185" i="46"/>
  <c r="V185" i="46" s="1"/>
  <c r="U185" i="36"/>
  <c r="W185" i="36" s="1"/>
  <c r="S185" i="36"/>
  <c r="T185" i="36" s="1"/>
  <c r="V185" i="36" s="1"/>
  <c r="S185" i="39"/>
  <c r="S185" i="29"/>
  <c r="T185" i="29" s="1"/>
  <c r="V185" i="29" s="1"/>
  <c r="U185" i="29"/>
  <c r="W185" i="29" s="1"/>
  <c r="S185" i="32"/>
  <c r="T185" i="32" s="1"/>
  <c r="V185" i="32" s="1"/>
  <c r="U185" i="32"/>
  <c r="W185" i="32" s="1"/>
  <c r="U185" i="34"/>
  <c r="W185" i="34" s="1"/>
  <c r="S185" i="34"/>
  <c r="T185" i="34" s="1"/>
  <c r="V185" i="34" s="1"/>
  <c r="S185" i="48"/>
  <c r="T185" i="48" s="1"/>
  <c r="V185" i="48" s="1"/>
  <c r="U185" i="48"/>
  <c r="W185" i="48" s="1"/>
  <c r="S185" i="42"/>
  <c r="T185" i="42" s="1"/>
  <c r="V185" i="42" s="1"/>
  <c r="U185" i="42"/>
  <c r="W185" i="42" s="1"/>
  <c r="S185" i="35"/>
  <c r="T185" i="35" s="1"/>
  <c r="V185" i="35" s="1"/>
  <c r="U185" i="35"/>
  <c r="W185" i="35" s="1"/>
  <c r="S185" i="44"/>
  <c r="U185" i="33"/>
  <c r="W185" i="33" s="1"/>
  <c r="S185" i="33"/>
  <c r="T185" i="33" s="1"/>
  <c r="V185" i="33" s="1"/>
  <c r="S185" i="40"/>
  <c r="S185" i="45"/>
  <c r="U185" i="45" s="1"/>
  <c r="W185" i="45" s="1"/>
  <c r="T185" i="45"/>
  <c r="V185" i="45" s="1"/>
  <c r="U185" i="31"/>
  <c r="W185" i="31" s="1"/>
  <c r="S185" i="31"/>
  <c r="T185" i="31" s="1"/>
  <c r="V185" i="31" s="1"/>
  <c r="V459" i="28"/>
  <c r="W459" i="28"/>
  <c r="T459" i="46"/>
  <c r="V459" i="46" s="1"/>
  <c r="S459" i="46"/>
  <c r="U459" i="46" s="1"/>
  <c r="W459" i="46" s="1"/>
  <c r="S459" i="34"/>
  <c r="T459" i="34" s="1"/>
  <c r="V459" i="34" s="1"/>
  <c r="U459" i="34"/>
  <c r="W459" i="34" s="1"/>
  <c r="U459" i="48"/>
  <c r="W459" i="48" s="1"/>
  <c r="S459" i="48"/>
  <c r="T459" i="48" s="1"/>
  <c r="V459" i="48" s="1"/>
  <c r="S459" i="40"/>
  <c r="T459" i="40" s="1"/>
  <c r="V459" i="40" s="1"/>
  <c r="U459" i="40"/>
  <c r="W459" i="40" s="1"/>
  <c r="S459" i="31"/>
  <c r="T459" i="31" s="1"/>
  <c r="V459" i="31" s="1"/>
  <c r="U459" i="31"/>
  <c r="W459" i="31" s="1"/>
  <c r="U459" i="36"/>
  <c r="W459" i="36" s="1"/>
  <c r="S459" i="36"/>
  <c r="T459" i="36" s="1"/>
  <c r="V459" i="36" s="1"/>
  <c r="U459" i="33"/>
  <c r="W459" i="33" s="1"/>
  <c r="S459" i="33"/>
  <c r="T459" i="33" s="1"/>
  <c r="V459" i="33" s="1"/>
  <c r="S459" i="37"/>
  <c r="T459" i="37" s="1"/>
  <c r="V459" i="37" s="1"/>
  <c r="U459" i="37"/>
  <c r="W459" i="37" s="1"/>
  <c r="S459" i="42"/>
  <c r="T459" i="42" s="1"/>
  <c r="V459" i="42" s="1"/>
  <c r="U459" i="42"/>
  <c r="W459" i="42" s="1"/>
  <c r="S459" i="35"/>
  <c r="T459" i="35" s="1"/>
  <c r="V459" i="35" s="1"/>
  <c r="U459" i="35"/>
  <c r="W459" i="35" s="1"/>
  <c r="U459" i="29"/>
  <c r="W459" i="29" s="1"/>
  <c r="S459" i="29"/>
  <c r="T459" i="29" s="1"/>
  <c r="V459" i="29" s="1"/>
  <c r="S459" i="38"/>
  <c r="S459" i="39"/>
  <c r="T459" i="39" s="1"/>
  <c r="V459" i="39" s="1"/>
  <c r="U459" i="39"/>
  <c r="W459" i="39" s="1"/>
  <c r="S459" i="43"/>
  <c r="S459" i="45"/>
  <c r="S459" i="44"/>
  <c r="W459" i="47"/>
  <c r="V459" i="47"/>
  <c r="U459" i="30"/>
  <c r="W459" i="30" s="1"/>
  <c r="S459" i="30"/>
  <c r="T459" i="30" s="1"/>
  <c r="V459" i="30" s="1"/>
  <c r="S459" i="41"/>
  <c r="S459" i="32"/>
  <c r="T459" i="32" s="1"/>
  <c r="V459" i="32" s="1"/>
  <c r="U459" i="32"/>
  <c r="W459" i="32" s="1"/>
  <c r="S275" i="39"/>
  <c r="T275" i="46"/>
  <c r="V275" i="46" s="1"/>
  <c r="S275" i="46"/>
  <c r="U275" i="46" s="1"/>
  <c r="W275" i="46" s="1"/>
  <c r="S275" i="32"/>
  <c r="T275" i="32" s="1"/>
  <c r="V275" i="32" s="1"/>
  <c r="U275" i="32"/>
  <c r="W275" i="32" s="1"/>
  <c r="S275" i="40"/>
  <c r="T275" i="40" s="1"/>
  <c r="V275" i="40" s="1"/>
  <c r="U275" i="40"/>
  <c r="W275" i="40" s="1"/>
  <c r="S275" i="42"/>
  <c r="U275" i="36"/>
  <c r="W275" i="36" s="1"/>
  <c r="S275" i="36"/>
  <c r="T275" i="36" s="1"/>
  <c r="V275" i="36" s="1"/>
  <c r="S275" i="41"/>
  <c r="W275" i="47"/>
  <c r="V275" i="47"/>
  <c r="V275" i="28"/>
  <c r="W275" i="28"/>
  <c r="S275" i="45"/>
  <c r="S275" i="43"/>
  <c r="S275" i="37"/>
  <c r="T275" i="37" s="1"/>
  <c r="V275" i="37" s="1"/>
  <c r="U275" i="37"/>
  <c r="W275" i="37" s="1"/>
  <c r="U275" i="34"/>
  <c r="W275" i="34" s="1"/>
  <c r="S275" i="34"/>
  <c r="T275" i="34" s="1"/>
  <c r="V275" i="34" s="1"/>
  <c r="S275" i="31"/>
  <c r="T275" i="31" s="1"/>
  <c r="V275" i="31" s="1"/>
  <c r="U275" i="31"/>
  <c r="W275" i="31" s="1"/>
  <c r="S275" i="30"/>
  <c r="T275" i="30" s="1"/>
  <c r="V275" i="30" s="1"/>
  <c r="U275" i="30"/>
  <c r="W275" i="30" s="1"/>
  <c r="U275" i="29"/>
  <c r="W275" i="29" s="1"/>
  <c r="S275" i="29"/>
  <c r="T275" i="29" s="1"/>
  <c r="V275" i="29" s="1"/>
  <c r="U275" i="35"/>
  <c r="W275" i="35" s="1"/>
  <c r="S275" i="35"/>
  <c r="T275" i="35" s="1"/>
  <c r="V275" i="35" s="1"/>
  <c r="U275" i="33"/>
  <c r="W275" i="33" s="1"/>
  <c r="S275" i="33"/>
  <c r="T275" i="33" s="1"/>
  <c r="V275" i="33" s="1"/>
  <c r="S275" i="44"/>
  <c r="S275" i="38"/>
  <c r="U275" i="48"/>
  <c r="W275" i="48" s="1"/>
  <c r="S275" i="48"/>
  <c r="T275" i="48" s="1"/>
  <c r="V275" i="48" s="1"/>
  <c r="U226" i="30"/>
  <c r="W226" i="30" s="1"/>
  <c r="S226" i="30"/>
  <c r="T226" i="30" s="1"/>
  <c r="V226" i="30" s="1"/>
  <c r="S226" i="45"/>
  <c r="V313" i="28"/>
  <c r="W313" i="28"/>
  <c r="S313" i="43"/>
  <c r="S313" i="29"/>
  <c r="T313" i="29" s="1"/>
  <c r="V313" i="29" s="1"/>
  <c r="U313" i="29"/>
  <c r="W313" i="29" s="1"/>
  <c r="S313" i="33"/>
  <c r="T313" i="33" s="1"/>
  <c r="V313" i="33" s="1"/>
  <c r="U313" i="33"/>
  <c r="W313" i="33" s="1"/>
  <c r="S313" i="41"/>
  <c r="S313" i="31"/>
  <c r="T313" i="31" s="1"/>
  <c r="V313" i="31" s="1"/>
  <c r="U313" i="31"/>
  <c r="W313" i="31" s="1"/>
  <c r="U411" i="33"/>
  <c r="W411" i="33" s="1"/>
  <c r="S411" i="33"/>
  <c r="T411" i="33" s="1"/>
  <c r="V411" i="33" s="1"/>
  <c r="S411" i="42"/>
  <c r="T411" i="42" s="1"/>
  <c r="V411" i="42" s="1"/>
  <c r="U411" i="42"/>
  <c r="W411" i="42" s="1"/>
  <c r="S411" i="48"/>
  <c r="T411" i="48" s="1"/>
  <c r="V411" i="48" s="1"/>
  <c r="U411" i="48"/>
  <c r="W411" i="48" s="1"/>
  <c r="S411" i="41"/>
  <c r="S411" i="40"/>
  <c r="U411" i="35"/>
  <c r="W411" i="35" s="1"/>
  <c r="S411" i="35"/>
  <c r="T411" i="35" s="1"/>
  <c r="V411" i="35" s="1"/>
  <c r="S411" i="34"/>
  <c r="T411" i="34" s="1"/>
  <c r="V411" i="34" s="1"/>
  <c r="U411" i="34"/>
  <c r="W411" i="34" s="1"/>
  <c r="V411" i="47"/>
  <c r="W411" i="47"/>
  <c r="S411" i="46"/>
  <c r="U411" i="46" s="1"/>
  <c r="W411" i="46" s="1"/>
  <c r="T411" i="46"/>
  <c r="V411" i="46" s="1"/>
  <c r="S411" i="29"/>
  <c r="T411" i="29" s="1"/>
  <c r="V411" i="29" s="1"/>
  <c r="U411" i="29"/>
  <c r="W411" i="29" s="1"/>
  <c r="W411" i="28"/>
  <c r="V411" i="28"/>
  <c r="U411" i="36"/>
  <c r="W411" i="36" s="1"/>
  <c r="S411" i="36"/>
  <c r="T411" i="36" s="1"/>
  <c r="V411" i="36" s="1"/>
  <c r="U411" i="32"/>
  <c r="W411" i="32" s="1"/>
  <c r="S411" i="32"/>
  <c r="T411" i="32" s="1"/>
  <c r="V411" i="32" s="1"/>
  <c r="S411" i="38"/>
  <c r="S411" i="31"/>
  <c r="T411" i="31" s="1"/>
  <c r="V411" i="31" s="1"/>
  <c r="U411" i="31"/>
  <c r="W411" i="31" s="1"/>
  <c r="S411" i="43"/>
  <c r="S411" i="30"/>
  <c r="T411" i="30" s="1"/>
  <c r="V411" i="30" s="1"/>
  <c r="U411" i="30"/>
  <c r="W411" i="30" s="1"/>
  <c r="S411" i="44"/>
  <c r="S411" i="45"/>
  <c r="S411" i="37"/>
  <c r="T411" i="37" s="1"/>
  <c r="V411" i="37" s="1"/>
  <c r="U411" i="37"/>
  <c r="W411" i="37" s="1"/>
  <c r="S411" i="39"/>
  <c r="T411" i="39" s="1"/>
  <c r="V411" i="39" s="1"/>
  <c r="U411" i="39"/>
  <c r="W411" i="39" s="1"/>
  <c r="S354" i="45"/>
  <c r="S354" i="37"/>
  <c r="T354" i="37" s="1"/>
  <c r="V354" i="37" s="1"/>
  <c r="U354" i="37"/>
  <c r="W354" i="37" s="1"/>
  <c r="S301" i="37"/>
  <c r="T301" i="37" s="1"/>
  <c r="V301" i="37" s="1"/>
  <c r="U301" i="37"/>
  <c r="W301" i="37" s="1"/>
  <c r="S301" i="39"/>
  <c r="S301" i="44"/>
  <c r="T301" i="46"/>
  <c r="V301" i="46" s="1"/>
  <c r="S301" i="46"/>
  <c r="U301" i="46" s="1"/>
  <c r="W301" i="46" s="1"/>
  <c r="U301" i="35"/>
  <c r="W301" i="35" s="1"/>
  <c r="S301" i="35"/>
  <c r="T301" i="35" s="1"/>
  <c r="V301" i="35" s="1"/>
  <c r="U301" i="32"/>
  <c r="W301" i="32" s="1"/>
  <c r="S301" i="32"/>
  <c r="T301" i="32" s="1"/>
  <c r="V301" i="32" s="1"/>
  <c r="S301" i="34"/>
  <c r="T301" i="34" s="1"/>
  <c r="V301" i="34" s="1"/>
  <c r="U301" i="34"/>
  <c r="W301" i="34" s="1"/>
  <c r="U301" i="29"/>
  <c r="W301" i="29" s="1"/>
  <c r="S301" i="29"/>
  <c r="T301" i="29" s="1"/>
  <c r="V301" i="29" s="1"/>
  <c r="U301" i="48"/>
  <c r="W301" i="48" s="1"/>
  <c r="S301" i="48"/>
  <c r="T301" i="48" s="1"/>
  <c r="V301" i="48" s="1"/>
  <c r="S301" i="42"/>
  <c r="T301" i="42" s="1"/>
  <c r="V301" i="42" s="1"/>
  <c r="U301" i="42"/>
  <c r="W301" i="42" s="1"/>
  <c r="U301" i="33"/>
  <c r="W301" i="33" s="1"/>
  <c r="S301" i="33"/>
  <c r="T301" i="33" s="1"/>
  <c r="V301" i="33" s="1"/>
  <c r="U301" i="30"/>
  <c r="W301" i="30" s="1"/>
  <c r="S301" i="30"/>
  <c r="T301" i="30" s="1"/>
  <c r="V301" i="30" s="1"/>
  <c r="S301" i="31"/>
  <c r="T301" i="31" s="1"/>
  <c r="V301" i="31" s="1"/>
  <c r="U301" i="31"/>
  <c r="W301" i="31" s="1"/>
  <c r="S425" i="43"/>
  <c r="S425" i="48"/>
  <c r="T425" i="48" s="1"/>
  <c r="V425" i="48" s="1"/>
  <c r="U425" i="48"/>
  <c r="W425" i="48" s="1"/>
  <c r="S425" i="35"/>
  <c r="T425" i="35" s="1"/>
  <c r="V425" i="35" s="1"/>
  <c r="U425" i="35"/>
  <c r="W425" i="35" s="1"/>
  <c r="U425" i="32"/>
  <c r="W425" i="32" s="1"/>
  <c r="S425" i="32"/>
  <c r="T425" i="32" s="1"/>
  <c r="V425" i="32" s="1"/>
  <c r="U425" i="29"/>
  <c r="W425" i="29" s="1"/>
  <c r="S425" i="29"/>
  <c r="T425" i="29" s="1"/>
  <c r="V425" i="29" s="1"/>
  <c r="S425" i="46"/>
  <c r="U425" i="46" s="1"/>
  <c r="W425" i="46" s="1"/>
  <c r="T425" i="46"/>
  <c r="V425" i="46" s="1"/>
  <c r="S425" i="45"/>
  <c r="S425" i="39"/>
  <c r="T425" i="39" s="1"/>
  <c r="V425" i="39" s="1"/>
  <c r="U425" i="39"/>
  <c r="W425" i="39" s="1"/>
  <c r="S425" i="40"/>
  <c r="U425" i="30"/>
  <c r="W425" i="30" s="1"/>
  <c r="S425" i="30"/>
  <c r="T425" i="30" s="1"/>
  <c r="V425" i="30" s="1"/>
  <c r="S425" i="42"/>
  <c r="T425" i="42" s="1"/>
  <c r="V425" i="42" s="1"/>
  <c r="U425" i="42"/>
  <c r="W425" i="42" s="1"/>
  <c r="U425" i="33"/>
  <c r="W425" i="33" s="1"/>
  <c r="S425" i="33"/>
  <c r="T425" i="33" s="1"/>
  <c r="V425" i="33" s="1"/>
  <c r="S425" i="37"/>
  <c r="S425" i="38"/>
  <c r="S425" i="36"/>
  <c r="T425" i="36" s="1"/>
  <c r="V425" i="36" s="1"/>
  <c r="U425" i="36"/>
  <c r="W425" i="36" s="1"/>
  <c r="S425" i="44"/>
  <c r="T425" i="44" s="1"/>
  <c r="V425" i="44" s="1"/>
  <c r="U425" i="44"/>
  <c r="W425" i="44" s="1"/>
  <c r="U425" i="34"/>
  <c r="W425" i="34" s="1"/>
  <c r="S425" i="34"/>
  <c r="T425" i="34" s="1"/>
  <c r="V425" i="34" s="1"/>
  <c r="W425" i="47"/>
  <c r="V425" i="47"/>
  <c r="S425" i="31"/>
  <c r="T425" i="31" s="1"/>
  <c r="V425" i="31" s="1"/>
  <c r="U425" i="31"/>
  <c r="W425" i="31" s="1"/>
  <c r="V425" i="28"/>
  <c r="W425" i="28"/>
  <c r="S425" i="41"/>
  <c r="S127" i="36"/>
  <c r="T127" i="36" s="1"/>
  <c r="V127" i="36" s="1"/>
  <c r="U127" i="36"/>
  <c r="W127" i="36" s="1"/>
  <c r="S127" i="48"/>
  <c r="T127" i="48" s="1"/>
  <c r="V127" i="48" s="1"/>
  <c r="U127" i="48"/>
  <c r="W127" i="48" s="1"/>
  <c r="S127" i="35"/>
  <c r="T127" i="35" s="1"/>
  <c r="V127" i="35" s="1"/>
  <c r="U127" i="35"/>
  <c r="W127" i="35" s="1"/>
  <c r="V127" i="47"/>
  <c r="W127" i="47"/>
  <c r="S127" i="44"/>
  <c r="S127" i="43"/>
  <c r="U127" i="29"/>
  <c r="W127" i="29" s="1"/>
  <c r="S127" i="29"/>
  <c r="T127" i="29" s="1"/>
  <c r="V127" i="29" s="1"/>
  <c r="S127" i="40"/>
  <c r="U127" i="34"/>
  <c r="W127" i="34" s="1"/>
  <c r="S127" i="34"/>
  <c r="T127" i="34" s="1"/>
  <c r="V127" i="34" s="1"/>
  <c r="S127" i="46"/>
  <c r="U127" i="46" s="1"/>
  <c r="W127" i="46" s="1"/>
  <c r="T127" i="46"/>
  <c r="V127" i="46" s="1"/>
  <c r="S127" i="33"/>
  <c r="T127" i="33" s="1"/>
  <c r="V127" i="33" s="1"/>
  <c r="U127" i="33"/>
  <c r="W127" i="33" s="1"/>
  <c r="U127" i="32"/>
  <c r="W127" i="32" s="1"/>
  <c r="S127" i="32"/>
  <c r="T127" i="32" s="1"/>
  <c r="V127" i="32" s="1"/>
  <c r="S127" i="30"/>
  <c r="T127" i="30" s="1"/>
  <c r="V127" i="30" s="1"/>
  <c r="U127" i="30"/>
  <c r="W127" i="30" s="1"/>
  <c r="V127" i="28"/>
  <c r="W127" i="28"/>
  <c r="S127" i="41"/>
  <c r="S127" i="45"/>
  <c r="S127" i="38"/>
  <c r="S127" i="31"/>
  <c r="T127" i="31" s="1"/>
  <c r="V127" i="31" s="1"/>
  <c r="U127" i="31"/>
  <c r="W127" i="31" s="1"/>
  <c r="S127" i="42"/>
  <c r="S127" i="39"/>
  <c r="S127" i="37"/>
  <c r="W379" i="28"/>
  <c r="V379" i="28"/>
  <c r="S379" i="35"/>
  <c r="T379" i="35" s="1"/>
  <c r="V379" i="35" s="1"/>
  <c r="U379" i="35"/>
  <c r="W379" i="35" s="1"/>
  <c r="S379" i="30"/>
  <c r="T379" i="30" s="1"/>
  <c r="V379" i="30" s="1"/>
  <c r="U379" i="30"/>
  <c r="W379" i="30" s="1"/>
  <c r="S379" i="38"/>
  <c r="S379" i="45"/>
  <c r="U379" i="31"/>
  <c r="W379" i="31" s="1"/>
  <c r="S379" i="31"/>
  <c r="T379" i="31" s="1"/>
  <c r="V379" i="31" s="1"/>
  <c r="S379" i="32"/>
  <c r="T379" i="32" s="1"/>
  <c r="V379" i="32" s="1"/>
  <c r="U379" i="32"/>
  <c r="W379" i="32" s="1"/>
  <c r="S379" i="41"/>
  <c r="T379" i="41" s="1"/>
  <c r="V379" i="41" s="1"/>
  <c r="U379" i="41"/>
  <c r="W379" i="41" s="1"/>
  <c r="U379" i="36"/>
  <c r="W379" i="36" s="1"/>
  <c r="S379" i="36"/>
  <c r="T379" i="36" s="1"/>
  <c r="V379" i="36" s="1"/>
  <c r="S379" i="44"/>
  <c r="S379" i="40"/>
  <c r="S379" i="48"/>
  <c r="T379" i="48" s="1"/>
  <c r="V379" i="48" s="1"/>
  <c r="U379" i="48"/>
  <c r="W379" i="48" s="1"/>
  <c r="S379" i="33"/>
  <c r="T379" i="33" s="1"/>
  <c r="V379" i="33" s="1"/>
  <c r="U379" i="33"/>
  <c r="W379" i="33" s="1"/>
  <c r="V379" i="47"/>
  <c r="W379" i="47"/>
  <c r="S379" i="46"/>
  <c r="U379" i="46" s="1"/>
  <c r="W379" i="46" s="1"/>
  <c r="T379" i="46"/>
  <c r="V379" i="46" s="1"/>
  <c r="S379" i="37"/>
  <c r="S379" i="43"/>
  <c r="S379" i="29"/>
  <c r="T379" i="29" s="1"/>
  <c r="V379" i="29" s="1"/>
  <c r="U379" i="29"/>
  <c r="W379" i="29" s="1"/>
  <c r="S379" i="39"/>
  <c r="S379" i="42"/>
  <c r="U379" i="34"/>
  <c r="W379" i="34" s="1"/>
  <c r="S379" i="34"/>
  <c r="T379" i="34" s="1"/>
  <c r="V379" i="34" s="1"/>
  <c r="S93" i="37"/>
  <c r="S93" i="38"/>
  <c r="S93" i="42"/>
  <c r="U93" i="48"/>
  <c r="W93" i="48" s="1"/>
  <c r="S93" i="48"/>
  <c r="T93" i="48" s="1"/>
  <c r="V93" i="48" s="1"/>
  <c r="V93" i="47"/>
  <c r="W93" i="47"/>
  <c r="S93" i="41"/>
  <c r="U93" i="30"/>
  <c r="W93" i="30" s="1"/>
  <c r="S93" i="30"/>
  <c r="T93" i="30" s="1"/>
  <c r="V93" i="30" s="1"/>
  <c r="S93" i="35"/>
  <c r="T93" i="35" s="1"/>
  <c r="V93" i="35" s="1"/>
  <c r="U93" i="35"/>
  <c r="W93" i="35" s="1"/>
  <c r="S93" i="36"/>
  <c r="T93" i="36" s="1"/>
  <c r="V93" i="36" s="1"/>
  <c r="U93" i="36"/>
  <c r="W93" i="36" s="1"/>
  <c r="U93" i="32"/>
  <c r="W93" i="32" s="1"/>
  <c r="S93" i="32"/>
  <c r="T93" i="32" s="1"/>
  <c r="V93" i="32" s="1"/>
  <c r="S93" i="43"/>
  <c r="S93" i="40"/>
  <c r="U93" i="34"/>
  <c r="W93" i="34" s="1"/>
  <c r="S93" i="34"/>
  <c r="T93" i="34" s="1"/>
  <c r="V93" i="34" s="1"/>
  <c r="S93" i="45"/>
  <c r="U93" i="45" s="1"/>
  <c r="W93" i="45" s="1"/>
  <c r="T93" i="45"/>
  <c r="V93" i="45" s="1"/>
  <c r="S93" i="46"/>
  <c r="U93" i="46" s="1"/>
  <c r="W93" i="46" s="1"/>
  <c r="T93" i="46"/>
  <c r="V93" i="46" s="1"/>
  <c r="S93" i="44"/>
  <c r="S93" i="39"/>
  <c r="U93" i="31"/>
  <c r="W93" i="31" s="1"/>
  <c r="S93" i="31"/>
  <c r="T93" i="31" s="1"/>
  <c r="V93" i="31" s="1"/>
  <c r="W93" i="28"/>
  <c r="V93" i="28"/>
  <c r="U93" i="29"/>
  <c r="W93" i="29" s="1"/>
  <c r="S93" i="29"/>
  <c r="T93" i="29" s="1"/>
  <c r="V93" i="29" s="1"/>
  <c r="U93" i="33"/>
  <c r="W93" i="33" s="1"/>
  <c r="S93" i="33"/>
  <c r="T93" i="33" s="1"/>
  <c r="V93" i="33" s="1"/>
  <c r="U357" i="36"/>
  <c r="W357" i="36" s="1"/>
  <c r="S357" i="36"/>
  <c r="T357" i="36" s="1"/>
  <c r="V357" i="36" s="1"/>
  <c r="S357" i="41"/>
  <c r="S357" i="30"/>
  <c r="T357" i="30" s="1"/>
  <c r="V357" i="30" s="1"/>
  <c r="U357" i="30"/>
  <c r="W357" i="30" s="1"/>
  <c r="S357" i="38"/>
  <c r="S357" i="42"/>
  <c r="T357" i="42" s="1"/>
  <c r="V357" i="42" s="1"/>
  <c r="U357" i="42"/>
  <c r="W357" i="42" s="1"/>
  <c r="U357" i="31"/>
  <c r="W357" i="31" s="1"/>
  <c r="S357" i="31"/>
  <c r="T357" i="31" s="1"/>
  <c r="V357" i="31" s="1"/>
  <c r="S357" i="39"/>
  <c r="S357" i="29"/>
  <c r="T357" i="29" s="1"/>
  <c r="V357" i="29" s="1"/>
  <c r="U357" i="29"/>
  <c r="W357" i="29" s="1"/>
  <c r="T357" i="46"/>
  <c r="V357" i="46" s="1"/>
  <c r="S357" i="46"/>
  <c r="U357" i="46" s="1"/>
  <c r="W357" i="46" s="1"/>
  <c r="S357" i="48"/>
  <c r="T357" i="48" s="1"/>
  <c r="V357" i="48" s="1"/>
  <c r="U357" i="48"/>
  <c r="W357" i="48" s="1"/>
  <c r="S357" i="32"/>
  <c r="T357" i="32" s="1"/>
  <c r="V357" i="32" s="1"/>
  <c r="U357" i="32"/>
  <c r="W357" i="32" s="1"/>
  <c r="S357" i="44"/>
  <c r="V357" i="47"/>
  <c r="W357" i="47"/>
  <c r="S357" i="37"/>
  <c r="T357" i="37" s="1"/>
  <c r="V357" i="37" s="1"/>
  <c r="U357" i="37"/>
  <c r="W357" i="37" s="1"/>
  <c r="S357" i="33"/>
  <c r="T357" i="33" s="1"/>
  <c r="V357" i="33" s="1"/>
  <c r="U357" i="33"/>
  <c r="W357" i="33" s="1"/>
  <c r="T147" i="46"/>
  <c r="V147" i="46" s="1"/>
  <c r="S147" i="46"/>
  <c r="U147" i="46" s="1"/>
  <c r="W147" i="46" s="1"/>
  <c r="S147" i="29"/>
  <c r="T147" i="29" s="1"/>
  <c r="V147" i="29" s="1"/>
  <c r="U147" i="29"/>
  <c r="W147" i="29" s="1"/>
  <c r="U147" i="36"/>
  <c r="W147" i="36" s="1"/>
  <c r="S147" i="36"/>
  <c r="T147" i="36" s="1"/>
  <c r="V147" i="36" s="1"/>
  <c r="S147" i="45"/>
  <c r="U147" i="45" s="1"/>
  <c r="W147" i="45" s="1"/>
  <c r="T147" i="45"/>
  <c r="V147" i="45" s="1"/>
  <c r="S147" i="35"/>
  <c r="T147" i="35" s="1"/>
  <c r="V147" i="35" s="1"/>
  <c r="U147" i="35"/>
  <c r="W147" i="35" s="1"/>
  <c r="S147" i="42"/>
  <c r="T147" i="42" s="1"/>
  <c r="V147" i="42" s="1"/>
  <c r="U147" i="42"/>
  <c r="W147" i="42" s="1"/>
  <c r="U147" i="33"/>
  <c r="W147" i="33" s="1"/>
  <c r="S147" i="33"/>
  <c r="T147" i="33" s="1"/>
  <c r="V147" i="33" s="1"/>
  <c r="U147" i="48"/>
  <c r="W147" i="48" s="1"/>
  <c r="S147" i="48"/>
  <c r="T147" i="48" s="1"/>
  <c r="V147" i="48" s="1"/>
  <c r="S147" i="44"/>
  <c r="V147" i="28"/>
  <c r="W147" i="28"/>
  <c r="U147" i="34"/>
  <c r="W147" i="34" s="1"/>
  <c r="S147" i="34"/>
  <c r="T147" i="34" s="1"/>
  <c r="V147" i="34" s="1"/>
  <c r="S147" i="43"/>
  <c r="S147" i="37"/>
  <c r="T147" i="37" s="1"/>
  <c r="V147" i="37" s="1"/>
  <c r="U147" i="37"/>
  <c r="W147" i="37" s="1"/>
  <c r="S147" i="40"/>
  <c r="U147" i="30"/>
  <c r="W147" i="30" s="1"/>
  <c r="S147" i="30"/>
  <c r="T147" i="30" s="1"/>
  <c r="V147" i="30" s="1"/>
  <c r="W147" i="47"/>
  <c r="V147" i="47"/>
  <c r="S147" i="31"/>
  <c r="T147" i="31" s="1"/>
  <c r="V147" i="31" s="1"/>
  <c r="U147" i="31"/>
  <c r="W147" i="31" s="1"/>
  <c r="S147" i="41"/>
  <c r="T147" i="41" s="1"/>
  <c r="V147" i="41" s="1"/>
  <c r="U147" i="41"/>
  <c r="W147" i="41" s="1"/>
  <c r="U147" i="32"/>
  <c r="W147" i="32" s="1"/>
  <c r="S147" i="32"/>
  <c r="T147" i="32" s="1"/>
  <c r="V147" i="32" s="1"/>
  <c r="S147" i="39"/>
  <c r="T147" i="39" s="1"/>
  <c r="V147" i="39" s="1"/>
  <c r="U147" i="39"/>
  <c r="W147" i="39" s="1"/>
  <c r="S147" i="38"/>
  <c r="U423" i="48"/>
  <c r="W423" i="48" s="1"/>
  <c r="S423" i="48"/>
  <c r="T423" i="48" s="1"/>
  <c r="V423" i="48" s="1"/>
  <c r="S423" i="38"/>
  <c r="W423" i="28"/>
  <c r="V423" i="28"/>
  <c r="S423" i="30"/>
  <c r="T423" i="30" s="1"/>
  <c r="V423" i="30" s="1"/>
  <c r="U423" i="30"/>
  <c r="W423" i="30" s="1"/>
  <c r="U423" i="35"/>
  <c r="W423" i="35" s="1"/>
  <c r="S423" i="35"/>
  <c r="T423" i="35" s="1"/>
  <c r="V423" i="35" s="1"/>
  <c r="S423" i="46"/>
  <c r="U423" i="46" s="1"/>
  <c r="W423" i="46" s="1"/>
  <c r="T423" i="46"/>
  <c r="V423" i="46" s="1"/>
  <c r="W423" i="47"/>
  <c r="V423" i="47"/>
  <c r="S423" i="41"/>
  <c r="S423" i="34"/>
  <c r="T423" i="34" s="1"/>
  <c r="V423" i="34" s="1"/>
  <c r="U423" i="34"/>
  <c r="W423" i="34" s="1"/>
  <c r="S423" i="42"/>
  <c r="U423" i="32"/>
  <c r="W423" i="32" s="1"/>
  <c r="S423" i="32"/>
  <c r="T423" i="32" s="1"/>
  <c r="V423" i="32" s="1"/>
  <c r="S423" i="44"/>
  <c r="T423" i="44" s="1"/>
  <c r="V423" i="44" s="1"/>
  <c r="U423" i="44"/>
  <c r="W423" i="44" s="1"/>
  <c r="S423" i="45"/>
  <c r="S423" i="40"/>
  <c r="S423" i="43"/>
  <c r="U423" i="29"/>
  <c r="W423" i="29" s="1"/>
  <c r="S423" i="29"/>
  <c r="T423" i="29" s="1"/>
  <c r="V423" i="29" s="1"/>
  <c r="S423" i="37"/>
  <c r="T423" i="37" s="1"/>
  <c r="V423" i="37" s="1"/>
  <c r="U423" i="37"/>
  <c r="W423" i="37" s="1"/>
  <c r="S423" i="39"/>
  <c r="U423" i="36"/>
  <c r="W423" i="36" s="1"/>
  <c r="S423" i="36"/>
  <c r="T423" i="36" s="1"/>
  <c r="V423" i="36" s="1"/>
  <c r="U423" i="31"/>
  <c r="W423" i="31" s="1"/>
  <c r="S423" i="31"/>
  <c r="T423" i="31" s="1"/>
  <c r="V423" i="31" s="1"/>
  <c r="U423" i="33"/>
  <c r="W423" i="33" s="1"/>
  <c r="S423" i="33"/>
  <c r="T423" i="33" s="1"/>
  <c r="V423" i="33" s="1"/>
  <c r="S403" i="36"/>
  <c r="T403" i="36" s="1"/>
  <c r="V403" i="36" s="1"/>
  <c r="U403" i="36"/>
  <c r="W403" i="36" s="1"/>
  <c r="S403" i="37"/>
  <c r="T403" i="37" s="1"/>
  <c r="V403" i="37" s="1"/>
  <c r="U403" i="37"/>
  <c r="W403" i="37" s="1"/>
  <c r="S403" i="29"/>
  <c r="T403" i="29" s="1"/>
  <c r="V403" i="29" s="1"/>
  <c r="U403" i="29"/>
  <c r="W403" i="29" s="1"/>
  <c r="S403" i="41"/>
  <c r="S403" i="48"/>
  <c r="T403" i="48" s="1"/>
  <c r="V403" i="48" s="1"/>
  <c r="U403" i="48"/>
  <c r="W403" i="48" s="1"/>
  <c r="W403" i="28"/>
  <c r="V403" i="28"/>
  <c r="S403" i="42"/>
  <c r="S403" i="43"/>
  <c r="S403" i="40"/>
  <c r="V403" i="47"/>
  <c r="W403" i="47"/>
  <c r="S403" i="33"/>
  <c r="T403" i="33" s="1"/>
  <c r="V403" i="33" s="1"/>
  <c r="U403" i="33"/>
  <c r="W403" i="33" s="1"/>
  <c r="U403" i="31"/>
  <c r="W403" i="31" s="1"/>
  <c r="S403" i="31"/>
  <c r="T403" i="31" s="1"/>
  <c r="V403" i="31" s="1"/>
  <c r="S403" i="44"/>
  <c r="S403" i="34"/>
  <c r="U403" i="34"/>
  <c r="W403" i="34" s="1"/>
  <c r="T403" i="34"/>
  <c r="V403" i="34" s="1"/>
  <c r="S403" i="32"/>
  <c r="T403" i="32" s="1"/>
  <c r="V403" i="32" s="1"/>
  <c r="U403" i="32"/>
  <c r="W403" i="32" s="1"/>
  <c r="S403" i="39"/>
  <c r="U403" i="30"/>
  <c r="W403" i="30" s="1"/>
  <c r="S403" i="30"/>
  <c r="T403" i="30" s="1"/>
  <c r="V403" i="30" s="1"/>
  <c r="S403" i="46"/>
  <c r="U403" i="46" s="1"/>
  <c r="W403" i="46" s="1"/>
  <c r="T403" i="46"/>
  <c r="V403" i="46" s="1"/>
  <c r="S403" i="38"/>
  <c r="S403" i="45"/>
  <c r="U403" i="35"/>
  <c r="W403" i="35" s="1"/>
  <c r="S403" i="35"/>
  <c r="T403" i="35" s="1"/>
  <c r="V403" i="35" s="1"/>
  <c r="S323" i="41"/>
  <c r="S323" i="40"/>
  <c r="S323" i="46"/>
  <c r="U323" i="46" s="1"/>
  <c r="W323" i="46" s="1"/>
  <c r="T323" i="46"/>
  <c r="V323" i="46" s="1"/>
  <c r="S323" i="32"/>
  <c r="T323" i="32" s="1"/>
  <c r="V323" i="32" s="1"/>
  <c r="U323" i="32"/>
  <c r="W323" i="32" s="1"/>
  <c r="S323" i="30"/>
  <c r="T323" i="30" s="1"/>
  <c r="V323" i="30" s="1"/>
  <c r="U323" i="30"/>
  <c r="W323" i="30" s="1"/>
  <c r="U323" i="48"/>
  <c r="W323" i="48" s="1"/>
  <c r="S323" i="48"/>
  <c r="T323" i="48" s="1"/>
  <c r="V323" i="48" s="1"/>
  <c r="U323" i="31"/>
  <c r="W323" i="31" s="1"/>
  <c r="S323" i="31"/>
  <c r="T323" i="31" s="1"/>
  <c r="V323" i="31" s="1"/>
  <c r="S323" i="39"/>
  <c r="S323" i="45"/>
  <c r="U323" i="45" s="1"/>
  <c r="W323" i="45" s="1"/>
  <c r="T323" i="45"/>
  <c r="V323" i="45" s="1"/>
  <c r="S323" i="37"/>
  <c r="S323" i="43"/>
  <c r="S323" i="36"/>
  <c r="T323" i="36" s="1"/>
  <c r="V323" i="36" s="1"/>
  <c r="U323" i="36"/>
  <c r="W323" i="36" s="1"/>
  <c r="V323" i="28"/>
  <c r="W323" i="28"/>
  <c r="U323" i="34"/>
  <c r="W323" i="34" s="1"/>
  <c r="S323" i="34"/>
  <c r="T323" i="34" s="1"/>
  <c r="V323" i="34" s="1"/>
  <c r="S323" i="44"/>
  <c r="S323" i="42"/>
  <c r="S323" i="38"/>
  <c r="U323" i="35"/>
  <c r="W323" i="35" s="1"/>
  <c r="S323" i="35"/>
  <c r="T323" i="35" s="1"/>
  <c r="V323" i="35" s="1"/>
  <c r="V323" i="47"/>
  <c r="W323" i="47"/>
  <c r="U323" i="29"/>
  <c r="W323" i="29" s="1"/>
  <c r="S323" i="29"/>
  <c r="T323" i="29" s="1"/>
  <c r="V323" i="29" s="1"/>
  <c r="S323" i="33"/>
  <c r="T323" i="33" s="1"/>
  <c r="V323" i="33" s="1"/>
  <c r="U323" i="33"/>
  <c r="W323" i="33" s="1"/>
  <c r="S213" i="40"/>
  <c r="U213" i="34"/>
  <c r="W213" i="34" s="1"/>
  <c r="S213" i="34"/>
  <c r="T213" i="34" s="1"/>
  <c r="V213" i="34" s="1"/>
  <c r="S213" i="43"/>
  <c r="S213" i="41"/>
  <c r="S213" i="35"/>
  <c r="T213" i="35" s="1"/>
  <c r="V213" i="35" s="1"/>
  <c r="U213" i="35"/>
  <c r="W213" i="35" s="1"/>
  <c r="S213" i="31"/>
  <c r="T213" i="31" s="1"/>
  <c r="V213" i="31" s="1"/>
  <c r="U213" i="31"/>
  <c r="W213" i="31" s="1"/>
  <c r="S213" i="33"/>
  <c r="T213" i="33" s="1"/>
  <c r="V213" i="33" s="1"/>
  <c r="U213" i="33"/>
  <c r="W213" i="33" s="1"/>
  <c r="S213" i="48"/>
  <c r="T213" i="48" s="1"/>
  <c r="V213" i="48" s="1"/>
  <c r="U213" i="48"/>
  <c r="W213" i="48" s="1"/>
  <c r="S213" i="45"/>
  <c r="S213" i="39"/>
  <c r="S213" i="42"/>
  <c r="W213" i="28"/>
  <c r="V213" i="28"/>
  <c r="U213" i="32"/>
  <c r="W213" i="32" s="1"/>
  <c r="S213" i="32"/>
  <c r="T213" i="32" s="1"/>
  <c r="V213" i="32" s="1"/>
  <c r="S213" i="38"/>
  <c r="T213" i="38" s="1"/>
  <c r="V213" i="38" s="1"/>
  <c r="U213" i="38"/>
  <c r="W213" i="38" s="1"/>
  <c r="S213" i="37"/>
  <c r="T213" i="37" s="1"/>
  <c r="V213" i="37" s="1"/>
  <c r="U213" i="37"/>
  <c r="W213" i="37" s="1"/>
  <c r="V213" i="47"/>
  <c r="W213" i="47"/>
  <c r="S213" i="29"/>
  <c r="T213" i="29" s="1"/>
  <c r="V213" i="29" s="1"/>
  <c r="U213" i="29"/>
  <c r="W213" i="29" s="1"/>
  <c r="S213" i="36"/>
  <c r="T213" i="36" s="1"/>
  <c r="V213" i="36" s="1"/>
  <c r="U213" i="36"/>
  <c r="W213" i="36" s="1"/>
  <c r="U213" i="30"/>
  <c r="W213" i="30" s="1"/>
  <c r="S213" i="30"/>
  <c r="T213" i="30" s="1"/>
  <c r="V213" i="30" s="1"/>
  <c r="T213" i="46"/>
  <c r="V213" i="46" s="1"/>
  <c r="S213" i="46"/>
  <c r="U213" i="46" s="1"/>
  <c r="W213" i="46" s="1"/>
  <c r="S213" i="44"/>
  <c r="S159" i="43"/>
  <c r="T159" i="43" s="1"/>
  <c r="V159" i="43" s="1"/>
  <c r="U159" i="43"/>
  <c r="W159" i="43" s="1"/>
  <c r="S159" i="36"/>
  <c r="T159" i="36" s="1"/>
  <c r="V159" i="36" s="1"/>
  <c r="U159" i="36"/>
  <c r="W159" i="36" s="1"/>
  <c r="S159" i="45"/>
  <c r="S159" i="48"/>
  <c r="T159" i="48" s="1"/>
  <c r="V159" i="48" s="1"/>
  <c r="U159" i="48"/>
  <c r="W159" i="48" s="1"/>
  <c r="T159" i="46"/>
  <c r="V159" i="46" s="1"/>
  <c r="S159" i="46"/>
  <c r="U159" i="46" s="1"/>
  <c r="W159" i="46" s="1"/>
  <c r="U159" i="29"/>
  <c r="W159" i="29" s="1"/>
  <c r="S159" i="29"/>
  <c r="T159" i="29" s="1"/>
  <c r="V159" i="29" s="1"/>
  <c r="S159" i="44"/>
  <c r="T159" i="44" s="1"/>
  <c r="V159" i="44" s="1"/>
  <c r="U159" i="44"/>
  <c r="W159" i="44" s="1"/>
  <c r="S159" i="41"/>
  <c r="U159" i="34"/>
  <c r="W159" i="34" s="1"/>
  <c r="S159" i="34"/>
  <c r="T159" i="34" s="1"/>
  <c r="V159" i="34" s="1"/>
  <c r="S159" i="39"/>
  <c r="S159" i="32"/>
  <c r="T159" i="32" s="1"/>
  <c r="V159" i="32" s="1"/>
  <c r="U159" i="32"/>
  <c r="W159" i="32" s="1"/>
  <c r="S159" i="31"/>
  <c r="T159" i="31" s="1"/>
  <c r="V159" i="31" s="1"/>
  <c r="U159" i="31"/>
  <c r="W159" i="31" s="1"/>
  <c r="S159" i="30"/>
  <c r="T159" i="30" s="1"/>
  <c r="V159" i="30" s="1"/>
  <c r="U159" i="30"/>
  <c r="W159" i="30" s="1"/>
  <c r="U159" i="35"/>
  <c r="W159" i="35" s="1"/>
  <c r="S159" i="35"/>
  <c r="T159" i="35" s="1"/>
  <c r="V159" i="35" s="1"/>
  <c r="S159" i="38"/>
  <c r="T159" i="38" s="1"/>
  <c r="V159" i="38" s="1"/>
  <c r="U159" i="38"/>
  <c r="W159" i="38" s="1"/>
  <c r="V159" i="28"/>
  <c r="W159" i="28"/>
  <c r="S159" i="33"/>
  <c r="T159" i="33" s="1"/>
  <c r="V159" i="33" s="1"/>
  <c r="U159" i="33"/>
  <c r="W159" i="33" s="1"/>
  <c r="S159" i="40"/>
  <c r="V159" i="47"/>
  <c r="W159" i="47"/>
  <c r="S159" i="37"/>
  <c r="T159" i="37" s="1"/>
  <c r="V159" i="37" s="1"/>
  <c r="U159" i="37"/>
  <c r="W159" i="37" s="1"/>
  <c r="S159" i="42"/>
  <c r="U269" i="34"/>
  <c r="W269" i="34" s="1"/>
  <c r="S269" i="34"/>
  <c r="T269" i="34" s="1"/>
  <c r="V269" i="34" s="1"/>
  <c r="S269" i="45"/>
  <c r="S269" i="38"/>
  <c r="S269" i="35"/>
  <c r="T269" i="35" s="1"/>
  <c r="V269" i="35" s="1"/>
  <c r="U269" i="35"/>
  <c r="W269" i="35" s="1"/>
  <c r="S269" i="32"/>
  <c r="T269" i="32" s="1"/>
  <c r="V269" i="32" s="1"/>
  <c r="U269" i="32"/>
  <c r="W269" i="32" s="1"/>
  <c r="U269" i="31"/>
  <c r="W269" i="31" s="1"/>
  <c r="S269" i="31"/>
  <c r="T269" i="31" s="1"/>
  <c r="V269" i="31" s="1"/>
  <c r="S269" i="40"/>
  <c r="S269" i="46"/>
  <c r="S269" i="33"/>
  <c r="T269" i="33" s="1"/>
  <c r="V269" i="33" s="1"/>
  <c r="U269" i="33"/>
  <c r="W269" i="33" s="1"/>
  <c r="S269" i="41"/>
  <c r="U269" i="29"/>
  <c r="W269" i="29" s="1"/>
  <c r="S269" i="29"/>
  <c r="T269" i="29" s="1"/>
  <c r="V269" i="29" s="1"/>
  <c r="S269" i="44"/>
  <c r="U269" i="30"/>
  <c r="W269" i="30" s="1"/>
  <c r="S269" i="30"/>
  <c r="T269" i="30" s="1"/>
  <c r="V269" i="30" s="1"/>
  <c r="S214" i="37"/>
  <c r="T214" i="37" s="1"/>
  <c r="V214" i="37" s="1"/>
  <c r="U214" i="37"/>
  <c r="W214" i="37" s="1"/>
  <c r="S214" i="29"/>
  <c r="T214" i="29" s="1"/>
  <c r="V214" i="29" s="1"/>
  <c r="U214" i="29"/>
  <c r="W214" i="29" s="1"/>
  <c r="S214" i="40"/>
  <c r="S191" i="33"/>
  <c r="T191" i="33" s="1"/>
  <c r="V191" i="33" s="1"/>
  <c r="U191" i="33"/>
  <c r="W191" i="33" s="1"/>
  <c r="U191" i="32"/>
  <c r="W191" i="32" s="1"/>
  <c r="S191" i="32"/>
  <c r="T191" i="32" s="1"/>
  <c r="V191" i="32" s="1"/>
  <c r="S191" i="40"/>
  <c r="V191" i="47"/>
  <c r="W191" i="47"/>
  <c r="S191" i="46"/>
  <c r="U191" i="46" s="1"/>
  <c r="W191" i="46" s="1"/>
  <c r="T191" i="46"/>
  <c r="V191" i="46" s="1"/>
  <c r="S191" i="34"/>
  <c r="T191" i="34" s="1"/>
  <c r="V191" i="34" s="1"/>
  <c r="U191" i="34"/>
  <c r="W191" i="34" s="1"/>
  <c r="S191" i="42"/>
  <c r="S191" i="39"/>
  <c r="S191" i="36"/>
  <c r="T191" i="36" s="1"/>
  <c r="V191" i="36" s="1"/>
  <c r="U191" i="36"/>
  <c r="W191" i="36" s="1"/>
  <c r="V191" i="28"/>
  <c r="W191" i="28"/>
  <c r="S191" i="38"/>
  <c r="T191" i="38" s="1"/>
  <c r="V191" i="38" s="1"/>
  <c r="U191" i="38"/>
  <c r="W191" i="38" s="1"/>
  <c r="S191" i="37"/>
  <c r="U243" i="30"/>
  <c r="W243" i="30" s="1"/>
  <c r="S243" i="30"/>
  <c r="T243" i="30" s="1"/>
  <c r="V243" i="30" s="1"/>
  <c r="S243" i="38"/>
  <c r="S243" i="29"/>
  <c r="T243" i="29" s="1"/>
  <c r="V243" i="29" s="1"/>
  <c r="U243" i="29"/>
  <c r="W243" i="29" s="1"/>
  <c r="U243" i="36"/>
  <c r="W243" i="36" s="1"/>
  <c r="S243" i="36"/>
  <c r="T243" i="36" s="1"/>
  <c r="V243" i="36" s="1"/>
  <c r="S243" i="39"/>
  <c r="V243" i="47"/>
  <c r="W243" i="47"/>
  <c r="U243" i="35"/>
  <c r="W243" i="35" s="1"/>
  <c r="S243" i="35"/>
  <c r="T243" i="35" s="1"/>
  <c r="V243" i="35" s="1"/>
  <c r="S243" i="45"/>
  <c r="S243" i="44"/>
  <c r="W243" i="28"/>
  <c r="V243" i="28"/>
  <c r="S243" i="48"/>
  <c r="T243" i="48" s="1"/>
  <c r="V243" i="48" s="1"/>
  <c r="U243" i="48"/>
  <c r="W243" i="48" s="1"/>
  <c r="S243" i="46"/>
  <c r="U243" i="46" s="1"/>
  <c r="W243" i="46" s="1"/>
  <c r="T243" i="46"/>
  <c r="V243" i="46" s="1"/>
  <c r="U243" i="33"/>
  <c r="W243" i="33" s="1"/>
  <c r="S243" i="33"/>
  <c r="T243" i="33" s="1"/>
  <c r="V243" i="33" s="1"/>
  <c r="S243" i="40"/>
  <c r="U243" i="34"/>
  <c r="W243" i="34" s="1"/>
  <c r="S243" i="34"/>
  <c r="T243" i="34" s="1"/>
  <c r="V243" i="34" s="1"/>
  <c r="S243" i="41"/>
  <c r="S243" i="32"/>
  <c r="T243" i="32" s="1"/>
  <c r="V243" i="32" s="1"/>
  <c r="U243" i="32"/>
  <c r="W243" i="32" s="1"/>
  <c r="U243" i="31"/>
  <c r="W243" i="31" s="1"/>
  <c r="S243" i="31"/>
  <c r="T243" i="31" s="1"/>
  <c r="V243" i="31" s="1"/>
  <c r="S243" i="37"/>
  <c r="S243" i="42"/>
  <c r="S243" i="43"/>
  <c r="S468" i="30"/>
  <c r="T468" i="30" s="1"/>
  <c r="V468" i="30" s="1"/>
  <c r="U468" i="30"/>
  <c r="W468" i="30" s="1"/>
  <c r="U468" i="31"/>
  <c r="W468" i="31" s="1"/>
  <c r="S468" i="31"/>
  <c r="T468" i="31" s="1"/>
  <c r="V468" i="31" s="1"/>
  <c r="S468" i="40"/>
  <c r="S468" i="46"/>
  <c r="U468" i="46" s="1"/>
  <c r="W468" i="46" s="1"/>
  <c r="T468" i="46"/>
  <c r="V468" i="46" s="1"/>
  <c r="S468" i="44"/>
  <c r="U468" i="32"/>
  <c r="W468" i="32" s="1"/>
  <c r="S468" i="32"/>
  <c r="T468" i="32" s="1"/>
  <c r="V468" i="32" s="1"/>
  <c r="S468" i="37"/>
  <c r="V468" i="28"/>
  <c r="W468" i="28"/>
  <c r="S468" i="48"/>
  <c r="T468" i="48" s="1"/>
  <c r="V468" i="48" s="1"/>
  <c r="U468" i="48"/>
  <c r="W468" i="48" s="1"/>
  <c r="S468" i="36"/>
  <c r="T468" i="36" s="1"/>
  <c r="V468" i="36" s="1"/>
  <c r="U468" i="36"/>
  <c r="W468" i="36" s="1"/>
  <c r="S468" i="39"/>
  <c r="S468" i="29"/>
  <c r="T468" i="29" s="1"/>
  <c r="V468" i="29" s="1"/>
  <c r="U468" i="29"/>
  <c r="W468" i="29" s="1"/>
  <c r="S468" i="41"/>
  <c r="W468" i="47"/>
  <c r="V468" i="47"/>
  <c r="S468" i="35"/>
  <c r="T468" i="35" s="1"/>
  <c r="V468" i="35" s="1"/>
  <c r="U468" i="35"/>
  <c r="W468" i="35" s="1"/>
  <c r="S468" i="42"/>
  <c r="S468" i="38"/>
  <c r="S468" i="34"/>
  <c r="T468" i="34" s="1"/>
  <c r="V468" i="34" s="1"/>
  <c r="U468" i="34"/>
  <c r="W468" i="34" s="1"/>
  <c r="S468" i="45"/>
  <c r="U468" i="45" s="1"/>
  <c r="W468" i="45" s="1"/>
  <c r="T468" i="45"/>
  <c r="V468" i="45" s="1"/>
  <c r="S468" i="43"/>
  <c r="S468" i="33"/>
  <c r="T468" i="33" s="1"/>
  <c r="V468" i="33" s="1"/>
  <c r="U468" i="33"/>
  <c r="W468" i="33" s="1"/>
  <c r="U414" i="29"/>
  <c r="W414" i="29" s="1"/>
  <c r="S414" i="29"/>
  <c r="T414" i="29" s="1"/>
  <c r="V414" i="29" s="1"/>
  <c r="S414" i="45"/>
  <c r="U414" i="45" s="1"/>
  <c r="W414" i="45" s="1"/>
  <c r="T414" i="45"/>
  <c r="V414" i="45" s="1"/>
  <c r="S414" i="46"/>
  <c r="U414" i="46" s="1"/>
  <c r="W414" i="46" s="1"/>
  <c r="T414" i="46"/>
  <c r="V414" i="46" s="1"/>
  <c r="U414" i="35"/>
  <c r="W414" i="35" s="1"/>
  <c r="S414" i="35"/>
  <c r="T414" i="35" s="1"/>
  <c r="V414" i="35" s="1"/>
  <c r="S414" i="44"/>
  <c r="S414" i="37"/>
  <c r="S414" i="30"/>
  <c r="T414" i="30" s="1"/>
  <c r="V414" i="30" s="1"/>
  <c r="U414" i="30"/>
  <c r="W414" i="30" s="1"/>
  <c r="U414" i="33"/>
  <c r="W414" i="33" s="1"/>
  <c r="S414" i="33"/>
  <c r="T414" i="33" s="1"/>
  <c r="V414" i="33" s="1"/>
  <c r="S329" i="36"/>
  <c r="T329" i="36" s="1"/>
  <c r="V329" i="36" s="1"/>
  <c r="U329" i="36"/>
  <c r="W329" i="36" s="1"/>
  <c r="S329" i="34"/>
  <c r="T329" i="34" s="1"/>
  <c r="V329" i="34" s="1"/>
  <c r="U329" i="34"/>
  <c r="W329" i="34" s="1"/>
  <c r="S329" i="30"/>
  <c r="T329" i="30" s="1"/>
  <c r="V329" i="30" s="1"/>
  <c r="U329" i="30"/>
  <c r="W329" i="30" s="1"/>
  <c r="V329" i="28"/>
  <c r="W329" i="28"/>
  <c r="S329" i="48"/>
  <c r="T329" i="48" s="1"/>
  <c r="V329" i="48" s="1"/>
  <c r="U329" i="48"/>
  <c r="W329" i="48" s="1"/>
  <c r="S329" i="29"/>
  <c r="T329" i="29" s="1"/>
  <c r="V329" i="29" s="1"/>
  <c r="U329" i="29"/>
  <c r="W329" i="29" s="1"/>
  <c r="S329" i="41"/>
  <c r="S329" i="46"/>
  <c r="U329" i="46" s="1"/>
  <c r="W329" i="46" s="1"/>
  <c r="T329" i="46"/>
  <c r="V329" i="46" s="1"/>
  <c r="S329" i="40"/>
  <c r="S329" i="38"/>
  <c r="S329" i="44"/>
  <c r="U329" i="33"/>
  <c r="W329" i="33" s="1"/>
  <c r="S329" i="33"/>
  <c r="T329" i="33" s="1"/>
  <c r="V329" i="33" s="1"/>
  <c r="S329" i="39"/>
  <c r="S329" i="37"/>
  <c r="S329" i="35"/>
  <c r="T329" i="35" s="1"/>
  <c r="V329" i="35" s="1"/>
  <c r="U329" i="35"/>
  <c r="W329" i="35" s="1"/>
  <c r="S329" i="31"/>
  <c r="T329" i="31" s="1"/>
  <c r="V329" i="31" s="1"/>
  <c r="U329" i="31"/>
  <c r="W329" i="31" s="1"/>
  <c r="V329" i="47"/>
  <c r="W329" i="47"/>
  <c r="S329" i="32"/>
  <c r="T329" i="32" s="1"/>
  <c r="V329" i="32" s="1"/>
  <c r="U329" i="32"/>
  <c r="W329" i="32" s="1"/>
  <c r="S329" i="45"/>
  <c r="S329" i="43"/>
  <c r="S329" i="42"/>
  <c r="U289" i="48"/>
  <c r="W289" i="48" s="1"/>
  <c r="S289" i="48"/>
  <c r="T289" i="48" s="1"/>
  <c r="V289" i="48" s="1"/>
  <c r="T289" i="46"/>
  <c r="V289" i="46" s="1"/>
  <c r="S289" i="46"/>
  <c r="U289" i="46" s="1"/>
  <c r="W289" i="46" s="1"/>
  <c r="S289" i="42"/>
  <c r="S289" i="37"/>
  <c r="T289" i="37" s="1"/>
  <c r="V289" i="37" s="1"/>
  <c r="U289" i="37"/>
  <c r="W289" i="37" s="1"/>
  <c r="S289" i="40"/>
  <c r="S289" i="44"/>
  <c r="U289" i="34"/>
  <c r="W289" i="34" s="1"/>
  <c r="S289" i="34"/>
  <c r="T289" i="34" s="1"/>
  <c r="V289" i="34" s="1"/>
  <c r="U289" i="30"/>
  <c r="W289" i="30" s="1"/>
  <c r="S289" i="30"/>
  <c r="T289" i="30" s="1"/>
  <c r="V289" i="30" s="1"/>
  <c r="S289" i="41"/>
  <c r="V289" i="28"/>
  <c r="W289" i="28"/>
  <c r="S289" i="35"/>
  <c r="T289" i="35" s="1"/>
  <c r="V289" i="35" s="1"/>
  <c r="U289" i="35"/>
  <c r="W289" i="35" s="1"/>
  <c r="S289" i="45"/>
  <c r="U289" i="29"/>
  <c r="W289" i="29" s="1"/>
  <c r="S289" i="29"/>
  <c r="T289" i="29" s="1"/>
  <c r="V289" i="29" s="1"/>
  <c r="U289" i="33"/>
  <c r="W289" i="33" s="1"/>
  <c r="S289" i="33"/>
  <c r="T289" i="33" s="1"/>
  <c r="V289" i="33" s="1"/>
  <c r="U289" i="36"/>
  <c r="W289" i="36" s="1"/>
  <c r="S289" i="36"/>
  <c r="T289" i="36" s="1"/>
  <c r="V289" i="36" s="1"/>
  <c r="S289" i="43"/>
  <c r="U289" i="31"/>
  <c r="W289" i="31" s="1"/>
  <c r="S289" i="31"/>
  <c r="T289" i="31" s="1"/>
  <c r="V289" i="31" s="1"/>
  <c r="U289" i="32"/>
  <c r="W289" i="32" s="1"/>
  <c r="S289" i="32"/>
  <c r="T289" i="32" s="1"/>
  <c r="V289" i="32" s="1"/>
  <c r="S289" i="38"/>
  <c r="W289" i="47"/>
  <c r="V289" i="47"/>
  <c r="S289" i="39"/>
  <c r="S170" i="40"/>
  <c r="S170" i="35"/>
  <c r="T170" i="35" s="1"/>
  <c r="V170" i="35" s="1"/>
  <c r="U170" i="35"/>
  <c r="W170" i="35" s="1"/>
  <c r="S170" i="29"/>
  <c r="T170" i="29" s="1"/>
  <c r="V170" i="29" s="1"/>
  <c r="U170" i="29"/>
  <c r="W170" i="29" s="1"/>
  <c r="V170" i="47"/>
  <c r="W170" i="47"/>
  <c r="S170" i="41"/>
  <c r="S170" i="44"/>
  <c r="S170" i="45"/>
  <c r="U170" i="45" s="1"/>
  <c r="W170" i="45" s="1"/>
  <c r="T170" i="45"/>
  <c r="V170" i="45" s="1"/>
  <c r="S170" i="39"/>
  <c r="S170" i="36"/>
  <c r="T170" i="36" s="1"/>
  <c r="V170" i="36" s="1"/>
  <c r="U170" i="36"/>
  <c r="W170" i="36" s="1"/>
  <c r="T170" i="46"/>
  <c r="V170" i="46" s="1"/>
  <c r="S170" i="46"/>
  <c r="U170" i="46" s="1"/>
  <c r="W170" i="46" s="1"/>
  <c r="S170" i="31"/>
  <c r="T170" i="31" s="1"/>
  <c r="V170" i="31" s="1"/>
  <c r="U170" i="31"/>
  <c r="W170" i="31" s="1"/>
  <c r="S170" i="33"/>
  <c r="T170" i="33" s="1"/>
  <c r="V170" i="33" s="1"/>
  <c r="U170" i="33"/>
  <c r="W170" i="33" s="1"/>
  <c r="U170" i="48"/>
  <c r="W170" i="48" s="1"/>
  <c r="S170" i="48"/>
  <c r="T170" i="48" s="1"/>
  <c r="V170" i="48" s="1"/>
  <c r="S170" i="43"/>
  <c r="V170" i="28"/>
  <c r="W170" i="28"/>
  <c r="S170" i="42"/>
  <c r="S170" i="38"/>
  <c r="S170" i="37"/>
  <c r="U170" i="32"/>
  <c r="W170" i="32" s="1"/>
  <c r="S170" i="32"/>
  <c r="T170" i="32" s="1"/>
  <c r="V170" i="32" s="1"/>
  <c r="U170" i="34"/>
  <c r="W170" i="34" s="1"/>
  <c r="S170" i="34"/>
  <c r="T170" i="34" s="1"/>
  <c r="V170" i="34" s="1"/>
  <c r="U170" i="30"/>
  <c r="W170" i="30" s="1"/>
  <c r="S170" i="30"/>
  <c r="T170" i="30" s="1"/>
  <c r="V170" i="30" s="1"/>
  <c r="S401" i="41"/>
  <c r="U401" i="33"/>
  <c r="W401" i="33" s="1"/>
  <c r="S401" i="33"/>
  <c r="T401" i="33" s="1"/>
  <c r="V401" i="33" s="1"/>
  <c r="S401" i="45"/>
  <c r="U401" i="45" s="1"/>
  <c r="W401" i="45" s="1"/>
  <c r="T401" i="45"/>
  <c r="V401" i="45" s="1"/>
  <c r="S401" i="44"/>
  <c r="S401" i="34"/>
  <c r="T401" i="34" s="1"/>
  <c r="V401" i="34" s="1"/>
  <c r="U401" i="34"/>
  <c r="W401" i="34" s="1"/>
  <c r="W401" i="47"/>
  <c r="V401" i="47"/>
  <c r="S401" i="29"/>
  <c r="T401" i="29" s="1"/>
  <c r="V401" i="29" s="1"/>
  <c r="U401" i="29"/>
  <c r="W401" i="29" s="1"/>
  <c r="S401" i="32"/>
  <c r="T401" i="32" s="1"/>
  <c r="V401" i="32" s="1"/>
  <c r="U401" i="32"/>
  <c r="W401" i="32" s="1"/>
  <c r="S401" i="30"/>
  <c r="T401" i="30" s="1"/>
  <c r="V401" i="30" s="1"/>
  <c r="U401" i="30"/>
  <c r="W401" i="30" s="1"/>
  <c r="S401" i="46"/>
  <c r="U401" i="46" s="1"/>
  <c r="W401" i="46" s="1"/>
  <c r="T401" i="46"/>
  <c r="V401" i="46" s="1"/>
  <c r="S401" i="38"/>
  <c r="T401" i="38" s="1"/>
  <c r="V401" i="38" s="1"/>
  <c r="U401" i="38"/>
  <c r="W401" i="38" s="1"/>
  <c r="S401" i="36"/>
  <c r="T401" i="36" s="1"/>
  <c r="V401" i="36" s="1"/>
  <c r="U401" i="36"/>
  <c r="W401" i="36" s="1"/>
  <c r="S401" i="42"/>
  <c r="S401" i="37"/>
  <c r="T401" i="37" s="1"/>
  <c r="V401" i="37" s="1"/>
  <c r="U401" i="37"/>
  <c r="W401" i="37" s="1"/>
  <c r="S401" i="35"/>
  <c r="T401" i="35" s="1"/>
  <c r="V401" i="35" s="1"/>
  <c r="U401" i="35"/>
  <c r="W401" i="35" s="1"/>
  <c r="U401" i="48"/>
  <c r="W401" i="48" s="1"/>
  <c r="S401" i="48"/>
  <c r="T401" i="48" s="1"/>
  <c r="V401" i="48" s="1"/>
  <c r="S401" i="31"/>
  <c r="T401" i="31" s="1"/>
  <c r="V401" i="31" s="1"/>
  <c r="U401" i="31"/>
  <c r="W401" i="31" s="1"/>
  <c r="S401" i="40"/>
  <c r="W401" i="28"/>
  <c r="V401" i="28"/>
  <c r="S401" i="43"/>
  <c r="S401" i="39"/>
  <c r="S207" i="35"/>
  <c r="T207" i="35" s="1"/>
  <c r="V207" i="35" s="1"/>
  <c r="U207" i="35"/>
  <c r="W207" i="35" s="1"/>
  <c r="S207" i="48"/>
  <c r="T207" i="48" s="1"/>
  <c r="V207" i="48" s="1"/>
  <c r="U207" i="48"/>
  <c r="W207" i="48" s="1"/>
  <c r="S207" i="39"/>
  <c r="S207" i="44"/>
  <c r="S207" i="32"/>
  <c r="T207" i="32" s="1"/>
  <c r="V207" i="32" s="1"/>
  <c r="U207" i="32"/>
  <c r="W207" i="32" s="1"/>
  <c r="S207" i="40"/>
  <c r="S207" i="46"/>
  <c r="U207" i="46" s="1"/>
  <c r="W207" i="46" s="1"/>
  <c r="T207" i="46"/>
  <c r="V207" i="46" s="1"/>
  <c r="S207" i="33"/>
  <c r="T207" i="33" s="1"/>
  <c r="V207" i="33" s="1"/>
  <c r="U207" i="33"/>
  <c r="W207" i="33" s="1"/>
  <c r="S207" i="36"/>
  <c r="T207" i="36" s="1"/>
  <c r="V207" i="36" s="1"/>
  <c r="U207" i="36"/>
  <c r="W207" i="36" s="1"/>
  <c r="S207" i="37"/>
  <c r="S207" i="42"/>
  <c r="S207" i="34"/>
  <c r="T207" i="34" s="1"/>
  <c r="V207" i="34" s="1"/>
  <c r="U207" i="34"/>
  <c r="W207" i="34" s="1"/>
  <c r="S207" i="29"/>
  <c r="T207" i="29" s="1"/>
  <c r="V207" i="29" s="1"/>
  <c r="U207" i="29"/>
  <c r="W207" i="29" s="1"/>
  <c r="S207" i="43"/>
  <c r="V207" i="47"/>
  <c r="W207" i="47"/>
  <c r="S207" i="31"/>
  <c r="T207" i="31" s="1"/>
  <c r="V207" i="31" s="1"/>
  <c r="U207" i="31"/>
  <c r="W207" i="31" s="1"/>
  <c r="U207" i="30"/>
  <c r="W207" i="30" s="1"/>
  <c r="S207" i="30"/>
  <c r="T207" i="30" s="1"/>
  <c r="V207" i="30" s="1"/>
  <c r="W207" i="28"/>
  <c r="V207" i="28"/>
  <c r="S207" i="45"/>
  <c r="U207" i="45" s="1"/>
  <c r="W207" i="45" s="1"/>
  <c r="T207" i="45"/>
  <c r="V207" i="45" s="1"/>
  <c r="S207" i="38"/>
  <c r="S207" i="41"/>
  <c r="S427" i="34"/>
  <c r="T427" i="34" s="1"/>
  <c r="V427" i="34" s="1"/>
  <c r="U427" i="34"/>
  <c r="W427" i="34" s="1"/>
  <c r="S427" i="38"/>
  <c r="T427" i="38" s="1"/>
  <c r="V427" i="38" s="1"/>
  <c r="U427" i="38"/>
  <c r="W427" i="38" s="1"/>
  <c r="V427" i="47"/>
  <c r="W427" i="47"/>
  <c r="U427" i="30"/>
  <c r="W427" i="30" s="1"/>
  <c r="S427" i="30"/>
  <c r="T427" i="30" s="1"/>
  <c r="V427" i="30" s="1"/>
  <c r="S427" i="45"/>
  <c r="U427" i="45" s="1"/>
  <c r="W427" i="45" s="1"/>
  <c r="T427" i="45"/>
  <c r="V427" i="45" s="1"/>
  <c r="S427" i="39"/>
  <c r="S427" i="35"/>
  <c r="T427" i="35" s="1"/>
  <c r="V427" i="35" s="1"/>
  <c r="U427" i="35"/>
  <c r="W427" i="35" s="1"/>
  <c r="S427" i="32"/>
  <c r="T427" i="32" s="1"/>
  <c r="V427" i="32" s="1"/>
  <c r="U427" i="32"/>
  <c r="W427" i="32" s="1"/>
  <c r="S427" i="36"/>
  <c r="T427" i="36" s="1"/>
  <c r="V427" i="36" s="1"/>
  <c r="U427" i="36"/>
  <c r="W427" i="36" s="1"/>
  <c r="S427" i="42"/>
  <c r="T427" i="42" s="1"/>
  <c r="V427" i="42" s="1"/>
  <c r="U427" i="42"/>
  <c r="W427" i="42" s="1"/>
  <c r="S427" i="41"/>
  <c r="S427" i="37"/>
  <c r="S427" i="43"/>
  <c r="T427" i="43" s="1"/>
  <c r="V427" i="43" s="1"/>
  <c r="U427" i="43"/>
  <c r="W427" i="43" s="1"/>
  <c r="S427" i="33"/>
  <c r="T427" i="33" s="1"/>
  <c r="V427" i="33" s="1"/>
  <c r="U427" i="33"/>
  <c r="W427" i="33" s="1"/>
  <c r="S427" i="46"/>
  <c r="U427" i="46" s="1"/>
  <c r="W427" i="46" s="1"/>
  <c r="T427" i="46"/>
  <c r="V427" i="46" s="1"/>
  <c r="S427" i="31"/>
  <c r="T427" i="31" s="1"/>
  <c r="V427" i="31" s="1"/>
  <c r="U427" i="31"/>
  <c r="W427" i="31" s="1"/>
  <c r="V427" i="28"/>
  <c r="W427" i="28"/>
  <c r="S427" i="29"/>
  <c r="T427" i="29" s="1"/>
  <c r="V427" i="29" s="1"/>
  <c r="U427" i="29"/>
  <c r="W427" i="29" s="1"/>
  <c r="S427" i="40"/>
  <c r="S427" i="48"/>
  <c r="T427" i="48" s="1"/>
  <c r="V427" i="48" s="1"/>
  <c r="U427" i="48"/>
  <c r="W427" i="48" s="1"/>
  <c r="S427" i="44"/>
  <c r="S132" i="30"/>
  <c r="T132" i="30" s="1"/>
  <c r="V132" i="30" s="1"/>
  <c r="U132" i="30"/>
  <c r="W132" i="30" s="1"/>
  <c r="U132" i="33"/>
  <c r="W132" i="33" s="1"/>
  <c r="S132" i="33"/>
  <c r="T132" i="33" s="1"/>
  <c r="V132" i="33" s="1"/>
  <c r="S132" i="44"/>
  <c r="S132" i="35"/>
  <c r="T132" i="35" s="1"/>
  <c r="V132" i="35" s="1"/>
  <c r="U132" i="35"/>
  <c r="W132" i="35" s="1"/>
  <c r="S132" i="46"/>
  <c r="U132" i="46" s="1"/>
  <c r="W132" i="46" s="1"/>
  <c r="T132" i="46"/>
  <c r="V132" i="46" s="1"/>
  <c r="S132" i="48"/>
  <c r="T132" i="48" s="1"/>
  <c r="V132" i="48" s="1"/>
  <c r="U132" i="48"/>
  <c r="W132" i="48" s="1"/>
  <c r="S132" i="36"/>
  <c r="T132" i="36" s="1"/>
  <c r="V132" i="36" s="1"/>
  <c r="U132" i="36"/>
  <c r="W132" i="36" s="1"/>
  <c r="S132" i="45"/>
  <c r="U132" i="45" s="1"/>
  <c r="W132" i="45" s="1"/>
  <c r="T132" i="45"/>
  <c r="V132" i="45" s="1"/>
  <c r="W132" i="28"/>
  <c r="V132" i="28"/>
  <c r="S132" i="32"/>
  <c r="T132" i="32" s="1"/>
  <c r="V132" i="32" s="1"/>
  <c r="U132" i="32"/>
  <c r="W132" i="32" s="1"/>
  <c r="U132" i="31"/>
  <c r="W132" i="31" s="1"/>
  <c r="S132" i="31"/>
  <c r="T132" i="31" s="1"/>
  <c r="V132" i="31" s="1"/>
  <c r="S132" i="39"/>
  <c r="S132" i="29"/>
  <c r="T132" i="29" s="1"/>
  <c r="V132" i="29" s="1"/>
  <c r="U132" i="29"/>
  <c r="W132" i="29" s="1"/>
  <c r="S132" i="43"/>
  <c r="S132" i="41"/>
  <c r="U132" i="34"/>
  <c r="W132" i="34" s="1"/>
  <c r="S132" i="34"/>
  <c r="T132" i="34" s="1"/>
  <c r="V132" i="34" s="1"/>
  <c r="S132" i="42"/>
  <c r="S132" i="40"/>
  <c r="S132" i="38"/>
  <c r="W132" i="47"/>
  <c r="V132" i="47"/>
  <c r="S132" i="37"/>
  <c r="T132" i="37" s="1"/>
  <c r="V132" i="37" s="1"/>
  <c r="U132" i="37"/>
  <c r="W132" i="37" s="1"/>
  <c r="S216" i="30"/>
  <c r="T216" i="30" s="1"/>
  <c r="V216" i="30" s="1"/>
  <c r="U216" i="30"/>
  <c r="W216" i="30" s="1"/>
  <c r="T216" i="46"/>
  <c r="V216" i="46" s="1"/>
  <c r="S216" i="46"/>
  <c r="U216" i="46" s="1"/>
  <c r="W216" i="46" s="1"/>
  <c r="S216" i="36"/>
  <c r="T216" i="36" s="1"/>
  <c r="V216" i="36" s="1"/>
  <c r="U216" i="36"/>
  <c r="W216" i="36" s="1"/>
  <c r="S216" i="38"/>
  <c r="T216" i="38" s="1"/>
  <c r="V216" i="38" s="1"/>
  <c r="U216" i="38"/>
  <c r="W216" i="38" s="1"/>
  <c r="S216" i="40"/>
  <c r="W216" i="47"/>
  <c r="V216" i="47"/>
  <c r="S216" i="42"/>
  <c r="S216" i="45"/>
  <c r="U216" i="45" s="1"/>
  <c r="W216" i="45" s="1"/>
  <c r="T216" i="45"/>
  <c r="V216" i="45" s="1"/>
  <c r="S216" i="41"/>
  <c r="W216" i="28"/>
  <c r="V216" i="28"/>
  <c r="S216" i="29"/>
  <c r="T216" i="29" s="1"/>
  <c r="V216" i="29" s="1"/>
  <c r="U216" i="29"/>
  <c r="W216" i="29" s="1"/>
  <c r="S216" i="39"/>
  <c r="S216" i="33"/>
  <c r="T216" i="33" s="1"/>
  <c r="V216" i="33" s="1"/>
  <c r="U216" i="33"/>
  <c r="W216" i="33" s="1"/>
  <c r="S216" i="34"/>
  <c r="T216" i="34" s="1"/>
  <c r="V216" i="34" s="1"/>
  <c r="U216" i="34"/>
  <c r="W216" i="34" s="1"/>
  <c r="S216" i="44"/>
  <c r="S216" i="43"/>
  <c r="S216" i="32"/>
  <c r="T216" i="32" s="1"/>
  <c r="V216" i="32" s="1"/>
  <c r="U216" i="32"/>
  <c r="W216" i="32" s="1"/>
  <c r="S216" i="31"/>
  <c r="T216" i="31" s="1"/>
  <c r="V216" i="31" s="1"/>
  <c r="U216" i="31"/>
  <c r="W216" i="31" s="1"/>
  <c r="U216" i="35"/>
  <c r="W216" i="35" s="1"/>
  <c r="S216" i="35"/>
  <c r="T216" i="35" s="1"/>
  <c r="V216" i="35" s="1"/>
  <c r="S216" i="37"/>
  <c r="S216" i="48"/>
  <c r="T216" i="48" s="1"/>
  <c r="V216" i="48" s="1"/>
  <c r="U216" i="48"/>
  <c r="W216" i="48" s="1"/>
  <c r="S138" i="40"/>
  <c r="S138" i="31"/>
  <c r="T138" i="31" s="1"/>
  <c r="V138" i="31" s="1"/>
  <c r="U138" i="31"/>
  <c r="W138" i="31" s="1"/>
  <c r="S138" i="36"/>
  <c r="T138" i="36" s="1"/>
  <c r="V138" i="36" s="1"/>
  <c r="U138" i="36"/>
  <c r="W138" i="36" s="1"/>
  <c r="S138" i="46"/>
  <c r="U138" i="46" s="1"/>
  <c r="W138" i="46" s="1"/>
  <c r="T138" i="46"/>
  <c r="V138" i="46" s="1"/>
  <c r="S138" i="29"/>
  <c r="T138" i="29" s="1"/>
  <c r="V138" i="29" s="1"/>
  <c r="U138" i="29"/>
  <c r="W138" i="29" s="1"/>
  <c r="S138" i="35"/>
  <c r="T138" i="35" s="1"/>
  <c r="V138" i="35" s="1"/>
  <c r="U138" i="35"/>
  <c r="W138" i="35" s="1"/>
  <c r="S138" i="39"/>
  <c r="S138" i="33"/>
  <c r="T138" i="33" s="1"/>
  <c r="V138" i="33" s="1"/>
  <c r="U138" i="33"/>
  <c r="W138" i="33" s="1"/>
  <c r="S138" i="30"/>
  <c r="T138" i="30" s="1"/>
  <c r="V138" i="30" s="1"/>
  <c r="U138" i="30"/>
  <c r="W138" i="30" s="1"/>
  <c r="V138" i="47"/>
  <c r="W138" i="47"/>
  <c r="V138" i="28"/>
  <c r="W138" i="28"/>
  <c r="S138" i="42"/>
  <c r="S138" i="45"/>
  <c r="U138" i="45" s="1"/>
  <c r="W138" i="45" s="1"/>
  <c r="T138" i="45"/>
  <c r="V138" i="45" s="1"/>
  <c r="S138" i="37"/>
  <c r="T138" i="37" s="1"/>
  <c r="V138" i="37" s="1"/>
  <c r="U138" i="37"/>
  <c r="W138" i="37" s="1"/>
  <c r="S138" i="32"/>
  <c r="T138" i="32" s="1"/>
  <c r="V138" i="32" s="1"/>
  <c r="U138" i="32"/>
  <c r="W138" i="32" s="1"/>
  <c r="S138" i="38"/>
  <c r="S138" i="34"/>
  <c r="T138" i="34" s="1"/>
  <c r="V138" i="34" s="1"/>
  <c r="U138" i="34"/>
  <c r="W138" i="34" s="1"/>
  <c r="S138" i="41"/>
  <c r="S138" i="48"/>
  <c r="T138" i="48" s="1"/>
  <c r="V138" i="48" s="1"/>
  <c r="U138" i="48"/>
  <c r="W138" i="48" s="1"/>
  <c r="S138" i="44"/>
  <c r="S138" i="43"/>
  <c r="S424" i="41"/>
  <c r="S424" i="40"/>
  <c r="S424" i="32"/>
  <c r="T424" i="32" s="1"/>
  <c r="V424" i="32" s="1"/>
  <c r="U424" i="32"/>
  <c r="W424" i="32" s="1"/>
  <c r="S424" i="44"/>
  <c r="S424" i="31"/>
  <c r="T424" i="31" s="1"/>
  <c r="V424" i="31" s="1"/>
  <c r="U424" i="31"/>
  <c r="W424" i="31" s="1"/>
  <c r="S424" i="36"/>
  <c r="T424" i="36" s="1"/>
  <c r="V424" i="36" s="1"/>
  <c r="U424" i="36"/>
  <c r="W424" i="36" s="1"/>
  <c r="S424" i="34"/>
  <c r="T424" i="34" s="1"/>
  <c r="V424" i="34" s="1"/>
  <c r="U424" i="34"/>
  <c r="W424" i="34" s="1"/>
  <c r="U424" i="35"/>
  <c r="W424" i="35" s="1"/>
  <c r="S424" i="35"/>
  <c r="T424" i="35" s="1"/>
  <c r="V424" i="35" s="1"/>
  <c r="U424" i="29"/>
  <c r="W424" i="29" s="1"/>
  <c r="S424" i="29"/>
  <c r="T424" i="29" s="1"/>
  <c r="V424" i="29" s="1"/>
  <c r="V424" i="47"/>
  <c r="W424" i="47"/>
  <c r="S424" i="42"/>
  <c r="S424" i="38"/>
  <c r="W424" i="28"/>
  <c r="V424" i="28"/>
  <c r="S424" i="37"/>
  <c r="T424" i="46"/>
  <c r="V424" i="46" s="1"/>
  <c r="S424" i="46"/>
  <c r="U424" i="46" s="1"/>
  <c r="W424" i="46" s="1"/>
  <c r="U424" i="30"/>
  <c r="W424" i="30" s="1"/>
  <c r="S424" i="30"/>
  <c r="T424" i="30" s="1"/>
  <c r="V424" i="30" s="1"/>
  <c r="U424" i="33"/>
  <c r="W424" i="33" s="1"/>
  <c r="S424" i="33"/>
  <c r="T424" i="33" s="1"/>
  <c r="V424" i="33" s="1"/>
  <c r="S424" i="48"/>
  <c r="T424" i="48" s="1"/>
  <c r="V424" i="48" s="1"/>
  <c r="U424" i="48"/>
  <c r="W424" i="48" s="1"/>
  <c r="S424" i="43"/>
  <c r="S424" i="39"/>
  <c r="S424" i="45"/>
  <c r="S467" i="44"/>
  <c r="U467" i="34"/>
  <c r="W467" i="34" s="1"/>
  <c r="S467" i="34"/>
  <c r="T467" i="34" s="1"/>
  <c r="V467" i="34" s="1"/>
  <c r="S467" i="45"/>
  <c r="S467" i="37"/>
  <c r="S467" i="43"/>
  <c r="V467" i="47"/>
  <c r="W467" i="47"/>
  <c r="S467" i="29"/>
  <c r="T467" i="29" s="1"/>
  <c r="V467" i="29" s="1"/>
  <c r="U467" i="29"/>
  <c r="W467" i="29" s="1"/>
  <c r="S467" i="41"/>
  <c r="S467" i="31"/>
  <c r="T467" i="31" s="1"/>
  <c r="V467" i="31" s="1"/>
  <c r="U467" i="31"/>
  <c r="W467" i="31" s="1"/>
  <c r="S467" i="38"/>
  <c r="S467" i="46"/>
  <c r="U467" i="46" s="1"/>
  <c r="W467" i="46" s="1"/>
  <c r="T467" i="46"/>
  <c r="V467" i="46" s="1"/>
  <c r="S467" i="48"/>
  <c r="T467" i="48" s="1"/>
  <c r="V467" i="48" s="1"/>
  <c r="U467" i="48"/>
  <c r="W467" i="48" s="1"/>
  <c r="S467" i="30"/>
  <c r="T467" i="30" s="1"/>
  <c r="V467" i="30" s="1"/>
  <c r="U467" i="30"/>
  <c r="W467" i="30" s="1"/>
  <c r="S467" i="39"/>
  <c r="S467" i="40"/>
  <c r="S467" i="42"/>
  <c r="S467" i="32"/>
  <c r="T467" i="32" s="1"/>
  <c r="V467" i="32" s="1"/>
  <c r="U467" i="32"/>
  <c r="W467" i="32" s="1"/>
  <c r="U467" i="33"/>
  <c r="W467" i="33" s="1"/>
  <c r="S467" i="33"/>
  <c r="T467" i="33" s="1"/>
  <c r="V467" i="33" s="1"/>
  <c r="S467" i="35"/>
  <c r="T467" i="35" s="1"/>
  <c r="V467" i="35" s="1"/>
  <c r="U467" i="35"/>
  <c r="W467" i="35" s="1"/>
  <c r="W467" i="28"/>
  <c r="V467" i="28"/>
  <c r="S467" i="36"/>
  <c r="T467" i="36" s="1"/>
  <c r="V467" i="36" s="1"/>
  <c r="U467" i="36"/>
  <c r="W467" i="36" s="1"/>
  <c r="V472" i="47"/>
  <c r="W472" i="47"/>
  <c r="S472" i="38"/>
  <c r="S472" i="42"/>
  <c r="S472" i="35"/>
  <c r="T472" i="35" s="1"/>
  <c r="V472" i="35" s="1"/>
  <c r="U472" i="35"/>
  <c r="W472" i="35" s="1"/>
  <c r="U472" i="36"/>
  <c r="W472" i="36" s="1"/>
  <c r="S472" i="36"/>
  <c r="T472" i="36" s="1"/>
  <c r="V472" i="36" s="1"/>
  <c r="S472" i="39"/>
  <c r="S472" i="31"/>
  <c r="T472" i="31" s="1"/>
  <c r="V472" i="31" s="1"/>
  <c r="U472" i="31"/>
  <c r="W472" i="31" s="1"/>
  <c r="U472" i="30"/>
  <c r="W472" i="30" s="1"/>
  <c r="S472" i="30"/>
  <c r="T472" i="30" s="1"/>
  <c r="V472" i="30" s="1"/>
  <c r="U472" i="29"/>
  <c r="W472" i="29" s="1"/>
  <c r="S472" i="29"/>
  <c r="T472" i="29" s="1"/>
  <c r="V472" i="29" s="1"/>
  <c r="U472" i="34"/>
  <c r="W472" i="34" s="1"/>
  <c r="S472" i="34"/>
  <c r="T472" i="34" s="1"/>
  <c r="V472" i="34" s="1"/>
  <c r="S472" i="45"/>
  <c r="U472" i="45" s="1"/>
  <c r="W472" i="45" s="1"/>
  <c r="T472" i="45"/>
  <c r="V472" i="45" s="1"/>
  <c r="S472" i="43"/>
  <c r="T472" i="46"/>
  <c r="V472" i="46" s="1"/>
  <c r="S472" i="46"/>
  <c r="U472" i="46" s="1"/>
  <c r="W472" i="46" s="1"/>
  <c r="S472" i="33"/>
  <c r="T472" i="33" s="1"/>
  <c r="V472" i="33" s="1"/>
  <c r="U472" i="33"/>
  <c r="W472" i="33" s="1"/>
  <c r="S472" i="41"/>
  <c r="V472" i="28"/>
  <c r="W472" i="28"/>
  <c r="S472" i="37"/>
  <c r="T472" i="37" s="1"/>
  <c r="V472" i="37" s="1"/>
  <c r="U472" i="37"/>
  <c r="W472" i="37" s="1"/>
  <c r="S472" i="40"/>
  <c r="T472" i="40" s="1"/>
  <c r="V472" i="40" s="1"/>
  <c r="U472" i="40"/>
  <c r="W472" i="40" s="1"/>
  <c r="U472" i="48"/>
  <c r="W472" i="48" s="1"/>
  <c r="S472" i="48"/>
  <c r="T472" i="48" s="1"/>
  <c r="V472" i="48" s="1"/>
  <c r="U472" i="32"/>
  <c r="W472" i="32" s="1"/>
  <c r="S472" i="32"/>
  <c r="T472" i="32" s="1"/>
  <c r="V472" i="32" s="1"/>
  <c r="S472" i="44"/>
  <c r="S344" i="46"/>
  <c r="U344" i="46" s="1"/>
  <c r="W344" i="46" s="1"/>
  <c r="T344" i="46"/>
  <c r="V344" i="46" s="1"/>
  <c r="S344" i="37"/>
  <c r="S344" i="38"/>
  <c r="T344" i="38" s="1"/>
  <c r="V344" i="38" s="1"/>
  <c r="U344" i="38"/>
  <c r="W344" i="38" s="1"/>
  <c r="S344" i="48"/>
  <c r="T344" i="48" s="1"/>
  <c r="V344" i="48" s="1"/>
  <c r="U344" i="48"/>
  <c r="W344" i="48" s="1"/>
  <c r="S344" i="33"/>
  <c r="T344" i="33" s="1"/>
  <c r="V344" i="33" s="1"/>
  <c r="U344" i="33"/>
  <c r="W344" i="33" s="1"/>
  <c r="S344" i="39"/>
  <c r="S344" i="44"/>
  <c r="U344" i="36"/>
  <c r="W344" i="36" s="1"/>
  <c r="S344" i="36"/>
  <c r="T344" i="36" s="1"/>
  <c r="V344" i="36" s="1"/>
  <c r="V344" i="47"/>
  <c r="W344" i="47"/>
  <c r="S344" i="43"/>
  <c r="W344" i="28"/>
  <c r="V344" i="28"/>
  <c r="S344" i="30"/>
  <c r="T344" i="30" s="1"/>
  <c r="V344" i="30" s="1"/>
  <c r="U344" i="30"/>
  <c r="W344" i="30" s="1"/>
  <c r="S344" i="41"/>
  <c r="S344" i="35"/>
  <c r="T344" i="35" s="1"/>
  <c r="V344" i="35" s="1"/>
  <c r="U344" i="35"/>
  <c r="W344" i="35" s="1"/>
  <c r="S344" i="34"/>
  <c r="T344" i="34" s="1"/>
  <c r="V344" i="34" s="1"/>
  <c r="U344" i="34"/>
  <c r="W344" i="34" s="1"/>
  <c r="S344" i="45"/>
  <c r="S344" i="40"/>
  <c r="S344" i="31"/>
  <c r="T344" i="31" s="1"/>
  <c r="V344" i="31" s="1"/>
  <c r="U344" i="31"/>
  <c r="W344" i="31" s="1"/>
  <c r="S344" i="32"/>
  <c r="T344" i="32" s="1"/>
  <c r="V344" i="32" s="1"/>
  <c r="U344" i="32"/>
  <c r="W344" i="32" s="1"/>
  <c r="S344" i="42"/>
  <c r="U344" i="29"/>
  <c r="W344" i="29" s="1"/>
  <c r="S344" i="29"/>
  <c r="T344" i="29" s="1"/>
  <c r="V344" i="29" s="1"/>
  <c r="S166" i="29"/>
  <c r="T166" i="29" s="1"/>
  <c r="V166" i="29" s="1"/>
  <c r="U166" i="29"/>
  <c r="W166" i="29" s="1"/>
  <c r="S166" i="38"/>
  <c r="T166" i="38" s="1"/>
  <c r="V166" i="38" s="1"/>
  <c r="U166" i="38"/>
  <c r="W166" i="38" s="1"/>
  <c r="V166" i="47"/>
  <c r="W166" i="47"/>
  <c r="S166" i="36"/>
  <c r="T166" i="36" s="1"/>
  <c r="V166" i="36" s="1"/>
  <c r="U166" i="36"/>
  <c r="W166" i="36" s="1"/>
  <c r="S166" i="43"/>
  <c r="T166" i="43" s="1"/>
  <c r="V166" i="43" s="1"/>
  <c r="U166" i="43"/>
  <c r="W166" i="43" s="1"/>
  <c r="S166" i="48"/>
  <c r="T166" i="48" s="1"/>
  <c r="V166" i="48" s="1"/>
  <c r="U166" i="48"/>
  <c r="W166" i="48" s="1"/>
  <c r="S166" i="40"/>
  <c r="S166" i="42"/>
  <c r="S166" i="32"/>
  <c r="T166" i="32" s="1"/>
  <c r="V166" i="32" s="1"/>
  <c r="U166" i="32"/>
  <c r="W166" i="32" s="1"/>
  <c r="S166" i="45"/>
  <c r="U166" i="45" s="1"/>
  <c r="W166" i="45" s="1"/>
  <c r="T166" i="45"/>
  <c r="V166" i="45" s="1"/>
  <c r="T166" i="46"/>
  <c r="V166" i="46" s="1"/>
  <c r="S166" i="46"/>
  <c r="U166" i="46" s="1"/>
  <c r="W166" i="46" s="1"/>
  <c r="W166" i="28"/>
  <c r="V166" i="28"/>
  <c r="S166" i="33"/>
  <c r="T166" i="33" s="1"/>
  <c r="V166" i="33" s="1"/>
  <c r="U166" i="33"/>
  <c r="W166" i="33" s="1"/>
  <c r="S166" i="35"/>
  <c r="T166" i="35" s="1"/>
  <c r="V166" i="35" s="1"/>
  <c r="U166" i="35"/>
  <c r="W166" i="35" s="1"/>
  <c r="S166" i="39"/>
  <c r="S166" i="41"/>
  <c r="T166" i="41" s="1"/>
  <c r="V166" i="41" s="1"/>
  <c r="U166" i="41"/>
  <c r="W166" i="41" s="1"/>
  <c r="S166" i="44"/>
  <c r="S166" i="30"/>
  <c r="T166" i="30" s="1"/>
  <c r="V166" i="30" s="1"/>
  <c r="U166" i="30"/>
  <c r="W166" i="30" s="1"/>
  <c r="S166" i="34"/>
  <c r="T166" i="34" s="1"/>
  <c r="V166" i="34" s="1"/>
  <c r="U166" i="34"/>
  <c r="W166" i="34" s="1"/>
  <c r="S166" i="37"/>
  <c r="T166" i="37" s="1"/>
  <c r="V166" i="37" s="1"/>
  <c r="U166" i="37"/>
  <c r="W166" i="37" s="1"/>
  <c r="S166" i="31"/>
  <c r="T166" i="31" s="1"/>
  <c r="V166" i="31" s="1"/>
  <c r="U166" i="31"/>
  <c r="W166" i="31" s="1"/>
  <c r="U119" i="48"/>
  <c r="W119" i="48" s="1"/>
  <c r="S119" i="48"/>
  <c r="T119" i="48" s="1"/>
  <c r="V119" i="48" s="1"/>
  <c r="S119" i="41"/>
  <c r="T119" i="41" s="1"/>
  <c r="V119" i="41" s="1"/>
  <c r="U119" i="41"/>
  <c r="W119" i="41" s="1"/>
  <c r="S119" i="34"/>
  <c r="T119" i="34" s="1"/>
  <c r="V119" i="34" s="1"/>
  <c r="U119" i="34"/>
  <c r="W119" i="34" s="1"/>
  <c r="S119" i="40"/>
  <c r="W119" i="28"/>
  <c r="V119" i="28"/>
  <c r="S119" i="35"/>
  <c r="T119" i="35" s="1"/>
  <c r="V119" i="35" s="1"/>
  <c r="U119" i="35"/>
  <c r="W119" i="35" s="1"/>
  <c r="U119" i="32"/>
  <c r="W119" i="32" s="1"/>
  <c r="S119" i="32"/>
  <c r="T119" i="32" s="1"/>
  <c r="V119" i="32" s="1"/>
  <c r="S119" i="42"/>
  <c r="S119" i="39"/>
  <c r="S119" i="44"/>
  <c r="S119" i="29"/>
  <c r="T119" i="29" s="1"/>
  <c r="V119" i="29" s="1"/>
  <c r="U119" i="29"/>
  <c r="W119" i="29" s="1"/>
  <c r="S119" i="30"/>
  <c r="T119" i="30" s="1"/>
  <c r="V119" i="30" s="1"/>
  <c r="U119" i="30"/>
  <c r="W119" i="30" s="1"/>
  <c r="V119" i="47"/>
  <c r="W119" i="47"/>
  <c r="S119" i="45"/>
  <c r="S119" i="36"/>
  <c r="T119" i="36" s="1"/>
  <c r="V119" i="36" s="1"/>
  <c r="U119" i="36"/>
  <c r="W119" i="36" s="1"/>
  <c r="U119" i="31"/>
  <c r="W119" i="31" s="1"/>
  <c r="S119" i="31"/>
  <c r="T119" i="31" s="1"/>
  <c r="V119" i="31" s="1"/>
  <c r="T119" i="46"/>
  <c r="V119" i="46" s="1"/>
  <c r="S119" i="46"/>
  <c r="U119" i="46" s="1"/>
  <c r="W119" i="46" s="1"/>
  <c r="S119" i="37"/>
  <c r="S119" i="38"/>
  <c r="S119" i="33"/>
  <c r="T119" i="33" s="1"/>
  <c r="V119" i="33" s="1"/>
  <c r="U119" i="33"/>
  <c r="W119" i="33" s="1"/>
  <c r="S119" i="43"/>
  <c r="T119" i="43" s="1"/>
  <c r="V119" i="43" s="1"/>
  <c r="U119" i="43"/>
  <c r="W119" i="43" s="1"/>
  <c r="S359" i="41"/>
  <c r="W359" i="28"/>
  <c r="V359" i="28"/>
  <c r="V359" i="47"/>
  <c r="W359" i="47"/>
  <c r="S359" i="32"/>
  <c r="T359" i="32" s="1"/>
  <c r="V359" i="32" s="1"/>
  <c r="U359" i="32"/>
  <c r="W359" i="32" s="1"/>
  <c r="S359" i="38"/>
  <c r="T359" i="38" s="1"/>
  <c r="V359" i="38" s="1"/>
  <c r="U359" i="38"/>
  <c r="W359" i="38" s="1"/>
  <c r="S359" i="44"/>
  <c r="S359" i="45"/>
  <c r="U359" i="45" s="1"/>
  <c r="W359" i="45" s="1"/>
  <c r="T359" i="45"/>
  <c r="V359" i="45" s="1"/>
  <c r="S359" i="37"/>
  <c r="T359" i="37" s="1"/>
  <c r="V359" i="37" s="1"/>
  <c r="U359" i="37"/>
  <c r="W359" i="37" s="1"/>
  <c r="S359" i="40"/>
  <c r="S359" i="42"/>
  <c r="T359" i="42" s="1"/>
  <c r="V359" i="42" s="1"/>
  <c r="U359" i="42"/>
  <c r="W359" i="42" s="1"/>
  <c r="S359" i="48"/>
  <c r="T359" i="48" s="1"/>
  <c r="V359" i="48" s="1"/>
  <c r="U359" i="48"/>
  <c r="W359" i="48" s="1"/>
  <c r="S359" i="30"/>
  <c r="T359" i="30" s="1"/>
  <c r="V359" i="30" s="1"/>
  <c r="U359" i="30"/>
  <c r="W359" i="30" s="1"/>
  <c r="S359" i="35"/>
  <c r="T359" i="35" s="1"/>
  <c r="V359" i="35" s="1"/>
  <c r="U359" i="35"/>
  <c r="W359" i="35" s="1"/>
  <c r="U359" i="33"/>
  <c r="W359" i="33" s="1"/>
  <c r="S359" i="33"/>
  <c r="T359" i="33" s="1"/>
  <c r="V359" i="33" s="1"/>
  <c r="S359" i="31"/>
  <c r="T359" i="31" s="1"/>
  <c r="V359" i="31" s="1"/>
  <c r="U359" i="31"/>
  <c r="W359" i="31" s="1"/>
  <c r="S359" i="34"/>
  <c r="T359" i="34" s="1"/>
  <c r="V359" i="34" s="1"/>
  <c r="U359" i="34"/>
  <c r="W359" i="34" s="1"/>
  <c r="S359" i="43"/>
  <c r="S359" i="46"/>
  <c r="U359" i="46" s="1"/>
  <c r="W359" i="46" s="1"/>
  <c r="T359" i="46"/>
  <c r="V359" i="46" s="1"/>
  <c r="S359" i="29"/>
  <c r="T359" i="29" s="1"/>
  <c r="V359" i="29" s="1"/>
  <c r="U359" i="29"/>
  <c r="W359" i="29" s="1"/>
  <c r="S359" i="39"/>
  <c r="S359" i="36"/>
  <c r="T359" i="36" s="1"/>
  <c r="V359" i="36" s="1"/>
  <c r="U359" i="36"/>
  <c r="W359" i="36" s="1"/>
  <c r="S475" i="46"/>
  <c r="U475" i="46" s="1"/>
  <c r="W475" i="46" s="1"/>
  <c r="T475" i="46"/>
  <c r="V475" i="46" s="1"/>
  <c r="W475" i="47"/>
  <c r="V475" i="47"/>
  <c r="S475" i="32"/>
  <c r="T475" i="32" s="1"/>
  <c r="V475" i="32" s="1"/>
  <c r="U475" i="32"/>
  <c r="W475" i="32" s="1"/>
  <c r="S475" i="40"/>
  <c r="S475" i="31"/>
  <c r="T475" i="31" s="1"/>
  <c r="V475" i="31" s="1"/>
  <c r="U475" i="31"/>
  <c r="W475" i="31" s="1"/>
  <c r="S475" i="34"/>
  <c r="T475" i="34" s="1"/>
  <c r="V475" i="34" s="1"/>
  <c r="U475" i="34"/>
  <c r="W475" i="34" s="1"/>
  <c r="S475" i="42"/>
  <c r="S475" i="37"/>
  <c r="T475" i="37" s="1"/>
  <c r="V475" i="37" s="1"/>
  <c r="U475" i="37"/>
  <c r="W475" i="37" s="1"/>
  <c r="S475" i="44"/>
  <c r="S475" i="43"/>
  <c r="S475" i="39"/>
  <c r="S475" i="41"/>
  <c r="S475" i="33"/>
  <c r="T475" i="33" s="1"/>
  <c r="V475" i="33" s="1"/>
  <c r="U475" i="33"/>
  <c r="W475" i="33" s="1"/>
  <c r="S475" i="35"/>
  <c r="T475" i="35" s="1"/>
  <c r="V475" i="35" s="1"/>
  <c r="U475" i="35"/>
  <c r="W475" i="35" s="1"/>
  <c r="S475" i="29"/>
  <c r="T475" i="29" s="1"/>
  <c r="V475" i="29" s="1"/>
  <c r="U475" i="29"/>
  <c r="W475" i="29" s="1"/>
  <c r="S475" i="38"/>
  <c r="S475" i="36"/>
  <c r="T475" i="36" s="1"/>
  <c r="V475" i="36" s="1"/>
  <c r="U475" i="36"/>
  <c r="W475" i="36" s="1"/>
  <c r="V475" i="28"/>
  <c r="W475" i="28"/>
  <c r="S475" i="30"/>
  <c r="T475" i="30" s="1"/>
  <c r="V475" i="30" s="1"/>
  <c r="U475" i="30"/>
  <c r="W475" i="30" s="1"/>
  <c r="S475" i="48"/>
  <c r="T475" i="48" s="1"/>
  <c r="V475" i="48" s="1"/>
  <c r="U475" i="48"/>
  <c r="W475" i="48" s="1"/>
  <c r="S475" i="45"/>
  <c r="U475" i="45" s="1"/>
  <c r="W475" i="45" s="1"/>
  <c r="T475" i="45"/>
  <c r="V475" i="45" s="1"/>
  <c r="S448" i="29"/>
  <c r="T448" i="29" s="1"/>
  <c r="V448" i="29" s="1"/>
  <c r="U448" i="29"/>
  <c r="W448" i="29" s="1"/>
  <c r="V448" i="28"/>
  <c r="W448" i="28"/>
  <c r="S448" i="37"/>
  <c r="S448" i="44"/>
  <c r="S448" i="41"/>
  <c r="S448" i="39"/>
  <c r="S448" i="46"/>
  <c r="U448" i="46" s="1"/>
  <c r="W448" i="46" s="1"/>
  <c r="T448" i="46"/>
  <c r="V448" i="46" s="1"/>
  <c r="S448" i="30"/>
  <c r="T448" i="30" s="1"/>
  <c r="V448" i="30" s="1"/>
  <c r="U448" i="30"/>
  <c r="W448" i="30" s="1"/>
  <c r="U448" i="48"/>
  <c r="W448" i="48" s="1"/>
  <c r="S448" i="48"/>
  <c r="T448" i="48" s="1"/>
  <c r="V448" i="48" s="1"/>
  <c r="S448" i="45"/>
  <c r="U448" i="45" s="1"/>
  <c r="W448" i="45" s="1"/>
  <c r="T448" i="45"/>
  <c r="V448" i="45" s="1"/>
  <c r="U448" i="34"/>
  <c r="W448" i="34" s="1"/>
  <c r="S448" i="34"/>
  <c r="T448" i="34" s="1"/>
  <c r="V448" i="34" s="1"/>
  <c r="S448" i="43"/>
  <c r="W448" i="47"/>
  <c r="V448" i="47"/>
  <c r="S448" i="33"/>
  <c r="T448" i="33" s="1"/>
  <c r="V448" i="33" s="1"/>
  <c r="U448" i="33"/>
  <c r="W448" i="33" s="1"/>
  <c r="S448" i="35"/>
  <c r="T448" i="35" s="1"/>
  <c r="V448" i="35" s="1"/>
  <c r="U448" i="35"/>
  <c r="W448" i="35" s="1"/>
  <c r="S448" i="36"/>
  <c r="T448" i="36" s="1"/>
  <c r="V448" i="36" s="1"/>
  <c r="U448" i="36"/>
  <c r="W448" i="36" s="1"/>
  <c r="S448" i="31"/>
  <c r="T448" i="31" s="1"/>
  <c r="V448" i="31" s="1"/>
  <c r="U448" i="31"/>
  <c r="W448" i="31" s="1"/>
  <c r="S448" i="40"/>
  <c r="S448" i="42"/>
  <c r="S448" i="32"/>
  <c r="T448" i="32" s="1"/>
  <c r="V448" i="32" s="1"/>
  <c r="U448" i="32"/>
  <c r="W448" i="32" s="1"/>
  <c r="S448" i="38"/>
  <c r="T448" i="38" s="1"/>
  <c r="V448" i="38" s="1"/>
  <c r="U448" i="38"/>
  <c r="W448" i="38" s="1"/>
  <c r="S324" i="42"/>
  <c r="S324" i="37"/>
  <c r="S324" i="31"/>
  <c r="T324" i="31" s="1"/>
  <c r="V324" i="31" s="1"/>
  <c r="U324" i="31"/>
  <c r="W324" i="31" s="1"/>
  <c r="S324" i="44"/>
  <c r="S324" i="38"/>
  <c r="T324" i="38" s="1"/>
  <c r="V324" i="38" s="1"/>
  <c r="U324" i="38"/>
  <c r="W324" i="38" s="1"/>
  <c r="S324" i="40"/>
  <c r="S324" i="32"/>
  <c r="T324" i="32" s="1"/>
  <c r="V324" i="32" s="1"/>
  <c r="U324" i="32"/>
  <c r="W324" i="32" s="1"/>
  <c r="S324" i="39"/>
  <c r="S324" i="30"/>
  <c r="T324" i="30" s="1"/>
  <c r="V324" i="30" s="1"/>
  <c r="U324" i="30"/>
  <c r="W324" i="30" s="1"/>
  <c r="S324" i="45"/>
  <c r="U324" i="45" s="1"/>
  <c r="W324" i="45" s="1"/>
  <c r="T324" i="45"/>
  <c r="V324" i="45" s="1"/>
  <c r="S324" i="43"/>
  <c r="V324" i="28"/>
  <c r="W324" i="28"/>
  <c r="U324" i="35"/>
  <c r="W324" i="35" s="1"/>
  <c r="S324" i="35"/>
  <c r="T324" i="35" s="1"/>
  <c r="V324" i="35" s="1"/>
  <c r="S324" i="29"/>
  <c r="T324" i="29" s="1"/>
  <c r="V324" i="29" s="1"/>
  <c r="U324" i="29"/>
  <c r="W324" i="29" s="1"/>
  <c r="S324" i="36"/>
  <c r="T324" i="36" s="1"/>
  <c r="V324" i="36" s="1"/>
  <c r="U324" i="36"/>
  <c r="W324" i="36" s="1"/>
  <c r="S324" i="48"/>
  <c r="T324" i="48" s="1"/>
  <c r="V324" i="48" s="1"/>
  <c r="U324" i="48"/>
  <c r="W324" i="48" s="1"/>
  <c r="V324" i="47"/>
  <c r="W324" i="47"/>
  <c r="S324" i="41"/>
  <c r="S324" i="33"/>
  <c r="T324" i="33" s="1"/>
  <c r="V324" i="33" s="1"/>
  <c r="U324" i="33"/>
  <c r="W324" i="33" s="1"/>
  <c r="S324" i="34"/>
  <c r="T324" i="34" s="1"/>
  <c r="V324" i="34" s="1"/>
  <c r="U324" i="34"/>
  <c r="W324" i="34" s="1"/>
  <c r="S324" i="46"/>
  <c r="U324" i="46" s="1"/>
  <c r="W324" i="46" s="1"/>
  <c r="T324" i="46"/>
  <c r="V324" i="46" s="1"/>
  <c r="U382" i="31"/>
  <c r="W382" i="31" s="1"/>
  <c r="S382" i="31"/>
  <c r="T382" i="31" s="1"/>
  <c r="V382" i="31" s="1"/>
  <c r="T382" i="46"/>
  <c r="V382" i="46" s="1"/>
  <c r="S382" i="46"/>
  <c r="U382" i="46" s="1"/>
  <c r="W382" i="46" s="1"/>
  <c r="S382" i="44"/>
  <c r="S382" i="43"/>
  <c r="S382" i="30"/>
  <c r="T382" i="30" s="1"/>
  <c r="V382" i="30" s="1"/>
  <c r="U382" i="30"/>
  <c r="W382" i="30" s="1"/>
  <c r="U382" i="34"/>
  <c r="W382" i="34" s="1"/>
  <c r="S382" i="34"/>
  <c r="T382" i="34" s="1"/>
  <c r="V382" i="34" s="1"/>
  <c r="S382" i="36"/>
  <c r="T382" i="36" s="1"/>
  <c r="V382" i="36" s="1"/>
  <c r="U382" i="36"/>
  <c r="W382" i="36" s="1"/>
  <c r="S382" i="38"/>
  <c r="T382" i="38" s="1"/>
  <c r="V382" i="38" s="1"/>
  <c r="U382" i="38"/>
  <c r="W382" i="38" s="1"/>
  <c r="U382" i="35"/>
  <c r="W382" i="35" s="1"/>
  <c r="S382" i="35"/>
  <c r="T382" i="35" s="1"/>
  <c r="V382" i="35" s="1"/>
  <c r="W382" i="28"/>
  <c r="V382" i="28"/>
  <c r="W382" i="47"/>
  <c r="V382" i="47"/>
  <c r="S382" i="37"/>
  <c r="S382" i="32"/>
  <c r="T382" i="32" s="1"/>
  <c r="V382" i="32" s="1"/>
  <c r="U382" i="32"/>
  <c r="W382" i="32" s="1"/>
  <c r="S382" i="48"/>
  <c r="T382" i="48" s="1"/>
  <c r="V382" i="48" s="1"/>
  <c r="U382" i="48"/>
  <c r="W382" i="48" s="1"/>
  <c r="S382" i="41"/>
  <c r="S382" i="29"/>
  <c r="T382" i="29" s="1"/>
  <c r="V382" i="29" s="1"/>
  <c r="U382" i="29"/>
  <c r="W382" i="29" s="1"/>
  <c r="S382" i="45"/>
  <c r="U382" i="45" s="1"/>
  <c r="W382" i="45" s="1"/>
  <c r="T382" i="45"/>
  <c r="V382" i="45" s="1"/>
  <c r="S382" i="40"/>
  <c r="S382" i="42"/>
  <c r="S382" i="39"/>
  <c r="S382" i="33"/>
  <c r="T382" i="33" s="1"/>
  <c r="V382" i="33" s="1"/>
  <c r="U382" i="33"/>
  <c r="W382" i="33" s="1"/>
  <c r="T236" i="46"/>
  <c r="V236" i="46" s="1"/>
  <c r="S236" i="46"/>
  <c r="U236" i="46" s="1"/>
  <c r="W236" i="46" s="1"/>
  <c r="U236" i="35"/>
  <c r="W236" i="35" s="1"/>
  <c r="S236" i="35"/>
  <c r="T236" i="35" s="1"/>
  <c r="V236" i="35" s="1"/>
  <c r="S236" i="38"/>
  <c r="W236" i="47"/>
  <c r="V236" i="47"/>
  <c r="S236" i="37"/>
  <c r="S236" i="41"/>
  <c r="S236" i="43"/>
  <c r="U236" i="29"/>
  <c r="W236" i="29" s="1"/>
  <c r="S236" i="29"/>
  <c r="T236" i="29" s="1"/>
  <c r="V236" i="29" s="1"/>
  <c r="U236" i="34"/>
  <c r="W236" i="34" s="1"/>
  <c r="S236" i="34"/>
  <c r="T236" i="34" s="1"/>
  <c r="V236" i="34" s="1"/>
  <c r="U236" i="36"/>
  <c r="W236" i="36" s="1"/>
  <c r="S236" i="36"/>
  <c r="T236" i="36" s="1"/>
  <c r="V236" i="36" s="1"/>
  <c r="S236" i="45"/>
  <c r="S236" i="39"/>
  <c r="S236" i="40"/>
  <c r="S236" i="42"/>
  <c r="U236" i="48"/>
  <c r="W236" i="48" s="1"/>
  <c r="S236" i="48"/>
  <c r="T236" i="48" s="1"/>
  <c r="V236" i="48" s="1"/>
  <c r="W236" i="28"/>
  <c r="V236" i="28"/>
  <c r="U236" i="33"/>
  <c r="W236" i="33" s="1"/>
  <c r="S236" i="33"/>
  <c r="T236" i="33" s="1"/>
  <c r="V236" i="33" s="1"/>
  <c r="S236" i="31"/>
  <c r="T236" i="31" s="1"/>
  <c r="V236" i="31" s="1"/>
  <c r="U236" i="31"/>
  <c r="W236" i="31" s="1"/>
  <c r="S236" i="44"/>
  <c r="U236" i="32"/>
  <c r="W236" i="32" s="1"/>
  <c r="S236" i="32"/>
  <c r="T236" i="32" s="1"/>
  <c r="V236" i="32" s="1"/>
  <c r="U236" i="30"/>
  <c r="W236" i="30" s="1"/>
  <c r="S236" i="30"/>
  <c r="T236" i="30" s="1"/>
  <c r="V236" i="30" s="1"/>
  <c r="U131" i="30"/>
  <c r="W131" i="30" s="1"/>
  <c r="S131" i="30"/>
  <c r="T131" i="30" s="1"/>
  <c r="V131" i="30" s="1"/>
  <c r="W131" i="28"/>
  <c r="V131" i="28"/>
  <c r="S131" i="38"/>
  <c r="S131" i="43"/>
  <c r="S131" i="40"/>
  <c r="S131" i="44"/>
  <c r="U131" i="36"/>
  <c r="W131" i="36" s="1"/>
  <c r="S131" i="36"/>
  <c r="T131" i="36" s="1"/>
  <c r="V131" i="36" s="1"/>
  <c r="U131" i="31"/>
  <c r="W131" i="31" s="1"/>
  <c r="S131" i="31"/>
  <c r="T131" i="31" s="1"/>
  <c r="V131" i="31" s="1"/>
  <c r="U131" i="29"/>
  <c r="W131" i="29" s="1"/>
  <c r="S131" i="29"/>
  <c r="T131" i="29" s="1"/>
  <c r="V131" i="29" s="1"/>
  <c r="S131" i="35"/>
  <c r="T131" i="35" s="1"/>
  <c r="V131" i="35" s="1"/>
  <c r="U131" i="35"/>
  <c r="W131" i="35" s="1"/>
  <c r="S131" i="45"/>
  <c r="U131" i="34"/>
  <c r="W131" i="34" s="1"/>
  <c r="S131" i="34"/>
  <c r="T131" i="34" s="1"/>
  <c r="V131" i="34" s="1"/>
  <c r="S131" i="41"/>
  <c r="S131" i="48"/>
  <c r="T131" i="48" s="1"/>
  <c r="V131" i="48" s="1"/>
  <c r="U131" i="48"/>
  <c r="W131" i="48" s="1"/>
  <c r="U131" i="33"/>
  <c r="W131" i="33" s="1"/>
  <c r="S131" i="33"/>
  <c r="T131" i="33" s="1"/>
  <c r="V131" i="33" s="1"/>
  <c r="S131" i="37"/>
  <c r="T131" i="37" s="1"/>
  <c r="V131" i="37" s="1"/>
  <c r="U131" i="37"/>
  <c r="W131" i="37" s="1"/>
  <c r="S131" i="32"/>
  <c r="T131" i="32" s="1"/>
  <c r="V131" i="32" s="1"/>
  <c r="U131" i="32"/>
  <c r="W131" i="32" s="1"/>
  <c r="S131" i="39"/>
  <c r="S131" i="46"/>
  <c r="U131" i="46" s="1"/>
  <c r="W131" i="46" s="1"/>
  <c r="T131" i="46"/>
  <c r="V131" i="46" s="1"/>
  <c r="S131" i="42"/>
  <c r="W131" i="47"/>
  <c r="V131" i="47"/>
  <c r="S186" i="46"/>
  <c r="U186" i="46" s="1"/>
  <c r="W186" i="46" s="1"/>
  <c r="T186" i="46"/>
  <c r="V186" i="46" s="1"/>
  <c r="U186" i="30"/>
  <c r="W186" i="30" s="1"/>
  <c r="S186" i="30"/>
  <c r="T186" i="30" s="1"/>
  <c r="V186" i="30" s="1"/>
  <c r="W186" i="47"/>
  <c r="V186" i="47"/>
  <c r="S186" i="40"/>
  <c r="S186" i="39"/>
  <c r="S186" i="32"/>
  <c r="T186" i="32" s="1"/>
  <c r="V186" i="32" s="1"/>
  <c r="U186" i="32"/>
  <c r="W186" i="32" s="1"/>
  <c r="W186" i="28"/>
  <c r="V186" i="28"/>
  <c r="S186" i="45"/>
  <c r="U186" i="31"/>
  <c r="W186" i="31" s="1"/>
  <c r="S186" i="31"/>
  <c r="T186" i="31" s="1"/>
  <c r="V186" i="31" s="1"/>
  <c r="S186" i="43"/>
  <c r="U186" i="34"/>
  <c r="W186" i="34" s="1"/>
  <c r="S186" i="34"/>
  <c r="T186" i="34" s="1"/>
  <c r="V186" i="34" s="1"/>
  <c r="S186" i="29"/>
  <c r="T186" i="29" s="1"/>
  <c r="V186" i="29" s="1"/>
  <c r="U186" i="29"/>
  <c r="W186" i="29" s="1"/>
  <c r="S186" i="41"/>
  <c r="T186" i="41" s="1"/>
  <c r="V186" i="41" s="1"/>
  <c r="U186" i="41"/>
  <c r="W186" i="41" s="1"/>
  <c r="S186" i="37"/>
  <c r="S186" i="44"/>
  <c r="S186" i="42"/>
  <c r="S186" i="35"/>
  <c r="T186" i="35" s="1"/>
  <c r="V186" i="35" s="1"/>
  <c r="U186" i="35"/>
  <c r="W186" i="35" s="1"/>
  <c r="S186" i="33"/>
  <c r="T186" i="33" s="1"/>
  <c r="V186" i="33" s="1"/>
  <c r="U186" i="33"/>
  <c r="W186" i="33" s="1"/>
  <c r="S186" i="38"/>
  <c r="S186" i="48"/>
  <c r="T186" i="48" s="1"/>
  <c r="V186" i="48" s="1"/>
  <c r="U186" i="48"/>
  <c r="W186" i="48" s="1"/>
  <c r="S186" i="36"/>
  <c r="T186" i="36" s="1"/>
  <c r="V186" i="36" s="1"/>
  <c r="U186" i="36"/>
  <c r="W186" i="36" s="1"/>
  <c r="S429" i="29"/>
  <c r="T429" i="29" s="1"/>
  <c r="V429" i="29" s="1"/>
  <c r="U429" i="29"/>
  <c r="W429" i="29" s="1"/>
  <c r="S429" i="39"/>
  <c r="U429" i="36"/>
  <c r="W429" i="36" s="1"/>
  <c r="S429" i="36"/>
  <c r="T429" i="36" s="1"/>
  <c r="V429" i="36" s="1"/>
  <c r="U429" i="48"/>
  <c r="W429" i="48" s="1"/>
  <c r="S429" i="48"/>
  <c r="T429" i="48" s="1"/>
  <c r="V429" i="48" s="1"/>
  <c r="S429" i="34"/>
  <c r="T429" i="34" s="1"/>
  <c r="V429" i="34" s="1"/>
  <c r="U429" i="34"/>
  <c r="W429" i="34" s="1"/>
  <c r="S429" i="31"/>
  <c r="T429" i="31" s="1"/>
  <c r="V429" i="31" s="1"/>
  <c r="U429" i="31"/>
  <c r="W429" i="31" s="1"/>
  <c r="S429" i="44"/>
  <c r="T429" i="44" s="1"/>
  <c r="V429" i="44" s="1"/>
  <c r="U429" i="44"/>
  <c r="W429" i="44" s="1"/>
  <c r="U429" i="33"/>
  <c r="W429" i="33" s="1"/>
  <c r="S429" i="33"/>
  <c r="T429" i="33" s="1"/>
  <c r="V429" i="33" s="1"/>
  <c r="S429" i="38"/>
  <c r="T429" i="38" s="1"/>
  <c r="V429" i="38" s="1"/>
  <c r="U429" i="38"/>
  <c r="W429" i="38" s="1"/>
  <c r="S429" i="30"/>
  <c r="T429" i="30" s="1"/>
  <c r="V429" i="30" s="1"/>
  <c r="U429" i="30"/>
  <c r="W429" i="30" s="1"/>
  <c r="S429" i="41"/>
  <c r="S429" i="46"/>
  <c r="U429" i="46" s="1"/>
  <c r="W429" i="46" s="1"/>
  <c r="T429" i="46"/>
  <c r="V429" i="46" s="1"/>
  <c r="S429" i="35"/>
  <c r="T429" i="35" s="1"/>
  <c r="V429" i="35" s="1"/>
  <c r="U429" i="35"/>
  <c r="W429" i="35" s="1"/>
  <c r="S429" i="42"/>
  <c r="S429" i="45"/>
  <c r="S429" i="32"/>
  <c r="T429" i="32" s="1"/>
  <c r="V429" i="32" s="1"/>
  <c r="U429" i="32"/>
  <c r="W429" i="32" s="1"/>
  <c r="S429" i="37"/>
  <c r="W429" i="28"/>
  <c r="V429" i="28"/>
  <c r="W429" i="47"/>
  <c r="V429" i="47"/>
  <c r="S429" i="40"/>
  <c r="S429" i="43"/>
  <c r="S394" i="30"/>
  <c r="T394" i="30" s="1"/>
  <c r="V394" i="30" s="1"/>
  <c r="U394" i="30"/>
  <c r="W394" i="30" s="1"/>
  <c r="S394" i="42"/>
  <c r="S394" i="39"/>
  <c r="S394" i="29"/>
  <c r="T394" i="29" s="1"/>
  <c r="V394" i="29" s="1"/>
  <c r="U394" i="29"/>
  <c r="W394" i="29" s="1"/>
  <c r="S394" i="37"/>
  <c r="V394" i="28"/>
  <c r="W394" i="28"/>
  <c r="S394" i="38"/>
  <c r="S394" i="34"/>
  <c r="T394" i="34" s="1"/>
  <c r="V394" i="34" s="1"/>
  <c r="U394" i="34"/>
  <c r="W394" i="34" s="1"/>
  <c r="S394" i="40"/>
  <c r="S394" i="43"/>
  <c r="S394" i="36"/>
  <c r="T394" i="36" s="1"/>
  <c r="V394" i="36" s="1"/>
  <c r="U394" i="36"/>
  <c r="W394" i="36" s="1"/>
  <c r="S394" i="31"/>
  <c r="T394" i="31" s="1"/>
  <c r="V394" i="31" s="1"/>
  <c r="U394" i="31"/>
  <c r="W394" i="31" s="1"/>
  <c r="S394" i="32"/>
  <c r="T394" i="32" s="1"/>
  <c r="V394" i="32" s="1"/>
  <c r="U394" i="32"/>
  <c r="W394" i="32" s="1"/>
  <c r="S394" i="35"/>
  <c r="T394" i="35" s="1"/>
  <c r="V394" i="35" s="1"/>
  <c r="U394" i="35"/>
  <c r="W394" i="35" s="1"/>
  <c r="S394" i="45"/>
  <c r="U394" i="45" s="1"/>
  <c r="W394" i="45" s="1"/>
  <c r="T394" i="45"/>
  <c r="V394" i="45" s="1"/>
  <c r="S394" i="46"/>
  <c r="U394" i="46" s="1"/>
  <c r="W394" i="46" s="1"/>
  <c r="T394" i="46"/>
  <c r="V394" i="46" s="1"/>
  <c r="S394" i="33"/>
  <c r="T394" i="33" s="1"/>
  <c r="V394" i="33" s="1"/>
  <c r="U394" i="33"/>
  <c r="W394" i="33" s="1"/>
  <c r="S394" i="41"/>
  <c r="V394" i="47"/>
  <c r="W394" i="47"/>
  <c r="S394" i="48"/>
  <c r="T394" i="48" s="1"/>
  <c r="V394" i="48" s="1"/>
  <c r="U394" i="48"/>
  <c r="W394" i="48" s="1"/>
  <c r="S394" i="44"/>
  <c r="T444" i="46"/>
  <c r="V444" i="46" s="1"/>
  <c r="S444" i="46"/>
  <c r="U444" i="46" s="1"/>
  <c r="W444" i="46" s="1"/>
  <c r="S444" i="40"/>
  <c r="S444" i="29"/>
  <c r="T444" i="29" s="1"/>
  <c r="V444" i="29" s="1"/>
  <c r="U444" i="29"/>
  <c r="W444" i="29" s="1"/>
  <c r="W444" i="28"/>
  <c r="V444" i="28"/>
  <c r="S444" i="30"/>
  <c r="T444" i="30" s="1"/>
  <c r="V444" i="30" s="1"/>
  <c r="U444" i="30"/>
  <c r="W444" i="30" s="1"/>
  <c r="S444" i="43"/>
  <c r="S444" i="34"/>
  <c r="T444" i="34" s="1"/>
  <c r="V444" i="34" s="1"/>
  <c r="U444" i="34"/>
  <c r="W444" i="34" s="1"/>
  <c r="S444" i="39"/>
  <c r="S444" i="38"/>
  <c r="S444" i="32"/>
  <c r="T444" i="32" s="1"/>
  <c r="V444" i="32" s="1"/>
  <c r="U444" i="32"/>
  <c r="W444" i="32" s="1"/>
  <c r="S444" i="37"/>
  <c r="S444" i="31"/>
  <c r="T444" i="31" s="1"/>
  <c r="V444" i="31" s="1"/>
  <c r="U444" i="31"/>
  <c r="W444" i="31" s="1"/>
  <c r="S444" i="41"/>
  <c r="V444" i="47"/>
  <c r="W444" i="47"/>
  <c r="U444" i="33"/>
  <c r="W444" i="33" s="1"/>
  <c r="S444" i="33"/>
  <c r="T444" i="33" s="1"/>
  <c r="V444" i="33" s="1"/>
  <c r="S444" i="44"/>
  <c r="S444" i="36"/>
  <c r="T444" i="36" s="1"/>
  <c r="V444" i="36" s="1"/>
  <c r="U444" i="36"/>
  <c r="W444" i="36" s="1"/>
  <c r="S444" i="45"/>
  <c r="S444" i="48"/>
  <c r="T444" i="48" s="1"/>
  <c r="V444" i="48" s="1"/>
  <c r="U444" i="48"/>
  <c r="W444" i="48" s="1"/>
  <c r="S444" i="35"/>
  <c r="T444" i="35" s="1"/>
  <c r="V444" i="35" s="1"/>
  <c r="U444" i="35"/>
  <c r="W444" i="35" s="1"/>
  <c r="S444" i="42"/>
  <c r="S242" i="44"/>
  <c r="U242" i="36"/>
  <c r="W242" i="36" s="1"/>
  <c r="S242" i="36"/>
  <c r="T242" i="36" s="1"/>
  <c r="V242" i="36" s="1"/>
  <c r="S242" i="43"/>
  <c r="S242" i="45"/>
  <c r="S242" i="33"/>
  <c r="T242" i="33" s="1"/>
  <c r="V242" i="33" s="1"/>
  <c r="U242" i="33"/>
  <c r="W242" i="33" s="1"/>
  <c r="U242" i="30"/>
  <c r="W242" i="30" s="1"/>
  <c r="S242" i="30"/>
  <c r="T242" i="30" s="1"/>
  <c r="V242" i="30" s="1"/>
  <c r="S242" i="34"/>
  <c r="T242" i="34" s="1"/>
  <c r="V242" i="34" s="1"/>
  <c r="U242" i="34"/>
  <c r="W242" i="34" s="1"/>
  <c r="S242" i="39"/>
  <c r="S242" i="38"/>
  <c r="T242" i="38" s="1"/>
  <c r="V242" i="38" s="1"/>
  <c r="U242" i="38"/>
  <c r="W242" i="38" s="1"/>
  <c r="S242" i="31"/>
  <c r="T242" i="31" s="1"/>
  <c r="V242" i="31" s="1"/>
  <c r="U242" i="31"/>
  <c r="W242" i="31" s="1"/>
  <c r="S242" i="46"/>
  <c r="U242" i="46" s="1"/>
  <c r="W242" i="46" s="1"/>
  <c r="T242" i="46"/>
  <c r="V242" i="46" s="1"/>
  <c r="V242" i="47"/>
  <c r="W242" i="47"/>
  <c r="S242" i="40"/>
  <c r="S242" i="29"/>
  <c r="T242" i="29" s="1"/>
  <c r="V242" i="29" s="1"/>
  <c r="U242" i="29"/>
  <c r="W242" i="29" s="1"/>
  <c r="S242" i="37"/>
  <c r="S242" i="48"/>
  <c r="T242" i="48" s="1"/>
  <c r="V242" i="48" s="1"/>
  <c r="U242" i="48"/>
  <c r="W242" i="48" s="1"/>
  <c r="S242" i="41"/>
  <c r="S242" i="35"/>
  <c r="T242" i="35" s="1"/>
  <c r="V242" i="35" s="1"/>
  <c r="U242" i="35"/>
  <c r="W242" i="35" s="1"/>
  <c r="S242" i="42"/>
  <c r="S242" i="32"/>
  <c r="T242" i="32" s="1"/>
  <c r="V242" i="32" s="1"/>
  <c r="U242" i="32"/>
  <c r="W242" i="32" s="1"/>
  <c r="W242" i="28"/>
  <c r="V242" i="28"/>
  <c r="S437" i="45"/>
  <c r="S437" i="44"/>
  <c r="S437" i="40"/>
  <c r="T437" i="46"/>
  <c r="V437" i="46" s="1"/>
  <c r="S437" i="46"/>
  <c r="U437" i="46" s="1"/>
  <c r="W437" i="46" s="1"/>
  <c r="S437" i="43"/>
  <c r="S437" i="29"/>
  <c r="T437" i="29" s="1"/>
  <c r="V437" i="29" s="1"/>
  <c r="U437" i="29"/>
  <c r="W437" i="29" s="1"/>
  <c r="S437" i="42"/>
  <c r="S437" i="36"/>
  <c r="T437" i="36" s="1"/>
  <c r="V437" i="36" s="1"/>
  <c r="U437" i="36"/>
  <c r="W437" i="36" s="1"/>
  <c r="S437" i="39"/>
  <c r="S437" i="41"/>
  <c r="S437" i="30"/>
  <c r="T437" i="30" s="1"/>
  <c r="V437" i="30" s="1"/>
  <c r="U437" i="30"/>
  <c r="W437" i="30" s="1"/>
  <c r="S437" i="38"/>
  <c r="T437" i="38" s="1"/>
  <c r="V437" i="38" s="1"/>
  <c r="U437" i="38"/>
  <c r="W437" i="38" s="1"/>
  <c r="V437" i="47"/>
  <c r="W437" i="47"/>
  <c r="U437" i="33"/>
  <c r="W437" i="33" s="1"/>
  <c r="S437" i="33"/>
  <c r="T437" i="33" s="1"/>
  <c r="V437" i="33" s="1"/>
  <c r="V437" i="28"/>
  <c r="W437" i="28"/>
  <c r="S437" i="35"/>
  <c r="T437" i="35" s="1"/>
  <c r="V437" i="35" s="1"/>
  <c r="U437" i="35"/>
  <c r="W437" i="35" s="1"/>
  <c r="S437" i="32"/>
  <c r="T437" i="32" s="1"/>
  <c r="V437" i="32" s="1"/>
  <c r="U437" i="32"/>
  <c r="W437" i="32" s="1"/>
  <c r="U437" i="48"/>
  <c r="W437" i="48" s="1"/>
  <c r="S437" i="48"/>
  <c r="T437" i="48" s="1"/>
  <c r="V437" i="48" s="1"/>
  <c r="U437" i="34"/>
  <c r="W437" i="34" s="1"/>
  <c r="S437" i="34"/>
  <c r="T437" i="34" s="1"/>
  <c r="V437" i="34" s="1"/>
  <c r="S437" i="31"/>
  <c r="T437" i="31" s="1"/>
  <c r="V437" i="31" s="1"/>
  <c r="U437" i="31"/>
  <c r="W437" i="31" s="1"/>
  <c r="S437" i="37"/>
  <c r="S156" i="37"/>
  <c r="T156" i="37" s="1"/>
  <c r="V156" i="37" s="1"/>
  <c r="U156" i="37"/>
  <c r="W156" i="37" s="1"/>
  <c r="V156" i="47"/>
  <c r="W156" i="47"/>
  <c r="S156" i="38"/>
  <c r="T156" i="38" s="1"/>
  <c r="V156" i="38" s="1"/>
  <c r="U156" i="38"/>
  <c r="W156" i="38" s="1"/>
  <c r="U156" i="35"/>
  <c r="W156" i="35" s="1"/>
  <c r="S156" i="35"/>
  <c r="T156" i="35" s="1"/>
  <c r="V156" i="35" s="1"/>
  <c r="U156" i="31"/>
  <c r="W156" i="31" s="1"/>
  <c r="S156" i="31"/>
  <c r="T156" i="31" s="1"/>
  <c r="V156" i="31" s="1"/>
  <c r="S156" i="29"/>
  <c r="T156" i="29" s="1"/>
  <c r="V156" i="29" s="1"/>
  <c r="U156" i="29"/>
  <c r="W156" i="29" s="1"/>
  <c r="S156" i="36"/>
  <c r="T156" i="36" s="1"/>
  <c r="V156" i="36" s="1"/>
  <c r="U156" i="36"/>
  <c r="W156" i="36" s="1"/>
  <c r="S156" i="40"/>
  <c r="S156" i="43"/>
  <c r="S156" i="45"/>
  <c r="U156" i="45" s="1"/>
  <c r="W156" i="45" s="1"/>
  <c r="T156" i="45"/>
  <c r="V156" i="45" s="1"/>
  <c r="T156" i="46"/>
  <c r="V156" i="46" s="1"/>
  <c r="S156" i="46"/>
  <c r="U156" i="46" s="1"/>
  <c r="W156" i="46" s="1"/>
  <c r="V156" i="28"/>
  <c r="W156" i="28"/>
  <c r="S156" i="41"/>
  <c r="S156" i="48"/>
  <c r="T156" i="48" s="1"/>
  <c r="V156" i="48" s="1"/>
  <c r="U156" i="48"/>
  <c r="W156" i="48" s="1"/>
  <c r="S156" i="34"/>
  <c r="T156" i="34" s="1"/>
  <c r="V156" i="34" s="1"/>
  <c r="U156" i="34"/>
  <c r="W156" i="34" s="1"/>
  <c r="S156" i="30"/>
  <c r="T156" i="30" s="1"/>
  <c r="V156" i="30" s="1"/>
  <c r="U156" i="30"/>
  <c r="W156" i="30" s="1"/>
  <c r="U156" i="32"/>
  <c r="W156" i="32" s="1"/>
  <c r="S156" i="32"/>
  <c r="T156" i="32" s="1"/>
  <c r="V156" i="32" s="1"/>
  <c r="S156" i="39"/>
  <c r="S156" i="42"/>
  <c r="S156" i="44"/>
  <c r="U156" i="33"/>
  <c r="W156" i="33" s="1"/>
  <c r="S156" i="33"/>
  <c r="T156" i="33" s="1"/>
  <c r="V156" i="33" s="1"/>
  <c r="S125" i="40"/>
  <c r="W125" i="47"/>
  <c r="V125" i="47"/>
  <c r="S125" i="37"/>
  <c r="U125" i="48"/>
  <c r="W125" i="48" s="1"/>
  <c r="S125" i="48"/>
  <c r="T125" i="48" s="1"/>
  <c r="V125" i="48" s="1"/>
  <c r="S125" i="45"/>
  <c r="U125" i="45" s="1"/>
  <c r="W125" i="45" s="1"/>
  <c r="T125" i="45"/>
  <c r="V125" i="45" s="1"/>
  <c r="S125" i="31"/>
  <c r="T125" i="31" s="1"/>
  <c r="V125" i="31" s="1"/>
  <c r="U125" i="31"/>
  <c r="W125" i="31" s="1"/>
  <c r="S125" i="44"/>
  <c r="U125" i="35"/>
  <c r="W125" i="35" s="1"/>
  <c r="S125" i="35"/>
  <c r="T125" i="35" s="1"/>
  <c r="V125" i="35" s="1"/>
  <c r="S125" i="39"/>
  <c r="S125" i="29"/>
  <c r="T125" i="29" s="1"/>
  <c r="V125" i="29" s="1"/>
  <c r="U125" i="29"/>
  <c r="W125" i="29" s="1"/>
  <c r="S125" i="43"/>
  <c r="S125" i="41"/>
  <c r="W125" i="28"/>
  <c r="V125" i="28"/>
  <c r="S125" i="32"/>
  <c r="T125" i="32" s="1"/>
  <c r="V125" i="32" s="1"/>
  <c r="U125" i="32"/>
  <c r="W125" i="32" s="1"/>
  <c r="S125" i="46"/>
  <c r="U125" i="46" s="1"/>
  <c r="W125" i="46" s="1"/>
  <c r="T125" i="46"/>
  <c r="V125" i="46" s="1"/>
  <c r="U125" i="30"/>
  <c r="W125" i="30" s="1"/>
  <c r="S125" i="30"/>
  <c r="T125" i="30" s="1"/>
  <c r="V125" i="30" s="1"/>
  <c r="U125" i="33"/>
  <c r="W125" i="33" s="1"/>
  <c r="S125" i="33"/>
  <c r="T125" i="33" s="1"/>
  <c r="V125" i="33" s="1"/>
  <c r="S125" i="36"/>
  <c r="T125" i="36" s="1"/>
  <c r="V125" i="36" s="1"/>
  <c r="U125" i="36"/>
  <c r="W125" i="36" s="1"/>
  <c r="S125" i="42"/>
  <c r="S125" i="38"/>
  <c r="S125" i="34"/>
  <c r="T125" i="34" s="1"/>
  <c r="V125" i="34" s="1"/>
  <c r="U125" i="34"/>
  <c r="W125" i="34" s="1"/>
  <c r="S90" i="42"/>
  <c r="S90" i="43"/>
  <c r="S90" i="46"/>
  <c r="U90" i="46" s="1"/>
  <c r="W90" i="46" s="1"/>
  <c r="T90" i="46"/>
  <c r="V90" i="46" s="1"/>
  <c r="S90" i="39"/>
  <c r="S90" i="44"/>
  <c r="W90" i="47"/>
  <c r="V90" i="47"/>
  <c r="S90" i="36"/>
  <c r="T90" i="36" s="1"/>
  <c r="V90" i="36" s="1"/>
  <c r="U90" i="36"/>
  <c r="W90" i="36" s="1"/>
  <c r="S90" i="48"/>
  <c r="T90" i="48" s="1"/>
  <c r="V90" i="48" s="1"/>
  <c r="U90" i="48"/>
  <c r="W90" i="48" s="1"/>
  <c r="S90" i="30"/>
  <c r="T90" i="30" s="1"/>
  <c r="V90" i="30" s="1"/>
  <c r="U90" i="30"/>
  <c r="W90" i="30" s="1"/>
  <c r="S90" i="32"/>
  <c r="T90" i="32" s="1"/>
  <c r="V90" i="32" s="1"/>
  <c r="U90" i="32"/>
  <c r="W90" i="32" s="1"/>
  <c r="S90" i="34"/>
  <c r="T90" i="34" s="1"/>
  <c r="V90" i="34" s="1"/>
  <c r="U90" i="34"/>
  <c r="W90" i="34" s="1"/>
  <c r="S90" i="29"/>
  <c r="T90" i="29" s="1"/>
  <c r="V90" i="29" s="1"/>
  <c r="U90" i="29"/>
  <c r="W90" i="29" s="1"/>
  <c r="S90" i="40"/>
  <c r="S90" i="41"/>
  <c r="T90" i="41" s="1"/>
  <c r="V90" i="41" s="1"/>
  <c r="U90" i="41"/>
  <c r="W90" i="41" s="1"/>
  <c r="S90" i="38"/>
  <c r="T90" i="38" s="1"/>
  <c r="V90" i="38" s="1"/>
  <c r="U90" i="38"/>
  <c r="W90" i="38" s="1"/>
  <c r="S90" i="35"/>
  <c r="T90" i="35" s="1"/>
  <c r="V90" i="35" s="1"/>
  <c r="U90" i="35"/>
  <c r="W90" i="35" s="1"/>
  <c r="S90" i="33"/>
  <c r="T90" i="33" s="1"/>
  <c r="V90" i="33" s="1"/>
  <c r="U90" i="33"/>
  <c r="W90" i="33" s="1"/>
  <c r="S90" i="45"/>
  <c r="S90" i="31"/>
  <c r="T90" i="31" s="1"/>
  <c r="V90" i="31" s="1"/>
  <c r="U90" i="31"/>
  <c r="W90" i="31" s="1"/>
  <c r="S90" i="37"/>
  <c r="V90" i="28"/>
  <c r="W90" i="28"/>
  <c r="S307" i="35"/>
  <c r="T307" i="35" s="1"/>
  <c r="V307" i="35" s="1"/>
  <c r="U307" i="35"/>
  <c r="W307" i="35" s="1"/>
  <c r="S307" i="36"/>
  <c r="T307" i="36" s="1"/>
  <c r="V307" i="36" s="1"/>
  <c r="U307" i="36"/>
  <c r="W307" i="36" s="1"/>
  <c r="S307" i="37"/>
  <c r="S307" i="42"/>
  <c r="S307" i="46"/>
  <c r="U307" i="46" s="1"/>
  <c r="W307" i="46" s="1"/>
  <c r="T307" i="46"/>
  <c r="V307" i="46" s="1"/>
  <c r="S307" i="33"/>
  <c r="T307" i="33" s="1"/>
  <c r="V307" i="33" s="1"/>
  <c r="U307" i="33"/>
  <c r="W307" i="33" s="1"/>
  <c r="S307" i="32"/>
  <c r="T307" i="32" s="1"/>
  <c r="V307" i="32" s="1"/>
  <c r="U307" i="32"/>
  <c r="W307" i="32" s="1"/>
  <c r="W307" i="47"/>
  <c r="V307" i="47"/>
  <c r="S307" i="44"/>
  <c r="S307" i="41"/>
  <c r="S307" i="45"/>
  <c r="S307" i="29"/>
  <c r="T307" i="29" s="1"/>
  <c r="V307" i="29" s="1"/>
  <c r="U307" i="29"/>
  <c r="W307" i="29" s="1"/>
  <c r="S307" i="30"/>
  <c r="T307" i="30" s="1"/>
  <c r="V307" i="30" s="1"/>
  <c r="U307" i="30"/>
  <c r="W307" i="30" s="1"/>
  <c r="S307" i="34"/>
  <c r="T307" i="34" s="1"/>
  <c r="V307" i="34" s="1"/>
  <c r="U307" i="34"/>
  <c r="W307" i="34" s="1"/>
  <c r="S307" i="40"/>
  <c r="S307" i="43"/>
  <c r="S307" i="39"/>
  <c r="S307" i="31"/>
  <c r="T307" i="31" s="1"/>
  <c r="V307" i="31" s="1"/>
  <c r="U307" i="31"/>
  <c r="W307" i="31" s="1"/>
  <c r="S307" i="48"/>
  <c r="T307" i="48" s="1"/>
  <c r="V307" i="48" s="1"/>
  <c r="U307" i="48"/>
  <c r="W307" i="48" s="1"/>
  <c r="S307" i="38"/>
  <c r="W307" i="28"/>
  <c r="V307" i="28"/>
  <c r="S452" i="35"/>
  <c r="T452" i="35" s="1"/>
  <c r="V452" i="35" s="1"/>
  <c r="U452" i="35"/>
  <c r="W452" i="35" s="1"/>
  <c r="S452" i="34"/>
  <c r="T452" i="34" s="1"/>
  <c r="V452" i="34" s="1"/>
  <c r="U452" i="34"/>
  <c r="W452" i="34" s="1"/>
  <c r="S452" i="43"/>
  <c r="S452" i="48"/>
  <c r="T452" i="48" s="1"/>
  <c r="V452" i="48" s="1"/>
  <c r="U452" i="48"/>
  <c r="W452" i="48" s="1"/>
  <c r="S452" i="32"/>
  <c r="T452" i="32" s="1"/>
  <c r="V452" i="32" s="1"/>
  <c r="U452" i="32"/>
  <c r="W452" i="32" s="1"/>
  <c r="S452" i="37"/>
  <c r="T452" i="37" s="1"/>
  <c r="V452" i="37" s="1"/>
  <c r="U452" i="37"/>
  <c r="W452" i="37" s="1"/>
  <c r="S452" i="29"/>
  <c r="T452" i="29" s="1"/>
  <c r="V452" i="29" s="1"/>
  <c r="U452" i="29"/>
  <c r="W452" i="29" s="1"/>
  <c r="S452" i="38"/>
  <c r="S452" i="44"/>
  <c r="S452" i="46"/>
  <c r="U452" i="46" s="1"/>
  <c r="W452" i="46" s="1"/>
  <c r="T452" i="46"/>
  <c r="V452" i="46" s="1"/>
  <c r="U452" i="36"/>
  <c r="W452" i="36" s="1"/>
  <c r="S452" i="36"/>
  <c r="T452" i="36" s="1"/>
  <c r="V452" i="36" s="1"/>
  <c r="S452" i="33"/>
  <c r="T452" i="33" s="1"/>
  <c r="V452" i="33" s="1"/>
  <c r="U452" i="33"/>
  <c r="W452" i="33" s="1"/>
  <c r="S452" i="39"/>
  <c r="S452" i="45"/>
  <c r="U452" i="45" s="1"/>
  <c r="W452" i="45" s="1"/>
  <c r="T452" i="45"/>
  <c r="V452" i="45" s="1"/>
  <c r="S452" i="31"/>
  <c r="T452" i="31" s="1"/>
  <c r="V452" i="31" s="1"/>
  <c r="U452" i="31"/>
  <c r="W452" i="31" s="1"/>
  <c r="W452" i="28"/>
  <c r="V452" i="28"/>
  <c r="V452" i="47"/>
  <c r="W452" i="47"/>
  <c r="S452" i="30"/>
  <c r="T452" i="30" s="1"/>
  <c r="V452" i="30" s="1"/>
  <c r="U452" i="30"/>
  <c r="W452" i="30" s="1"/>
  <c r="S452" i="40"/>
  <c r="S452" i="41"/>
  <c r="S452" i="42"/>
  <c r="S314" i="33"/>
  <c r="T314" i="33" s="1"/>
  <c r="V314" i="33" s="1"/>
  <c r="U314" i="33"/>
  <c r="W314" i="33" s="1"/>
  <c r="S314" i="45"/>
  <c r="S314" i="37"/>
  <c r="S314" i="39"/>
  <c r="S314" i="42"/>
  <c r="U314" i="36"/>
  <c r="W314" i="36" s="1"/>
  <c r="S314" i="36"/>
  <c r="T314" i="36" s="1"/>
  <c r="V314" i="36" s="1"/>
  <c r="S314" i="46"/>
  <c r="U314" i="46" s="1"/>
  <c r="W314" i="46" s="1"/>
  <c r="T314" i="46"/>
  <c r="V314" i="46" s="1"/>
  <c r="W314" i="47"/>
  <c r="V314" i="47"/>
  <c r="S314" i="38"/>
  <c r="S314" i="32"/>
  <c r="T314" i="32" s="1"/>
  <c r="V314" i="32" s="1"/>
  <c r="U314" i="32"/>
  <c r="W314" i="32" s="1"/>
  <c r="S314" i="44"/>
  <c r="W314" i="28"/>
  <c r="V314" i="28"/>
  <c r="S314" i="34"/>
  <c r="T314" i="34" s="1"/>
  <c r="V314" i="34" s="1"/>
  <c r="U314" i="34"/>
  <c r="W314" i="34" s="1"/>
  <c r="U314" i="31"/>
  <c r="W314" i="31" s="1"/>
  <c r="S314" i="31"/>
  <c r="T314" i="31" s="1"/>
  <c r="V314" i="31" s="1"/>
  <c r="S314" i="43"/>
  <c r="S314" i="29"/>
  <c r="T314" i="29" s="1"/>
  <c r="V314" i="29" s="1"/>
  <c r="U314" i="29"/>
  <c r="W314" i="29" s="1"/>
  <c r="S314" i="41"/>
  <c r="S314" i="40"/>
  <c r="S314" i="48"/>
  <c r="T314" i="48" s="1"/>
  <c r="V314" i="48" s="1"/>
  <c r="U314" i="48"/>
  <c r="W314" i="48" s="1"/>
  <c r="S314" i="35"/>
  <c r="T314" i="35" s="1"/>
  <c r="V314" i="35" s="1"/>
  <c r="U314" i="35"/>
  <c r="W314" i="35" s="1"/>
  <c r="U314" i="30"/>
  <c r="W314" i="30" s="1"/>
  <c r="S314" i="30"/>
  <c r="T314" i="30" s="1"/>
  <c r="V314" i="30" s="1"/>
  <c r="S233" i="43"/>
  <c r="S233" i="38"/>
  <c r="S233" i="37"/>
  <c r="T233" i="37" s="1"/>
  <c r="V233" i="37" s="1"/>
  <c r="U233" i="37"/>
  <c r="W233" i="37" s="1"/>
  <c r="S233" i="34"/>
  <c r="T233" i="34" s="1"/>
  <c r="V233" i="34" s="1"/>
  <c r="U233" i="34"/>
  <c r="W233" i="34" s="1"/>
  <c r="S233" i="33"/>
  <c r="T233" i="33" s="1"/>
  <c r="V233" i="33" s="1"/>
  <c r="U233" i="33"/>
  <c r="W233" i="33" s="1"/>
  <c r="S233" i="45"/>
  <c r="U233" i="36"/>
  <c r="W233" i="36" s="1"/>
  <c r="S233" i="36"/>
  <c r="T233" i="36" s="1"/>
  <c r="V233" i="36" s="1"/>
  <c r="W233" i="47"/>
  <c r="V233" i="47"/>
  <c r="U233" i="35"/>
  <c r="W233" i="35" s="1"/>
  <c r="S233" i="35"/>
  <c r="T233" i="35" s="1"/>
  <c r="V233" i="35" s="1"/>
  <c r="S233" i="29"/>
  <c r="T233" i="29" s="1"/>
  <c r="V233" i="29" s="1"/>
  <c r="U233" i="29"/>
  <c r="W233" i="29" s="1"/>
  <c r="S233" i="31"/>
  <c r="T233" i="31" s="1"/>
  <c r="V233" i="31" s="1"/>
  <c r="U233" i="31"/>
  <c r="W233" i="31" s="1"/>
  <c r="S233" i="46"/>
  <c r="U233" i="46" s="1"/>
  <c r="W233" i="46" s="1"/>
  <c r="T233" i="46"/>
  <c r="V233" i="46" s="1"/>
  <c r="S233" i="41"/>
  <c r="S233" i="44"/>
  <c r="S233" i="39"/>
  <c r="S233" i="48"/>
  <c r="T233" i="48" s="1"/>
  <c r="V233" i="48" s="1"/>
  <c r="U233" i="48"/>
  <c r="W233" i="48" s="1"/>
  <c r="S233" i="42"/>
  <c r="S233" i="40"/>
  <c r="U233" i="32"/>
  <c r="W233" i="32" s="1"/>
  <c r="S233" i="32"/>
  <c r="T233" i="32" s="1"/>
  <c r="V233" i="32" s="1"/>
  <c r="V233" i="28"/>
  <c r="W233" i="28"/>
  <c r="S233" i="30"/>
  <c r="T233" i="30" s="1"/>
  <c r="V233" i="30" s="1"/>
  <c r="U233" i="30"/>
  <c r="W233" i="30" s="1"/>
  <c r="S416" i="30"/>
  <c r="T416" i="30" s="1"/>
  <c r="V416" i="30" s="1"/>
  <c r="U416" i="30"/>
  <c r="W416" i="30" s="1"/>
  <c r="S416" i="42"/>
  <c r="S416" i="38"/>
  <c r="S416" i="44"/>
  <c r="S416" i="48"/>
  <c r="T416" i="48" s="1"/>
  <c r="V416" i="48" s="1"/>
  <c r="U416" i="48"/>
  <c r="W416" i="48" s="1"/>
  <c r="S416" i="39"/>
  <c r="S416" i="34"/>
  <c r="T416" i="34" s="1"/>
  <c r="V416" i="34" s="1"/>
  <c r="U416" i="34"/>
  <c r="W416" i="34" s="1"/>
  <c r="S416" i="33"/>
  <c r="T416" i="33" s="1"/>
  <c r="V416" i="33" s="1"/>
  <c r="U416" i="33"/>
  <c r="W416" i="33" s="1"/>
  <c r="S416" i="45"/>
  <c r="U416" i="36"/>
  <c r="W416" i="36" s="1"/>
  <c r="S416" i="36"/>
  <c r="T416" i="36" s="1"/>
  <c r="V416" i="36" s="1"/>
  <c r="U416" i="29"/>
  <c r="W416" i="29" s="1"/>
  <c r="S416" i="29"/>
  <c r="T416" i="29" s="1"/>
  <c r="V416" i="29" s="1"/>
  <c r="V416" i="28"/>
  <c r="W416" i="28"/>
  <c r="S416" i="31"/>
  <c r="T416" i="31" s="1"/>
  <c r="V416" i="31" s="1"/>
  <c r="U416" i="31"/>
  <c r="W416" i="31" s="1"/>
  <c r="S416" i="37"/>
  <c r="T416" i="37" s="1"/>
  <c r="V416" i="37" s="1"/>
  <c r="U416" i="37"/>
  <c r="W416" i="37" s="1"/>
  <c r="W416" i="47"/>
  <c r="V416" i="47"/>
  <c r="S416" i="46"/>
  <c r="U416" i="46" s="1"/>
  <c r="W416" i="46" s="1"/>
  <c r="T416" i="46"/>
  <c r="V416" i="46" s="1"/>
  <c r="S416" i="35"/>
  <c r="T416" i="35" s="1"/>
  <c r="V416" i="35" s="1"/>
  <c r="U416" i="35"/>
  <c r="W416" i="35" s="1"/>
  <c r="S416" i="41"/>
  <c r="S416" i="40"/>
  <c r="U416" i="32"/>
  <c r="W416" i="32" s="1"/>
  <c r="S416" i="32"/>
  <c r="T416" i="32" s="1"/>
  <c r="V416" i="32" s="1"/>
  <c r="S416" i="43"/>
  <c r="S250" i="44"/>
  <c r="T250" i="44" s="1"/>
  <c r="V250" i="44" s="1"/>
  <c r="U250" i="44"/>
  <c r="W250" i="44" s="1"/>
  <c r="S250" i="29"/>
  <c r="T250" i="29" s="1"/>
  <c r="V250" i="29" s="1"/>
  <c r="U250" i="29"/>
  <c r="W250" i="29" s="1"/>
  <c r="S250" i="42"/>
  <c r="U250" i="35"/>
  <c r="W250" i="35" s="1"/>
  <c r="S250" i="35"/>
  <c r="T250" i="35" s="1"/>
  <c r="V250" i="35" s="1"/>
  <c r="S250" i="33"/>
  <c r="T250" i="33" s="1"/>
  <c r="V250" i="33" s="1"/>
  <c r="U250" i="33"/>
  <c r="W250" i="33" s="1"/>
  <c r="S250" i="37"/>
  <c r="S250" i="32"/>
  <c r="T250" i="32" s="1"/>
  <c r="V250" i="32" s="1"/>
  <c r="U250" i="32"/>
  <c r="W250" i="32" s="1"/>
  <c r="S250" i="41"/>
  <c r="S250" i="38"/>
  <c r="S250" i="48"/>
  <c r="T250" i="48" s="1"/>
  <c r="V250" i="48" s="1"/>
  <c r="U250" i="48"/>
  <c r="W250" i="48" s="1"/>
  <c r="S250" i="43"/>
  <c r="S250" i="30"/>
  <c r="T250" i="30" s="1"/>
  <c r="V250" i="30" s="1"/>
  <c r="U250" i="30"/>
  <c r="W250" i="30" s="1"/>
  <c r="S250" i="31"/>
  <c r="T250" i="31" s="1"/>
  <c r="V250" i="31" s="1"/>
  <c r="U250" i="31"/>
  <c r="W250" i="31" s="1"/>
  <c r="S250" i="34"/>
  <c r="T250" i="34" s="1"/>
  <c r="V250" i="34" s="1"/>
  <c r="U250" i="34"/>
  <c r="W250" i="34" s="1"/>
  <c r="S250" i="45"/>
  <c r="W250" i="47"/>
  <c r="V250" i="47"/>
  <c r="S250" i="40"/>
  <c r="S250" i="39"/>
  <c r="S250" i="46"/>
  <c r="U250" i="46" s="1"/>
  <c r="W250" i="46" s="1"/>
  <c r="T250" i="46"/>
  <c r="V250" i="46" s="1"/>
  <c r="W250" i="28"/>
  <c r="V250" i="28"/>
  <c r="U250" i="36"/>
  <c r="W250" i="36" s="1"/>
  <c r="S250" i="36"/>
  <c r="T250" i="36" s="1"/>
  <c r="V250" i="36" s="1"/>
  <c r="S285" i="45"/>
  <c r="U285" i="45" s="1"/>
  <c r="W285" i="45" s="1"/>
  <c r="T285" i="45"/>
  <c r="V285" i="45" s="1"/>
  <c r="S285" i="34"/>
  <c r="T285" i="34" s="1"/>
  <c r="V285" i="34" s="1"/>
  <c r="U285" i="34"/>
  <c r="W285" i="34" s="1"/>
  <c r="S285" i="40"/>
  <c r="S285" i="29"/>
  <c r="T285" i="29" s="1"/>
  <c r="V285" i="29" s="1"/>
  <c r="U285" i="29"/>
  <c r="W285" i="29" s="1"/>
  <c r="S285" i="31"/>
  <c r="T285" i="31" s="1"/>
  <c r="V285" i="31" s="1"/>
  <c r="U285" i="31"/>
  <c r="W285" i="31" s="1"/>
  <c r="S285" i="43"/>
  <c r="S285" i="46"/>
  <c r="U285" i="46" s="1"/>
  <c r="W285" i="46" s="1"/>
  <c r="T285" i="46"/>
  <c r="V285" i="46" s="1"/>
  <c r="S285" i="33"/>
  <c r="T285" i="33" s="1"/>
  <c r="V285" i="33" s="1"/>
  <c r="U285" i="33"/>
  <c r="W285" i="33" s="1"/>
  <c r="S285" i="37"/>
  <c r="T285" i="37" s="1"/>
  <c r="V285" i="37" s="1"/>
  <c r="U285" i="37"/>
  <c r="W285" i="37" s="1"/>
  <c r="V285" i="28"/>
  <c r="W285" i="28"/>
  <c r="S285" i="42"/>
  <c r="S285" i="32"/>
  <c r="T285" i="32" s="1"/>
  <c r="V285" i="32" s="1"/>
  <c r="U285" i="32"/>
  <c r="W285" i="32" s="1"/>
  <c r="S285" i="38"/>
  <c r="T285" i="38" s="1"/>
  <c r="V285" i="38" s="1"/>
  <c r="U285" i="38"/>
  <c r="W285" i="38" s="1"/>
  <c r="S285" i="39"/>
  <c r="S285" i="44"/>
  <c r="S285" i="30"/>
  <c r="T285" i="30" s="1"/>
  <c r="V285" i="30" s="1"/>
  <c r="U285" i="30"/>
  <c r="W285" i="30" s="1"/>
  <c r="S285" i="35"/>
  <c r="T285" i="35" s="1"/>
  <c r="V285" i="35" s="1"/>
  <c r="U285" i="35"/>
  <c r="W285" i="35" s="1"/>
  <c r="S285" i="41"/>
  <c r="S285" i="48"/>
  <c r="T285" i="48" s="1"/>
  <c r="V285" i="48" s="1"/>
  <c r="U285" i="48"/>
  <c r="W285" i="48" s="1"/>
  <c r="V285" i="47"/>
  <c r="W285" i="47"/>
  <c r="S285" i="36"/>
  <c r="T285" i="36" s="1"/>
  <c r="V285" i="36" s="1"/>
  <c r="U285" i="36"/>
  <c r="W285" i="36" s="1"/>
  <c r="S474" i="41"/>
  <c r="S474" i="48"/>
  <c r="T474" i="48" s="1"/>
  <c r="V474" i="48" s="1"/>
  <c r="U474" i="48"/>
  <c r="W474" i="48" s="1"/>
  <c r="S474" i="33"/>
  <c r="T474" i="33" s="1"/>
  <c r="V474" i="33" s="1"/>
  <c r="U474" i="33"/>
  <c r="W474" i="33" s="1"/>
  <c r="S474" i="40"/>
  <c r="T474" i="40" s="1"/>
  <c r="V474" i="40" s="1"/>
  <c r="U474" i="40"/>
  <c r="W474" i="40" s="1"/>
  <c r="U474" i="31"/>
  <c r="W474" i="31" s="1"/>
  <c r="S474" i="31"/>
  <c r="T474" i="31" s="1"/>
  <c r="V474" i="31" s="1"/>
  <c r="S474" i="45"/>
  <c r="U474" i="34"/>
  <c r="W474" i="34" s="1"/>
  <c r="S474" i="34"/>
  <c r="T474" i="34" s="1"/>
  <c r="V474" i="34" s="1"/>
  <c r="S474" i="39"/>
  <c r="S474" i="29"/>
  <c r="T474" i="29" s="1"/>
  <c r="V474" i="29" s="1"/>
  <c r="U474" i="29"/>
  <c r="W474" i="29" s="1"/>
  <c r="U474" i="32"/>
  <c r="W474" i="32" s="1"/>
  <c r="S474" i="32"/>
  <c r="T474" i="32" s="1"/>
  <c r="V474" i="32" s="1"/>
  <c r="U474" i="35"/>
  <c r="W474" i="35" s="1"/>
  <c r="S474" i="35"/>
  <c r="T474" i="35" s="1"/>
  <c r="V474" i="35" s="1"/>
  <c r="V474" i="47"/>
  <c r="W474" i="47"/>
  <c r="S474" i="43"/>
  <c r="U474" i="36"/>
  <c r="W474" i="36" s="1"/>
  <c r="S474" i="36"/>
  <c r="T474" i="36" s="1"/>
  <c r="V474" i="36" s="1"/>
  <c r="S474" i="37"/>
  <c r="S474" i="38"/>
  <c r="T474" i="38" s="1"/>
  <c r="V474" i="38" s="1"/>
  <c r="U474" i="38"/>
  <c r="W474" i="38" s="1"/>
  <c r="W474" i="28"/>
  <c r="V474" i="28"/>
  <c r="S474" i="30"/>
  <c r="U474" i="30"/>
  <c r="W474" i="30" s="1"/>
  <c r="T474" i="30"/>
  <c r="V474" i="30" s="1"/>
  <c r="S474" i="46"/>
  <c r="U474" i="46" s="1"/>
  <c r="W474" i="46" s="1"/>
  <c r="T474" i="46"/>
  <c r="V474" i="46" s="1"/>
  <c r="S474" i="44"/>
  <c r="S474" i="42"/>
  <c r="S295" i="42"/>
  <c r="S295" i="43"/>
  <c r="S295" i="29"/>
  <c r="T295" i="29" s="1"/>
  <c r="V295" i="29" s="1"/>
  <c r="U295" i="29"/>
  <c r="W295" i="29" s="1"/>
  <c r="U295" i="33"/>
  <c r="W295" i="33" s="1"/>
  <c r="S295" i="33"/>
  <c r="T295" i="33" s="1"/>
  <c r="V295" i="33" s="1"/>
  <c r="S295" i="40"/>
  <c r="U295" i="34"/>
  <c r="W295" i="34" s="1"/>
  <c r="S295" i="34"/>
  <c r="T295" i="34" s="1"/>
  <c r="V295" i="34" s="1"/>
  <c r="S295" i="44"/>
  <c r="U295" i="32"/>
  <c r="W295" i="32" s="1"/>
  <c r="S295" i="32"/>
  <c r="T295" i="32" s="1"/>
  <c r="V295" i="32" s="1"/>
  <c r="S295" i="45"/>
  <c r="S295" i="39"/>
  <c r="S295" i="35"/>
  <c r="T295" i="35" s="1"/>
  <c r="V295" i="35" s="1"/>
  <c r="U295" i="35"/>
  <c r="W295" i="35" s="1"/>
  <c r="S295" i="46"/>
  <c r="U295" i="46" s="1"/>
  <c r="W295" i="46" s="1"/>
  <c r="T295" i="46"/>
  <c r="V295" i="46" s="1"/>
  <c r="S295" i="38"/>
  <c r="U295" i="31"/>
  <c r="W295" i="31" s="1"/>
  <c r="S295" i="31"/>
  <c r="T295" i="31" s="1"/>
  <c r="V295" i="31" s="1"/>
  <c r="S295" i="37"/>
  <c r="W295" i="28"/>
  <c r="V295" i="28"/>
  <c r="S295" i="41"/>
  <c r="S295" i="30"/>
  <c r="T295" i="30" s="1"/>
  <c r="V295" i="30" s="1"/>
  <c r="U295" i="30"/>
  <c r="W295" i="30" s="1"/>
  <c r="W295" i="47"/>
  <c r="V295" i="47"/>
  <c r="U295" i="48"/>
  <c r="W295" i="48" s="1"/>
  <c r="S295" i="48"/>
  <c r="T295" i="48" s="1"/>
  <c r="V295" i="48" s="1"/>
  <c r="S295" i="36"/>
  <c r="T295" i="36" s="1"/>
  <c r="V295" i="36" s="1"/>
  <c r="U295" i="36"/>
  <c r="W295" i="36" s="1"/>
  <c r="S373" i="40"/>
  <c r="S373" i="38"/>
  <c r="W373" i="47"/>
  <c r="V373" i="47"/>
  <c r="S373" i="31"/>
  <c r="T373" i="31" s="1"/>
  <c r="V373" i="31" s="1"/>
  <c r="U373" i="31"/>
  <c r="W373" i="31" s="1"/>
  <c r="S373" i="37"/>
  <c r="T373" i="37" s="1"/>
  <c r="V373" i="37" s="1"/>
  <c r="U373" i="37"/>
  <c r="W373" i="37" s="1"/>
  <c r="S373" i="35"/>
  <c r="T373" i="35" s="1"/>
  <c r="V373" i="35" s="1"/>
  <c r="U373" i="35"/>
  <c r="W373" i="35" s="1"/>
  <c r="S373" i="34"/>
  <c r="T373" i="34" s="1"/>
  <c r="V373" i="34" s="1"/>
  <c r="U373" i="34"/>
  <c r="W373" i="34" s="1"/>
  <c r="S373" i="44"/>
  <c r="W373" i="28"/>
  <c r="V373" i="28"/>
  <c r="S373" i="43"/>
  <c r="S373" i="45"/>
  <c r="S373" i="33"/>
  <c r="T373" i="33" s="1"/>
  <c r="V373" i="33" s="1"/>
  <c r="U373" i="33"/>
  <c r="W373" i="33" s="1"/>
  <c r="S373" i="36"/>
  <c r="T373" i="36" s="1"/>
  <c r="V373" i="36" s="1"/>
  <c r="U373" i="36"/>
  <c r="W373" i="36" s="1"/>
  <c r="S373" i="41"/>
  <c r="S373" i="39"/>
  <c r="S373" i="32"/>
  <c r="T373" i="32" s="1"/>
  <c r="V373" i="32" s="1"/>
  <c r="U373" i="32"/>
  <c r="W373" i="32" s="1"/>
  <c r="T373" i="46"/>
  <c r="V373" i="46" s="1"/>
  <c r="S373" i="46"/>
  <c r="U373" i="46" s="1"/>
  <c r="W373" i="46" s="1"/>
  <c r="S373" i="48"/>
  <c r="T373" i="48" s="1"/>
  <c r="V373" i="48" s="1"/>
  <c r="U373" i="48"/>
  <c r="W373" i="48" s="1"/>
  <c r="S373" i="30"/>
  <c r="T373" i="30" s="1"/>
  <c r="V373" i="30" s="1"/>
  <c r="U373" i="30"/>
  <c r="W373" i="30" s="1"/>
  <c r="S373" i="29"/>
  <c r="T373" i="29" s="1"/>
  <c r="V373" i="29" s="1"/>
  <c r="U373" i="29"/>
  <c r="W373" i="29" s="1"/>
  <c r="S373" i="42"/>
  <c r="S367" i="43"/>
  <c r="S367" i="36"/>
  <c r="T367" i="36" s="1"/>
  <c r="V367" i="36" s="1"/>
  <c r="U367" i="36"/>
  <c r="W367" i="36" s="1"/>
  <c r="S367" i="40"/>
  <c r="S367" i="39"/>
  <c r="T367" i="39" s="1"/>
  <c r="V367" i="39" s="1"/>
  <c r="U367" i="39"/>
  <c r="W367" i="39" s="1"/>
  <c r="S367" i="31"/>
  <c r="T367" i="31" s="1"/>
  <c r="V367" i="31" s="1"/>
  <c r="U367" i="31"/>
  <c r="W367" i="31" s="1"/>
  <c r="S367" i="42"/>
  <c r="S367" i="35"/>
  <c r="T367" i="35" s="1"/>
  <c r="V367" i="35" s="1"/>
  <c r="U367" i="35"/>
  <c r="W367" i="35" s="1"/>
  <c r="S367" i="44"/>
  <c r="S367" i="38"/>
  <c r="U367" i="48"/>
  <c r="W367" i="48" s="1"/>
  <c r="S367" i="48"/>
  <c r="T367" i="48" s="1"/>
  <c r="V367" i="48" s="1"/>
  <c r="T367" i="46"/>
  <c r="V367" i="46" s="1"/>
  <c r="S367" i="46"/>
  <c r="U367" i="46" s="1"/>
  <c r="W367" i="46" s="1"/>
  <c r="S367" i="32"/>
  <c r="T367" i="32" s="1"/>
  <c r="V367" i="32" s="1"/>
  <c r="U367" i="32"/>
  <c r="W367" i="32" s="1"/>
  <c r="S367" i="30"/>
  <c r="T367" i="30" s="1"/>
  <c r="V367" i="30" s="1"/>
  <c r="U367" i="30"/>
  <c r="W367" i="30" s="1"/>
  <c r="S367" i="34"/>
  <c r="T367" i="34" s="1"/>
  <c r="V367" i="34" s="1"/>
  <c r="U367" i="34"/>
  <c r="W367" i="34" s="1"/>
  <c r="S367" i="33"/>
  <c r="T367" i="33" s="1"/>
  <c r="V367" i="33" s="1"/>
  <c r="U367" i="33"/>
  <c r="W367" i="33" s="1"/>
  <c r="W367" i="47"/>
  <c r="V367" i="47"/>
  <c r="S367" i="41"/>
  <c r="V367" i="28"/>
  <c r="W367" i="28"/>
  <c r="S367" i="29"/>
  <c r="T367" i="29" s="1"/>
  <c r="V367" i="29" s="1"/>
  <c r="U367" i="29"/>
  <c r="W367" i="29" s="1"/>
  <c r="S367" i="45"/>
  <c r="U367" i="45" s="1"/>
  <c r="W367" i="45" s="1"/>
  <c r="T367" i="45"/>
  <c r="V367" i="45" s="1"/>
  <c r="S367" i="37"/>
  <c r="T367" i="37" s="1"/>
  <c r="V367" i="37" s="1"/>
  <c r="U367" i="37"/>
  <c r="W367" i="37" s="1"/>
  <c r="S465" i="37"/>
  <c r="S465" i="32"/>
  <c r="T465" i="32" s="1"/>
  <c r="V465" i="32" s="1"/>
  <c r="U465" i="32"/>
  <c r="W465" i="32" s="1"/>
  <c r="S465" i="35"/>
  <c r="T465" i="35" s="1"/>
  <c r="V465" i="35" s="1"/>
  <c r="U465" i="35"/>
  <c r="W465" i="35" s="1"/>
  <c r="S465" i="46"/>
  <c r="U465" i="46" s="1"/>
  <c r="W465" i="46" s="1"/>
  <c r="T465" i="46"/>
  <c r="V465" i="46" s="1"/>
  <c r="S465" i="42"/>
  <c r="S465" i="44"/>
  <c r="U465" i="36"/>
  <c r="W465" i="36" s="1"/>
  <c r="S465" i="36"/>
  <c r="T465" i="36" s="1"/>
  <c r="V465" i="36" s="1"/>
  <c r="U465" i="31"/>
  <c r="W465" i="31" s="1"/>
  <c r="S465" i="31"/>
  <c r="T465" i="31" s="1"/>
  <c r="V465" i="31" s="1"/>
  <c r="S465" i="45"/>
  <c r="U465" i="45" s="1"/>
  <c r="W465" i="45" s="1"/>
  <c r="T465" i="45"/>
  <c r="V465" i="45" s="1"/>
  <c r="S465" i="41"/>
  <c r="U465" i="34"/>
  <c r="W465" i="34" s="1"/>
  <c r="S465" i="34"/>
  <c r="T465" i="34" s="1"/>
  <c r="V465" i="34" s="1"/>
  <c r="S465" i="38"/>
  <c r="T465" i="38" s="1"/>
  <c r="V465" i="38" s="1"/>
  <c r="U465" i="38"/>
  <c r="W465" i="38" s="1"/>
  <c r="S465" i="39"/>
  <c r="U465" i="48"/>
  <c r="W465" i="48" s="1"/>
  <c r="S465" i="48"/>
  <c r="T465" i="48" s="1"/>
  <c r="V465" i="48" s="1"/>
  <c r="U465" i="29"/>
  <c r="W465" i="29" s="1"/>
  <c r="S465" i="29"/>
  <c r="T465" i="29" s="1"/>
  <c r="V465" i="29" s="1"/>
  <c r="S465" i="40"/>
  <c r="S465" i="43"/>
  <c r="V465" i="47"/>
  <c r="W465" i="47"/>
  <c r="V465" i="28"/>
  <c r="W465" i="28"/>
  <c r="U465" i="33"/>
  <c r="W465" i="33" s="1"/>
  <c r="S465" i="33"/>
  <c r="T465" i="33" s="1"/>
  <c r="V465" i="33" s="1"/>
  <c r="U465" i="30"/>
  <c r="W465" i="30" s="1"/>
  <c r="S465" i="30"/>
  <c r="T465" i="30" s="1"/>
  <c r="V465" i="30" s="1"/>
  <c r="U364" i="35"/>
  <c r="W364" i="35" s="1"/>
  <c r="S364" i="35"/>
  <c r="T364" i="35" s="1"/>
  <c r="V364" i="35" s="1"/>
  <c r="S364" i="36"/>
  <c r="T364" i="36" s="1"/>
  <c r="V364" i="36" s="1"/>
  <c r="U364" i="36"/>
  <c r="W364" i="36" s="1"/>
  <c r="S364" i="32"/>
  <c r="T364" i="32" s="1"/>
  <c r="V364" i="32" s="1"/>
  <c r="U364" i="32"/>
  <c r="W364" i="32" s="1"/>
  <c r="S364" i="45"/>
  <c r="V364" i="28"/>
  <c r="W364" i="28"/>
  <c r="V364" i="47"/>
  <c r="W364" i="47"/>
  <c r="S364" i="30"/>
  <c r="T364" i="30" s="1"/>
  <c r="V364" i="30" s="1"/>
  <c r="U364" i="30"/>
  <c r="W364" i="30" s="1"/>
  <c r="S364" i="44"/>
  <c r="S364" i="37"/>
  <c r="S364" i="41"/>
  <c r="U364" i="29"/>
  <c r="W364" i="29" s="1"/>
  <c r="S364" i="29"/>
  <c r="T364" i="29" s="1"/>
  <c r="V364" i="29" s="1"/>
  <c r="T364" i="46"/>
  <c r="V364" i="46" s="1"/>
  <c r="S364" i="46"/>
  <c r="U364" i="46" s="1"/>
  <c r="W364" i="46" s="1"/>
  <c r="S364" i="34"/>
  <c r="T364" i="34" s="1"/>
  <c r="V364" i="34" s="1"/>
  <c r="U364" i="34"/>
  <c r="W364" i="34" s="1"/>
  <c r="S364" i="43"/>
  <c r="S364" i="42"/>
  <c r="S364" i="39"/>
  <c r="U364" i="48"/>
  <c r="W364" i="48" s="1"/>
  <c r="S364" i="48"/>
  <c r="T364" i="48" s="1"/>
  <c r="V364" i="48" s="1"/>
  <c r="S364" i="38"/>
  <c r="T364" i="38" s="1"/>
  <c r="V364" i="38" s="1"/>
  <c r="U364" i="38"/>
  <c r="W364" i="38" s="1"/>
  <c r="U364" i="33"/>
  <c r="W364" i="33" s="1"/>
  <c r="S364" i="33"/>
  <c r="T364" i="33" s="1"/>
  <c r="V364" i="33" s="1"/>
  <c r="S364" i="40"/>
  <c r="S364" i="31"/>
  <c r="T364" i="31" s="1"/>
  <c r="V364" i="31" s="1"/>
  <c r="U364" i="31"/>
  <c r="W364" i="31" s="1"/>
  <c r="U455" i="35"/>
  <c r="W455" i="35" s="1"/>
  <c r="S455" i="35"/>
  <c r="T455" i="35" s="1"/>
  <c r="V455" i="35" s="1"/>
  <c r="S455" i="45"/>
  <c r="U455" i="45" s="1"/>
  <c r="W455" i="45" s="1"/>
  <c r="T455" i="45"/>
  <c r="V455" i="45" s="1"/>
  <c r="S455" i="29"/>
  <c r="T455" i="29" s="1"/>
  <c r="V455" i="29" s="1"/>
  <c r="U455" i="29"/>
  <c r="W455" i="29" s="1"/>
  <c r="S455" i="30"/>
  <c r="T455" i="30" s="1"/>
  <c r="V455" i="30" s="1"/>
  <c r="U455" i="30"/>
  <c r="W455" i="30" s="1"/>
  <c r="S455" i="39"/>
  <c r="T455" i="39" s="1"/>
  <c r="V455" i="39" s="1"/>
  <c r="U455" i="39"/>
  <c r="W455" i="39" s="1"/>
  <c r="S455" i="38"/>
  <c r="U455" i="36"/>
  <c r="W455" i="36" s="1"/>
  <c r="S455" i="36"/>
  <c r="T455" i="36" s="1"/>
  <c r="V455" i="36" s="1"/>
  <c r="S455" i="32"/>
  <c r="T455" i="32" s="1"/>
  <c r="V455" i="32" s="1"/>
  <c r="U455" i="32"/>
  <c r="W455" i="32" s="1"/>
  <c r="S455" i="33"/>
  <c r="T455" i="33" s="1"/>
  <c r="V455" i="33" s="1"/>
  <c r="U455" i="33"/>
  <c r="W455" i="33" s="1"/>
  <c r="S455" i="44"/>
  <c r="V455" i="47"/>
  <c r="W455" i="47"/>
  <c r="U455" i="48"/>
  <c r="W455" i="48" s="1"/>
  <c r="S455" i="48"/>
  <c r="T455" i="48" s="1"/>
  <c r="V455" i="48" s="1"/>
  <c r="S455" i="34"/>
  <c r="T455" i="34" s="1"/>
  <c r="V455" i="34" s="1"/>
  <c r="U455" i="34"/>
  <c r="W455" i="34" s="1"/>
  <c r="S455" i="42"/>
  <c r="W455" i="28"/>
  <c r="V455" i="28"/>
  <c r="S455" i="40"/>
  <c r="S455" i="37"/>
  <c r="S455" i="43"/>
  <c r="S455" i="41"/>
  <c r="S455" i="31"/>
  <c r="T455" i="31" s="1"/>
  <c r="V455" i="31" s="1"/>
  <c r="U455" i="31"/>
  <c r="W455" i="31" s="1"/>
  <c r="S455" i="46"/>
  <c r="U455" i="46" s="1"/>
  <c r="W455" i="46" s="1"/>
  <c r="T455" i="46"/>
  <c r="V455" i="46" s="1"/>
  <c r="U332" i="31"/>
  <c r="W332" i="31" s="1"/>
  <c r="S332" i="31"/>
  <c r="T332" i="31" s="1"/>
  <c r="V332" i="31" s="1"/>
  <c r="S332" i="45"/>
  <c r="U332" i="45" s="1"/>
  <c r="W332" i="45" s="1"/>
  <c r="T332" i="45"/>
  <c r="V332" i="45" s="1"/>
  <c r="S332" i="37"/>
  <c r="T332" i="37" s="1"/>
  <c r="V332" i="37" s="1"/>
  <c r="U332" i="37"/>
  <c r="W332" i="37" s="1"/>
  <c r="S332" i="32"/>
  <c r="T332" i="32" s="1"/>
  <c r="V332" i="32" s="1"/>
  <c r="U332" i="32"/>
  <c r="W332" i="32" s="1"/>
  <c r="S332" i="41"/>
  <c r="S332" i="42"/>
  <c r="U332" i="36"/>
  <c r="W332" i="36" s="1"/>
  <c r="S332" i="36"/>
  <c r="T332" i="36" s="1"/>
  <c r="V332" i="36" s="1"/>
  <c r="U332" i="35"/>
  <c r="W332" i="35" s="1"/>
  <c r="S332" i="35"/>
  <c r="T332" i="35" s="1"/>
  <c r="V332" i="35" s="1"/>
  <c r="S332" i="44"/>
  <c r="U332" i="34"/>
  <c r="W332" i="34" s="1"/>
  <c r="S332" i="34"/>
  <c r="T332" i="34" s="1"/>
  <c r="V332" i="34" s="1"/>
  <c r="S332" i="33"/>
  <c r="T332" i="33" s="1"/>
  <c r="V332" i="33" s="1"/>
  <c r="U332" i="33"/>
  <c r="W332" i="33" s="1"/>
  <c r="W332" i="47"/>
  <c r="V332" i="47"/>
  <c r="S332" i="38"/>
  <c r="T332" i="38" s="1"/>
  <c r="V332" i="38" s="1"/>
  <c r="U332" i="38"/>
  <c r="W332" i="38" s="1"/>
  <c r="S332" i="39"/>
  <c r="U332" i="48"/>
  <c r="W332" i="48" s="1"/>
  <c r="S332" i="48"/>
  <c r="T332" i="48" s="1"/>
  <c r="V332" i="48" s="1"/>
  <c r="W332" i="28"/>
  <c r="V332" i="28"/>
  <c r="S332" i="40"/>
  <c r="S332" i="43"/>
  <c r="S332" i="29"/>
  <c r="T332" i="29" s="1"/>
  <c r="V332" i="29" s="1"/>
  <c r="U332" i="29"/>
  <c r="W332" i="29" s="1"/>
  <c r="T332" i="46"/>
  <c r="V332" i="46" s="1"/>
  <c r="S332" i="46"/>
  <c r="U332" i="46" s="1"/>
  <c r="W332" i="46" s="1"/>
  <c r="S332" i="30"/>
  <c r="T332" i="30" s="1"/>
  <c r="V332" i="30" s="1"/>
  <c r="U332" i="30"/>
  <c r="W332" i="30" s="1"/>
  <c r="S395" i="37"/>
  <c r="V395" i="28"/>
  <c r="W395" i="28"/>
  <c r="S395" i="35"/>
  <c r="T395" i="35" s="1"/>
  <c r="V395" i="35" s="1"/>
  <c r="U395" i="35"/>
  <c r="W395" i="35" s="1"/>
  <c r="S395" i="43"/>
  <c r="S395" i="38"/>
  <c r="S395" i="42"/>
  <c r="S395" i="34"/>
  <c r="T395" i="34" s="1"/>
  <c r="V395" i="34" s="1"/>
  <c r="U395" i="34"/>
  <c r="W395" i="34" s="1"/>
  <c r="S395" i="48"/>
  <c r="T395" i="48" s="1"/>
  <c r="V395" i="48" s="1"/>
  <c r="U395" i="48"/>
  <c r="W395" i="48" s="1"/>
  <c r="S395" i="41"/>
  <c r="U395" i="36"/>
  <c r="W395" i="36" s="1"/>
  <c r="S395" i="36"/>
  <c r="T395" i="36" s="1"/>
  <c r="V395" i="36" s="1"/>
  <c r="T395" i="46"/>
  <c r="V395" i="46" s="1"/>
  <c r="S395" i="46"/>
  <c r="U395" i="46" s="1"/>
  <c r="W395" i="46" s="1"/>
  <c r="S395" i="32"/>
  <c r="T395" i="32" s="1"/>
  <c r="V395" i="32" s="1"/>
  <c r="U395" i="32"/>
  <c r="W395" i="32" s="1"/>
  <c r="S395" i="39"/>
  <c r="S395" i="40"/>
  <c r="S395" i="30"/>
  <c r="T395" i="30" s="1"/>
  <c r="V395" i="30" s="1"/>
  <c r="U395" i="30"/>
  <c r="W395" i="30" s="1"/>
  <c r="S395" i="29"/>
  <c r="T395" i="29" s="1"/>
  <c r="V395" i="29" s="1"/>
  <c r="U395" i="29"/>
  <c r="W395" i="29" s="1"/>
  <c r="S395" i="45"/>
  <c r="S395" i="31"/>
  <c r="T395" i="31" s="1"/>
  <c r="V395" i="31" s="1"/>
  <c r="U395" i="31"/>
  <c r="W395" i="31" s="1"/>
  <c r="S395" i="44"/>
  <c r="W395" i="47"/>
  <c r="V395" i="47"/>
  <c r="U395" i="33"/>
  <c r="W395" i="33" s="1"/>
  <c r="S395" i="33"/>
  <c r="T395" i="33" s="1"/>
  <c r="V395" i="33" s="1"/>
  <c r="S457" i="48"/>
  <c r="T457" i="48" s="1"/>
  <c r="V457" i="48" s="1"/>
  <c r="U457" i="48"/>
  <c r="W457" i="48" s="1"/>
  <c r="V457" i="28"/>
  <c r="W457" i="28"/>
  <c r="S457" i="35"/>
  <c r="T457" i="35" s="1"/>
  <c r="V457" i="35" s="1"/>
  <c r="U457" i="35"/>
  <c r="W457" i="35" s="1"/>
  <c r="S457" i="32"/>
  <c r="T457" i="32" s="1"/>
  <c r="V457" i="32" s="1"/>
  <c r="U457" i="32"/>
  <c r="W457" i="32" s="1"/>
  <c r="S457" i="46"/>
  <c r="U457" i="46" s="1"/>
  <c r="W457" i="46" s="1"/>
  <c r="T457" i="46"/>
  <c r="V457" i="46" s="1"/>
  <c r="S457" i="41"/>
  <c r="S457" i="39"/>
  <c r="T457" i="39" s="1"/>
  <c r="V457" i="39" s="1"/>
  <c r="U457" i="39"/>
  <c r="W457" i="39" s="1"/>
  <c r="S457" i="38"/>
  <c r="S457" i="45"/>
  <c r="U457" i="45" s="1"/>
  <c r="W457" i="45" s="1"/>
  <c r="T457" i="45"/>
  <c r="V457" i="45" s="1"/>
  <c r="S457" i="33"/>
  <c r="T457" i="33" s="1"/>
  <c r="V457" i="33" s="1"/>
  <c r="U457" i="33"/>
  <c r="W457" i="33" s="1"/>
  <c r="S457" i="44"/>
  <c r="S457" i="37"/>
  <c r="S457" i="36"/>
  <c r="T457" i="36" s="1"/>
  <c r="V457" i="36" s="1"/>
  <c r="U457" i="36"/>
  <c r="W457" i="36" s="1"/>
  <c r="S457" i="40"/>
  <c r="S457" i="30"/>
  <c r="T457" i="30" s="1"/>
  <c r="V457" i="30" s="1"/>
  <c r="U457" i="30"/>
  <c r="W457" i="30" s="1"/>
  <c r="S457" i="42"/>
  <c r="S457" i="31"/>
  <c r="T457" i="31" s="1"/>
  <c r="V457" i="31" s="1"/>
  <c r="U457" i="31"/>
  <c r="W457" i="31" s="1"/>
  <c r="S457" i="29"/>
  <c r="T457" i="29" s="1"/>
  <c r="V457" i="29" s="1"/>
  <c r="U457" i="29"/>
  <c r="W457" i="29" s="1"/>
  <c r="W457" i="47"/>
  <c r="V457" i="47"/>
  <c r="S457" i="34"/>
  <c r="T457" i="34" s="1"/>
  <c r="V457" i="34" s="1"/>
  <c r="U457" i="34"/>
  <c r="W457" i="34" s="1"/>
  <c r="S457" i="43"/>
  <c r="S435" i="45"/>
  <c r="U435" i="45" s="1"/>
  <c r="W435" i="45" s="1"/>
  <c r="T435" i="45"/>
  <c r="V435" i="45" s="1"/>
  <c r="S435" i="38"/>
  <c r="U435" i="33"/>
  <c r="W435" i="33" s="1"/>
  <c r="S435" i="33"/>
  <c r="T435" i="33" s="1"/>
  <c r="V435" i="33" s="1"/>
  <c r="S435" i="37"/>
  <c r="S435" i="40"/>
  <c r="U435" i="48"/>
  <c r="W435" i="48" s="1"/>
  <c r="S435" i="48"/>
  <c r="T435" i="48" s="1"/>
  <c r="V435" i="48" s="1"/>
  <c r="S435" i="41"/>
  <c r="S435" i="31"/>
  <c r="T435" i="31" s="1"/>
  <c r="V435" i="31" s="1"/>
  <c r="U435" i="31"/>
  <c r="W435" i="31" s="1"/>
  <c r="S435" i="36"/>
  <c r="T435" i="36" s="1"/>
  <c r="V435" i="36" s="1"/>
  <c r="U435" i="36"/>
  <c r="W435" i="36" s="1"/>
  <c r="U435" i="29"/>
  <c r="W435" i="29" s="1"/>
  <c r="S435" i="29"/>
  <c r="T435" i="29" s="1"/>
  <c r="V435" i="29" s="1"/>
  <c r="U435" i="30"/>
  <c r="W435" i="30" s="1"/>
  <c r="S435" i="30"/>
  <c r="T435" i="30" s="1"/>
  <c r="V435" i="30" s="1"/>
  <c r="T435" i="46"/>
  <c r="V435" i="46" s="1"/>
  <c r="S435" i="46"/>
  <c r="U435" i="46" s="1"/>
  <c r="W435" i="46" s="1"/>
  <c r="W435" i="47"/>
  <c r="V435" i="47"/>
  <c r="S435" i="32"/>
  <c r="T435" i="32" s="1"/>
  <c r="V435" i="32" s="1"/>
  <c r="U435" i="32"/>
  <c r="W435" i="32" s="1"/>
  <c r="U435" i="35"/>
  <c r="W435" i="35" s="1"/>
  <c r="S435" i="35"/>
  <c r="T435" i="35" s="1"/>
  <c r="V435" i="35" s="1"/>
  <c r="S435" i="39"/>
  <c r="T435" i="39" s="1"/>
  <c r="V435" i="39" s="1"/>
  <c r="U435" i="39"/>
  <c r="W435" i="39" s="1"/>
  <c r="S435" i="43"/>
  <c r="S435" i="44"/>
  <c r="U435" i="34"/>
  <c r="W435" i="34" s="1"/>
  <c r="S435" i="34"/>
  <c r="T435" i="34" s="1"/>
  <c r="V435" i="34" s="1"/>
  <c r="W435" i="28"/>
  <c r="V435" i="28"/>
  <c r="S435" i="42"/>
  <c r="S398" i="44"/>
  <c r="S398" i="45"/>
  <c r="U398" i="30"/>
  <c r="W398" i="30" s="1"/>
  <c r="S398" i="30"/>
  <c r="T398" i="30" s="1"/>
  <c r="V398" i="30" s="1"/>
  <c r="S398" i="29"/>
  <c r="T398" i="29" s="1"/>
  <c r="V398" i="29" s="1"/>
  <c r="U398" i="29"/>
  <c r="W398" i="29" s="1"/>
  <c r="U398" i="32"/>
  <c r="W398" i="32" s="1"/>
  <c r="S398" i="32"/>
  <c r="T398" i="32" s="1"/>
  <c r="V398" i="32" s="1"/>
  <c r="S398" i="41"/>
  <c r="T398" i="41" s="1"/>
  <c r="V398" i="41" s="1"/>
  <c r="U398" i="41"/>
  <c r="W398" i="41" s="1"/>
  <c r="S398" i="31"/>
  <c r="T398" i="31" s="1"/>
  <c r="V398" i="31" s="1"/>
  <c r="U398" i="31"/>
  <c r="W398" i="31" s="1"/>
  <c r="S398" i="36"/>
  <c r="T398" i="36" s="1"/>
  <c r="V398" i="36" s="1"/>
  <c r="U398" i="36"/>
  <c r="W398" i="36" s="1"/>
  <c r="S398" i="43"/>
  <c r="V398" i="47"/>
  <c r="W398" i="47"/>
  <c r="U398" i="35"/>
  <c r="W398" i="35" s="1"/>
  <c r="S398" i="35"/>
  <c r="T398" i="35" s="1"/>
  <c r="V398" i="35" s="1"/>
  <c r="V398" i="28"/>
  <c r="W398" i="28"/>
  <c r="S398" i="42"/>
  <c r="U398" i="34"/>
  <c r="W398" i="34" s="1"/>
  <c r="S398" i="34"/>
  <c r="T398" i="34" s="1"/>
  <c r="V398" i="34" s="1"/>
  <c r="S398" i="38"/>
  <c r="T398" i="46"/>
  <c r="V398" i="46" s="1"/>
  <c r="S398" i="46"/>
  <c r="U398" i="46" s="1"/>
  <c r="W398" i="46" s="1"/>
  <c r="S398" i="37"/>
  <c r="T398" i="37" s="1"/>
  <c r="V398" i="37" s="1"/>
  <c r="U398" i="37"/>
  <c r="W398" i="37" s="1"/>
  <c r="S398" i="33"/>
  <c r="T398" i="33" s="1"/>
  <c r="V398" i="33" s="1"/>
  <c r="U398" i="33"/>
  <c r="W398" i="33" s="1"/>
  <c r="S398" i="40"/>
  <c r="S398" i="39"/>
  <c r="U398" i="48"/>
  <c r="W398" i="48" s="1"/>
  <c r="S398" i="48"/>
  <c r="T398" i="48" s="1"/>
  <c r="V398" i="48" s="1"/>
  <c r="S372" i="38"/>
  <c r="S372" i="35"/>
  <c r="T372" i="35" s="1"/>
  <c r="V372" i="35" s="1"/>
  <c r="U372" i="35"/>
  <c r="W372" i="35" s="1"/>
  <c r="U372" i="48"/>
  <c r="W372" i="48" s="1"/>
  <c r="S372" i="48"/>
  <c r="T372" i="48" s="1"/>
  <c r="V372" i="48" s="1"/>
  <c r="V372" i="47"/>
  <c r="W372" i="47"/>
  <c r="U372" i="29"/>
  <c r="W372" i="29" s="1"/>
  <c r="S372" i="29"/>
  <c r="T372" i="29" s="1"/>
  <c r="V372" i="29" s="1"/>
  <c r="S372" i="39"/>
  <c r="S372" i="41"/>
  <c r="S372" i="34"/>
  <c r="T372" i="34" s="1"/>
  <c r="V372" i="34" s="1"/>
  <c r="U372" i="34"/>
  <c r="W372" i="34" s="1"/>
  <c r="S372" i="44"/>
  <c r="S372" i="45"/>
  <c r="U372" i="45" s="1"/>
  <c r="W372" i="45" s="1"/>
  <c r="T372" i="45"/>
  <c r="V372" i="45" s="1"/>
  <c r="S372" i="37"/>
  <c r="T372" i="37" s="1"/>
  <c r="V372" i="37" s="1"/>
  <c r="U372" i="37"/>
  <c r="W372" i="37" s="1"/>
  <c r="S372" i="43"/>
  <c r="S372" i="32"/>
  <c r="T372" i="32" s="1"/>
  <c r="V372" i="32" s="1"/>
  <c r="U372" i="32"/>
  <c r="W372" i="32" s="1"/>
  <c r="S372" i="31"/>
  <c r="T372" i="31" s="1"/>
  <c r="V372" i="31" s="1"/>
  <c r="U372" i="31"/>
  <c r="W372" i="31" s="1"/>
  <c r="S372" i="40"/>
  <c r="S372" i="42"/>
  <c r="T372" i="42" s="1"/>
  <c r="V372" i="42" s="1"/>
  <c r="U372" i="42"/>
  <c r="W372" i="42" s="1"/>
  <c r="V372" i="28"/>
  <c r="W372" i="28"/>
  <c r="S372" i="30"/>
  <c r="T372" i="30" s="1"/>
  <c r="V372" i="30" s="1"/>
  <c r="U372" i="30"/>
  <c r="W372" i="30" s="1"/>
  <c r="S372" i="36"/>
  <c r="T372" i="36" s="1"/>
  <c r="V372" i="36" s="1"/>
  <c r="U372" i="36"/>
  <c r="W372" i="36" s="1"/>
  <c r="S372" i="46"/>
  <c r="U372" i="46" s="1"/>
  <c r="W372" i="46" s="1"/>
  <c r="T372" i="46"/>
  <c r="V372" i="46" s="1"/>
  <c r="S372" i="33"/>
  <c r="T372" i="33" s="1"/>
  <c r="V372" i="33" s="1"/>
  <c r="U372" i="33"/>
  <c r="W372" i="33" s="1"/>
  <c r="S328" i="31"/>
  <c r="T328" i="31" s="1"/>
  <c r="V328" i="31" s="1"/>
  <c r="U328" i="31"/>
  <c r="W328" i="31" s="1"/>
  <c r="S328" i="42"/>
  <c r="S328" i="38"/>
  <c r="S328" i="45"/>
  <c r="U328" i="45" s="1"/>
  <c r="W328" i="45" s="1"/>
  <c r="T328" i="45"/>
  <c r="V328" i="45" s="1"/>
  <c r="S328" i="41"/>
  <c r="S328" i="48"/>
  <c r="T328" i="48" s="1"/>
  <c r="V328" i="48" s="1"/>
  <c r="U328" i="48"/>
  <c r="W328" i="48" s="1"/>
  <c r="S328" i="36"/>
  <c r="T328" i="36" s="1"/>
  <c r="V328" i="36" s="1"/>
  <c r="U328" i="36"/>
  <c r="W328" i="36" s="1"/>
  <c r="T328" i="46"/>
  <c r="V328" i="46" s="1"/>
  <c r="S328" i="46"/>
  <c r="U328" i="46" s="1"/>
  <c r="W328" i="46" s="1"/>
  <c r="V328" i="28"/>
  <c r="W328" i="28"/>
  <c r="S328" i="29"/>
  <c r="T328" i="29" s="1"/>
  <c r="V328" i="29" s="1"/>
  <c r="U328" i="29"/>
  <c r="W328" i="29" s="1"/>
  <c r="S328" i="44"/>
  <c r="V328" i="47"/>
  <c r="W328" i="47"/>
  <c r="U328" i="34"/>
  <c r="W328" i="34" s="1"/>
  <c r="S328" i="34"/>
  <c r="T328" i="34" s="1"/>
  <c r="V328" i="34" s="1"/>
  <c r="S328" i="40"/>
  <c r="T328" i="40" s="1"/>
  <c r="V328" i="40" s="1"/>
  <c r="U328" i="40"/>
  <c r="W328" i="40" s="1"/>
  <c r="U328" i="33"/>
  <c r="W328" i="33" s="1"/>
  <c r="S328" i="33"/>
  <c r="T328" i="33" s="1"/>
  <c r="V328" i="33" s="1"/>
  <c r="S328" i="43"/>
  <c r="S328" i="30"/>
  <c r="T328" i="30" s="1"/>
  <c r="V328" i="30" s="1"/>
  <c r="U328" i="30"/>
  <c r="W328" i="30" s="1"/>
  <c r="U328" i="35"/>
  <c r="W328" i="35" s="1"/>
  <c r="S328" i="35"/>
  <c r="T328" i="35" s="1"/>
  <c r="V328" i="35" s="1"/>
  <c r="S328" i="39"/>
  <c r="S328" i="37"/>
  <c r="U328" i="32"/>
  <c r="W328" i="32" s="1"/>
  <c r="S328" i="32"/>
  <c r="T328" i="32" s="1"/>
  <c r="V328" i="32" s="1"/>
  <c r="S383" i="30"/>
  <c r="T383" i="30" s="1"/>
  <c r="V383" i="30" s="1"/>
  <c r="U383" i="30"/>
  <c r="W383" i="30" s="1"/>
  <c r="S383" i="41"/>
  <c r="S383" i="43"/>
  <c r="S383" i="39"/>
  <c r="U383" i="34"/>
  <c r="W383" i="34" s="1"/>
  <c r="S383" i="34"/>
  <c r="T383" i="34" s="1"/>
  <c r="V383" i="34" s="1"/>
  <c r="S383" i="33"/>
  <c r="T383" i="33" s="1"/>
  <c r="V383" i="33" s="1"/>
  <c r="U383" i="33"/>
  <c r="W383" i="33" s="1"/>
  <c r="S383" i="38"/>
  <c r="T383" i="38" s="1"/>
  <c r="V383" i="38" s="1"/>
  <c r="U383" i="38"/>
  <c r="W383" i="38" s="1"/>
  <c r="S383" i="45"/>
  <c r="U383" i="45" s="1"/>
  <c r="W383" i="45" s="1"/>
  <c r="T383" i="45"/>
  <c r="V383" i="45" s="1"/>
  <c r="W383" i="47"/>
  <c r="V383" i="47"/>
  <c r="S383" i="32"/>
  <c r="T383" i="32" s="1"/>
  <c r="V383" i="32" s="1"/>
  <c r="U383" i="32"/>
  <c r="W383" i="32" s="1"/>
  <c r="S383" i="48"/>
  <c r="T383" i="48" s="1"/>
  <c r="V383" i="48" s="1"/>
  <c r="U383" i="48"/>
  <c r="W383" i="48" s="1"/>
  <c r="S383" i="42"/>
  <c r="W383" i="28"/>
  <c r="V383" i="28"/>
  <c r="S383" i="44"/>
  <c r="S383" i="36"/>
  <c r="T383" i="36" s="1"/>
  <c r="V383" i="36" s="1"/>
  <c r="U383" i="36"/>
  <c r="W383" i="36" s="1"/>
  <c r="S383" i="40"/>
  <c r="S383" i="35"/>
  <c r="T383" i="35" s="1"/>
  <c r="V383" i="35" s="1"/>
  <c r="U383" i="35"/>
  <c r="W383" i="35" s="1"/>
  <c r="S383" i="37"/>
  <c r="T383" i="37" s="1"/>
  <c r="V383" i="37" s="1"/>
  <c r="U383" i="37"/>
  <c r="W383" i="37" s="1"/>
  <c r="S383" i="31"/>
  <c r="T383" i="31" s="1"/>
  <c r="V383" i="31" s="1"/>
  <c r="U383" i="31"/>
  <c r="W383" i="31" s="1"/>
  <c r="T383" i="46"/>
  <c r="V383" i="46" s="1"/>
  <c r="S383" i="46"/>
  <c r="U383" i="46" s="1"/>
  <c r="W383" i="46" s="1"/>
  <c r="S383" i="29"/>
  <c r="T383" i="29" s="1"/>
  <c r="V383" i="29" s="1"/>
  <c r="U383" i="29"/>
  <c r="W383" i="29" s="1"/>
  <c r="S148" i="29"/>
  <c r="T148" i="29" s="1"/>
  <c r="V148" i="29" s="1"/>
  <c r="U148" i="29"/>
  <c r="W148" i="29" s="1"/>
  <c r="S148" i="44"/>
  <c r="S148" i="42"/>
  <c r="S148" i="33"/>
  <c r="T148" i="33" s="1"/>
  <c r="V148" i="33" s="1"/>
  <c r="U148" i="33"/>
  <c r="W148" i="33" s="1"/>
  <c r="W148" i="28"/>
  <c r="V148" i="28"/>
  <c r="S148" i="38"/>
  <c r="T148" i="38" s="1"/>
  <c r="V148" i="38" s="1"/>
  <c r="U148" i="38"/>
  <c r="W148" i="38" s="1"/>
  <c r="S148" i="34"/>
  <c r="T148" i="34" s="1"/>
  <c r="V148" i="34" s="1"/>
  <c r="U148" i="34"/>
  <c r="W148" i="34" s="1"/>
  <c r="W148" i="47"/>
  <c r="V148" i="47"/>
  <c r="S148" i="36"/>
  <c r="T148" i="36" s="1"/>
  <c r="V148" i="36" s="1"/>
  <c r="U148" i="36"/>
  <c r="W148" i="36" s="1"/>
  <c r="S148" i="37"/>
  <c r="S148" i="48"/>
  <c r="T148" i="48" s="1"/>
  <c r="V148" i="48" s="1"/>
  <c r="U148" i="48"/>
  <c r="W148" i="48" s="1"/>
  <c r="S148" i="39"/>
  <c r="S148" i="31"/>
  <c r="T148" i="31" s="1"/>
  <c r="V148" i="31" s="1"/>
  <c r="U148" i="31"/>
  <c r="W148" i="31" s="1"/>
  <c r="S148" i="32"/>
  <c r="T148" i="32" s="1"/>
  <c r="V148" i="32" s="1"/>
  <c r="U148" i="32"/>
  <c r="W148" i="32" s="1"/>
  <c r="S148" i="43"/>
  <c r="S148" i="40"/>
  <c r="S148" i="41"/>
  <c r="S148" i="35"/>
  <c r="T148" i="35" s="1"/>
  <c r="V148" i="35" s="1"/>
  <c r="U148" i="35"/>
  <c r="W148" i="35" s="1"/>
  <c r="S148" i="45"/>
  <c r="U148" i="45" s="1"/>
  <c r="W148" i="45" s="1"/>
  <c r="T148" i="45"/>
  <c r="V148" i="45" s="1"/>
  <c r="S148" i="30"/>
  <c r="T148" i="30" s="1"/>
  <c r="V148" i="30" s="1"/>
  <c r="U148" i="30"/>
  <c r="W148" i="30" s="1"/>
  <c r="T148" i="46"/>
  <c r="V148" i="46" s="1"/>
  <c r="S148" i="46"/>
  <c r="U148" i="46" s="1"/>
  <c r="W148" i="46" s="1"/>
  <c r="S339" i="44"/>
  <c r="S339" i="48"/>
  <c r="T339" i="48" s="1"/>
  <c r="V339" i="48" s="1"/>
  <c r="U339" i="48"/>
  <c r="W339" i="48" s="1"/>
  <c r="W339" i="28"/>
  <c r="V339" i="28"/>
  <c r="S339" i="33"/>
  <c r="T339" i="33" s="1"/>
  <c r="V339" i="33" s="1"/>
  <c r="U339" i="33"/>
  <c r="W339" i="33" s="1"/>
  <c r="S339" i="38"/>
  <c r="S339" i="41"/>
  <c r="S339" i="40"/>
  <c r="U339" i="35"/>
  <c r="W339" i="35" s="1"/>
  <c r="S339" i="35"/>
  <c r="T339" i="35" s="1"/>
  <c r="V339" i="35" s="1"/>
  <c r="S339" i="37"/>
  <c r="S339" i="43"/>
  <c r="S339" i="29"/>
  <c r="T339" i="29" s="1"/>
  <c r="V339" i="29" s="1"/>
  <c r="U339" i="29"/>
  <c r="W339" i="29" s="1"/>
  <c r="S339" i="31"/>
  <c r="T339" i="31" s="1"/>
  <c r="V339" i="31" s="1"/>
  <c r="U339" i="31"/>
  <c r="W339" i="31" s="1"/>
  <c r="V339" i="47"/>
  <c r="W339" i="47"/>
  <c r="U339" i="34"/>
  <c r="W339" i="34" s="1"/>
  <c r="S339" i="34"/>
  <c r="T339" i="34" s="1"/>
  <c r="V339" i="34" s="1"/>
  <c r="S339" i="42"/>
  <c r="S339" i="39"/>
  <c r="U339" i="30"/>
  <c r="W339" i="30" s="1"/>
  <c r="S339" i="30"/>
  <c r="T339" i="30" s="1"/>
  <c r="V339" i="30" s="1"/>
  <c r="S339" i="36"/>
  <c r="T339" i="36" s="1"/>
  <c r="V339" i="36" s="1"/>
  <c r="U339" i="36"/>
  <c r="W339" i="36" s="1"/>
  <c r="S339" i="46"/>
  <c r="U339" i="46" s="1"/>
  <c r="W339" i="46" s="1"/>
  <c r="T339" i="46"/>
  <c r="V339" i="46" s="1"/>
  <c r="S339" i="32"/>
  <c r="T339" i="32" s="1"/>
  <c r="V339" i="32" s="1"/>
  <c r="U339" i="32"/>
  <c r="W339" i="32" s="1"/>
  <c r="S339" i="45"/>
  <c r="S445" i="45"/>
  <c r="U445" i="31"/>
  <c r="W445" i="31" s="1"/>
  <c r="S445" i="31"/>
  <c r="T445" i="31" s="1"/>
  <c r="V445" i="31" s="1"/>
  <c r="U445" i="36"/>
  <c r="W445" i="36" s="1"/>
  <c r="S445" i="36"/>
  <c r="T445" i="36" s="1"/>
  <c r="V445" i="36" s="1"/>
  <c r="S445" i="39"/>
  <c r="S445" i="38"/>
  <c r="S445" i="42"/>
  <c r="S445" i="43"/>
  <c r="S445" i="41"/>
  <c r="U445" i="35"/>
  <c r="W445" i="35" s="1"/>
  <c r="S445" i="35"/>
  <c r="T445" i="35" s="1"/>
  <c r="V445" i="35" s="1"/>
  <c r="S445" i="46"/>
  <c r="U445" i="46" s="1"/>
  <c r="W445" i="46" s="1"/>
  <c r="T445" i="46"/>
  <c r="V445" i="46" s="1"/>
  <c r="S445" i="44"/>
  <c r="T445" i="44" s="1"/>
  <c r="V445" i="44" s="1"/>
  <c r="U445" i="44"/>
  <c r="W445" i="44" s="1"/>
  <c r="S445" i="32"/>
  <c r="T445" i="32" s="1"/>
  <c r="V445" i="32" s="1"/>
  <c r="U445" i="32"/>
  <c r="W445" i="32" s="1"/>
  <c r="V445" i="47"/>
  <c r="W445" i="47"/>
  <c r="V445" i="28"/>
  <c r="W445" i="28"/>
  <c r="U445" i="48"/>
  <c r="W445" i="48" s="1"/>
  <c r="S445" i="48"/>
  <c r="T445" i="48" s="1"/>
  <c r="V445" i="48" s="1"/>
  <c r="S445" i="34"/>
  <c r="T445" i="34" s="1"/>
  <c r="V445" i="34" s="1"/>
  <c r="U445" i="34"/>
  <c r="W445" i="34" s="1"/>
  <c r="S445" i="37"/>
  <c r="T445" i="37" s="1"/>
  <c r="V445" i="37" s="1"/>
  <c r="U445" i="37"/>
  <c r="W445" i="37" s="1"/>
  <c r="U445" i="33"/>
  <c r="W445" i="33" s="1"/>
  <c r="S445" i="33"/>
  <c r="T445" i="33" s="1"/>
  <c r="V445" i="33" s="1"/>
  <c r="S445" i="40"/>
  <c r="U445" i="29"/>
  <c r="W445" i="29" s="1"/>
  <c r="S445" i="29"/>
  <c r="T445" i="29" s="1"/>
  <c r="V445" i="29" s="1"/>
  <c r="S445" i="30"/>
  <c r="T445" i="30" s="1"/>
  <c r="V445" i="30" s="1"/>
  <c r="U445" i="30"/>
  <c r="W445" i="30" s="1"/>
  <c r="S111" i="44"/>
  <c r="S111" i="39"/>
  <c r="S111" i="29"/>
  <c r="T111" i="29" s="1"/>
  <c r="V111" i="29" s="1"/>
  <c r="U111" i="29"/>
  <c r="W111" i="29" s="1"/>
  <c r="W111" i="28"/>
  <c r="V111" i="28"/>
  <c r="S111" i="45"/>
  <c r="W111" i="47"/>
  <c r="V111" i="47"/>
  <c r="S111" i="32"/>
  <c r="T111" i="32" s="1"/>
  <c r="V111" i="32" s="1"/>
  <c r="U111" i="32"/>
  <c r="W111" i="32" s="1"/>
  <c r="S111" i="30"/>
  <c r="T111" i="30" s="1"/>
  <c r="V111" i="30" s="1"/>
  <c r="U111" i="30"/>
  <c r="W111" i="30" s="1"/>
  <c r="U111" i="36"/>
  <c r="W111" i="36" s="1"/>
  <c r="S111" i="36"/>
  <c r="T111" i="36" s="1"/>
  <c r="V111" i="36" s="1"/>
  <c r="S111" i="42"/>
  <c r="S111" i="41"/>
  <c r="U111" i="48"/>
  <c r="W111" i="48" s="1"/>
  <c r="S111" i="48"/>
  <c r="T111" i="48" s="1"/>
  <c r="V111" i="48" s="1"/>
  <c r="S111" i="33"/>
  <c r="T111" i="33" s="1"/>
  <c r="V111" i="33" s="1"/>
  <c r="U111" i="33"/>
  <c r="W111" i="33" s="1"/>
  <c r="T111" i="46"/>
  <c r="V111" i="46" s="1"/>
  <c r="S111" i="46"/>
  <c r="U111" i="46" s="1"/>
  <c r="W111" i="46" s="1"/>
  <c r="S111" i="31"/>
  <c r="T111" i="31" s="1"/>
  <c r="V111" i="31" s="1"/>
  <c r="U111" i="31"/>
  <c r="W111" i="31" s="1"/>
  <c r="S111" i="34"/>
  <c r="T111" i="34" s="1"/>
  <c r="V111" i="34" s="1"/>
  <c r="U111" i="34"/>
  <c r="W111" i="34" s="1"/>
  <c r="S111" i="43"/>
  <c r="S111" i="40"/>
  <c r="S111" i="38"/>
  <c r="T111" i="38" s="1"/>
  <c r="V111" i="38" s="1"/>
  <c r="U111" i="38"/>
  <c r="W111" i="38" s="1"/>
  <c r="S111" i="37"/>
  <c r="S111" i="35"/>
  <c r="T111" i="35" s="1"/>
  <c r="V111" i="35" s="1"/>
  <c r="U111" i="35"/>
  <c r="W111" i="35" s="1"/>
  <c r="S292" i="45"/>
  <c r="S292" i="36"/>
  <c r="T292" i="36" s="1"/>
  <c r="V292" i="36" s="1"/>
  <c r="U292" i="36"/>
  <c r="W292" i="36" s="1"/>
  <c r="V292" i="28"/>
  <c r="W292" i="28"/>
  <c r="S292" i="48"/>
  <c r="T292" i="48" s="1"/>
  <c r="V292" i="48" s="1"/>
  <c r="U292" i="48"/>
  <c r="W292" i="48" s="1"/>
  <c r="S292" i="39"/>
  <c r="S292" i="43"/>
  <c r="S292" i="37"/>
  <c r="S292" i="30"/>
  <c r="T292" i="30" s="1"/>
  <c r="V292" i="30" s="1"/>
  <c r="U292" i="30"/>
  <c r="W292" i="30" s="1"/>
  <c r="S292" i="44"/>
  <c r="S292" i="38"/>
  <c r="U292" i="31"/>
  <c r="W292" i="31" s="1"/>
  <c r="S292" i="31"/>
  <c r="T292" i="31" s="1"/>
  <c r="V292" i="31" s="1"/>
  <c r="U292" i="32"/>
  <c r="W292" i="32" s="1"/>
  <c r="S292" i="32"/>
  <c r="T292" i="32" s="1"/>
  <c r="V292" i="32" s="1"/>
  <c r="S292" i="33"/>
  <c r="T292" i="33" s="1"/>
  <c r="V292" i="33" s="1"/>
  <c r="U292" i="33"/>
  <c r="W292" i="33" s="1"/>
  <c r="S292" i="40"/>
  <c r="S292" i="34"/>
  <c r="T292" i="34" s="1"/>
  <c r="V292" i="34" s="1"/>
  <c r="U292" i="34"/>
  <c r="W292" i="34" s="1"/>
  <c r="S292" i="41"/>
  <c r="T292" i="41" s="1"/>
  <c r="V292" i="41" s="1"/>
  <c r="U292" i="41"/>
  <c r="W292" i="41" s="1"/>
  <c r="S292" i="29"/>
  <c r="T292" i="29" s="1"/>
  <c r="V292" i="29" s="1"/>
  <c r="U292" i="29"/>
  <c r="W292" i="29" s="1"/>
  <c r="W292" i="47"/>
  <c r="V292" i="47"/>
  <c r="S292" i="35"/>
  <c r="T292" i="35" s="1"/>
  <c r="V292" i="35" s="1"/>
  <c r="U292" i="35"/>
  <c r="W292" i="35" s="1"/>
  <c r="T292" i="46"/>
  <c r="V292" i="46" s="1"/>
  <c r="S292" i="46"/>
  <c r="U292" i="46" s="1"/>
  <c r="W292" i="46" s="1"/>
  <c r="S292" i="42"/>
  <c r="S362" i="32"/>
  <c r="T362" i="32" s="1"/>
  <c r="V362" i="32" s="1"/>
  <c r="U362" i="32"/>
  <c r="W362" i="32" s="1"/>
  <c r="S362" i="34"/>
  <c r="T362" i="34" s="1"/>
  <c r="V362" i="34" s="1"/>
  <c r="U362" i="34"/>
  <c r="W362" i="34" s="1"/>
  <c r="U362" i="30"/>
  <c r="W362" i="30" s="1"/>
  <c r="S362" i="30"/>
  <c r="T362" i="30" s="1"/>
  <c r="V362" i="30" s="1"/>
  <c r="W362" i="28"/>
  <c r="V362" i="28"/>
  <c r="S362" i="38"/>
  <c r="S362" i="45"/>
  <c r="S362" i="40"/>
  <c r="S362" i="39"/>
  <c r="U362" i="48"/>
  <c r="W362" i="48" s="1"/>
  <c r="S362" i="48"/>
  <c r="T362" i="48" s="1"/>
  <c r="V362" i="48" s="1"/>
  <c r="S362" i="35"/>
  <c r="T362" i="35" s="1"/>
  <c r="V362" i="35" s="1"/>
  <c r="U362" i="35"/>
  <c r="W362" i="35" s="1"/>
  <c r="S362" i="41"/>
  <c r="S362" i="43"/>
  <c r="S362" i="31"/>
  <c r="T362" i="31" s="1"/>
  <c r="V362" i="31" s="1"/>
  <c r="U362" i="31"/>
  <c r="W362" i="31" s="1"/>
  <c r="S362" i="42"/>
  <c r="S362" i="44"/>
  <c r="V362" i="47"/>
  <c r="W362" i="47"/>
  <c r="S362" i="29"/>
  <c r="T362" i="29" s="1"/>
  <c r="V362" i="29" s="1"/>
  <c r="U362" i="29"/>
  <c r="W362" i="29" s="1"/>
  <c r="S362" i="37"/>
  <c r="S362" i="36"/>
  <c r="T362" i="36" s="1"/>
  <c r="V362" i="36" s="1"/>
  <c r="U362" i="36"/>
  <c r="W362" i="36" s="1"/>
  <c r="U362" i="33"/>
  <c r="W362" i="33" s="1"/>
  <c r="S362" i="33"/>
  <c r="T362" i="33" s="1"/>
  <c r="V362" i="33" s="1"/>
  <c r="S362" i="46"/>
  <c r="U362" i="46" s="1"/>
  <c r="W362" i="46" s="1"/>
  <c r="T362" i="46"/>
  <c r="V362" i="46" s="1"/>
  <c r="S110" i="38"/>
  <c r="S110" i="44"/>
  <c r="S110" i="39"/>
  <c r="S110" i="32"/>
  <c r="T110" i="32" s="1"/>
  <c r="V110" i="32" s="1"/>
  <c r="U110" i="32"/>
  <c r="W110" i="32" s="1"/>
  <c r="U110" i="33"/>
  <c r="W110" i="33" s="1"/>
  <c r="S110" i="33"/>
  <c r="T110" i="33" s="1"/>
  <c r="V110" i="33" s="1"/>
  <c r="S110" i="37"/>
  <c r="T110" i="37" s="1"/>
  <c r="V110" i="37" s="1"/>
  <c r="U110" i="37"/>
  <c r="W110" i="37" s="1"/>
  <c r="S110" i="35"/>
  <c r="T110" i="35" s="1"/>
  <c r="V110" i="35" s="1"/>
  <c r="U110" i="35"/>
  <c r="W110" i="35" s="1"/>
  <c r="S110" i="36"/>
  <c r="T110" i="36" s="1"/>
  <c r="V110" i="36" s="1"/>
  <c r="U110" i="36"/>
  <c r="W110" i="36" s="1"/>
  <c r="T110" i="46"/>
  <c r="V110" i="46" s="1"/>
  <c r="S110" i="46"/>
  <c r="U110" i="46" s="1"/>
  <c r="W110" i="46" s="1"/>
  <c r="V110" i="28"/>
  <c r="W110" i="28"/>
  <c r="U110" i="31"/>
  <c r="W110" i="31" s="1"/>
  <c r="S110" i="31"/>
  <c r="T110" i="31" s="1"/>
  <c r="V110" i="31" s="1"/>
  <c r="S110" i="29"/>
  <c r="T110" i="29" s="1"/>
  <c r="V110" i="29" s="1"/>
  <c r="U110" i="29"/>
  <c r="W110" i="29" s="1"/>
  <c r="S110" i="43"/>
  <c r="V110" i="47"/>
  <c r="W110" i="47"/>
  <c r="S110" i="41"/>
  <c r="S110" i="40"/>
  <c r="U110" i="30"/>
  <c r="W110" i="30" s="1"/>
  <c r="S110" i="30"/>
  <c r="T110" i="30" s="1"/>
  <c r="V110" i="30" s="1"/>
  <c r="S110" i="48"/>
  <c r="T110" i="48" s="1"/>
  <c r="V110" i="48" s="1"/>
  <c r="U110" i="48"/>
  <c r="W110" i="48" s="1"/>
  <c r="S110" i="45"/>
  <c r="U110" i="45" s="1"/>
  <c r="W110" i="45" s="1"/>
  <c r="T110" i="45"/>
  <c r="V110" i="45" s="1"/>
  <c r="S110" i="34"/>
  <c r="T110" i="34" s="1"/>
  <c r="V110" i="34" s="1"/>
  <c r="U110" i="34"/>
  <c r="W110" i="34" s="1"/>
  <c r="S110" i="42"/>
  <c r="S317" i="32"/>
  <c r="T317" i="32" s="1"/>
  <c r="V317" i="32" s="1"/>
  <c r="U317" i="32"/>
  <c r="W317" i="32" s="1"/>
  <c r="S317" i="39"/>
  <c r="S317" i="35"/>
  <c r="T317" i="35" s="1"/>
  <c r="V317" i="35" s="1"/>
  <c r="U317" i="35"/>
  <c r="W317" i="35" s="1"/>
  <c r="S317" i="40"/>
  <c r="S317" i="29"/>
  <c r="T317" i="29" s="1"/>
  <c r="V317" i="29" s="1"/>
  <c r="U317" i="29"/>
  <c r="W317" i="29" s="1"/>
  <c r="S317" i="41"/>
  <c r="T317" i="41" s="1"/>
  <c r="V317" i="41" s="1"/>
  <c r="U317" i="41"/>
  <c r="W317" i="41" s="1"/>
  <c r="W317" i="47"/>
  <c r="V317" i="47"/>
  <c r="S317" i="42"/>
  <c r="S317" i="37"/>
  <c r="S317" i="44"/>
  <c r="S317" i="45"/>
  <c r="S317" i="38"/>
  <c r="T317" i="38" s="1"/>
  <c r="V317" i="38" s="1"/>
  <c r="U317" i="38"/>
  <c r="W317" i="38" s="1"/>
  <c r="S317" i="36"/>
  <c r="T317" i="36" s="1"/>
  <c r="V317" i="36" s="1"/>
  <c r="U317" i="36"/>
  <c r="W317" i="36" s="1"/>
  <c r="S317" i="34"/>
  <c r="T317" i="34" s="1"/>
  <c r="V317" i="34" s="1"/>
  <c r="U317" i="34"/>
  <c r="W317" i="34" s="1"/>
  <c r="S317" i="43"/>
  <c r="U317" i="33"/>
  <c r="W317" i="33" s="1"/>
  <c r="S317" i="33"/>
  <c r="T317" i="33" s="1"/>
  <c r="V317" i="33" s="1"/>
  <c r="V317" i="28"/>
  <c r="W317" i="28"/>
  <c r="T317" i="46"/>
  <c r="V317" i="46" s="1"/>
  <c r="S317" i="46"/>
  <c r="U317" i="46" s="1"/>
  <c r="W317" i="46" s="1"/>
  <c r="S317" i="30"/>
  <c r="T317" i="30" s="1"/>
  <c r="V317" i="30" s="1"/>
  <c r="U317" i="30"/>
  <c r="W317" i="30" s="1"/>
  <c r="S317" i="48"/>
  <c r="T317" i="48" s="1"/>
  <c r="V317" i="48" s="1"/>
  <c r="U317" i="48"/>
  <c r="W317" i="48" s="1"/>
  <c r="S317" i="31"/>
  <c r="T317" i="31" s="1"/>
  <c r="V317" i="31" s="1"/>
  <c r="U317" i="31"/>
  <c r="W317" i="31" s="1"/>
  <c r="S396" i="41"/>
  <c r="S396" i="32"/>
  <c r="T396" i="32" s="1"/>
  <c r="V396" i="32" s="1"/>
  <c r="U396" i="32"/>
  <c r="W396" i="32" s="1"/>
  <c r="S396" i="29"/>
  <c r="T396" i="29" s="1"/>
  <c r="V396" i="29" s="1"/>
  <c r="U396" i="29"/>
  <c r="W396" i="29" s="1"/>
  <c r="V396" i="28"/>
  <c r="W396" i="28"/>
  <c r="S396" i="48"/>
  <c r="T396" i="48" s="1"/>
  <c r="V396" i="48" s="1"/>
  <c r="U396" i="48"/>
  <c r="W396" i="48" s="1"/>
  <c r="V396" i="47"/>
  <c r="W396" i="47"/>
  <c r="S396" i="44"/>
  <c r="S396" i="31"/>
  <c r="T396" i="31" s="1"/>
  <c r="V396" i="31" s="1"/>
  <c r="U396" i="31"/>
  <c r="W396" i="31" s="1"/>
  <c r="S396" i="39"/>
  <c r="T396" i="46"/>
  <c r="V396" i="46" s="1"/>
  <c r="S396" i="46"/>
  <c r="U396" i="46" s="1"/>
  <c r="W396" i="46" s="1"/>
  <c r="S396" i="40"/>
  <c r="U396" i="33"/>
  <c r="W396" i="33" s="1"/>
  <c r="S396" i="33"/>
  <c r="T396" i="33" s="1"/>
  <c r="V396" i="33" s="1"/>
  <c r="S396" i="43"/>
  <c r="S396" i="37"/>
  <c r="S396" i="30"/>
  <c r="T396" i="30" s="1"/>
  <c r="V396" i="30" s="1"/>
  <c r="U396" i="30"/>
  <c r="W396" i="30" s="1"/>
  <c r="S396" i="35"/>
  <c r="T396" i="35" s="1"/>
  <c r="V396" i="35" s="1"/>
  <c r="U396" i="35"/>
  <c r="W396" i="35" s="1"/>
  <c r="S396" i="42"/>
  <c r="S396" i="38"/>
  <c r="T396" i="38" s="1"/>
  <c r="V396" i="38" s="1"/>
  <c r="U396" i="38"/>
  <c r="W396" i="38" s="1"/>
  <c r="S396" i="36"/>
  <c r="T396" i="36" s="1"/>
  <c r="V396" i="36" s="1"/>
  <c r="U396" i="36"/>
  <c r="W396" i="36" s="1"/>
  <c r="S396" i="45"/>
  <c r="U396" i="45" s="1"/>
  <c r="W396" i="45" s="1"/>
  <c r="T396" i="45"/>
  <c r="V396" i="45" s="1"/>
  <c r="S396" i="34"/>
  <c r="T396" i="34" s="1"/>
  <c r="V396" i="34" s="1"/>
  <c r="U396" i="34"/>
  <c r="W396" i="34" s="1"/>
  <c r="S336" i="41"/>
  <c r="S336" i="40"/>
  <c r="S336" i="36"/>
  <c r="T336" i="36" s="1"/>
  <c r="V336" i="36" s="1"/>
  <c r="U336" i="36"/>
  <c r="W336" i="36" s="1"/>
  <c r="S336" i="29"/>
  <c r="T336" i="29" s="1"/>
  <c r="V336" i="29" s="1"/>
  <c r="U336" i="29"/>
  <c r="W336" i="29" s="1"/>
  <c r="S336" i="34"/>
  <c r="T336" i="34" s="1"/>
  <c r="V336" i="34" s="1"/>
  <c r="U336" i="34"/>
  <c r="W336" i="34" s="1"/>
  <c r="S336" i="38"/>
  <c r="U336" i="30"/>
  <c r="W336" i="30" s="1"/>
  <c r="S336" i="30"/>
  <c r="T336" i="30" s="1"/>
  <c r="V336" i="30" s="1"/>
  <c r="U336" i="35"/>
  <c r="W336" i="35" s="1"/>
  <c r="S336" i="35"/>
  <c r="T336" i="35" s="1"/>
  <c r="V336" i="35" s="1"/>
  <c r="S336" i="32"/>
  <c r="T336" i="32" s="1"/>
  <c r="V336" i="32" s="1"/>
  <c r="U336" i="32"/>
  <c r="W336" i="32" s="1"/>
  <c r="W336" i="28"/>
  <c r="V336" i="28"/>
  <c r="S336" i="48"/>
  <c r="T336" i="48" s="1"/>
  <c r="V336" i="48" s="1"/>
  <c r="U336" i="48"/>
  <c r="W336" i="48" s="1"/>
  <c r="S336" i="37"/>
  <c r="V336" i="47"/>
  <c r="W336" i="47"/>
  <c r="S336" i="44"/>
  <c r="S336" i="42"/>
  <c r="S336" i="46"/>
  <c r="U336" i="46" s="1"/>
  <c r="W336" i="46" s="1"/>
  <c r="T336" i="46"/>
  <c r="V336" i="46" s="1"/>
  <c r="S336" i="39"/>
  <c r="T336" i="39" s="1"/>
  <c r="V336" i="39" s="1"/>
  <c r="U336" i="39"/>
  <c r="W336" i="39" s="1"/>
  <c r="U336" i="33"/>
  <c r="W336" i="33" s="1"/>
  <c r="S336" i="33"/>
  <c r="T336" i="33" s="1"/>
  <c r="V336" i="33" s="1"/>
  <c r="S336" i="45"/>
  <c r="U336" i="45" s="1"/>
  <c r="W336" i="45" s="1"/>
  <c r="T336" i="45"/>
  <c r="V336" i="45" s="1"/>
  <c r="S336" i="31"/>
  <c r="T336" i="31" s="1"/>
  <c r="V336" i="31" s="1"/>
  <c r="U336" i="31"/>
  <c r="W336" i="31" s="1"/>
  <c r="S336" i="43"/>
  <c r="S238" i="32"/>
  <c r="T238" i="32" s="1"/>
  <c r="V238" i="32" s="1"/>
  <c r="U238" i="32"/>
  <c r="W238" i="32" s="1"/>
  <c r="S238" i="46"/>
  <c r="U238" i="46" s="1"/>
  <c r="W238" i="46" s="1"/>
  <c r="T238" i="46"/>
  <c r="V238" i="46" s="1"/>
  <c r="U238" i="33"/>
  <c r="W238" i="33" s="1"/>
  <c r="S238" i="33"/>
  <c r="T238" i="33" s="1"/>
  <c r="V238" i="33" s="1"/>
  <c r="S238" i="45"/>
  <c r="U238" i="45" s="1"/>
  <c r="W238" i="45" s="1"/>
  <c r="T238" i="45"/>
  <c r="V238" i="45" s="1"/>
  <c r="S238" i="30"/>
  <c r="T238" i="30" s="1"/>
  <c r="V238" i="30" s="1"/>
  <c r="U238" i="30"/>
  <c r="W238" i="30" s="1"/>
  <c r="S238" i="43"/>
  <c r="U238" i="48"/>
  <c r="W238" i="48" s="1"/>
  <c r="S238" i="48"/>
  <c r="T238" i="48" s="1"/>
  <c r="V238" i="48" s="1"/>
  <c r="S238" i="41"/>
  <c r="S238" i="36"/>
  <c r="T238" i="36" s="1"/>
  <c r="V238" i="36" s="1"/>
  <c r="U238" i="36"/>
  <c r="W238" i="36" s="1"/>
  <c r="S238" i="42"/>
  <c r="W238" i="28"/>
  <c r="V238" i="28"/>
  <c r="S238" i="39"/>
  <c r="S238" i="37"/>
  <c r="W238" i="47"/>
  <c r="V238" i="47"/>
  <c r="S238" i="31"/>
  <c r="T238" i="31" s="1"/>
  <c r="V238" i="31" s="1"/>
  <c r="U238" i="31"/>
  <c r="W238" i="31" s="1"/>
  <c r="S238" i="44"/>
  <c r="U238" i="29"/>
  <c r="W238" i="29" s="1"/>
  <c r="S238" i="29"/>
  <c r="T238" i="29" s="1"/>
  <c r="V238" i="29" s="1"/>
  <c r="S238" i="35"/>
  <c r="T238" i="35" s="1"/>
  <c r="V238" i="35" s="1"/>
  <c r="U238" i="35"/>
  <c r="W238" i="35" s="1"/>
  <c r="S238" i="34"/>
  <c r="T238" i="34" s="1"/>
  <c r="V238" i="34" s="1"/>
  <c r="U238" i="34"/>
  <c r="W238" i="34" s="1"/>
  <c r="S238" i="40"/>
  <c r="S238" i="38"/>
  <c r="T238" i="38" s="1"/>
  <c r="V238" i="38" s="1"/>
  <c r="U238" i="38"/>
  <c r="W238" i="38" s="1"/>
  <c r="V116" i="47"/>
  <c r="W116" i="47"/>
  <c r="S116" i="40"/>
  <c r="S116" i="41"/>
  <c r="S116" i="46"/>
  <c r="U116" i="46" s="1"/>
  <c r="W116" i="46" s="1"/>
  <c r="T116" i="46"/>
  <c r="V116" i="46" s="1"/>
  <c r="V116" i="28"/>
  <c r="W116" i="28"/>
  <c r="U116" i="30"/>
  <c r="W116" i="30" s="1"/>
  <c r="S116" i="30"/>
  <c r="T116" i="30" s="1"/>
  <c r="V116" i="30" s="1"/>
  <c r="S116" i="45"/>
  <c r="U116" i="45" s="1"/>
  <c r="W116" i="45" s="1"/>
  <c r="T116" i="45"/>
  <c r="V116" i="45" s="1"/>
  <c r="S116" i="35"/>
  <c r="T116" i="35" s="1"/>
  <c r="V116" i="35" s="1"/>
  <c r="U116" i="35"/>
  <c r="W116" i="35" s="1"/>
  <c r="S116" i="48"/>
  <c r="T116" i="48" s="1"/>
  <c r="V116" i="48" s="1"/>
  <c r="U116" i="48"/>
  <c r="W116" i="48" s="1"/>
  <c r="S116" i="44"/>
  <c r="T116" i="44" s="1"/>
  <c r="V116" i="44" s="1"/>
  <c r="U116" i="44"/>
  <c r="W116" i="44" s="1"/>
  <c r="S116" i="32"/>
  <c r="T116" i="32" s="1"/>
  <c r="V116" i="32" s="1"/>
  <c r="U116" i="32"/>
  <c r="W116" i="32" s="1"/>
  <c r="S116" i="39"/>
  <c r="S116" i="37"/>
  <c r="T116" i="37" s="1"/>
  <c r="V116" i="37" s="1"/>
  <c r="U116" i="37"/>
  <c r="W116" i="37" s="1"/>
  <c r="S116" i="38"/>
  <c r="S116" i="43"/>
  <c r="U116" i="36"/>
  <c r="W116" i="36" s="1"/>
  <c r="S116" i="36"/>
  <c r="T116" i="36" s="1"/>
  <c r="V116" i="36" s="1"/>
  <c r="U116" i="34"/>
  <c r="W116" i="34" s="1"/>
  <c r="S116" i="34"/>
  <c r="T116" i="34" s="1"/>
  <c r="V116" i="34" s="1"/>
  <c r="U116" i="29"/>
  <c r="W116" i="29" s="1"/>
  <c r="S116" i="29"/>
  <c r="T116" i="29" s="1"/>
  <c r="V116" i="29" s="1"/>
  <c r="U116" i="31"/>
  <c r="W116" i="31" s="1"/>
  <c r="S116" i="31"/>
  <c r="T116" i="31" s="1"/>
  <c r="V116" i="31" s="1"/>
  <c r="S116" i="33"/>
  <c r="T116" i="33" s="1"/>
  <c r="V116" i="33" s="1"/>
  <c r="U116" i="33"/>
  <c r="W116" i="33" s="1"/>
  <c r="S116" i="42"/>
  <c r="S241" i="38"/>
  <c r="T241" i="38" s="1"/>
  <c r="V241" i="38" s="1"/>
  <c r="U241" i="38"/>
  <c r="W241" i="38" s="1"/>
  <c r="S241" i="32"/>
  <c r="T241" i="32" s="1"/>
  <c r="V241" i="32" s="1"/>
  <c r="U241" i="32"/>
  <c r="W241" i="32" s="1"/>
  <c r="S241" i="34"/>
  <c r="T241" i="34" s="1"/>
  <c r="V241" i="34" s="1"/>
  <c r="U241" i="34"/>
  <c r="W241" i="34" s="1"/>
  <c r="S241" i="31"/>
  <c r="T241" i="31" s="1"/>
  <c r="V241" i="31" s="1"/>
  <c r="U241" i="31"/>
  <c r="W241" i="31" s="1"/>
  <c r="S241" i="40"/>
  <c r="S241" i="43"/>
  <c r="S241" i="42"/>
  <c r="S241" i="37"/>
  <c r="W241" i="28"/>
  <c r="V241" i="28"/>
  <c r="S241" i="45"/>
  <c r="U241" i="45" s="1"/>
  <c r="W241" i="45" s="1"/>
  <c r="T241" i="45"/>
  <c r="V241" i="45" s="1"/>
  <c r="U241" i="48"/>
  <c r="W241" i="48" s="1"/>
  <c r="S241" i="48"/>
  <c r="T241" i="48" s="1"/>
  <c r="V241" i="48" s="1"/>
  <c r="T241" i="46"/>
  <c r="V241" i="46" s="1"/>
  <c r="S241" i="46"/>
  <c r="U241" i="46" s="1"/>
  <c r="W241" i="46" s="1"/>
  <c r="S241" i="44"/>
  <c r="S241" i="30"/>
  <c r="T241" i="30" s="1"/>
  <c r="V241" i="30" s="1"/>
  <c r="U241" i="30"/>
  <c r="W241" i="30" s="1"/>
  <c r="S241" i="33"/>
  <c r="T241" i="33" s="1"/>
  <c r="V241" i="33" s="1"/>
  <c r="U241" i="33"/>
  <c r="W241" i="33" s="1"/>
  <c r="S241" i="35"/>
  <c r="T241" i="35" s="1"/>
  <c r="V241" i="35" s="1"/>
  <c r="U241" i="35"/>
  <c r="W241" i="35" s="1"/>
  <c r="V241" i="47"/>
  <c r="W241" i="47"/>
  <c r="U241" i="36"/>
  <c r="W241" i="36" s="1"/>
  <c r="S241" i="36"/>
  <c r="T241" i="36" s="1"/>
  <c r="V241" i="36" s="1"/>
  <c r="S241" i="29"/>
  <c r="T241" i="29" s="1"/>
  <c r="V241" i="29" s="1"/>
  <c r="U241" i="29"/>
  <c r="W241" i="29" s="1"/>
  <c r="S241" i="41"/>
  <c r="S241" i="39"/>
  <c r="S322" i="31"/>
  <c r="T322" i="31" s="1"/>
  <c r="V322" i="31" s="1"/>
  <c r="U322" i="31"/>
  <c r="W322" i="31" s="1"/>
  <c r="S322" i="39"/>
  <c r="S322" i="42"/>
  <c r="S322" i="34"/>
  <c r="T322" i="34" s="1"/>
  <c r="V322" i="34" s="1"/>
  <c r="U322" i="34"/>
  <c r="W322" i="34" s="1"/>
  <c r="S322" i="40"/>
  <c r="S322" i="45"/>
  <c r="U322" i="45" s="1"/>
  <c r="W322" i="45" s="1"/>
  <c r="T322" i="45"/>
  <c r="V322" i="45" s="1"/>
  <c r="S322" i="38"/>
  <c r="T322" i="38" s="1"/>
  <c r="V322" i="38" s="1"/>
  <c r="U322" i="38"/>
  <c r="W322" i="38" s="1"/>
  <c r="U322" i="32"/>
  <c r="W322" i="32" s="1"/>
  <c r="S322" i="32"/>
  <c r="T322" i="32" s="1"/>
  <c r="V322" i="32" s="1"/>
  <c r="S322" i="35"/>
  <c r="T322" i="35" s="1"/>
  <c r="V322" i="35" s="1"/>
  <c r="U322" i="35"/>
  <c r="W322" i="35" s="1"/>
  <c r="S322" i="30"/>
  <c r="T322" i="30" s="1"/>
  <c r="V322" i="30" s="1"/>
  <c r="U322" i="30"/>
  <c r="W322" i="30" s="1"/>
  <c r="S322" i="44"/>
  <c r="U322" i="33"/>
  <c r="W322" i="33" s="1"/>
  <c r="S322" i="33"/>
  <c r="T322" i="33" s="1"/>
  <c r="V322" i="33" s="1"/>
  <c r="W322" i="47"/>
  <c r="V322" i="47"/>
  <c r="T322" i="46"/>
  <c r="V322" i="46" s="1"/>
  <c r="S322" i="46"/>
  <c r="U322" i="46" s="1"/>
  <c r="W322" i="46" s="1"/>
  <c r="S322" i="36"/>
  <c r="T322" i="36" s="1"/>
  <c r="V322" i="36" s="1"/>
  <c r="U322" i="36"/>
  <c r="W322" i="36" s="1"/>
  <c r="S322" i="43"/>
  <c r="S322" i="41"/>
  <c r="T322" i="41" s="1"/>
  <c r="V322" i="41" s="1"/>
  <c r="U322" i="41"/>
  <c r="W322" i="41" s="1"/>
  <c r="S322" i="29"/>
  <c r="T322" i="29" s="1"/>
  <c r="V322" i="29" s="1"/>
  <c r="U322" i="29"/>
  <c r="W322" i="29" s="1"/>
  <c r="S322" i="48"/>
  <c r="T322" i="48" s="1"/>
  <c r="V322" i="48" s="1"/>
  <c r="U322" i="48"/>
  <c r="W322" i="48" s="1"/>
  <c r="S322" i="37"/>
  <c r="W322" i="28"/>
  <c r="V322" i="28"/>
  <c r="S384" i="29"/>
  <c r="T384" i="29" s="1"/>
  <c r="V384" i="29" s="1"/>
  <c r="U384" i="29"/>
  <c r="W384" i="29" s="1"/>
  <c r="S384" i="48"/>
  <c r="T384" i="48" s="1"/>
  <c r="V384" i="48" s="1"/>
  <c r="U384" i="48"/>
  <c r="W384" i="48" s="1"/>
  <c r="S384" i="45"/>
  <c r="U384" i="45" s="1"/>
  <c r="W384" i="45" s="1"/>
  <c r="T384" i="45"/>
  <c r="V384" i="45" s="1"/>
  <c r="S384" i="40"/>
  <c r="S384" i="35"/>
  <c r="T384" i="35" s="1"/>
  <c r="V384" i="35" s="1"/>
  <c r="U384" i="35"/>
  <c r="W384" i="35" s="1"/>
  <c r="U384" i="34"/>
  <c r="W384" i="34" s="1"/>
  <c r="S384" i="34"/>
  <c r="T384" i="34" s="1"/>
  <c r="V384" i="34" s="1"/>
  <c r="S384" i="37"/>
  <c r="S384" i="32"/>
  <c r="T384" i="32" s="1"/>
  <c r="V384" i="32" s="1"/>
  <c r="U384" i="32"/>
  <c r="W384" i="32" s="1"/>
  <c r="V384" i="28"/>
  <c r="W384" i="28"/>
  <c r="T384" i="46"/>
  <c r="V384" i="46" s="1"/>
  <c r="S384" i="46"/>
  <c r="U384" i="46" s="1"/>
  <c r="W384" i="46" s="1"/>
  <c r="V384" i="47"/>
  <c r="W384" i="47"/>
  <c r="S384" i="33"/>
  <c r="T384" i="33" s="1"/>
  <c r="V384" i="33" s="1"/>
  <c r="U384" i="33"/>
  <c r="W384" i="33" s="1"/>
  <c r="S384" i="36"/>
  <c r="T384" i="36" s="1"/>
  <c r="V384" i="36" s="1"/>
  <c r="U384" i="36"/>
  <c r="W384" i="36" s="1"/>
  <c r="S384" i="30"/>
  <c r="T384" i="30" s="1"/>
  <c r="V384" i="30" s="1"/>
  <c r="U384" i="30"/>
  <c r="W384" i="30" s="1"/>
  <c r="S384" i="39"/>
  <c r="T384" i="39" s="1"/>
  <c r="V384" i="39" s="1"/>
  <c r="U384" i="39"/>
  <c r="W384" i="39" s="1"/>
  <c r="S384" i="41"/>
  <c r="S384" i="38"/>
  <c r="S384" i="44"/>
  <c r="S384" i="42"/>
  <c r="S384" i="43"/>
  <c r="S384" i="31"/>
  <c r="T384" i="31" s="1"/>
  <c r="V384" i="31" s="1"/>
  <c r="U384" i="31"/>
  <c r="W384" i="31" s="1"/>
  <c r="S217" i="46"/>
  <c r="U217" i="46" s="1"/>
  <c r="W217" i="46" s="1"/>
  <c r="T217" i="46"/>
  <c r="V217" i="46" s="1"/>
  <c r="S217" i="30"/>
  <c r="T217" i="30" s="1"/>
  <c r="V217" i="30" s="1"/>
  <c r="U217" i="30"/>
  <c r="W217" i="30" s="1"/>
  <c r="U217" i="33"/>
  <c r="W217" i="33" s="1"/>
  <c r="S217" i="33"/>
  <c r="T217" i="33" s="1"/>
  <c r="V217" i="33" s="1"/>
  <c r="V217" i="28"/>
  <c r="W217" i="28"/>
  <c r="S217" i="29"/>
  <c r="T217" i="29" s="1"/>
  <c r="V217" i="29" s="1"/>
  <c r="U217" i="29"/>
  <c r="W217" i="29" s="1"/>
  <c r="S217" i="40"/>
  <c r="S217" i="39"/>
  <c r="S217" i="31"/>
  <c r="T217" i="31" s="1"/>
  <c r="V217" i="31" s="1"/>
  <c r="U217" i="31"/>
  <c r="W217" i="31" s="1"/>
  <c r="S217" i="38"/>
  <c r="T217" i="38" s="1"/>
  <c r="V217" i="38" s="1"/>
  <c r="U217" i="38"/>
  <c r="W217" i="38" s="1"/>
  <c r="S217" i="42"/>
  <c r="S217" i="32"/>
  <c r="T217" i="32" s="1"/>
  <c r="V217" i="32" s="1"/>
  <c r="U217" i="32"/>
  <c r="W217" i="32" s="1"/>
  <c r="S217" i="43"/>
  <c r="S217" i="36"/>
  <c r="T217" i="36" s="1"/>
  <c r="V217" i="36" s="1"/>
  <c r="U217" i="36"/>
  <c r="W217" i="36" s="1"/>
  <c r="S217" i="37"/>
  <c r="S217" i="35"/>
  <c r="T217" i="35" s="1"/>
  <c r="V217" i="35" s="1"/>
  <c r="U217" i="35"/>
  <c r="W217" i="35" s="1"/>
  <c r="S217" i="34"/>
  <c r="T217" i="34" s="1"/>
  <c r="V217" i="34" s="1"/>
  <c r="U217" i="34"/>
  <c r="W217" i="34" s="1"/>
  <c r="V217" i="47"/>
  <c r="W217" i="47"/>
  <c r="S217" i="44"/>
  <c r="S217" i="41"/>
  <c r="U217" i="48"/>
  <c r="W217" i="48" s="1"/>
  <c r="S217" i="48"/>
  <c r="T217" i="48" s="1"/>
  <c r="V217" i="48" s="1"/>
  <c r="S217" i="45"/>
  <c r="S426" i="43"/>
  <c r="S426" i="40"/>
  <c r="U426" i="48"/>
  <c r="W426" i="48" s="1"/>
  <c r="S426" i="48"/>
  <c r="T426" i="48" s="1"/>
  <c r="V426" i="48" s="1"/>
  <c r="S426" i="44"/>
  <c r="T426" i="44" s="1"/>
  <c r="V426" i="44" s="1"/>
  <c r="U426" i="44"/>
  <c r="W426" i="44" s="1"/>
  <c r="S426" i="45"/>
  <c r="U426" i="45" s="1"/>
  <c r="W426" i="45" s="1"/>
  <c r="T426" i="45"/>
  <c r="V426" i="45" s="1"/>
  <c r="S426" i="38"/>
  <c r="S426" i="42"/>
  <c r="T426" i="42" s="1"/>
  <c r="V426" i="42" s="1"/>
  <c r="U426" i="42"/>
  <c r="W426" i="42" s="1"/>
  <c r="S426" i="35"/>
  <c r="T426" i="35" s="1"/>
  <c r="V426" i="35" s="1"/>
  <c r="U426" i="35"/>
  <c r="W426" i="35" s="1"/>
  <c r="S426" i="36"/>
  <c r="T426" i="36" s="1"/>
  <c r="V426" i="36" s="1"/>
  <c r="U426" i="36"/>
  <c r="W426" i="36" s="1"/>
  <c r="S426" i="39"/>
  <c r="V426" i="28"/>
  <c r="W426" i="28"/>
  <c r="S426" i="33"/>
  <c r="T426" i="33" s="1"/>
  <c r="V426" i="33" s="1"/>
  <c r="U426" i="33"/>
  <c r="W426" i="33" s="1"/>
  <c r="V426" i="47"/>
  <c r="W426" i="47"/>
  <c r="U426" i="34"/>
  <c r="W426" i="34" s="1"/>
  <c r="S426" i="34"/>
  <c r="T426" i="34" s="1"/>
  <c r="V426" i="34" s="1"/>
  <c r="U426" i="30"/>
  <c r="W426" i="30" s="1"/>
  <c r="S426" i="30"/>
  <c r="T426" i="30" s="1"/>
  <c r="V426" i="30" s="1"/>
  <c r="S426" i="37"/>
  <c r="U426" i="29"/>
  <c r="W426" i="29" s="1"/>
  <c r="S426" i="29"/>
  <c r="T426" i="29" s="1"/>
  <c r="V426" i="29" s="1"/>
  <c r="S426" i="46"/>
  <c r="U426" i="46" s="1"/>
  <c r="W426" i="46" s="1"/>
  <c r="T426" i="46"/>
  <c r="V426" i="46" s="1"/>
  <c r="S426" i="32"/>
  <c r="T426" i="32" s="1"/>
  <c r="V426" i="32" s="1"/>
  <c r="U426" i="32"/>
  <c r="W426" i="32" s="1"/>
  <c r="U426" i="31"/>
  <c r="W426" i="31" s="1"/>
  <c r="S426" i="31"/>
  <c r="T426" i="31" s="1"/>
  <c r="V426" i="31" s="1"/>
  <c r="S426" i="41"/>
  <c r="S146" i="38"/>
  <c r="T146" i="38" s="1"/>
  <c r="V146" i="38" s="1"/>
  <c r="U146" i="38"/>
  <c r="W146" i="38" s="1"/>
  <c r="S146" i="35"/>
  <c r="T146" i="35" s="1"/>
  <c r="V146" i="35" s="1"/>
  <c r="U146" i="35"/>
  <c r="W146" i="35" s="1"/>
  <c r="U146" i="48"/>
  <c r="W146" i="48" s="1"/>
  <c r="S146" i="48"/>
  <c r="T146" i="48" s="1"/>
  <c r="V146" i="48" s="1"/>
  <c r="S146" i="33"/>
  <c r="T146" i="33" s="1"/>
  <c r="V146" i="33" s="1"/>
  <c r="U146" i="33"/>
  <c r="W146" i="33" s="1"/>
  <c r="U146" i="34"/>
  <c r="W146" i="34" s="1"/>
  <c r="S146" i="34"/>
  <c r="T146" i="34" s="1"/>
  <c r="V146" i="34" s="1"/>
  <c r="S146" i="39"/>
  <c r="U146" i="29"/>
  <c r="W146" i="29" s="1"/>
  <c r="S146" i="29"/>
  <c r="T146" i="29" s="1"/>
  <c r="V146" i="29" s="1"/>
  <c r="S146" i="36"/>
  <c r="T146" i="36" s="1"/>
  <c r="V146" i="36" s="1"/>
  <c r="U146" i="36"/>
  <c r="W146" i="36" s="1"/>
  <c r="U146" i="31"/>
  <c r="W146" i="31" s="1"/>
  <c r="S146" i="31"/>
  <c r="T146" i="31" s="1"/>
  <c r="V146" i="31" s="1"/>
  <c r="S146" i="40"/>
  <c r="S146" i="46"/>
  <c r="U146" i="46" s="1"/>
  <c r="W146" i="46" s="1"/>
  <c r="T146" i="46"/>
  <c r="V146" i="46" s="1"/>
  <c r="W146" i="47"/>
  <c r="V146" i="47"/>
  <c r="S146" i="41"/>
  <c r="S146" i="37"/>
  <c r="T146" i="37" s="1"/>
  <c r="V146" i="37" s="1"/>
  <c r="U146" i="37"/>
  <c r="W146" i="37" s="1"/>
  <c r="S146" i="45"/>
  <c r="U146" i="45" s="1"/>
  <c r="W146" i="45" s="1"/>
  <c r="T146" i="45"/>
  <c r="V146" i="45" s="1"/>
  <c r="S146" i="32"/>
  <c r="T146" i="32" s="1"/>
  <c r="V146" i="32" s="1"/>
  <c r="U146" i="32"/>
  <c r="W146" i="32" s="1"/>
  <c r="S146" i="42"/>
  <c r="T146" i="42" s="1"/>
  <c r="V146" i="42" s="1"/>
  <c r="U146" i="42"/>
  <c r="W146" i="42" s="1"/>
  <c r="S146" i="44"/>
  <c r="U146" i="30"/>
  <c r="W146" i="30" s="1"/>
  <c r="S146" i="30"/>
  <c r="T146" i="30" s="1"/>
  <c r="V146" i="30" s="1"/>
  <c r="S146" i="43"/>
  <c r="W146" i="28"/>
  <c r="V146" i="28"/>
  <c r="S252" i="37"/>
  <c r="S252" i="34"/>
  <c r="T252" i="34" s="1"/>
  <c r="V252" i="34" s="1"/>
  <c r="U252" i="34"/>
  <c r="W252" i="34" s="1"/>
  <c r="S252" i="44"/>
  <c r="S252" i="40"/>
  <c r="S252" i="35"/>
  <c r="T252" i="35" s="1"/>
  <c r="V252" i="35" s="1"/>
  <c r="U252" i="35"/>
  <c r="W252" i="35" s="1"/>
  <c r="S252" i="42"/>
  <c r="S252" i="48"/>
  <c r="T252" i="48" s="1"/>
  <c r="V252" i="48" s="1"/>
  <c r="U252" i="48"/>
  <c r="W252" i="48" s="1"/>
  <c r="S252" i="43"/>
  <c r="S252" i="30"/>
  <c r="T252" i="30" s="1"/>
  <c r="V252" i="30" s="1"/>
  <c r="U252" i="30"/>
  <c r="W252" i="30" s="1"/>
  <c r="S252" i="29"/>
  <c r="T252" i="29" s="1"/>
  <c r="V252" i="29" s="1"/>
  <c r="U252" i="29"/>
  <c r="W252" i="29" s="1"/>
  <c r="U252" i="31"/>
  <c r="W252" i="31" s="1"/>
  <c r="S252" i="31"/>
  <c r="T252" i="31" s="1"/>
  <c r="V252" i="31" s="1"/>
  <c r="S252" i="41"/>
  <c r="W252" i="47"/>
  <c r="V252" i="47"/>
  <c r="S252" i="45"/>
  <c r="S252" i="38"/>
  <c r="T252" i="38" s="1"/>
  <c r="V252" i="38" s="1"/>
  <c r="U252" i="38"/>
  <c r="W252" i="38" s="1"/>
  <c r="S252" i="36"/>
  <c r="T252" i="36" s="1"/>
  <c r="V252" i="36" s="1"/>
  <c r="U252" i="36"/>
  <c r="W252" i="36" s="1"/>
  <c r="S252" i="33"/>
  <c r="T252" i="33" s="1"/>
  <c r="V252" i="33" s="1"/>
  <c r="U252" i="33"/>
  <c r="W252" i="33" s="1"/>
  <c r="V252" i="28"/>
  <c r="W252" i="28"/>
  <c r="T252" i="46"/>
  <c r="V252" i="46" s="1"/>
  <c r="S252" i="46"/>
  <c r="U252" i="46" s="1"/>
  <c r="W252" i="46" s="1"/>
  <c r="U252" i="32"/>
  <c r="W252" i="32" s="1"/>
  <c r="S252" i="32"/>
  <c r="T252" i="32" s="1"/>
  <c r="V252" i="32" s="1"/>
  <c r="S252" i="39"/>
  <c r="T252" i="39" s="1"/>
  <c r="V252" i="39" s="1"/>
  <c r="U252" i="39"/>
  <c r="W252" i="39" s="1"/>
  <c r="U187" i="36"/>
  <c r="W187" i="36" s="1"/>
  <c r="S187" i="36"/>
  <c r="T187" i="36" s="1"/>
  <c r="V187" i="36" s="1"/>
  <c r="U187" i="30"/>
  <c r="W187" i="30" s="1"/>
  <c r="S187" i="30"/>
  <c r="T187" i="30" s="1"/>
  <c r="V187" i="30" s="1"/>
  <c r="S187" i="45"/>
  <c r="S187" i="44"/>
  <c r="S187" i="29"/>
  <c r="T187" i="29" s="1"/>
  <c r="V187" i="29" s="1"/>
  <c r="U187" i="29"/>
  <c r="W187" i="29" s="1"/>
  <c r="S187" i="43"/>
  <c r="S187" i="40"/>
  <c r="S187" i="33"/>
  <c r="T187" i="33" s="1"/>
  <c r="V187" i="33" s="1"/>
  <c r="U187" i="33"/>
  <c r="W187" i="33" s="1"/>
  <c r="S187" i="41"/>
  <c r="S187" i="37"/>
  <c r="U187" i="35"/>
  <c r="W187" i="35" s="1"/>
  <c r="S187" i="35"/>
  <c r="T187" i="35" s="1"/>
  <c r="V187" i="35" s="1"/>
  <c r="U187" i="34"/>
  <c r="W187" i="34" s="1"/>
  <c r="S187" i="34"/>
  <c r="T187" i="34" s="1"/>
  <c r="V187" i="34" s="1"/>
  <c r="S187" i="46"/>
  <c r="U187" i="46" s="1"/>
  <c r="W187" i="46" s="1"/>
  <c r="T187" i="46"/>
  <c r="V187" i="46" s="1"/>
  <c r="S187" i="31"/>
  <c r="T187" i="31" s="1"/>
  <c r="V187" i="31" s="1"/>
  <c r="U187" i="31"/>
  <c r="W187" i="31" s="1"/>
  <c r="W187" i="47"/>
  <c r="V187" i="47"/>
  <c r="U187" i="48"/>
  <c r="W187" i="48" s="1"/>
  <c r="S187" i="48"/>
  <c r="T187" i="48" s="1"/>
  <c r="V187" i="48" s="1"/>
  <c r="S187" i="42"/>
  <c r="W187" i="28"/>
  <c r="V187" i="28"/>
  <c r="S187" i="38"/>
  <c r="T187" i="38" s="1"/>
  <c r="V187" i="38" s="1"/>
  <c r="U187" i="38"/>
  <c r="W187" i="38" s="1"/>
  <c r="S187" i="39"/>
  <c r="T187" i="39" s="1"/>
  <c r="V187" i="39" s="1"/>
  <c r="U187" i="39"/>
  <c r="W187" i="39" s="1"/>
  <c r="S187" i="32"/>
  <c r="T187" i="32" s="1"/>
  <c r="V187" i="32" s="1"/>
  <c r="U187" i="32"/>
  <c r="W187" i="32" s="1"/>
  <c r="S204" i="42"/>
  <c r="S204" i="46"/>
  <c r="U204" i="46" s="1"/>
  <c r="W204" i="46" s="1"/>
  <c r="T204" i="46"/>
  <c r="V204" i="46" s="1"/>
  <c r="S204" i="45"/>
  <c r="U204" i="45" s="1"/>
  <c r="W204" i="45" s="1"/>
  <c r="T204" i="45"/>
  <c r="V204" i="45" s="1"/>
  <c r="S204" i="38"/>
  <c r="S204" i="44"/>
  <c r="T204" i="44" s="1"/>
  <c r="V204" i="44" s="1"/>
  <c r="U204" i="44"/>
  <c r="W204" i="44" s="1"/>
  <c r="U204" i="36"/>
  <c r="W204" i="36" s="1"/>
  <c r="S204" i="36"/>
  <c r="T204" i="36" s="1"/>
  <c r="V204" i="36" s="1"/>
  <c r="S204" i="34"/>
  <c r="T204" i="34" s="1"/>
  <c r="V204" i="34" s="1"/>
  <c r="U204" i="34"/>
  <c r="W204" i="34" s="1"/>
  <c r="S204" i="40"/>
  <c r="T204" i="40" s="1"/>
  <c r="V204" i="40" s="1"/>
  <c r="U204" i="40"/>
  <c r="W204" i="40" s="1"/>
  <c r="S204" i="32"/>
  <c r="T204" i="32" s="1"/>
  <c r="V204" i="32" s="1"/>
  <c r="U204" i="32"/>
  <c r="W204" i="32" s="1"/>
  <c r="S204" i="37"/>
  <c r="T204" i="37" s="1"/>
  <c r="V204" i="37" s="1"/>
  <c r="U204" i="37"/>
  <c r="W204" i="37" s="1"/>
  <c r="S204" i="48"/>
  <c r="T204" i="48" s="1"/>
  <c r="V204" i="48" s="1"/>
  <c r="U204" i="48"/>
  <c r="W204" i="48" s="1"/>
  <c r="S204" i="35"/>
  <c r="T204" i="35" s="1"/>
  <c r="V204" i="35" s="1"/>
  <c r="U204" i="35"/>
  <c r="W204" i="35" s="1"/>
  <c r="U204" i="31"/>
  <c r="W204" i="31" s="1"/>
  <c r="S204" i="31"/>
  <c r="T204" i="31" s="1"/>
  <c r="V204" i="31" s="1"/>
  <c r="S204" i="29"/>
  <c r="T204" i="29" s="1"/>
  <c r="V204" i="29" s="1"/>
  <c r="U204" i="29"/>
  <c r="W204" i="29" s="1"/>
  <c r="U204" i="33"/>
  <c r="W204" i="33" s="1"/>
  <c r="S204" i="33"/>
  <c r="T204" i="33" s="1"/>
  <c r="V204" i="33" s="1"/>
  <c r="S204" i="30"/>
  <c r="T204" i="30" s="1"/>
  <c r="V204" i="30" s="1"/>
  <c r="U204" i="30"/>
  <c r="W204" i="30" s="1"/>
  <c r="S204" i="41"/>
  <c r="S204" i="39"/>
  <c r="T204" i="39" s="1"/>
  <c r="V204" i="39" s="1"/>
  <c r="U204" i="39"/>
  <c r="W204" i="39" s="1"/>
  <c r="V204" i="28"/>
  <c r="W204" i="28"/>
  <c r="S204" i="43"/>
  <c r="W204" i="47"/>
  <c r="V204" i="47"/>
  <c r="S171" i="37"/>
  <c r="T171" i="37" s="1"/>
  <c r="V171" i="37" s="1"/>
  <c r="U171" i="37"/>
  <c r="W171" i="37" s="1"/>
  <c r="S171" i="30"/>
  <c r="T171" i="30" s="1"/>
  <c r="V171" i="30" s="1"/>
  <c r="U171" i="30"/>
  <c r="W171" i="30" s="1"/>
  <c r="S171" i="45"/>
  <c r="U171" i="33"/>
  <c r="W171" i="33" s="1"/>
  <c r="S171" i="33"/>
  <c r="T171" i="33" s="1"/>
  <c r="V171" i="33" s="1"/>
  <c r="V171" i="47"/>
  <c r="W171" i="47"/>
  <c r="S171" i="48"/>
  <c r="T171" i="48" s="1"/>
  <c r="V171" i="48" s="1"/>
  <c r="U171" i="48"/>
  <c r="W171" i="48" s="1"/>
  <c r="S171" i="32"/>
  <c r="T171" i="32" s="1"/>
  <c r="V171" i="32" s="1"/>
  <c r="U171" i="32"/>
  <c r="W171" i="32" s="1"/>
  <c r="S171" i="29"/>
  <c r="T171" i="29" s="1"/>
  <c r="V171" i="29" s="1"/>
  <c r="U171" i="29"/>
  <c r="W171" i="29" s="1"/>
  <c r="S171" i="44"/>
  <c r="S171" i="31"/>
  <c r="T171" i="31" s="1"/>
  <c r="V171" i="31" s="1"/>
  <c r="U171" i="31"/>
  <c r="W171" i="31" s="1"/>
  <c r="S171" i="35"/>
  <c r="T171" i="35" s="1"/>
  <c r="V171" i="35" s="1"/>
  <c r="U171" i="35"/>
  <c r="W171" i="35" s="1"/>
  <c r="S171" i="38"/>
  <c r="S171" i="41"/>
  <c r="U171" i="36"/>
  <c r="W171" i="36" s="1"/>
  <c r="S171" i="36"/>
  <c r="T171" i="36" s="1"/>
  <c r="V171" i="36" s="1"/>
  <c r="S171" i="40"/>
  <c r="S171" i="43"/>
  <c r="S171" i="34"/>
  <c r="T171" i="34" s="1"/>
  <c r="V171" i="34" s="1"/>
  <c r="U171" i="34"/>
  <c r="W171" i="34" s="1"/>
  <c r="S171" i="39"/>
  <c r="T171" i="39" s="1"/>
  <c r="V171" i="39" s="1"/>
  <c r="U171" i="39"/>
  <c r="W171" i="39" s="1"/>
  <c r="V171" i="28"/>
  <c r="W171" i="28"/>
  <c r="S171" i="42"/>
  <c r="S171" i="46"/>
  <c r="U171" i="46" s="1"/>
  <c r="W171" i="46" s="1"/>
  <c r="T171" i="46"/>
  <c r="V171" i="46" s="1"/>
  <c r="S133" i="42"/>
  <c r="T133" i="42" s="1"/>
  <c r="V133" i="42" s="1"/>
  <c r="U133" i="42"/>
  <c r="W133" i="42" s="1"/>
  <c r="S133" i="48"/>
  <c r="T133" i="48" s="1"/>
  <c r="V133" i="48" s="1"/>
  <c r="U133" i="48"/>
  <c r="W133" i="48" s="1"/>
  <c r="S133" i="44"/>
  <c r="S133" i="45"/>
  <c r="U133" i="45" s="1"/>
  <c r="W133" i="45" s="1"/>
  <c r="T133" i="45"/>
  <c r="V133" i="45" s="1"/>
  <c r="S133" i="34"/>
  <c r="T133" i="34" s="1"/>
  <c r="V133" i="34" s="1"/>
  <c r="U133" i="34"/>
  <c r="W133" i="34" s="1"/>
  <c r="S133" i="36"/>
  <c r="T133" i="36" s="1"/>
  <c r="V133" i="36" s="1"/>
  <c r="U133" i="36"/>
  <c r="W133" i="36" s="1"/>
  <c r="W133" i="28"/>
  <c r="V133" i="28"/>
  <c r="S133" i="32"/>
  <c r="T133" i="32" s="1"/>
  <c r="V133" i="32" s="1"/>
  <c r="U133" i="32"/>
  <c r="W133" i="32" s="1"/>
  <c r="S133" i="38"/>
  <c r="T133" i="38" s="1"/>
  <c r="V133" i="38" s="1"/>
  <c r="U133" i="38"/>
  <c r="W133" i="38" s="1"/>
  <c r="T133" i="46"/>
  <c r="V133" i="46" s="1"/>
  <c r="S133" i="46"/>
  <c r="U133" i="46" s="1"/>
  <c r="W133" i="46" s="1"/>
  <c r="U133" i="31"/>
  <c r="W133" i="31" s="1"/>
  <c r="S133" i="31"/>
  <c r="T133" i="31" s="1"/>
  <c r="V133" i="31" s="1"/>
  <c r="S133" i="41"/>
  <c r="W133" i="47"/>
  <c r="V133" i="47"/>
  <c r="S133" i="39"/>
  <c r="U133" i="35"/>
  <c r="W133" i="35" s="1"/>
  <c r="S133" i="35"/>
  <c r="T133" i="35" s="1"/>
  <c r="V133" i="35" s="1"/>
  <c r="S133" i="33"/>
  <c r="T133" i="33" s="1"/>
  <c r="V133" i="33" s="1"/>
  <c r="U133" i="33"/>
  <c r="W133" i="33" s="1"/>
  <c r="S133" i="37"/>
  <c r="T133" i="37" s="1"/>
  <c r="V133" i="37" s="1"/>
  <c r="U133" i="37"/>
  <c r="W133" i="37" s="1"/>
  <c r="S133" i="29"/>
  <c r="T133" i="29" s="1"/>
  <c r="V133" i="29" s="1"/>
  <c r="U133" i="29"/>
  <c r="W133" i="29" s="1"/>
  <c r="S133" i="43"/>
  <c r="S133" i="40"/>
  <c r="T133" i="40" s="1"/>
  <c r="V133" i="40" s="1"/>
  <c r="U133" i="40"/>
  <c r="W133" i="40" s="1"/>
  <c r="U133" i="30"/>
  <c r="W133" i="30" s="1"/>
  <c r="S133" i="30"/>
  <c r="T133" i="30" s="1"/>
  <c r="V133" i="30" s="1"/>
  <c r="S377" i="42"/>
  <c r="S377" i="39"/>
  <c r="W377" i="47"/>
  <c r="V377" i="47"/>
  <c r="S377" i="40"/>
  <c r="T377" i="40" s="1"/>
  <c r="V377" i="40" s="1"/>
  <c r="U377" i="40"/>
  <c r="W377" i="40" s="1"/>
  <c r="S377" i="32"/>
  <c r="T377" i="32" s="1"/>
  <c r="V377" i="32" s="1"/>
  <c r="U377" i="32"/>
  <c r="W377" i="32" s="1"/>
  <c r="S377" i="35"/>
  <c r="T377" i="35" s="1"/>
  <c r="V377" i="35" s="1"/>
  <c r="U377" i="35"/>
  <c r="W377" i="35" s="1"/>
  <c r="S377" i="43"/>
  <c r="S377" i="36"/>
  <c r="T377" i="36" s="1"/>
  <c r="V377" i="36" s="1"/>
  <c r="U377" i="36"/>
  <c r="W377" i="36" s="1"/>
  <c r="S377" i="48"/>
  <c r="T377" i="48" s="1"/>
  <c r="V377" i="48" s="1"/>
  <c r="U377" i="48"/>
  <c r="W377" i="48" s="1"/>
  <c r="S377" i="38"/>
  <c r="T377" i="38" s="1"/>
  <c r="V377" i="38" s="1"/>
  <c r="U377" i="38"/>
  <c r="W377" i="38" s="1"/>
  <c r="S377" i="45"/>
  <c r="U377" i="45" s="1"/>
  <c r="W377" i="45" s="1"/>
  <c r="T377" i="45"/>
  <c r="V377" i="45" s="1"/>
  <c r="T377" i="46"/>
  <c r="V377" i="46" s="1"/>
  <c r="S377" i="46"/>
  <c r="U377" i="46" s="1"/>
  <c r="W377" i="46" s="1"/>
  <c r="V377" i="28"/>
  <c r="W377" i="28"/>
  <c r="S377" i="44"/>
  <c r="S377" i="31"/>
  <c r="T377" i="31" s="1"/>
  <c r="V377" i="31" s="1"/>
  <c r="U377" i="31"/>
  <c r="W377" i="31" s="1"/>
  <c r="U377" i="33"/>
  <c r="W377" i="33" s="1"/>
  <c r="S377" i="33"/>
  <c r="T377" i="33" s="1"/>
  <c r="V377" i="33" s="1"/>
  <c r="U377" i="30"/>
  <c r="W377" i="30" s="1"/>
  <c r="S377" i="30"/>
  <c r="T377" i="30" s="1"/>
  <c r="V377" i="30" s="1"/>
  <c r="S377" i="41"/>
  <c r="U377" i="34"/>
  <c r="W377" i="34" s="1"/>
  <c r="S377" i="34"/>
  <c r="T377" i="34" s="1"/>
  <c r="V377" i="34" s="1"/>
  <c r="U377" i="29"/>
  <c r="W377" i="29" s="1"/>
  <c r="S377" i="29"/>
  <c r="T377" i="29" s="1"/>
  <c r="V377" i="29" s="1"/>
  <c r="S377" i="37"/>
  <c r="S237" i="40"/>
  <c r="S237" i="46"/>
  <c r="U237" i="46" s="1"/>
  <c r="W237" i="46" s="1"/>
  <c r="T237" i="46"/>
  <c r="V237" i="46" s="1"/>
  <c r="S237" i="38"/>
  <c r="T237" i="38" s="1"/>
  <c r="V237" i="38" s="1"/>
  <c r="U237" i="38"/>
  <c r="W237" i="38" s="1"/>
  <c r="S237" i="32"/>
  <c r="T237" i="32" s="1"/>
  <c r="V237" i="32" s="1"/>
  <c r="U237" i="32"/>
  <c r="W237" i="32" s="1"/>
  <c r="S237" i="36"/>
  <c r="T237" i="36" s="1"/>
  <c r="V237" i="36" s="1"/>
  <c r="U237" i="36"/>
  <c r="W237" i="36" s="1"/>
  <c r="S237" i="43"/>
  <c r="T237" i="43" s="1"/>
  <c r="V237" i="43" s="1"/>
  <c r="U237" i="43"/>
  <c r="W237" i="43" s="1"/>
  <c r="S237" i="42"/>
  <c r="S237" i="29"/>
  <c r="T237" i="29" s="1"/>
  <c r="V237" i="29" s="1"/>
  <c r="U237" i="29"/>
  <c r="W237" i="29" s="1"/>
  <c r="S237" i="41"/>
  <c r="S237" i="34"/>
  <c r="T237" i="34" s="1"/>
  <c r="V237" i="34" s="1"/>
  <c r="U237" i="34"/>
  <c r="W237" i="34" s="1"/>
  <c r="S237" i="44"/>
  <c r="T237" i="44" s="1"/>
  <c r="V237" i="44" s="1"/>
  <c r="U237" i="44"/>
  <c r="W237" i="44" s="1"/>
  <c r="U237" i="33"/>
  <c r="W237" i="33" s="1"/>
  <c r="S237" i="33"/>
  <c r="T237" i="33" s="1"/>
  <c r="V237" i="33" s="1"/>
  <c r="S237" i="37"/>
  <c r="T237" i="37" s="1"/>
  <c r="V237" i="37" s="1"/>
  <c r="U237" i="37"/>
  <c r="W237" i="37" s="1"/>
  <c r="S237" i="48"/>
  <c r="T237" i="48" s="1"/>
  <c r="V237" i="48" s="1"/>
  <c r="U237" i="48"/>
  <c r="W237" i="48" s="1"/>
  <c r="W237" i="47"/>
  <c r="V237" i="47"/>
  <c r="S237" i="45"/>
  <c r="S237" i="31"/>
  <c r="T237" i="31" s="1"/>
  <c r="V237" i="31" s="1"/>
  <c r="U237" i="31"/>
  <c r="W237" i="31" s="1"/>
  <c r="W237" i="28"/>
  <c r="V237" i="28"/>
  <c r="S237" i="35"/>
  <c r="T237" i="35" s="1"/>
  <c r="V237" i="35" s="1"/>
  <c r="U237" i="35"/>
  <c r="W237" i="35" s="1"/>
  <c r="S237" i="39"/>
  <c r="U237" i="30"/>
  <c r="W237" i="30" s="1"/>
  <c r="S237" i="30"/>
  <c r="T237" i="30" s="1"/>
  <c r="V237" i="30" s="1"/>
  <c r="S432" i="29"/>
  <c r="T432" i="29" s="1"/>
  <c r="V432" i="29" s="1"/>
  <c r="U432" i="29"/>
  <c r="W432" i="29" s="1"/>
  <c r="S432" i="33"/>
  <c r="T432" i="33" s="1"/>
  <c r="V432" i="33" s="1"/>
  <c r="U432" i="33"/>
  <c r="W432" i="33" s="1"/>
  <c r="T432" i="46"/>
  <c r="V432" i="46" s="1"/>
  <c r="S432" i="46"/>
  <c r="U432" i="46" s="1"/>
  <c r="W432" i="46" s="1"/>
  <c r="S432" i="39"/>
  <c r="T432" i="39" s="1"/>
  <c r="V432" i="39" s="1"/>
  <c r="U432" i="39"/>
  <c r="W432" i="39" s="1"/>
  <c r="S432" i="32"/>
  <c r="T432" i="32" s="1"/>
  <c r="V432" i="32" s="1"/>
  <c r="U432" i="32"/>
  <c r="W432" i="32" s="1"/>
  <c r="S432" i="44"/>
  <c r="S432" i="31"/>
  <c r="T432" i="31" s="1"/>
  <c r="V432" i="31" s="1"/>
  <c r="U432" i="31"/>
  <c r="W432" i="31" s="1"/>
  <c r="S432" i="43"/>
  <c r="S432" i="45"/>
  <c r="U432" i="45" s="1"/>
  <c r="W432" i="45" s="1"/>
  <c r="T432" i="45"/>
  <c r="V432" i="45" s="1"/>
  <c r="V432" i="47"/>
  <c r="W432" i="47"/>
  <c r="W432" i="28"/>
  <c r="V432" i="28"/>
  <c r="S432" i="42"/>
  <c r="S432" i="41"/>
  <c r="T432" i="41" s="1"/>
  <c r="V432" i="41" s="1"/>
  <c r="U432" i="41"/>
  <c r="W432" i="41" s="1"/>
  <c r="S432" i="35"/>
  <c r="T432" i="35" s="1"/>
  <c r="V432" i="35" s="1"/>
  <c r="U432" i="35"/>
  <c r="W432" i="35" s="1"/>
  <c r="S432" i="40"/>
  <c r="T432" i="40" s="1"/>
  <c r="V432" i="40" s="1"/>
  <c r="U432" i="40"/>
  <c r="W432" i="40" s="1"/>
  <c r="S432" i="48"/>
  <c r="T432" i="48" s="1"/>
  <c r="V432" i="48" s="1"/>
  <c r="U432" i="48"/>
  <c r="W432" i="48" s="1"/>
  <c r="S432" i="38"/>
  <c r="T432" i="38" s="1"/>
  <c r="V432" i="38" s="1"/>
  <c r="U432" i="38"/>
  <c r="W432" i="38" s="1"/>
  <c r="S432" i="34"/>
  <c r="T432" i="34" s="1"/>
  <c r="V432" i="34" s="1"/>
  <c r="U432" i="34"/>
  <c r="W432" i="34" s="1"/>
  <c r="S432" i="36"/>
  <c r="T432" i="36" s="1"/>
  <c r="V432" i="36" s="1"/>
  <c r="U432" i="36"/>
  <c r="W432" i="36" s="1"/>
  <c r="S432" i="37"/>
  <c r="T432" i="37" s="1"/>
  <c r="V432" i="37" s="1"/>
  <c r="U432" i="37"/>
  <c r="W432" i="37" s="1"/>
  <c r="S432" i="30"/>
  <c r="T432" i="30" s="1"/>
  <c r="V432" i="30" s="1"/>
  <c r="U432" i="30"/>
  <c r="W432" i="30" s="1"/>
  <c r="S334" i="33"/>
  <c r="T334" i="33" s="1"/>
  <c r="V334" i="33" s="1"/>
  <c r="U334" i="33"/>
  <c r="W334" i="33" s="1"/>
  <c r="S334" i="48"/>
  <c r="T334" i="48" s="1"/>
  <c r="V334" i="48" s="1"/>
  <c r="U334" i="48"/>
  <c r="W334" i="48" s="1"/>
  <c r="U334" i="35"/>
  <c r="W334" i="35" s="1"/>
  <c r="S334" i="35"/>
  <c r="T334" i="35" s="1"/>
  <c r="V334" i="35" s="1"/>
  <c r="S334" i="36"/>
  <c r="T334" i="36" s="1"/>
  <c r="V334" i="36" s="1"/>
  <c r="U334" i="36"/>
  <c r="W334" i="36" s="1"/>
  <c r="S334" i="37"/>
  <c r="S334" i="30"/>
  <c r="T334" i="30" s="1"/>
  <c r="V334" i="30" s="1"/>
  <c r="U334" i="30"/>
  <c r="W334" i="30" s="1"/>
  <c r="S334" i="41"/>
  <c r="S334" i="45"/>
  <c r="U334" i="45" s="1"/>
  <c r="W334" i="45" s="1"/>
  <c r="T334" i="45"/>
  <c r="V334" i="45" s="1"/>
  <c r="S334" i="46"/>
  <c r="U334" i="46" s="1"/>
  <c r="W334" i="46" s="1"/>
  <c r="T334" i="46"/>
  <c r="V334" i="46" s="1"/>
  <c r="S334" i="29"/>
  <c r="T334" i="29" s="1"/>
  <c r="V334" i="29" s="1"/>
  <c r="U334" i="29"/>
  <c r="W334" i="29" s="1"/>
  <c r="U334" i="31"/>
  <c r="W334" i="31" s="1"/>
  <c r="S334" i="31"/>
  <c r="T334" i="31" s="1"/>
  <c r="V334" i="31" s="1"/>
  <c r="S334" i="34"/>
  <c r="T334" i="34" s="1"/>
  <c r="V334" i="34" s="1"/>
  <c r="U334" i="34"/>
  <c r="W334" i="34" s="1"/>
  <c r="W334" i="47"/>
  <c r="V334" i="47"/>
  <c r="S334" i="40"/>
  <c r="T334" i="40" s="1"/>
  <c r="V334" i="40" s="1"/>
  <c r="U334" i="40"/>
  <c r="W334" i="40" s="1"/>
  <c r="S334" i="39"/>
  <c r="T334" i="39" s="1"/>
  <c r="V334" i="39" s="1"/>
  <c r="U334" i="39"/>
  <c r="W334" i="39" s="1"/>
  <c r="S334" i="43"/>
  <c r="T334" i="43" s="1"/>
  <c r="V334" i="43" s="1"/>
  <c r="U334" i="43"/>
  <c r="W334" i="43" s="1"/>
  <c r="S334" i="32"/>
  <c r="T334" i="32" s="1"/>
  <c r="V334" i="32" s="1"/>
  <c r="U334" i="32"/>
  <c r="W334" i="32" s="1"/>
  <c r="W334" i="28"/>
  <c r="V334" i="28"/>
  <c r="S334" i="44"/>
  <c r="S334" i="38"/>
  <c r="S334" i="42"/>
  <c r="T334" i="42" s="1"/>
  <c r="V334" i="42" s="1"/>
  <c r="U334" i="42"/>
  <c r="W334" i="42" s="1"/>
  <c r="S124" i="31"/>
  <c r="T124" i="31" s="1"/>
  <c r="V124" i="31" s="1"/>
  <c r="U124" i="31"/>
  <c r="W124" i="31" s="1"/>
  <c r="S124" i="30"/>
  <c r="T124" i="30" s="1"/>
  <c r="V124" i="30" s="1"/>
  <c r="U124" i="30"/>
  <c r="W124" i="30" s="1"/>
  <c r="S124" i="38"/>
  <c r="T124" i="38" s="1"/>
  <c r="V124" i="38" s="1"/>
  <c r="U124" i="38"/>
  <c r="W124" i="38" s="1"/>
  <c r="S124" i="35"/>
  <c r="T124" i="35" s="1"/>
  <c r="V124" i="35" s="1"/>
  <c r="U124" i="35"/>
  <c r="W124" i="35" s="1"/>
  <c r="V124" i="47"/>
  <c r="W124" i="47"/>
  <c r="S124" i="32"/>
  <c r="T124" i="32" s="1"/>
  <c r="V124" i="32" s="1"/>
  <c r="U124" i="32"/>
  <c r="W124" i="32" s="1"/>
  <c r="S124" i="40"/>
  <c r="S124" i="43"/>
  <c r="T124" i="43" s="1"/>
  <c r="V124" i="43" s="1"/>
  <c r="U124" i="43"/>
  <c r="W124" i="43" s="1"/>
  <c r="S124" i="39"/>
  <c r="S124" i="37"/>
  <c r="T124" i="37" s="1"/>
  <c r="V124" i="37" s="1"/>
  <c r="U124" i="37"/>
  <c r="W124" i="37" s="1"/>
  <c r="S124" i="33"/>
  <c r="T124" i="33" s="1"/>
  <c r="V124" i="33" s="1"/>
  <c r="U124" i="33"/>
  <c r="W124" i="33" s="1"/>
  <c r="S124" i="41"/>
  <c r="V124" i="28"/>
  <c r="W124" i="28"/>
  <c r="S124" i="44"/>
  <c r="S124" i="48"/>
  <c r="T124" i="48" s="1"/>
  <c r="V124" i="48" s="1"/>
  <c r="U124" i="48"/>
  <c r="W124" i="48" s="1"/>
  <c r="S124" i="46"/>
  <c r="U124" i="46" s="1"/>
  <c r="W124" i="46" s="1"/>
  <c r="T124" i="46"/>
  <c r="V124" i="46" s="1"/>
  <c r="S124" i="42"/>
  <c r="T124" i="42" s="1"/>
  <c r="V124" i="42" s="1"/>
  <c r="U124" i="42"/>
  <c r="W124" i="42" s="1"/>
  <c r="S124" i="29"/>
  <c r="T124" i="29" s="1"/>
  <c r="V124" i="29" s="1"/>
  <c r="U124" i="29"/>
  <c r="W124" i="29" s="1"/>
  <c r="U124" i="34"/>
  <c r="W124" i="34" s="1"/>
  <c r="S124" i="34"/>
  <c r="T124" i="34" s="1"/>
  <c r="V124" i="34" s="1"/>
  <c r="S124" i="45"/>
  <c r="U124" i="36"/>
  <c r="W124" i="36" s="1"/>
  <c r="S124" i="36"/>
  <c r="T124" i="36" s="1"/>
  <c r="V124" i="36" s="1"/>
  <c r="V123" i="47"/>
  <c r="W123" i="47"/>
  <c r="W123" i="28"/>
  <c r="V123" i="28"/>
  <c r="S182" i="40"/>
  <c r="U182" i="30"/>
  <c r="W182" i="30" s="1"/>
  <c r="S182" i="30"/>
  <c r="T182" i="30" s="1"/>
  <c r="V182" i="30" s="1"/>
  <c r="S182" i="44"/>
  <c r="U182" i="32"/>
  <c r="W182" i="32" s="1"/>
  <c r="S182" i="32"/>
  <c r="T182" i="32" s="1"/>
  <c r="V182" i="32" s="1"/>
  <c r="U182" i="35"/>
  <c r="W182" i="35" s="1"/>
  <c r="S182" i="35"/>
  <c r="T182" i="35" s="1"/>
  <c r="V182" i="35" s="1"/>
  <c r="S182" i="39"/>
  <c r="T182" i="39" s="1"/>
  <c r="V182" i="39" s="1"/>
  <c r="U182" i="39"/>
  <c r="W182" i="39" s="1"/>
  <c r="S182" i="31"/>
  <c r="T182" i="31" s="1"/>
  <c r="V182" i="31" s="1"/>
  <c r="U182" i="31"/>
  <c r="W182" i="31" s="1"/>
  <c r="S182" i="45"/>
  <c r="W182" i="47"/>
  <c r="V182" i="47"/>
  <c r="S182" i="41"/>
  <c r="S182" i="38"/>
  <c r="U182" i="38"/>
  <c r="W182" i="38" s="1"/>
  <c r="T182" i="38"/>
  <c r="V182" i="38" s="1"/>
  <c r="S182" i="42"/>
  <c r="W182" i="28"/>
  <c r="V182" i="28"/>
  <c r="U182" i="36"/>
  <c r="W182" i="36" s="1"/>
  <c r="S182" i="36"/>
  <c r="T182" i="36" s="1"/>
  <c r="V182" i="36" s="1"/>
  <c r="S182" i="37"/>
  <c r="S182" i="43"/>
  <c r="U182" i="33"/>
  <c r="W182" i="33" s="1"/>
  <c r="S182" i="33"/>
  <c r="T182" i="33" s="1"/>
  <c r="V182" i="33" s="1"/>
  <c r="S182" i="46"/>
  <c r="U182" i="46" s="1"/>
  <c r="W182" i="46" s="1"/>
  <c r="T182" i="46"/>
  <c r="V182" i="46" s="1"/>
  <c r="U182" i="34"/>
  <c r="W182" i="34" s="1"/>
  <c r="S182" i="34"/>
  <c r="T182" i="34" s="1"/>
  <c r="V182" i="34" s="1"/>
  <c r="U182" i="29"/>
  <c r="W182" i="29" s="1"/>
  <c r="S182" i="29"/>
  <c r="T182" i="29" s="1"/>
  <c r="V182" i="29" s="1"/>
  <c r="U182" i="48"/>
  <c r="W182" i="48" s="1"/>
  <c r="S182" i="48"/>
  <c r="T182" i="48" s="1"/>
  <c r="V182" i="48" s="1"/>
  <c r="W142" i="28"/>
  <c r="V142" i="28"/>
  <c r="V142" i="47"/>
  <c r="W142" i="47"/>
  <c r="V102" i="28"/>
  <c r="W102" i="28"/>
  <c r="W102" i="47"/>
  <c r="V102" i="47"/>
  <c r="S80" i="43"/>
  <c r="S80" i="39"/>
  <c r="S80" i="38"/>
  <c r="T80" i="38" s="1"/>
  <c r="V80" i="38" s="1"/>
  <c r="U80" i="38"/>
  <c r="W80" i="38" s="1"/>
  <c r="U80" i="32"/>
  <c r="W80" i="32" s="1"/>
  <c r="S80" i="32"/>
  <c r="T80" i="32" s="1"/>
  <c r="V80" i="32" s="1"/>
  <c r="S80" i="35"/>
  <c r="T80" i="35" s="1"/>
  <c r="V80" i="35" s="1"/>
  <c r="U80" i="35"/>
  <c r="W80" i="35" s="1"/>
  <c r="S80" i="31"/>
  <c r="T80" i="31" s="1"/>
  <c r="V80" i="31" s="1"/>
  <c r="U80" i="31"/>
  <c r="W80" i="31" s="1"/>
  <c r="U405" i="34"/>
  <c r="W405" i="34" s="1"/>
  <c r="S405" i="34"/>
  <c r="T405" i="34" s="1"/>
  <c r="V405" i="34" s="1"/>
  <c r="V405" i="28"/>
  <c r="W405" i="28"/>
  <c r="T405" i="46"/>
  <c r="V405" i="46" s="1"/>
  <c r="S405" i="46"/>
  <c r="U405" i="46" s="1"/>
  <c r="W405" i="46" s="1"/>
  <c r="S405" i="45"/>
  <c r="U405" i="45" s="1"/>
  <c r="W405" i="45" s="1"/>
  <c r="T405" i="45"/>
  <c r="V405" i="45" s="1"/>
  <c r="U405" i="32"/>
  <c r="W405" i="32" s="1"/>
  <c r="S405" i="32"/>
  <c r="T405" i="32" s="1"/>
  <c r="V405" i="32" s="1"/>
  <c r="S405" i="39"/>
  <c r="T405" i="39" s="1"/>
  <c r="V405" i="39" s="1"/>
  <c r="U405" i="39"/>
  <c r="W405" i="39" s="1"/>
  <c r="S405" i="41"/>
  <c r="T405" i="41" s="1"/>
  <c r="V405" i="41" s="1"/>
  <c r="U405" i="41"/>
  <c r="W405" i="41" s="1"/>
  <c r="S405" i="48"/>
  <c r="T405" i="48" s="1"/>
  <c r="V405" i="48" s="1"/>
  <c r="U405" i="48"/>
  <c r="W405" i="48" s="1"/>
  <c r="S405" i="42"/>
  <c r="S405" i="40"/>
  <c r="T405" i="40" s="1"/>
  <c r="V405" i="40" s="1"/>
  <c r="U405" i="40"/>
  <c r="W405" i="40" s="1"/>
  <c r="S405" i="43"/>
  <c r="T405" i="43" s="1"/>
  <c r="V405" i="43" s="1"/>
  <c r="U405" i="43"/>
  <c r="W405" i="43" s="1"/>
  <c r="S405" i="44"/>
  <c r="S405" i="35"/>
  <c r="T405" i="35" s="1"/>
  <c r="V405" i="35" s="1"/>
  <c r="U405" i="35"/>
  <c r="W405" i="35" s="1"/>
  <c r="W405" i="47"/>
  <c r="V405" i="47"/>
  <c r="S405" i="38"/>
  <c r="T405" i="38" s="1"/>
  <c r="V405" i="38" s="1"/>
  <c r="U405" i="38"/>
  <c r="W405" i="38" s="1"/>
  <c r="S405" i="36"/>
  <c r="T405" i="36" s="1"/>
  <c r="V405" i="36" s="1"/>
  <c r="U405" i="36"/>
  <c r="W405" i="36" s="1"/>
  <c r="S405" i="29"/>
  <c r="T405" i="29" s="1"/>
  <c r="V405" i="29" s="1"/>
  <c r="U405" i="29"/>
  <c r="W405" i="29" s="1"/>
  <c r="U405" i="30"/>
  <c r="W405" i="30" s="1"/>
  <c r="S405" i="30"/>
  <c r="T405" i="30" s="1"/>
  <c r="V405" i="30" s="1"/>
  <c r="S405" i="37"/>
  <c r="U405" i="33"/>
  <c r="W405" i="33" s="1"/>
  <c r="S405" i="33"/>
  <c r="T405" i="33" s="1"/>
  <c r="V405" i="33" s="1"/>
  <c r="S405" i="31"/>
  <c r="T405" i="31" s="1"/>
  <c r="V405" i="31" s="1"/>
  <c r="U405" i="31"/>
  <c r="W405" i="31" s="1"/>
  <c r="S358" i="32"/>
  <c r="T358" i="32" s="1"/>
  <c r="V358" i="32" s="1"/>
  <c r="U358" i="32"/>
  <c r="W358" i="32" s="1"/>
  <c r="U358" i="35"/>
  <c r="W358" i="35" s="1"/>
  <c r="S358" i="35"/>
  <c r="T358" i="35" s="1"/>
  <c r="V358" i="35" s="1"/>
  <c r="S358" i="40"/>
  <c r="S358" i="46"/>
  <c r="U358" i="46" s="1"/>
  <c r="W358" i="46" s="1"/>
  <c r="T358" i="46"/>
  <c r="V358" i="46" s="1"/>
  <c r="U358" i="33"/>
  <c r="W358" i="33" s="1"/>
  <c r="S358" i="33"/>
  <c r="T358" i="33" s="1"/>
  <c r="V358" i="33" s="1"/>
  <c r="S358" i="45"/>
  <c r="W358" i="28"/>
  <c r="V358" i="28"/>
  <c r="V358" i="47"/>
  <c r="W358" i="47"/>
  <c r="S358" i="42"/>
  <c r="S358" i="41"/>
  <c r="S358" i="38"/>
  <c r="U358" i="29"/>
  <c r="W358" i="29" s="1"/>
  <c r="S358" i="29"/>
  <c r="T358" i="29" s="1"/>
  <c r="V358" i="29" s="1"/>
  <c r="U358" i="30"/>
  <c r="W358" i="30" s="1"/>
  <c r="S358" i="30"/>
  <c r="T358" i="30" s="1"/>
  <c r="V358" i="30" s="1"/>
  <c r="U358" i="31"/>
  <c r="W358" i="31" s="1"/>
  <c r="S358" i="31"/>
  <c r="T358" i="31" s="1"/>
  <c r="V358" i="31" s="1"/>
  <c r="S358" i="37"/>
  <c r="S358" i="39"/>
  <c r="T358" i="39" s="1"/>
  <c r="V358" i="39" s="1"/>
  <c r="U358" i="39"/>
  <c r="W358" i="39" s="1"/>
  <c r="U358" i="34"/>
  <c r="W358" i="34" s="1"/>
  <c r="S358" i="34"/>
  <c r="T358" i="34" s="1"/>
  <c r="V358" i="34" s="1"/>
  <c r="S358" i="36"/>
  <c r="T358" i="36" s="1"/>
  <c r="V358" i="36" s="1"/>
  <c r="U358" i="36"/>
  <c r="W358" i="36" s="1"/>
  <c r="S358" i="44"/>
  <c r="S358" i="48"/>
  <c r="T358" i="48" s="1"/>
  <c r="V358" i="48" s="1"/>
  <c r="U358" i="48"/>
  <c r="W358" i="48" s="1"/>
  <c r="S358" i="43"/>
  <c r="S193" i="43"/>
  <c r="T193" i="43" s="1"/>
  <c r="V193" i="43" s="1"/>
  <c r="U193" i="43"/>
  <c r="W193" i="43" s="1"/>
  <c r="S193" i="29"/>
  <c r="T193" i="29" s="1"/>
  <c r="V193" i="29" s="1"/>
  <c r="U193" i="29"/>
  <c r="W193" i="29" s="1"/>
  <c r="S193" i="44"/>
  <c r="S193" i="37"/>
  <c r="T193" i="37" s="1"/>
  <c r="V193" i="37" s="1"/>
  <c r="U193" i="37"/>
  <c r="W193" i="37" s="1"/>
  <c r="V193" i="47"/>
  <c r="W193" i="47"/>
  <c r="S193" i="41"/>
  <c r="S193" i="33"/>
  <c r="T193" i="33" s="1"/>
  <c r="V193" i="33" s="1"/>
  <c r="U193" i="33"/>
  <c r="W193" i="33" s="1"/>
  <c r="S193" i="34"/>
  <c r="T193" i="34" s="1"/>
  <c r="V193" i="34" s="1"/>
  <c r="U193" i="34"/>
  <c r="W193" i="34" s="1"/>
  <c r="S193" i="36"/>
  <c r="T193" i="36" s="1"/>
  <c r="V193" i="36" s="1"/>
  <c r="U193" i="36"/>
  <c r="W193" i="36" s="1"/>
  <c r="S193" i="35"/>
  <c r="T193" i="35" s="1"/>
  <c r="V193" i="35" s="1"/>
  <c r="U193" i="35"/>
  <c r="W193" i="35" s="1"/>
  <c r="W193" i="28"/>
  <c r="V193" i="28"/>
  <c r="S193" i="32"/>
  <c r="T193" i="32" s="1"/>
  <c r="V193" i="32" s="1"/>
  <c r="U193" i="32"/>
  <c r="W193" i="32" s="1"/>
  <c r="S193" i="40"/>
  <c r="T193" i="40" s="1"/>
  <c r="V193" i="40" s="1"/>
  <c r="U193" i="40"/>
  <c r="W193" i="40" s="1"/>
  <c r="U193" i="30"/>
  <c r="W193" i="30" s="1"/>
  <c r="S193" i="30"/>
  <c r="T193" i="30" s="1"/>
  <c r="V193" i="30" s="1"/>
  <c r="S193" i="48"/>
  <c r="T193" i="48" s="1"/>
  <c r="V193" i="48" s="1"/>
  <c r="U193" i="48"/>
  <c r="W193" i="48" s="1"/>
  <c r="S193" i="45"/>
  <c r="U193" i="45" s="1"/>
  <c r="W193" i="45" s="1"/>
  <c r="T193" i="45"/>
  <c r="V193" i="45" s="1"/>
  <c r="S193" i="42"/>
  <c r="S193" i="38"/>
  <c r="T193" i="46"/>
  <c r="V193" i="46" s="1"/>
  <c r="S193" i="46"/>
  <c r="U193" i="46" s="1"/>
  <c r="W193" i="46" s="1"/>
  <c r="S193" i="31"/>
  <c r="T193" i="31" s="1"/>
  <c r="V193" i="31" s="1"/>
  <c r="U193" i="31"/>
  <c r="W193" i="31" s="1"/>
  <c r="S193" i="39"/>
  <c r="T193" i="39" s="1"/>
  <c r="V193" i="39" s="1"/>
  <c r="U193" i="39"/>
  <c r="W193" i="39" s="1"/>
  <c r="S169" i="39"/>
  <c r="T169" i="39" s="1"/>
  <c r="V169" i="39" s="1"/>
  <c r="U169" i="39"/>
  <c r="W169" i="39" s="1"/>
  <c r="S169" i="46"/>
  <c r="U169" i="48"/>
  <c r="W169" i="48" s="1"/>
  <c r="S169" i="48"/>
  <c r="T169" i="48" s="1"/>
  <c r="V169" i="48" s="1"/>
  <c r="S169" i="40"/>
  <c r="T169" i="40" s="1"/>
  <c r="V169" i="40" s="1"/>
  <c r="U169" i="40"/>
  <c r="W169" i="40" s="1"/>
  <c r="S169" i="29"/>
  <c r="T169" i="29" s="1"/>
  <c r="V169" i="29" s="1"/>
  <c r="U169" i="29"/>
  <c r="W169" i="29" s="1"/>
  <c r="S169" i="33"/>
  <c r="T169" i="33" s="1"/>
  <c r="V169" i="33" s="1"/>
  <c r="U169" i="33"/>
  <c r="W169" i="33" s="1"/>
  <c r="S169" i="42"/>
  <c r="U169" i="30"/>
  <c r="W169" i="30" s="1"/>
  <c r="S169" i="30"/>
  <c r="T169" i="30" s="1"/>
  <c r="V169" i="30" s="1"/>
  <c r="S169" i="36"/>
  <c r="T169" i="36" s="1"/>
  <c r="V169" i="36" s="1"/>
  <c r="U169" i="36"/>
  <c r="W169" i="36" s="1"/>
  <c r="U169" i="32"/>
  <c r="W169" i="32" s="1"/>
  <c r="S169" i="32"/>
  <c r="T169" i="32" s="1"/>
  <c r="V169" i="32" s="1"/>
  <c r="S169" i="35"/>
  <c r="T169" i="35" s="1"/>
  <c r="V169" i="35" s="1"/>
  <c r="U169" i="35"/>
  <c r="W169" i="35" s="1"/>
  <c r="S169" i="41"/>
  <c r="S169" i="45"/>
  <c r="S169" i="44"/>
  <c r="S169" i="43"/>
  <c r="S169" i="37"/>
  <c r="S169" i="38"/>
  <c r="T169" i="38" s="1"/>
  <c r="V169" i="38" s="1"/>
  <c r="U169" i="38"/>
  <c r="W169" i="38" s="1"/>
  <c r="U169" i="31"/>
  <c r="W169" i="31" s="1"/>
  <c r="S169" i="31"/>
  <c r="T169" i="31" s="1"/>
  <c r="V169" i="31" s="1"/>
  <c r="U169" i="34"/>
  <c r="W169" i="34" s="1"/>
  <c r="S169" i="34"/>
  <c r="T169" i="34" s="1"/>
  <c r="V169" i="34" s="1"/>
  <c r="S345" i="40"/>
  <c r="T345" i="40" s="1"/>
  <c r="V345" i="40" s="1"/>
  <c r="U345" i="40"/>
  <c r="W345" i="40" s="1"/>
  <c r="S345" i="29"/>
  <c r="T345" i="29" s="1"/>
  <c r="V345" i="29" s="1"/>
  <c r="U345" i="29"/>
  <c r="W345" i="29" s="1"/>
  <c r="S345" i="44"/>
  <c r="S345" i="34"/>
  <c r="T345" i="34" s="1"/>
  <c r="V345" i="34" s="1"/>
  <c r="U345" i="34"/>
  <c r="W345" i="34" s="1"/>
  <c r="S345" i="31"/>
  <c r="T345" i="31" s="1"/>
  <c r="V345" i="31" s="1"/>
  <c r="U345" i="31"/>
  <c r="W345" i="31" s="1"/>
  <c r="T345" i="46"/>
  <c r="V345" i="46" s="1"/>
  <c r="S345" i="46"/>
  <c r="U345" i="46" s="1"/>
  <c r="W345" i="46" s="1"/>
  <c r="V345" i="28"/>
  <c r="W345" i="28"/>
  <c r="U345" i="33"/>
  <c r="W345" i="33" s="1"/>
  <c r="S345" i="33"/>
  <c r="T345" i="33" s="1"/>
  <c r="V345" i="33" s="1"/>
  <c r="S345" i="35"/>
  <c r="T345" i="35" s="1"/>
  <c r="V345" i="35" s="1"/>
  <c r="U345" i="35"/>
  <c r="W345" i="35" s="1"/>
  <c r="S345" i="45"/>
  <c r="U345" i="45" s="1"/>
  <c r="W345" i="45" s="1"/>
  <c r="T345" i="45"/>
  <c r="V345" i="45" s="1"/>
  <c r="S345" i="38"/>
  <c r="U345" i="30"/>
  <c r="W345" i="30" s="1"/>
  <c r="S345" i="30"/>
  <c r="T345" i="30" s="1"/>
  <c r="V345" i="30" s="1"/>
  <c r="U345" i="32"/>
  <c r="W345" i="32" s="1"/>
  <c r="S345" i="32"/>
  <c r="T345" i="32" s="1"/>
  <c r="V345" i="32" s="1"/>
  <c r="S345" i="41"/>
  <c r="S345" i="42"/>
  <c r="S345" i="37"/>
  <c r="T345" i="37" s="1"/>
  <c r="V345" i="37" s="1"/>
  <c r="U345" i="37"/>
  <c r="W345" i="37" s="1"/>
  <c r="V345" i="47"/>
  <c r="W345" i="47"/>
  <c r="S345" i="43"/>
  <c r="U345" i="36"/>
  <c r="W345" i="36" s="1"/>
  <c r="S345" i="36"/>
  <c r="T345" i="36" s="1"/>
  <c r="V345" i="36" s="1"/>
  <c r="S345" i="48"/>
  <c r="T345" i="48" s="1"/>
  <c r="V345" i="48" s="1"/>
  <c r="U345" i="48"/>
  <c r="W345" i="48" s="1"/>
  <c r="S345" i="39"/>
  <c r="T345" i="39" s="1"/>
  <c r="V345" i="39" s="1"/>
  <c r="U345" i="39"/>
  <c r="W345" i="39" s="1"/>
  <c r="S476" i="43"/>
  <c r="T476" i="43" s="1"/>
  <c r="V476" i="43" s="1"/>
  <c r="U476" i="43"/>
  <c r="W476" i="43" s="1"/>
  <c r="S476" i="45"/>
  <c r="S476" i="48"/>
  <c r="T476" i="48" s="1"/>
  <c r="V476" i="48" s="1"/>
  <c r="U476" i="48"/>
  <c r="W476" i="48" s="1"/>
  <c r="S476" i="29"/>
  <c r="T476" i="29" s="1"/>
  <c r="V476" i="29" s="1"/>
  <c r="U476" i="29"/>
  <c r="W476" i="29" s="1"/>
  <c r="S476" i="38"/>
  <c r="T476" i="38" s="1"/>
  <c r="V476" i="38" s="1"/>
  <c r="U476" i="38"/>
  <c r="W476" i="38" s="1"/>
  <c r="S476" i="40"/>
  <c r="S476" i="31"/>
  <c r="T476" i="31" s="1"/>
  <c r="V476" i="31" s="1"/>
  <c r="U476" i="31"/>
  <c r="W476" i="31" s="1"/>
  <c r="S476" i="30"/>
  <c r="T476" i="30" s="1"/>
  <c r="V476" i="30" s="1"/>
  <c r="U476" i="30"/>
  <c r="W476" i="30" s="1"/>
  <c r="S476" i="32"/>
  <c r="T476" i="32" s="1"/>
  <c r="V476" i="32" s="1"/>
  <c r="U476" i="32"/>
  <c r="W476" i="32" s="1"/>
  <c r="S476" i="34"/>
  <c r="T476" i="34" s="1"/>
  <c r="V476" i="34" s="1"/>
  <c r="U476" i="34"/>
  <c r="W476" i="34" s="1"/>
  <c r="S476" i="46"/>
  <c r="U476" i="46" s="1"/>
  <c r="W476" i="46" s="1"/>
  <c r="T476" i="46"/>
  <c r="V476" i="46" s="1"/>
  <c r="S476" i="36"/>
  <c r="T476" i="36" s="1"/>
  <c r="V476" i="36" s="1"/>
  <c r="U476" i="36"/>
  <c r="W476" i="36" s="1"/>
  <c r="S476" i="42"/>
  <c r="W476" i="28"/>
  <c r="V476" i="28"/>
  <c r="S476" i="44"/>
  <c r="T476" i="44" s="1"/>
  <c r="V476" i="44" s="1"/>
  <c r="U476" i="44"/>
  <c r="W476" i="44" s="1"/>
  <c r="S476" i="39"/>
  <c r="T476" i="39" s="1"/>
  <c r="V476" i="39" s="1"/>
  <c r="U476" i="39"/>
  <c r="W476" i="39" s="1"/>
  <c r="W476" i="47"/>
  <c r="V476" i="47"/>
  <c r="S476" i="41"/>
  <c r="S476" i="37"/>
  <c r="T476" i="37" s="1"/>
  <c r="V476" i="37" s="1"/>
  <c r="U476" i="37"/>
  <c r="W476" i="37" s="1"/>
  <c r="S476" i="33"/>
  <c r="T476" i="33" s="1"/>
  <c r="V476" i="33" s="1"/>
  <c r="U476" i="33"/>
  <c r="W476" i="33" s="1"/>
  <c r="S476" i="35"/>
  <c r="T476" i="35" s="1"/>
  <c r="V476" i="35" s="1"/>
  <c r="U476" i="35"/>
  <c r="W476" i="35" s="1"/>
  <c r="U104" i="30"/>
  <c r="W104" i="30" s="1"/>
  <c r="S104" i="30"/>
  <c r="T104" i="30" s="1"/>
  <c r="V104" i="30" s="1"/>
  <c r="S104" i="43"/>
  <c r="T104" i="46"/>
  <c r="V104" i="46" s="1"/>
  <c r="S104" i="46"/>
  <c r="U104" i="46" s="1"/>
  <c r="W104" i="46" s="1"/>
  <c r="S104" i="36"/>
  <c r="T104" i="36" s="1"/>
  <c r="V104" i="36" s="1"/>
  <c r="U104" i="36"/>
  <c r="W104" i="36" s="1"/>
  <c r="W104" i="47"/>
  <c r="V104" i="47"/>
  <c r="S104" i="37"/>
  <c r="T104" i="37" s="1"/>
  <c r="V104" i="37" s="1"/>
  <c r="U104" i="37"/>
  <c r="W104" i="37" s="1"/>
  <c r="V104" i="28"/>
  <c r="W104" i="28"/>
  <c r="S104" i="40"/>
  <c r="U104" i="34"/>
  <c r="W104" i="34" s="1"/>
  <c r="S104" i="34"/>
  <c r="T104" i="34" s="1"/>
  <c r="V104" i="34" s="1"/>
  <c r="S104" i="29"/>
  <c r="T104" i="29" s="1"/>
  <c r="V104" i="29" s="1"/>
  <c r="U104" i="29"/>
  <c r="W104" i="29" s="1"/>
  <c r="S104" i="41"/>
  <c r="T104" i="41" s="1"/>
  <c r="V104" i="41" s="1"/>
  <c r="U104" i="41"/>
  <c r="W104" i="41" s="1"/>
  <c r="S104" i="45"/>
  <c r="U104" i="45" s="1"/>
  <c r="W104" i="45" s="1"/>
  <c r="T104" i="45"/>
  <c r="V104" i="45" s="1"/>
  <c r="S104" i="39"/>
  <c r="T104" i="39" s="1"/>
  <c r="V104" i="39" s="1"/>
  <c r="U104" i="39"/>
  <c r="W104" i="39" s="1"/>
  <c r="S104" i="33"/>
  <c r="T104" i="33" s="1"/>
  <c r="V104" i="33" s="1"/>
  <c r="U104" i="33"/>
  <c r="W104" i="33" s="1"/>
  <c r="U104" i="31"/>
  <c r="W104" i="31" s="1"/>
  <c r="S104" i="31"/>
  <c r="T104" i="31" s="1"/>
  <c r="V104" i="31" s="1"/>
  <c r="S104" i="42"/>
  <c r="T104" i="42" s="1"/>
  <c r="V104" i="42" s="1"/>
  <c r="U104" i="42"/>
  <c r="W104" i="42" s="1"/>
  <c r="S104" i="38"/>
  <c r="U104" i="35"/>
  <c r="W104" i="35" s="1"/>
  <c r="S104" i="35"/>
  <c r="T104" i="35" s="1"/>
  <c r="V104" i="35" s="1"/>
  <c r="S104" i="44"/>
  <c r="S104" i="32"/>
  <c r="T104" i="32" s="1"/>
  <c r="V104" i="32" s="1"/>
  <c r="U104" i="32"/>
  <c r="W104" i="32" s="1"/>
  <c r="U104" i="48"/>
  <c r="W104" i="48" s="1"/>
  <c r="S104" i="48"/>
  <c r="T104" i="48" s="1"/>
  <c r="V104" i="48" s="1"/>
  <c r="S135" i="38"/>
  <c r="T135" i="38" s="1"/>
  <c r="V135" i="38" s="1"/>
  <c r="U135" i="38"/>
  <c r="W135" i="38" s="1"/>
  <c r="S135" i="39"/>
  <c r="S135" i="42"/>
  <c r="T135" i="42" s="1"/>
  <c r="V135" i="42" s="1"/>
  <c r="U135" i="42"/>
  <c r="W135" i="42" s="1"/>
  <c r="S135" i="32"/>
  <c r="T135" i="32" s="1"/>
  <c r="V135" i="32" s="1"/>
  <c r="U135" i="32"/>
  <c r="W135" i="32" s="1"/>
  <c r="S135" i="41"/>
  <c r="S135" i="37"/>
  <c r="T135" i="37" s="1"/>
  <c r="V135" i="37" s="1"/>
  <c r="U135" i="37"/>
  <c r="W135" i="37" s="1"/>
  <c r="W135" i="47"/>
  <c r="V135" i="47"/>
  <c r="U135" i="30"/>
  <c r="W135" i="30" s="1"/>
  <c r="S135" i="30"/>
  <c r="T135" i="30" s="1"/>
  <c r="V135" i="30" s="1"/>
  <c r="U135" i="34"/>
  <c r="W135" i="34" s="1"/>
  <c r="S135" i="34"/>
  <c r="T135" i="34" s="1"/>
  <c r="V135" i="34" s="1"/>
  <c r="S135" i="36"/>
  <c r="T135" i="36" s="1"/>
  <c r="V135" i="36" s="1"/>
  <c r="U135" i="36"/>
  <c r="W135" i="36" s="1"/>
  <c r="S135" i="33"/>
  <c r="T135" i="33" s="1"/>
  <c r="V135" i="33" s="1"/>
  <c r="U135" i="33"/>
  <c r="W135" i="33" s="1"/>
  <c r="U135" i="48"/>
  <c r="W135" i="48" s="1"/>
  <c r="S135" i="48"/>
  <c r="T135" i="48" s="1"/>
  <c r="V135" i="48" s="1"/>
  <c r="S135" i="40"/>
  <c r="S135" i="29"/>
  <c r="T135" i="29" s="1"/>
  <c r="V135" i="29" s="1"/>
  <c r="U135" i="29"/>
  <c r="W135" i="29" s="1"/>
  <c r="T135" i="46"/>
  <c r="V135" i="46" s="1"/>
  <c r="S135" i="46"/>
  <c r="U135" i="46" s="1"/>
  <c r="W135" i="46" s="1"/>
  <c r="S135" i="35"/>
  <c r="T135" i="35" s="1"/>
  <c r="V135" i="35" s="1"/>
  <c r="U135" i="35"/>
  <c r="W135" i="35" s="1"/>
  <c r="W135" i="28"/>
  <c r="V135" i="28"/>
  <c r="S135" i="45"/>
  <c r="S135" i="44"/>
  <c r="S135" i="43"/>
  <c r="U135" i="31"/>
  <c r="W135" i="31" s="1"/>
  <c r="S135" i="31"/>
  <c r="T135" i="31" s="1"/>
  <c r="V135" i="31" s="1"/>
  <c r="S412" i="43"/>
  <c r="W412" i="47"/>
  <c r="V412" i="47"/>
  <c r="S412" i="35"/>
  <c r="T412" i="35" s="1"/>
  <c r="V412" i="35" s="1"/>
  <c r="U412" i="35"/>
  <c r="W412" i="35" s="1"/>
  <c r="S412" i="29"/>
  <c r="T412" i="29" s="1"/>
  <c r="V412" i="29" s="1"/>
  <c r="U412" i="29"/>
  <c r="W412" i="29" s="1"/>
  <c r="S412" i="42"/>
  <c r="W412" i="28"/>
  <c r="V412" i="28"/>
  <c r="S412" i="39"/>
  <c r="S412" i="34"/>
  <c r="T412" i="34" s="1"/>
  <c r="V412" i="34" s="1"/>
  <c r="U412" i="34"/>
  <c r="W412" i="34" s="1"/>
  <c r="T412" i="46"/>
  <c r="V412" i="46" s="1"/>
  <c r="S412" i="46"/>
  <c r="U412" i="46" s="1"/>
  <c r="W412" i="46" s="1"/>
  <c r="S412" i="38"/>
  <c r="T412" i="38" s="1"/>
  <c r="V412" i="38" s="1"/>
  <c r="U412" i="38"/>
  <c r="W412" i="38" s="1"/>
  <c r="S412" i="36"/>
  <c r="T412" i="36" s="1"/>
  <c r="V412" i="36" s="1"/>
  <c r="U412" i="36"/>
  <c r="W412" i="36" s="1"/>
  <c r="S412" i="48"/>
  <c r="T412" i="48" s="1"/>
  <c r="V412" i="48" s="1"/>
  <c r="U412" i="48"/>
  <c r="W412" i="48" s="1"/>
  <c r="S412" i="37"/>
  <c r="T412" i="37" s="1"/>
  <c r="V412" i="37" s="1"/>
  <c r="U412" i="37"/>
  <c r="W412" i="37" s="1"/>
  <c r="S412" i="40"/>
  <c r="U412" i="30"/>
  <c r="W412" i="30" s="1"/>
  <c r="S412" i="30"/>
  <c r="T412" i="30" s="1"/>
  <c r="V412" i="30" s="1"/>
  <c r="S412" i="41"/>
  <c r="S412" i="44"/>
  <c r="U412" i="31"/>
  <c r="W412" i="31" s="1"/>
  <c r="S412" i="31"/>
  <c r="T412" i="31" s="1"/>
  <c r="V412" i="31" s="1"/>
  <c r="S412" i="32"/>
  <c r="T412" i="32" s="1"/>
  <c r="V412" i="32" s="1"/>
  <c r="U412" i="32"/>
  <c r="W412" i="32" s="1"/>
  <c r="S412" i="33"/>
  <c r="T412" i="33" s="1"/>
  <c r="V412" i="33" s="1"/>
  <c r="U412" i="33"/>
  <c r="W412" i="33" s="1"/>
  <c r="S412" i="45"/>
  <c r="U412" i="45" s="1"/>
  <c r="W412" i="45" s="1"/>
  <c r="T412" i="45"/>
  <c r="V412" i="45" s="1"/>
  <c r="S134" i="34"/>
  <c r="T134" i="34" s="1"/>
  <c r="V134" i="34" s="1"/>
  <c r="U134" i="34"/>
  <c r="W134" i="34" s="1"/>
  <c r="V134" i="47"/>
  <c r="W134" i="47"/>
  <c r="S134" i="48"/>
  <c r="T134" i="48" s="1"/>
  <c r="V134" i="48" s="1"/>
  <c r="U134" i="48"/>
  <c r="W134" i="48" s="1"/>
  <c r="S134" i="36"/>
  <c r="T134" i="36" s="1"/>
  <c r="V134" i="36" s="1"/>
  <c r="U134" i="36"/>
  <c r="W134" i="36" s="1"/>
  <c r="S134" i="37"/>
  <c r="S134" i="42"/>
  <c r="T134" i="42" s="1"/>
  <c r="V134" i="42" s="1"/>
  <c r="U134" i="42"/>
  <c r="W134" i="42" s="1"/>
  <c r="U134" i="35"/>
  <c r="W134" i="35" s="1"/>
  <c r="S134" i="35"/>
  <c r="T134" i="35" s="1"/>
  <c r="V134" i="35" s="1"/>
  <c r="S134" i="39"/>
  <c r="S134" i="44"/>
  <c r="S134" i="30"/>
  <c r="T134" i="30" s="1"/>
  <c r="V134" i="30" s="1"/>
  <c r="U134" i="30"/>
  <c r="W134" i="30" s="1"/>
  <c r="S134" i="41"/>
  <c r="S134" i="45"/>
  <c r="S134" i="40"/>
  <c r="U134" i="32"/>
  <c r="W134" i="32" s="1"/>
  <c r="S134" i="32"/>
  <c r="T134" i="32" s="1"/>
  <c r="V134" i="32" s="1"/>
  <c r="S134" i="38"/>
  <c r="T134" i="38" s="1"/>
  <c r="V134" i="38" s="1"/>
  <c r="U134" i="38"/>
  <c r="W134" i="38" s="1"/>
  <c r="U134" i="31"/>
  <c r="W134" i="31" s="1"/>
  <c r="S134" i="31"/>
  <c r="T134" i="31" s="1"/>
  <c r="V134" i="31" s="1"/>
  <c r="W134" i="28"/>
  <c r="V134" i="28"/>
  <c r="S134" i="43"/>
  <c r="S134" i="29"/>
  <c r="T134" i="29" s="1"/>
  <c r="V134" i="29" s="1"/>
  <c r="U134" i="29"/>
  <c r="W134" i="29" s="1"/>
  <c r="S134" i="46"/>
  <c r="U134" i="46" s="1"/>
  <c r="W134" i="46" s="1"/>
  <c r="T134" i="46"/>
  <c r="V134" i="46" s="1"/>
  <c r="U134" i="33"/>
  <c r="W134" i="33" s="1"/>
  <c r="S134" i="33"/>
  <c r="T134" i="33" s="1"/>
  <c r="V134" i="33" s="1"/>
  <c r="S375" i="42"/>
  <c r="S375" i="46"/>
  <c r="U375" i="46" s="1"/>
  <c r="W375" i="46" s="1"/>
  <c r="T375" i="46"/>
  <c r="V375" i="46" s="1"/>
  <c r="U375" i="48"/>
  <c r="W375" i="48" s="1"/>
  <c r="S375" i="48"/>
  <c r="T375" i="48" s="1"/>
  <c r="V375" i="48" s="1"/>
  <c r="S375" i="30"/>
  <c r="T375" i="30" s="1"/>
  <c r="V375" i="30" s="1"/>
  <c r="U375" i="30"/>
  <c r="W375" i="30" s="1"/>
  <c r="S375" i="29"/>
  <c r="T375" i="29" s="1"/>
  <c r="V375" i="29" s="1"/>
  <c r="U375" i="29"/>
  <c r="W375" i="29" s="1"/>
  <c r="S375" i="31"/>
  <c r="T375" i="31" s="1"/>
  <c r="V375" i="31" s="1"/>
  <c r="U375" i="31"/>
  <c r="W375" i="31" s="1"/>
  <c r="S375" i="40"/>
  <c r="S375" i="39"/>
  <c r="V375" i="47"/>
  <c r="W375" i="47"/>
  <c r="U375" i="33"/>
  <c r="W375" i="33" s="1"/>
  <c r="S375" i="33"/>
  <c r="T375" i="33" s="1"/>
  <c r="V375" i="33" s="1"/>
  <c r="S375" i="45"/>
  <c r="U375" i="45" s="1"/>
  <c r="W375" i="45" s="1"/>
  <c r="T375" i="45"/>
  <c r="V375" i="45" s="1"/>
  <c r="S375" i="37"/>
  <c r="T375" i="37" s="1"/>
  <c r="V375" i="37" s="1"/>
  <c r="U375" i="37"/>
  <c r="W375" i="37" s="1"/>
  <c r="S375" i="44"/>
  <c r="W375" i="28"/>
  <c r="V375" i="28"/>
  <c r="U375" i="32"/>
  <c r="W375" i="32" s="1"/>
  <c r="S375" i="32"/>
  <c r="T375" i="32" s="1"/>
  <c r="V375" i="32" s="1"/>
  <c r="U375" i="35"/>
  <c r="W375" i="35" s="1"/>
  <c r="S375" i="35"/>
  <c r="T375" i="35" s="1"/>
  <c r="V375" i="35" s="1"/>
  <c r="S375" i="38"/>
  <c r="T375" i="38" s="1"/>
  <c r="V375" i="38" s="1"/>
  <c r="U375" i="38"/>
  <c r="W375" i="38" s="1"/>
  <c r="S375" i="43"/>
  <c r="S375" i="41"/>
  <c r="S375" i="36"/>
  <c r="T375" i="36" s="1"/>
  <c r="V375" i="36" s="1"/>
  <c r="U375" i="36"/>
  <c r="W375" i="36" s="1"/>
  <c r="U375" i="34"/>
  <c r="W375" i="34" s="1"/>
  <c r="S375" i="34"/>
  <c r="T375" i="34" s="1"/>
  <c r="V375" i="34" s="1"/>
  <c r="S227" i="41"/>
  <c r="U227" i="31"/>
  <c r="W227" i="31" s="1"/>
  <c r="S227" i="31"/>
  <c r="T227" i="31" s="1"/>
  <c r="V227" i="31" s="1"/>
  <c r="U227" i="36"/>
  <c r="W227" i="36" s="1"/>
  <c r="S227" i="36"/>
  <c r="T227" i="36" s="1"/>
  <c r="V227" i="36" s="1"/>
  <c r="S227" i="39"/>
  <c r="W227" i="28"/>
  <c r="V227" i="28"/>
  <c r="S227" i="43"/>
  <c r="S227" i="45"/>
  <c r="U227" i="45" s="1"/>
  <c r="W227" i="45" s="1"/>
  <c r="T227" i="45"/>
  <c r="V227" i="45" s="1"/>
  <c r="S227" i="37"/>
  <c r="T227" i="37" s="1"/>
  <c r="V227" i="37" s="1"/>
  <c r="U227" i="37"/>
  <c r="W227" i="37" s="1"/>
  <c r="T227" i="46"/>
  <c r="V227" i="46" s="1"/>
  <c r="S227" i="46"/>
  <c r="U227" i="46" s="1"/>
  <c r="W227" i="46" s="1"/>
  <c r="S227" i="34"/>
  <c r="T227" i="34" s="1"/>
  <c r="V227" i="34" s="1"/>
  <c r="U227" i="34"/>
  <c r="W227" i="34" s="1"/>
  <c r="S227" i="35"/>
  <c r="T227" i="35" s="1"/>
  <c r="V227" i="35" s="1"/>
  <c r="U227" i="35"/>
  <c r="W227" i="35" s="1"/>
  <c r="S227" i="44"/>
  <c r="S227" i="32"/>
  <c r="T227" i="32" s="1"/>
  <c r="V227" i="32" s="1"/>
  <c r="U227" i="32"/>
  <c r="W227" i="32" s="1"/>
  <c r="S227" i="40"/>
  <c r="S227" i="29"/>
  <c r="T227" i="29" s="1"/>
  <c r="V227" i="29" s="1"/>
  <c r="U227" i="29"/>
  <c r="W227" i="29" s="1"/>
  <c r="U227" i="48"/>
  <c r="W227" i="48" s="1"/>
  <c r="S227" i="48"/>
  <c r="T227" i="48" s="1"/>
  <c r="V227" i="48" s="1"/>
  <c r="U227" i="33"/>
  <c r="W227" i="33" s="1"/>
  <c r="S227" i="33"/>
  <c r="T227" i="33" s="1"/>
  <c r="V227" i="33" s="1"/>
  <c r="S227" i="38"/>
  <c r="T227" i="38" s="1"/>
  <c r="V227" i="38" s="1"/>
  <c r="U227" i="38"/>
  <c r="W227" i="38" s="1"/>
  <c r="S227" i="42"/>
  <c r="U227" i="30"/>
  <c r="W227" i="30" s="1"/>
  <c r="S227" i="30"/>
  <c r="T227" i="30" s="1"/>
  <c r="V227" i="30" s="1"/>
  <c r="V227" i="47"/>
  <c r="W227" i="47"/>
  <c r="U286" i="48"/>
  <c r="W286" i="48" s="1"/>
  <c r="S286" i="48"/>
  <c r="T286" i="48" s="1"/>
  <c r="V286" i="48" s="1"/>
  <c r="S286" i="37"/>
  <c r="U286" i="34"/>
  <c r="W286" i="34" s="1"/>
  <c r="S286" i="34"/>
  <c r="T286" i="34" s="1"/>
  <c r="V286" i="34" s="1"/>
  <c r="S286" i="35"/>
  <c r="T286" i="35" s="1"/>
  <c r="V286" i="35" s="1"/>
  <c r="U286" i="35"/>
  <c r="W286" i="35" s="1"/>
  <c r="S286" i="31"/>
  <c r="T286" i="31" s="1"/>
  <c r="V286" i="31" s="1"/>
  <c r="U286" i="31"/>
  <c r="W286" i="31" s="1"/>
  <c r="S286" i="29"/>
  <c r="T286" i="29" s="1"/>
  <c r="V286" i="29" s="1"/>
  <c r="U286" i="29"/>
  <c r="W286" i="29" s="1"/>
  <c r="S286" i="43"/>
  <c r="S286" i="41"/>
  <c r="S286" i="45"/>
  <c r="U286" i="45" s="1"/>
  <c r="W286" i="45" s="1"/>
  <c r="T286" i="45"/>
  <c r="V286" i="45" s="1"/>
  <c r="S286" i="36"/>
  <c r="T286" i="36" s="1"/>
  <c r="V286" i="36" s="1"/>
  <c r="U286" i="36"/>
  <c r="W286" i="36" s="1"/>
  <c r="V286" i="28"/>
  <c r="W286" i="28"/>
  <c r="S286" i="30"/>
  <c r="T286" i="30" s="1"/>
  <c r="V286" i="30" s="1"/>
  <c r="U286" i="30"/>
  <c r="W286" i="30" s="1"/>
  <c r="S286" i="38"/>
  <c r="W286" i="47"/>
  <c r="V286" i="47"/>
  <c r="S286" i="32"/>
  <c r="T286" i="32" s="1"/>
  <c r="V286" i="32" s="1"/>
  <c r="U286" i="32"/>
  <c r="W286" i="32" s="1"/>
  <c r="S286" i="44"/>
  <c r="S286" i="42"/>
  <c r="S286" i="33"/>
  <c r="T286" i="33" s="1"/>
  <c r="V286" i="33" s="1"/>
  <c r="U286" i="33"/>
  <c r="W286" i="33" s="1"/>
  <c r="S286" i="40"/>
  <c r="S286" i="39"/>
  <c r="S286" i="46"/>
  <c r="U286" i="46" s="1"/>
  <c r="W286" i="46" s="1"/>
  <c r="T286" i="46"/>
  <c r="V286" i="46" s="1"/>
  <c r="S365" i="40"/>
  <c r="T365" i="46"/>
  <c r="V365" i="46" s="1"/>
  <c r="S365" i="46"/>
  <c r="U365" i="46" s="1"/>
  <c r="W365" i="46" s="1"/>
  <c r="W365" i="28"/>
  <c r="V365" i="28"/>
  <c r="S365" i="39"/>
  <c r="U365" i="30"/>
  <c r="W365" i="30" s="1"/>
  <c r="S365" i="30"/>
  <c r="T365" i="30" s="1"/>
  <c r="V365" i="30" s="1"/>
  <c r="S365" i="42"/>
  <c r="T365" i="42" s="1"/>
  <c r="V365" i="42" s="1"/>
  <c r="U365" i="42"/>
  <c r="W365" i="42" s="1"/>
  <c r="U365" i="29"/>
  <c r="W365" i="29" s="1"/>
  <c r="S365" i="29"/>
  <c r="T365" i="29" s="1"/>
  <c r="V365" i="29" s="1"/>
  <c r="U365" i="33"/>
  <c r="W365" i="33" s="1"/>
  <c r="S365" i="33"/>
  <c r="T365" i="33" s="1"/>
  <c r="V365" i="33" s="1"/>
  <c r="S365" i="44"/>
  <c r="S365" i="37"/>
  <c r="T365" i="37" s="1"/>
  <c r="V365" i="37" s="1"/>
  <c r="U365" i="37"/>
  <c r="W365" i="37" s="1"/>
  <c r="S365" i="45"/>
  <c r="U365" i="32"/>
  <c r="W365" i="32" s="1"/>
  <c r="S365" i="32"/>
  <c r="T365" i="32" s="1"/>
  <c r="V365" i="32" s="1"/>
  <c r="V365" i="47"/>
  <c r="W365" i="47"/>
  <c r="U365" i="31"/>
  <c r="W365" i="31" s="1"/>
  <c r="S365" i="31"/>
  <c r="T365" i="31" s="1"/>
  <c r="V365" i="31" s="1"/>
  <c r="S365" i="34"/>
  <c r="T365" i="34" s="1"/>
  <c r="V365" i="34" s="1"/>
  <c r="U365" i="34"/>
  <c r="W365" i="34" s="1"/>
  <c r="S365" i="38"/>
  <c r="S365" i="35"/>
  <c r="T365" i="35" s="1"/>
  <c r="V365" i="35" s="1"/>
  <c r="U365" i="35"/>
  <c r="W365" i="35" s="1"/>
  <c r="U365" i="36"/>
  <c r="W365" i="36" s="1"/>
  <c r="S365" i="36"/>
  <c r="T365" i="36" s="1"/>
  <c r="V365" i="36" s="1"/>
  <c r="S365" i="41"/>
  <c r="U365" i="48"/>
  <c r="W365" i="48" s="1"/>
  <c r="S365" i="48"/>
  <c r="T365" i="48" s="1"/>
  <c r="V365" i="48" s="1"/>
  <c r="S365" i="43"/>
  <c r="S158" i="40"/>
  <c r="S158" i="35"/>
  <c r="T158" i="35" s="1"/>
  <c r="V158" i="35" s="1"/>
  <c r="U158" i="35"/>
  <c r="W158" i="35" s="1"/>
  <c r="V158" i="28"/>
  <c r="W158" i="28"/>
  <c r="U158" i="36"/>
  <c r="W158" i="36" s="1"/>
  <c r="S158" i="36"/>
  <c r="T158" i="36" s="1"/>
  <c r="V158" i="36" s="1"/>
  <c r="S158" i="42"/>
  <c r="S158" i="31"/>
  <c r="T158" i="31" s="1"/>
  <c r="V158" i="31" s="1"/>
  <c r="U158" i="31"/>
  <c r="W158" i="31" s="1"/>
  <c r="S158" i="38"/>
  <c r="T158" i="38" s="1"/>
  <c r="V158" i="38" s="1"/>
  <c r="U158" i="38"/>
  <c r="W158" i="38" s="1"/>
  <c r="S158" i="44"/>
  <c r="S158" i="29"/>
  <c r="T158" i="29" s="1"/>
  <c r="V158" i="29" s="1"/>
  <c r="U158" i="29"/>
  <c r="W158" i="29" s="1"/>
  <c r="S158" i="48"/>
  <c r="T158" i="48" s="1"/>
  <c r="V158" i="48" s="1"/>
  <c r="U158" i="48"/>
  <c r="W158" i="48" s="1"/>
  <c r="S158" i="32"/>
  <c r="T158" i="32" s="1"/>
  <c r="V158" i="32" s="1"/>
  <c r="U158" i="32"/>
  <c r="W158" i="32" s="1"/>
  <c r="U158" i="33"/>
  <c r="W158" i="33" s="1"/>
  <c r="S158" i="33"/>
  <c r="T158" i="33" s="1"/>
  <c r="V158" i="33" s="1"/>
  <c r="S158" i="30"/>
  <c r="T158" i="30" s="1"/>
  <c r="V158" i="30" s="1"/>
  <c r="U158" i="30"/>
  <c r="W158" i="30" s="1"/>
  <c r="S158" i="45"/>
  <c r="U158" i="45" s="1"/>
  <c r="W158" i="45" s="1"/>
  <c r="T158" i="45"/>
  <c r="V158" i="45" s="1"/>
  <c r="W158" i="47"/>
  <c r="V158" i="47"/>
  <c r="S158" i="43"/>
  <c r="S158" i="39"/>
  <c r="S158" i="34"/>
  <c r="T158" i="34" s="1"/>
  <c r="V158" i="34" s="1"/>
  <c r="U158" i="34"/>
  <c r="W158" i="34" s="1"/>
  <c r="T158" i="46"/>
  <c r="V158" i="46" s="1"/>
  <c r="S158" i="46"/>
  <c r="U158" i="46" s="1"/>
  <c r="W158" i="46" s="1"/>
  <c r="S158" i="41"/>
  <c r="S158" i="37"/>
  <c r="U376" i="34"/>
  <c r="W376" i="34" s="1"/>
  <c r="S376" i="34"/>
  <c r="T376" i="34" s="1"/>
  <c r="V376" i="34" s="1"/>
  <c r="U376" i="32"/>
  <c r="W376" i="32" s="1"/>
  <c r="S376" i="32"/>
  <c r="T376" i="32" s="1"/>
  <c r="V376" i="32" s="1"/>
  <c r="S376" i="39"/>
  <c r="S376" i="38"/>
  <c r="T376" i="46"/>
  <c r="V376" i="46" s="1"/>
  <c r="S376" i="46"/>
  <c r="U376" i="46" s="1"/>
  <c r="W376" i="46" s="1"/>
  <c r="U376" i="31"/>
  <c r="W376" i="31" s="1"/>
  <c r="S376" i="31"/>
  <c r="T376" i="31" s="1"/>
  <c r="V376" i="31" s="1"/>
  <c r="S376" i="30"/>
  <c r="T376" i="30" s="1"/>
  <c r="V376" i="30" s="1"/>
  <c r="U376" i="30"/>
  <c r="W376" i="30" s="1"/>
  <c r="S376" i="48"/>
  <c r="T376" i="48" s="1"/>
  <c r="V376" i="48" s="1"/>
  <c r="U376" i="48"/>
  <c r="W376" i="48" s="1"/>
  <c r="S376" i="45"/>
  <c r="S376" i="29"/>
  <c r="T376" i="29" s="1"/>
  <c r="V376" i="29" s="1"/>
  <c r="U376" i="29"/>
  <c r="W376" i="29" s="1"/>
  <c r="S376" i="43"/>
  <c r="S376" i="33"/>
  <c r="T376" i="33" s="1"/>
  <c r="V376" i="33" s="1"/>
  <c r="U376" i="33"/>
  <c r="W376" i="33" s="1"/>
  <c r="W376" i="28"/>
  <c r="V376" i="28"/>
  <c r="U376" i="36"/>
  <c r="W376" i="36" s="1"/>
  <c r="S376" i="36"/>
  <c r="T376" i="36" s="1"/>
  <c r="V376" i="36" s="1"/>
  <c r="S376" i="42"/>
  <c r="S376" i="41"/>
  <c r="S376" i="37"/>
  <c r="U376" i="35"/>
  <c r="W376" i="35" s="1"/>
  <c r="S376" i="35"/>
  <c r="T376" i="35" s="1"/>
  <c r="V376" i="35" s="1"/>
  <c r="S376" i="44"/>
  <c r="S376" i="40"/>
  <c r="W376" i="47"/>
  <c r="V376" i="47"/>
  <c r="S302" i="42"/>
  <c r="S302" i="45"/>
  <c r="U302" i="45" s="1"/>
  <c r="W302" i="45" s="1"/>
  <c r="T302" i="45"/>
  <c r="V302" i="45" s="1"/>
  <c r="S302" i="38"/>
  <c r="S302" i="43"/>
  <c r="S302" i="29"/>
  <c r="T302" i="29" s="1"/>
  <c r="V302" i="29" s="1"/>
  <c r="U302" i="29"/>
  <c r="W302" i="29" s="1"/>
  <c r="U302" i="31"/>
  <c r="W302" i="31" s="1"/>
  <c r="S302" i="31"/>
  <c r="T302" i="31" s="1"/>
  <c r="V302" i="31" s="1"/>
  <c r="S302" i="40"/>
  <c r="U302" i="34"/>
  <c r="W302" i="34" s="1"/>
  <c r="S302" i="34"/>
  <c r="T302" i="34" s="1"/>
  <c r="V302" i="34" s="1"/>
  <c r="W302" i="28"/>
  <c r="V302" i="28"/>
  <c r="S302" i="39"/>
  <c r="U302" i="33"/>
  <c r="W302" i="33" s="1"/>
  <c r="S302" i="33"/>
  <c r="T302" i="33" s="1"/>
  <c r="V302" i="33" s="1"/>
  <c r="S302" i="41"/>
  <c r="U302" i="32"/>
  <c r="W302" i="32" s="1"/>
  <c r="S302" i="32"/>
  <c r="T302" i="32" s="1"/>
  <c r="V302" i="32" s="1"/>
  <c r="S302" i="37"/>
  <c r="S302" i="44"/>
  <c r="U302" i="30"/>
  <c r="W302" i="30" s="1"/>
  <c r="S302" i="30"/>
  <c r="T302" i="30" s="1"/>
  <c r="V302" i="30" s="1"/>
  <c r="U302" i="48"/>
  <c r="W302" i="48" s="1"/>
  <c r="S302" i="48"/>
  <c r="T302" i="48" s="1"/>
  <c r="V302" i="48" s="1"/>
  <c r="W302" i="47"/>
  <c r="V302" i="47"/>
  <c r="U302" i="36"/>
  <c r="W302" i="36" s="1"/>
  <c r="S302" i="36"/>
  <c r="T302" i="36" s="1"/>
  <c r="V302" i="36" s="1"/>
  <c r="S302" i="46"/>
  <c r="U302" i="46" s="1"/>
  <c r="W302" i="46" s="1"/>
  <c r="T302" i="46"/>
  <c r="V302" i="46" s="1"/>
  <c r="U302" i="35"/>
  <c r="W302" i="35" s="1"/>
  <c r="S302" i="35"/>
  <c r="T302" i="35" s="1"/>
  <c r="V302" i="35" s="1"/>
  <c r="U112" i="30"/>
  <c r="W112" i="30" s="1"/>
  <c r="S112" i="30"/>
  <c r="T112" i="30" s="1"/>
  <c r="V112" i="30" s="1"/>
  <c r="S112" i="37"/>
  <c r="T112" i="37" s="1"/>
  <c r="V112" i="37" s="1"/>
  <c r="U112" i="37"/>
  <c r="W112" i="37" s="1"/>
  <c r="S112" i="42"/>
  <c r="S112" i="46"/>
  <c r="U112" i="46" s="1"/>
  <c r="W112" i="46" s="1"/>
  <c r="T112" i="46"/>
  <c r="V112" i="46" s="1"/>
  <c r="S112" i="32"/>
  <c r="T112" i="32" s="1"/>
  <c r="V112" i="32" s="1"/>
  <c r="U112" i="32"/>
  <c r="W112" i="32" s="1"/>
  <c r="S112" i="36"/>
  <c r="T112" i="36" s="1"/>
  <c r="V112" i="36" s="1"/>
  <c r="U112" i="36"/>
  <c r="W112" i="36" s="1"/>
  <c r="S112" i="44"/>
  <c r="V112" i="47"/>
  <c r="W112" i="47"/>
  <c r="U112" i="29"/>
  <c r="W112" i="29" s="1"/>
  <c r="S112" i="29"/>
  <c r="T112" i="29" s="1"/>
  <c r="V112" i="29" s="1"/>
  <c r="S112" i="35"/>
  <c r="T112" i="35" s="1"/>
  <c r="V112" i="35" s="1"/>
  <c r="U112" i="35"/>
  <c r="W112" i="35" s="1"/>
  <c r="U112" i="48"/>
  <c r="W112" i="48" s="1"/>
  <c r="S112" i="48"/>
  <c r="T112" i="48" s="1"/>
  <c r="V112" i="48" s="1"/>
  <c r="S112" i="40"/>
  <c r="T112" i="40" s="1"/>
  <c r="V112" i="40" s="1"/>
  <c r="U112" i="40"/>
  <c r="W112" i="40" s="1"/>
  <c r="S112" i="43"/>
  <c r="S112" i="33"/>
  <c r="T112" i="33" s="1"/>
  <c r="V112" i="33" s="1"/>
  <c r="U112" i="33"/>
  <c r="W112" i="33" s="1"/>
  <c r="S112" i="39"/>
  <c r="S112" i="31"/>
  <c r="T112" i="31" s="1"/>
  <c r="V112" i="31" s="1"/>
  <c r="U112" i="31"/>
  <c r="W112" i="31" s="1"/>
  <c r="W112" i="28"/>
  <c r="V112" i="28"/>
  <c r="S112" i="34"/>
  <c r="T112" i="34" s="1"/>
  <c r="V112" i="34" s="1"/>
  <c r="U112" i="34"/>
  <c r="W112" i="34" s="1"/>
  <c r="S112" i="45"/>
  <c r="S112" i="41"/>
  <c r="S112" i="38"/>
  <c r="T112" i="38" s="1"/>
  <c r="V112" i="38" s="1"/>
  <c r="U112" i="38"/>
  <c r="W112" i="38" s="1"/>
  <c r="S380" i="32"/>
  <c r="T380" i="32" s="1"/>
  <c r="V380" i="32" s="1"/>
  <c r="U380" i="32"/>
  <c r="W380" i="32" s="1"/>
  <c r="S380" i="30"/>
  <c r="T380" i="30" s="1"/>
  <c r="V380" i="30" s="1"/>
  <c r="U380" i="30"/>
  <c r="W380" i="30" s="1"/>
  <c r="U380" i="34"/>
  <c r="W380" i="34" s="1"/>
  <c r="S380" i="34"/>
  <c r="T380" i="34" s="1"/>
  <c r="V380" i="34" s="1"/>
  <c r="S380" i="45"/>
  <c r="S380" i="41"/>
  <c r="S380" i="42"/>
  <c r="S380" i="33"/>
  <c r="T380" i="33" s="1"/>
  <c r="V380" i="33" s="1"/>
  <c r="U380" i="33"/>
  <c r="W380" i="33" s="1"/>
  <c r="S380" i="37"/>
  <c r="U380" i="48"/>
  <c r="W380" i="48" s="1"/>
  <c r="S380" i="48"/>
  <c r="T380" i="48" s="1"/>
  <c r="V380" i="48" s="1"/>
  <c r="W380" i="47"/>
  <c r="V380" i="47"/>
  <c r="S380" i="35"/>
  <c r="T380" i="35" s="1"/>
  <c r="V380" i="35" s="1"/>
  <c r="U380" i="35"/>
  <c r="W380" i="35" s="1"/>
  <c r="S380" i="31"/>
  <c r="T380" i="31" s="1"/>
  <c r="V380" i="31" s="1"/>
  <c r="U380" i="31"/>
  <c r="W380" i="31" s="1"/>
  <c r="V380" i="28"/>
  <c r="W380" i="28"/>
  <c r="U380" i="36"/>
  <c r="W380" i="36" s="1"/>
  <c r="S380" i="36"/>
  <c r="T380" i="36" s="1"/>
  <c r="V380" i="36" s="1"/>
  <c r="S380" i="38"/>
  <c r="T380" i="38" s="1"/>
  <c r="V380" i="38" s="1"/>
  <c r="U380" i="38"/>
  <c r="W380" i="38" s="1"/>
  <c r="S380" i="39"/>
  <c r="S380" i="40"/>
  <c r="S380" i="44"/>
  <c r="S380" i="46"/>
  <c r="U380" i="46" s="1"/>
  <c r="W380" i="46" s="1"/>
  <c r="T380" i="46"/>
  <c r="V380" i="46" s="1"/>
  <c r="S380" i="29"/>
  <c r="T380" i="29" s="1"/>
  <c r="V380" i="29" s="1"/>
  <c r="U380" i="29"/>
  <c r="W380" i="29" s="1"/>
  <c r="S380" i="43"/>
  <c r="W105" i="47"/>
  <c r="V105" i="47"/>
  <c r="T105" i="46"/>
  <c r="V105" i="46" s="1"/>
  <c r="S105" i="46"/>
  <c r="U105" i="46" s="1"/>
  <c r="W105" i="46" s="1"/>
  <c r="W105" i="28"/>
  <c r="V105" i="28"/>
  <c r="S105" i="42"/>
  <c r="S105" i="45"/>
  <c r="S105" i="39"/>
  <c r="U105" i="48"/>
  <c r="W105" i="48" s="1"/>
  <c r="S105" i="48"/>
  <c r="T105" i="48" s="1"/>
  <c r="V105" i="48" s="1"/>
  <c r="U105" i="31"/>
  <c r="W105" i="31" s="1"/>
  <c r="S105" i="31"/>
  <c r="T105" i="31" s="1"/>
  <c r="V105" i="31" s="1"/>
  <c r="S105" i="37"/>
  <c r="U105" i="35"/>
  <c r="W105" i="35" s="1"/>
  <c r="S105" i="35"/>
  <c r="T105" i="35" s="1"/>
  <c r="V105" i="35" s="1"/>
  <c r="S105" i="38"/>
  <c r="S105" i="36"/>
  <c r="T105" i="36" s="1"/>
  <c r="V105" i="36" s="1"/>
  <c r="U105" i="36"/>
  <c r="W105" i="36" s="1"/>
  <c r="S105" i="44"/>
  <c r="S105" i="40"/>
  <c r="S105" i="29"/>
  <c r="T105" i="29" s="1"/>
  <c r="V105" i="29" s="1"/>
  <c r="U105" i="29"/>
  <c r="W105" i="29" s="1"/>
  <c r="S105" i="43"/>
  <c r="S105" i="34"/>
  <c r="T105" i="34" s="1"/>
  <c r="V105" i="34" s="1"/>
  <c r="U105" i="34"/>
  <c r="W105" i="34" s="1"/>
  <c r="U105" i="32"/>
  <c r="W105" i="32" s="1"/>
  <c r="S105" i="32"/>
  <c r="T105" i="32" s="1"/>
  <c r="V105" i="32" s="1"/>
  <c r="S105" i="41"/>
  <c r="S105" i="30"/>
  <c r="T105" i="30" s="1"/>
  <c r="V105" i="30" s="1"/>
  <c r="U105" i="30"/>
  <c r="W105" i="30" s="1"/>
  <c r="S105" i="33"/>
  <c r="T105" i="33" s="1"/>
  <c r="V105" i="33" s="1"/>
  <c r="U105" i="33"/>
  <c r="W105" i="33" s="1"/>
  <c r="S454" i="44"/>
  <c r="S454" i="48"/>
  <c r="T454" i="48" s="1"/>
  <c r="V454" i="48" s="1"/>
  <c r="U454" i="48"/>
  <c r="W454" i="48" s="1"/>
  <c r="S454" i="35"/>
  <c r="T454" i="35" s="1"/>
  <c r="V454" i="35" s="1"/>
  <c r="U454" i="35"/>
  <c r="W454" i="35" s="1"/>
  <c r="S454" i="40"/>
  <c r="S454" i="31"/>
  <c r="T454" i="31" s="1"/>
  <c r="V454" i="31" s="1"/>
  <c r="U454" i="31"/>
  <c r="W454" i="31" s="1"/>
  <c r="V454" i="28"/>
  <c r="W454" i="28"/>
  <c r="S454" i="37"/>
  <c r="T454" i="37" s="1"/>
  <c r="V454" i="37" s="1"/>
  <c r="U454" i="37"/>
  <c r="W454" i="37" s="1"/>
  <c r="S454" i="41"/>
  <c r="T454" i="46"/>
  <c r="V454" i="46" s="1"/>
  <c r="S454" i="46"/>
  <c r="U454" i="46" s="1"/>
  <c r="W454" i="46" s="1"/>
  <c r="S454" i="45"/>
  <c r="U454" i="45" s="1"/>
  <c r="W454" i="45" s="1"/>
  <c r="T454" i="45"/>
  <c r="V454" i="45" s="1"/>
  <c r="S454" i="32"/>
  <c r="T454" i="32" s="1"/>
  <c r="V454" i="32" s="1"/>
  <c r="U454" i="32"/>
  <c r="W454" i="32" s="1"/>
  <c r="W454" i="47"/>
  <c r="V454" i="47"/>
  <c r="U454" i="29"/>
  <c r="W454" i="29" s="1"/>
  <c r="S454" i="29"/>
  <c r="T454" i="29" s="1"/>
  <c r="V454" i="29" s="1"/>
  <c r="S454" i="36"/>
  <c r="T454" i="36" s="1"/>
  <c r="V454" i="36" s="1"/>
  <c r="U454" i="36"/>
  <c r="W454" i="36" s="1"/>
  <c r="S454" i="39"/>
  <c r="U454" i="30"/>
  <c r="W454" i="30" s="1"/>
  <c r="S454" i="30"/>
  <c r="T454" i="30" s="1"/>
  <c r="V454" i="30" s="1"/>
  <c r="S454" i="34"/>
  <c r="T454" i="34" s="1"/>
  <c r="V454" i="34" s="1"/>
  <c r="U454" i="34"/>
  <c r="W454" i="34" s="1"/>
  <c r="S454" i="38"/>
  <c r="S454" i="42"/>
  <c r="S454" i="43"/>
  <c r="T454" i="43" s="1"/>
  <c r="V454" i="43" s="1"/>
  <c r="U454" i="43"/>
  <c r="W454" i="43" s="1"/>
  <c r="S454" i="33"/>
  <c r="T454" i="33" s="1"/>
  <c r="V454" i="33" s="1"/>
  <c r="U454" i="33"/>
  <c r="W454" i="33" s="1"/>
  <c r="S128" i="41"/>
  <c r="S128" i="45"/>
  <c r="U128" i="45" s="1"/>
  <c r="W128" i="45" s="1"/>
  <c r="T128" i="45"/>
  <c r="V128" i="45" s="1"/>
  <c r="U128" i="31"/>
  <c r="W128" i="31" s="1"/>
  <c r="S128" i="31"/>
  <c r="T128" i="31" s="1"/>
  <c r="V128" i="31" s="1"/>
  <c r="S128" i="30"/>
  <c r="T128" i="30" s="1"/>
  <c r="V128" i="30" s="1"/>
  <c r="U128" i="30"/>
  <c r="W128" i="30" s="1"/>
  <c r="S128" i="44"/>
  <c r="S128" i="42"/>
  <c r="S128" i="38"/>
  <c r="S128" i="39"/>
  <c r="S128" i="48"/>
  <c r="T128" i="48" s="1"/>
  <c r="V128" i="48" s="1"/>
  <c r="U128" i="48"/>
  <c r="W128" i="48" s="1"/>
  <c r="S128" i="46"/>
  <c r="U128" i="46" s="1"/>
  <c r="W128" i="46" s="1"/>
  <c r="T128" i="46"/>
  <c r="V128" i="46" s="1"/>
  <c r="U128" i="36"/>
  <c r="W128" i="36" s="1"/>
  <c r="S128" i="36"/>
  <c r="T128" i="36" s="1"/>
  <c r="V128" i="36" s="1"/>
  <c r="V128" i="28"/>
  <c r="W128" i="28"/>
  <c r="U128" i="35"/>
  <c r="W128" i="35" s="1"/>
  <c r="S128" i="35"/>
  <c r="T128" i="35" s="1"/>
  <c r="V128" i="35" s="1"/>
  <c r="U128" i="33"/>
  <c r="W128" i="33" s="1"/>
  <c r="S128" i="33"/>
  <c r="T128" i="33" s="1"/>
  <c r="V128" i="33" s="1"/>
  <c r="U128" i="34"/>
  <c r="W128" i="34" s="1"/>
  <c r="S128" i="34"/>
  <c r="T128" i="34" s="1"/>
  <c r="V128" i="34" s="1"/>
  <c r="U128" i="29"/>
  <c r="W128" i="29" s="1"/>
  <c r="S128" i="29"/>
  <c r="T128" i="29" s="1"/>
  <c r="V128" i="29" s="1"/>
  <c r="S128" i="40"/>
  <c r="U128" i="32"/>
  <c r="W128" i="32" s="1"/>
  <c r="S128" i="32"/>
  <c r="T128" i="32" s="1"/>
  <c r="V128" i="32" s="1"/>
  <c r="S128" i="37"/>
  <c r="T128" i="37" s="1"/>
  <c r="V128" i="37" s="1"/>
  <c r="U128" i="37"/>
  <c r="W128" i="37" s="1"/>
  <c r="S128" i="43"/>
  <c r="V128" i="47"/>
  <c r="W128" i="47"/>
  <c r="S415" i="40"/>
  <c r="W415" i="47"/>
  <c r="V415" i="47"/>
  <c r="S415" i="41"/>
  <c r="U415" i="31"/>
  <c r="W415" i="31" s="1"/>
  <c r="S415" i="31"/>
  <c r="T415" i="31" s="1"/>
  <c r="V415" i="31" s="1"/>
  <c r="S415" i="32"/>
  <c r="T415" i="32" s="1"/>
  <c r="V415" i="32" s="1"/>
  <c r="U415" i="32"/>
  <c r="W415" i="32" s="1"/>
  <c r="S415" i="35"/>
  <c r="T415" i="35" s="1"/>
  <c r="V415" i="35" s="1"/>
  <c r="U415" i="35"/>
  <c r="W415" i="35" s="1"/>
  <c r="S415" i="34"/>
  <c r="T415" i="34" s="1"/>
  <c r="V415" i="34" s="1"/>
  <c r="U415" i="34"/>
  <c r="W415" i="34" s="1"/>
  <c r="S415" i="44"/>
  <c r="S415" i="33"/>
  <c r="T415" i="33" s="1"/>
  <c r="V415" i="33" s="1"/>
  <c r="U415" i="33"/>
  <c r="W415" i="33" s="1"/>
  <c r="S415" i="43"/>
  <c r="S415" i="29"/>
  <c r="T415" i="29" s="1"/>
  <c r="V415" i="29" s="1"/>
  <c r="U415" i="29"/>
  <c r="W415" i="29" s="1"/>
  <c r="U415" i="30"/>
  <c r="W415" i="30" s="1"/>
  <c r="S415" i="30"/>
  <c r="T415" i="30" s="1"/>
  <c r="V415" i="30" s="1"/>
  <c r="S415" i="38"/>
  <c r="S415" i="37"/>
  <c r="S415" i="46"/>
  <c r="U415" i="46" s="1"/>
  <c r="W415" i="46" s="1"/>
  <c r="T415" i="46"/>
  <c r="V415" i="46" s="1"/>
  <c r="W415" i="28"/>
  <c r="V415" i="28"/>
  <c r="S415" i="42"/>
  <c r="S415" i="45"/>
  <c r="S415" i="39"/>
  <c r="U415" i="36"/>
  <c r="W415" i="36" s="1"/>
  <c r="S415" i="36"/>
  <c r="T415" i="36" s="1"/>
  <c r="V415" i="36" s="1"/>
  <c r="S415" i="48"/>
  <c r="T415" i="48" s="1"/>
  <c r="V415" i="48" s="1"/>
  <c r="U415" i="48"/>
  <c r="W415" i="48" s="1"/>
  <c r="S309" i="46"/>
  <c r="U309" i="46" s="1"/>
  <c r="W309" i="46" s="1"/>
  <c r="T309" i="46"/>
  <c r="V309" i="46" s="1"/>
  <c r="S309" i="44"/>
  <c r="S309" i="37"/>
  <c r="S309" i="35"/>
  <c r="T309" i="35" s="1"/>
  <c r="V309" i="35" s="1"/>
  <c r="U309" i="35"/>
  <c r="W309" i="35" s="1"/>
  <c r="V309" i="47"/>
  <c r="W309" i="47"/>
  <c r="S309" i="30"/>
  <c r="T309" i="30" s="1"/>
  <c r="V309" i="30" s="1"/>
  <c r="U309" i="30"/>
  <c r="W309" i="30" s="1"/>
  <c r="U309" i="48"/>
  <c r="W309" i="48" s="1"/>
  <c r="S309" i="48"/>
  <c r="T309" i="48" s="1"/>
  <c r="V309" i="48" s="1"/>
  <c r="S309" i="39"/>
  <c r="S309" i="32"/>
  <c r="T309" i="32" s="1"/>
  <c r="V309" i="32" s="1"/>
  <c r="U309" i="32"/>
  <c r="W309" i="32" s="1"/>
  <c r="U309" i="36"/>
  <c r="W309" i="36" s="1"/>
  <c r="S309" i="36"/>
  <c r="T309" i="36" s="1"/>
  <c r="V309" i="36" s="1"/>
  <c r="S309" i="41"/>
  <c r="S309" i="31"/>
  <c r="T309" i="31" s="1"/>
  <c r="V309" i="31" s="1"/>
  <c r="U309" i="31"/>
  <c r="W309" i="31" s="1"/>
  <c r="S309" i="45"/>
  <c r="U309" i="45" s="1"/>
  <c r="W309" i="45" s="1"/>
  <c r="T309" i="45"/>
  <c r="V309" i="45" s="1"/>
  <c r="S309" i="42"/>
  <c r="S309" i="29"/>
  <c r="T309" i="29" s="1"/>
  <c r="V309" i="29" s="1"/>
  <c r="U309" i="29"/>
  <c r="W309" i="29" s="1"/>
  <c r="S309" i="34"/>
  <c r="T309" i="34" s="1"/>
  <c r="V309" i="34" s="1"/>
  <c r="U309" i="34"/>
  <c r="W309" i="34" s="1"/>
  <c r="S309" i="40"/>
  <c r="W309" i="28"/>
  <c r="V309" i="28"/>
  <c r="S309" i="33"/>
  <c r="T309" i="33" s="1"/>
  <c r="V309" i="33" s="1"/>
  <c r="U309" i="33"/>
  <c r="W309" i="33" s="1"/>
  <c r="S309" i="38"/>
  <c r="T309" i="38" s="1"/>
  <c r="V309" i="38" s="1"/>
  <c r="U309" i="38"/>
  <c r="W309" i="38" s="1"/>
  <c r="S309" i="43"/>
  <c r="S392" i="46"/>
  <c r="U392" i="46" s="1"/>
  <c r="W392" i="46" s="1"/>
  <c r="T392" i="46"/>
  <c r="V392" i="46" s="1"/>
  <c r="S392" i="45"/>
  <c r="U392" i="45" s="1"/>
  <c r="W392" i="45" s="1"/>
  <c r="T392" i="45"/>
  <c r="V392" i="45" s="1"/>
  <c r="S392" i="39"/>
  <c r="U392" i="36"/>
  <c r="W392" i="36" s="1"/>
  <c r="S392" i="36"/>
  <c r="T392" i="36" s="1"/>
  <c r="V392" i="36" s="1"/>
  <c r="U392" i="32"/>
  <c r="W392" i="32" s="1"/>
  <c r="S392" i="32"/>
  <c r="T392" i="32" s="1"/>
  <c r="V392" i="32" s="1"/>
  <c r="S392" i="43"/>
  <c r="S392" i="34"/>
  <c r="T392" i="34" s="1"/>
  <c r="V392" i="34" s="1"/>
  <c r="U392" i="34"/>
  <c r="W392" i="34" s="1"/>
  <c r="S392" i="29"/>
  <c r="T392" i="29" s="1"/>
  <c r="V392" i="29" s="1"/>
  <c r="U392" i="29"/>
  <c r="W392" i="29" s="1"/>
  <c r="S392" i="38"/>
  <c r="V392" i="28"/>
  <c r="W392" i="28"/>
  <c r="S392" i="31"/>
  <c r="T392" i="31" s="1"/>
  <c r="V392" i="31" s="1"/>
  <c r="U392" i="31"/>
  <c r="W392" i="31" s="1"/>
  <c r="S392" i="33"/>
  <c r="T392" i="33" s="1"/>
  <c r="V392" i="33" s="1"/>
  <c r="U392" i="33"/>
  <c r="W392" i="33" s="1"/>
  <c r="S392" i="35"/>
  <c r="T392" i="35" s="1"/>
  <c r="V392" i="35" s="1"/>
  <c r="U392" i="35"/>
  <c r="W392" i="35" s="1"/>
  <c r="S392" i="40"/>
  <c r="S392" i="42"/>
  <c r="U392" i="30"/>
  <c r="W392" i="30" s="1"/>
  <c r="S392" i="30"/>
  <c r="T392" i="30" s="1"/>
  <c r="V392" i="30" s="1"/>
  <c r="V392" i="47"/>
  <c r="W392" i="47"/>
  <c r="S392" i="37"/>
  <c r="T392" i="37" s="1"/>
  <c r="V392" i="37" s="1"/>
  <c r="U392" i="37"/>
  <c r="W392" i="37" s="1"/>
  <c r="U392" i="48"/>
  <c r="W392" i="48" s="1"/>
  <c r="S392" i="48"/>
  <c r="T392" i="48" s="1"/>
  <c r="V392" i="48" s="1"/>
  <c r="S392" i="41"/>
  <c r="S392" i="44"/>
  <c r="S464" i="43"/>
  <c r="S464" i="32"/>
  <c r="T464" i="32" s="1"/>
  <c r="V464" i="32" s="1"/>
  <c r="U464" i="32"/>
  <c r="W464" i="32" s="1"/>
  <c r="S464" i="38"/>
  <c r="T464" i="38" s="1"/>
  <c r="V464" i="38" s="1"/>
  <c r="U464" i="38"/>
  <c r="W464" i="38" s="1"/>
  <c r="U464" i="29"/>
  <c r="W464" i="29" s="1"/>
  <c r="S464" i="29"/>
  <c r="T464" i="29" s="1"/>
  <c r="V464" i="29" s="1"/>
  <c r="S464" i="48"/>
  <c r="T464" i="48" s="1"/>
  <c r="V464" i="48" s="1"/>
  <c r="U464" i="48"/>
  <c r="W464" i="48" s="1"/>
  <c r="S464" i="40"/>
  <c r="S464" i="37"/>
  <c r="T464" i="37" s="1"/>
  <c r="V464" i="37" s="1"/>
  <c r="U464" i="37"/>
  <c r="W464" i="37" s="1"/>
  <c r="S464" i="31"/>
  <c r="T464" i="31" s="1"/>
  <c r="V464" i="31" s="1"/>
  <c r="U464" i="31"/>
  <c r="W464" i="31" s="1"/>
  <c r="S464" i="34"/>
  <c r="T464" i="34" s="1"/>
  <c r="V464" i="34" s="1"/>
  <c r="U464" i="34"/>
  <c r="W464" i="34" s="1"/>
  <c r="S464" i="39"/>
  <c r="S464" i="42"/>
  <c r="T464" i="42" s="1"/>
  <c r="V464" i="42" s="1"/>
  <c r="U464" i="42"/>
  <c r="W464" i="42" s="1"/>
  <c r="S464" i="44"/>
  <c r="V464" i="28"/>
  <c r="W464" i="28"/>
  <c r="S464" i="36"/>
  <c r="T464" i="36" s="1"/>
  <c r="V464" i="36" s="1"/>
  <c r="U464" i="36"/>
  <c r="W464" i="36" s="1"/>
  <c r="W464" i="47"/>
  <c r="V464" i="47"/>
  <c r="S464" i="41"/>
  <c r="S464" i="45"/>
  <c r="U464" i="45" s="1"/>
  <c r="W464" i="45" s="1"/>
  <c r="T464" i="45"/>
  <c r="V464" i="45" s="1"/>
  <c r="S464" i="33"/>
  <c r="T464" i="33" s="1"/>
  <c r="V464" i="33" s="1"/>
  <c r="U464" i="33"/>
  <c r="W464" i="33" s="1"/>
  <c r="S464" i="30"/>
  <c r="T464" i="30" s="1"/>
  <c r="V464" i="30" s="1"/>
  <c r="U464" i="30"/>
  <c r="W464" i="30" s="1"/>
  <c r="T464" i="46"/>
  <c r="V464" i="46" s="1"/>
  <c r="S464" i="46"/>
  <c r="U464" i="46" s="1"/>
  <c r="W464" i="46" s="1"/>
  <c r="S464" i="35"/>
  <c r="T464" i="35" s="1"/>
  <c r="V464" i="35" s="1"/>
  <c r="U464" i="35"/>
  <c r="W464" i="35" s="1"/>
  <c r="U326" i="31"/>
  <c r="W326" i="31" s="1"/>
  <c r="S326" i="31"/>
  <c r="T326" i="31" s="1"/>
  <c r="V326" i="31" s="1"/>
  <c r="S326" i="32"/>
  <c r="T326" i="32" s="1"/>
  <c r="V326" i="32" s="1"/>
  <c r="U326" i="32"/>
  <c r="W326" i="32" s="1"/>
  <c r="S326" i="39"/>
  <c r="U326" i="35"/>
  <c r="W326" i="35" s="1"/>
  <c r="S326" i="35"/>
  <c r="T326" i="35" s="1"/>
  <c r="V326" i="35" s="1"/>
  <c r="S326" i="42"/>
  <c r="S326" i="41"/>
  <c r="S326" i="45"/>
  <c r="V326" i="47"/>
  <c r="W326" i="47"/>
  <c r="U326" i="30"/>
  <c r="W326" i="30" s="1"/>
  <c r="S326" i="30"/>
  <c r="T326" i="30" s="1"/>
  <c r="V326" i="30" s="1"/>
  <c r="S326" i="44"/>
  <c r="S326" i="43"/>
  <c r="U326" i="34"/>
  <c r="W326" i="34" s="1"/>
  <c r="S326" i="34"/>
  <c r="T326" i="34" s="1"/>
  <c r="V326" i="34" s="1"/>
  <c r="S326" i="46"/>
  <c r="U326" i="46" s="1"/>
  <c r="W326" i="46" s="1"/>
  <c r="T326" i="46"/>
  <c r="V326" i="46" s="1"/>
  <c r="S326" i="38"/>
  <c r="S326" i="48"/>
  <c r="T326" i="48" s="1"/>
  <c r="V326" i="48" s="1"/>
  <c r="U326" i="48"/>
  <c r="W326" i="48" s="1"/>
  <c r="S326" i="36"/>
  <c r="T326" i="36" s="1"/>
  <c r="V326" i="36" s="1"/>
  <c r="U326" i="36"/>
  <c r="W326" i="36" s="1"/>
  <c r="S326" i="33"/>
  <c r="T326" i="33" s="1"/>
  <c r="V326" i="33" s="1"/>
  <c r="U326" i="33"/>
  <c r="W326" i="33" s="1"/>
  <c r="S326" i="40"/>
  <c r="V326" i="28"/>
  <c r="W326" i="28"/>
  <c r="U326" i="29"/>
  <c r="W326" i="29" s="1"/>
  <c r="S326" i="29"/>
  <c r="T326" i="29" s="1"/>
  <c r="V326" i="29" s="1"/>
  <c r="S326" i="37"/>
  <c r="T326" i="37" s="1"/>
  <c r="V326" i="37" s="1"/>
  <c r="U326" i="37"/>
  <c r="W326" i="37" s="1"/>
  <c r="U248" i="29"/>
  <c r="W248" i="29" s="1"/>
  <c r="S248" i="29"/>
  <c r="T248" i="29" s="1"/>
  <c r="V248" i="29" s="1"/>
  <c r="W248" i="47"/>
  <c r="V248" i="47"/>
  <c r="S248" i="33"/>
  <c r="T248" i="33" s="1"/>
  <c r="V248" i="33" s="1"/>
  <c r="U248" i="33"/>
  <c r="W248" i="33" s="1"/>
  <c r="S248" i="36"/>
  <c r="T248" i="36" s="1"/>
  <c r="V248" i="36" s="1"/>
  <c r="U248" i="36"/>
  <c r="W248" i="36" s="1"/>
  <c r="S248" i="38"/>
  <c r="S248" i="42"/>
  <c r="S248" i="48"/>
  <c r="T248" i="48" s="1"/>
  <c r="V248" i="48" s="1"/>
  <c r="U248" i="48"/>
  <c r="W248" i="48" s="1"/>
  <c r="S248" i="35"/>
  <c r="T248" i="35" s="1"/>
  <c r="V248" i="35" s="1"/>
  <c r="U248" i="35"/>
  <c r="W248" i="35" s="1"/>
  <c r="V248" i="28"/>
  <c r="W248" i="28"/>
  <c r="S248" i="43"/>
  <c r="S248" i="31"/>
  <c r="T248" i="31" s="1"/>
  <c r="V248" i="31" s="1"/>
  <c r="U248" i="31"/>
  <c r="W248" i="31" s="1"/>
  <c r="S248" i="40"/>
  <c r="S248" i="45"/>
  <c r="S248" i="44"/>
  <c r="S248" i="32"/>
  <c r="T248" i="32" s="1"/>
  <c r="V248" i="32" s="1"/>
  <c r="U248" i="32"/>
  <c r="W248" i="32" s="1"/>
  <c r="S248" i="39"/>
  <c r="T248" i="46"/>
  <c r="V248" i="46" s="1"/>
  <c r="S248" i="46"/>
  <c r="U248" i="46" s="1"/>
  <c r="W248" i="46" s="1"/>
  <c r="S248" i="41"/>
  <c r="S248" i="30"/>
  <c r="T248" i="30" s="1"/>
  <c r="V248" i="30" s="1"/>
  <c r="U248" i="30"/>
  <c r="W248" i="30" s="1"/>
  <c r="S248" i="37"/>
  <c r="T248" i="37" s="1"/>
  <c r="V248" i="37" s="1"/>
  <c r="U248" i="37"/>
  <c r="W248" i="37" s="1"/>
  <c r="S248" i="34"/>
  <c r="T248" i="34" s="1"/>
  <c r="V248" i="34" s="1"/>
  <c r="U248" i="34"/>
  <c r="W248" i="34" s="1"/>
  <c r="S284" i="36"/>
  <c r="T284" i="36" s="1"/>
  <c r="V284" i="36" s="1"/>
  <c r="U284" i="36"/>
  <c r="W284" i="36" s="1"/>
  <c r="U284" i="31"/>
  <c r="W284" i="31" s="1"/>
  <c r="S284" i="31"/>
  <c r="T284" i="31" s="1"/>
  <c r="V284" i="31" s="1"/>
  <c r="S284" i="32"/>
  <c r="T284" i="32" s="1"/>
  <c r="V284" i="32" s="1"/>
  <c r="U284" i="32"/>
  <c r="W284" i="32" s="1"/>
  <c r="S284" i="44"/>
  <c r="W284" i="28"/>
  <c r="V284" i="28"/>
  <c r="T284" i="46"/>
  <c r="V284" i="46" s="1"/>
  <c r="S284" i="46"/>
  <c r="U284" i="46" s="1"/>
  <c r="W284" i="46" s="1"/>
  <c r="S284" i="41"/>
  <c r="T284" i="41" s="1"/>
  <c r="V284" i="41" s="1"/>
  <c r="U284" i="41"/>
  <c r="W284" i="41" s="1"/>
  <c r="S284" i="42"/>
  <c r="S284" i="35"/>
  <c r="T284" i="35" s="1"/>
  <c r="V284" i="35" s="1"/>
  <c r="U284" i="35"/>
  <c r="W284" i="35" s="1"/>
  <c r="S284" i="34"/>
  <c r="T284" i="34" s="1"/>
  <c r="V284" i="34" s="1"/>
  <c r="U284" i="34"/>
  <c r="W284" i="34" s="1"/>
  <c r="S284" i="38"/>
  <c r="S284" i="43"/>
  <c r="S284" i="45"/>
  <c r="U284" i="45" s="1"/>
  <c r="W284" i="45" s="1"/>
  <c r="T284" i="45"/>
  <c r="V284" i="45" s="1"/>
  <c r="S284" i="30"/>
  <c r="T284" i="30" s="1"/>
  <c r="V284" i="30" s="1"/>
  <c r="U284" i="30"/>
  <c r="W284" i="30" s="1"/>
  <c r="S284" i="33"/>
  <c r="T284" i="33" s="1"/>
  <c r="V284" i="33" s="1"/>
  <c r="U284" i="33"/>
  <c r="W284" i="33" s="1"/>
  <c r="S284" i="48"/>
  <c r="T284" i="48" s="1"/>
  <c r="V284" i="48" s="1"/>
  <c r="U284" i="48"/>
  <c r="W284" i="48" s="1"/>
  <c r="W284" i="47"/>
  <c r="V284" i="47"/>
  <c r="S284" i="39"/>
  <c r="S284" i="37"/>
  <c r="S284" i="40"/>
  <c r="S284" i="29"/>
  <c r="T284" i="29" s="1"/>
  <c r="V284" i="29" s="1"/>
  <c r="U284" i="29"/>
  <c r="W284" i="29" s="1"/>
  <c r="S290" i="41"/>
  <c r="S290" i="29"/>
  <c r="T290" i="29" s="1"/>
  <c r="V290" i="29" s="1"/>
  <c r="U290" i="29"/>
  <c r="W290" i="29" s="1"/>
  <c r="S290" i="36"/>
  <c r="T290" i="36" s="1"/>
  <c r="V290" i="36" s="1"/>
  <c r="U290" i="36"/>
  <c r="W290" i="36" s="1"/>
  <c r="S290" i="45"/>
  <c r="U290" i="45" s="1"/>
  <c r="W290" i="45" s="1"/>
  <c r="T290" i="45"/>
  <c r="V290" i="45" s="1"/>
  <c r="S290" i="30"/>
  <c r="T290" i="30" s="1"/>
  <c r="V290" i="30" s="1"/>
  <c r="U290" i="30"/>
  <c r="W290" i="30" s="1"/>
  <c r="S290" i="46"/>
  <c r="U290" i="46" s="1"/>
  <c r="W290" i="46" s="1"/>
  <c r="T290" i="46"/>
  <c r="V290" i="46" s="1"/>
  <c r="S290" i="35"/>
  <c r="T290" i="35" s="1"/>
  <c r="V290" i="35" s="1"/>
  <c r="U290" i="35"/>
  <c r="W290" i="35" s="1"/>
  <c r="S290" i="38"/>
  <c r="S290" i="32"/>
  <c r="T290" i="32" s="1"/>
  <c r="V290" i="32" s="1"/>
  <c r="U290" i="32"/>
  <c r="W290" i="32" s="1"/>
  <c r="V290" i="28"/>
  <c r="W290" i="28"/>
  <c r="S290" i="39"/>
  <c r="S290" i="42"/>
  <c r="S290" i="34"/>
  <c r="T290" i="34" s="1"/>
  <c r="V290" i="34" s="1"/>
  <c r="U290" i="34"/>
  <c r="W290" i="34" s="1"/>
  <c r="S290" i="40"/>
  <c r="U290" i="31"/>
  <c r="W290" i="31" s="1"/>
  <c r="S290" i="31"/>
  <c r="T290" i="31" s="1"/>
  <c r="V290" i="31" s="1"/>
  <c r="V290" i="47"/>
  <c r="W290" i="47"/>
  <c r="S290" i="33"/>
  <c r="T290" i="33" s="1"/>
  <c r="V290" i="33" s="1"/>
  <c r="U290" i="33"/>
  <c r="W290" i="33" s="1"/>
  <c r="S290" i="48"/>
  <c r="T290" i="48" s="1"/>
  <c r="V290" i="48" s="1"/>
  <c r="U290" i="48"/>
  <c r="W290" i="48" s="1"/>
  <c r="S290" i="44"/>
  <c r="S290" i="37"/>
  <c r="T290" i="37" s="1"/>
  <c r="V290" i="37" s="1"/>
  <c r="U290" i="37"/>
  <c r="W290" i="37" s="1"/>
  <c r="S290" i="43"/>
  <c r="W103" i="28"/>
  <c r="V103" i="28"/>
  <c r="W103" i="47"/>
  <c r="V103" i="47"/>
  <c r="U218" i="35"/>
  <c r="W218" i="35" s="1"/>
  <c r="S218" i="35"/>
  <c r="T218" i="35" s="1"/>
  <c r="V218" i="35" s="1"/>
  <c r="S218" i="29"/>
  <c r="T218" i="29" s="1"/>
  <c r="V218" i="29" s="1"/>
  <c r="U218" i="29"/>
  <c r="W218" i="29" s="1"/>
  <c r="S218" i="48"/>
  <c r="T218" i="48" s="1"/>
  <c r="V218" i="48" s="1"/>
  <c r="U218" i="48"/>
  <c r="W218" i="48" s="1"/>
  <c r="W218" i="28"/>
  <c r="V218" i="28"/>
  <c r="S218" i="36"/>
  <c r="T218" i="36" s="1"/>
  <c r="V218" i="36" s="1"/>
  <c r="U218" i="36"/>
  <c r="W218" i="36" s="1"/>
  <c r="S218" i="45"/>
  <c r="U218" i="45" s="1"/>
  <c r="W218" i="45" s="1"/>
  <c r="T218" i="45"/>
  <c r="V218" i="45" s="1"/>
  <c r="U218" i="32"/>
  <c r="W218" i="32" s="1"/>
  <c r="S218" i="32"/>
  <c r="T218" i="32" s="1"/>
  <c r="V218" i="32" s="1"/>
  <c r="S218" i="37"/>
  <c r="T218" i="37" s="1"/>
  <c r="V218" i="37" s="1"/>
  <c r="U218" i="37"/>
  <c r="W218" i="37" s="1"/>
  <c r="S218" i="39"/>
  <c r="S218" i="44"/>
  <c r="T218" i="44" s="1"/>
  <c r="V218" i="44" s="1"/>
  <c r="U218" i="44"/>
  <c r="W218" i="44" s="1"/>
  <c r="S218" i="40"/>
  <c r="T218" i="40" s="1"/>
  <c r="V218" i="40" s="1"/>
  <c r="U218" i="40"/>
  <c r="W218" i="40" s="1"/>
  <c r="U218" i="31"/>
  <c r="W218" i="31" s="1"/>
  <c r="S218" i="31"/>
  <c r="T218" i="31" s="1"/>
  <c r="V218" i="31" s="1"/>
  <c r="S218" i="43"/>
  <c r="S218" i="41"/>
  <c r="T218" i="46"/>
  <c r="V218" i="46" s="1"/>
  <c r="S218" i="46"/>
  <c r="U218" i="46" s="1"/>
  <c r="W218" i="46" s="1"/>
  <c r="W218" i="47"/>
  <c r="V218" i="47"/>
  <c r="S218" i="42"/>
  <c r="S218" i="30"/>
  <c r="T218" i="30" s="1"/>
  <c r="V218" i="30" s="1"/>
  <c r="U218" i="30"/>
  <c r="W218" i="30" s="1"/>
  <c r="U218" i="34"/>
  <c r="W218" i="34" s="1"/>
  <c r="S218" i="34"/>
  <c r="T218" i="34" s="1"/>
  <c r="V218" i="34" s="1"/>
  <c r="S218" i="38"/>
  <c r="U218" i="33"/>
  <c r="W218" i="33" s="1"/>
  <c r="S218" i="33"/>
  <c r="T218" i="33" s="1"/>
  <c r="V218" i="33" s="1"/>
  <c r="S215" i="36"/>
  <c r="T215" i="36" s="1"/>
  <c r="V215" i="36" s="1"/>
  <c r="U215" i="36"/>
  <c r="W215" i="36" s="1"/>
  <c r="S215" i="34"/>
  <c r="T215" i="34" s="1"/>
  <c r="V215" i="34" s="1"/>
  <c r="U215" i="34"/>
  <c r="W215" i="34" s="1"/>
  <c r="S215" i="43"/>
  <c r="S215" i="30"/>
  <c r="T215" i="30" s="1"/>
  <c r="V215" i="30" s="1"/>
  <c r="U215" i="30"/>
  <c r="W215" i="30" s="1"/>
  <c r="W215" i="28"/>
  <c r="V215" i="28"/>
  <c r="S215" i="29"/>
  <c r="T215" i="29" s="1"/>
  <c r="V215" i="29" s="1"/>
  <c r="U215" i="29"/>
  <c r="W215" i="29" s="1"/>
  <c r="S215" i="45"/>
  <c r="U215" i="45" s="1"/>
  <c r="W215" i="45" s="1"/>
  <c r="T215" i="45"/>
  <c r="V215" i="45" s="1"/>
  <c r="S215" i="31"/>
  <c r="T215" i="31" s="1"/>
  <c r="V215" i="31" s="1"/>
  <c r="U215" i="31"/>
  <c r="W215" i="31" s="1"/>
  <c r="S215" i="46"/>
  <c r="U215" i="46" s="1"/>
  <c r="W215" i="46" s="1"/>
  <c r="T215" i="46"/>
  <c r="V215" i="46" s="1"/>
  <c r="S215" i="35"/>
  <c r="T215" i="35" s="1"/>
  <c r="V215" i="35" s="1"/>
  <c r="U215" i="35"/>
  <c r="W215" i="35" s="1"/>
  <c r="W215" i="47"/>
  <c r="V215" i="47"/>
  <c r="S215" i="32"/>
  <c r="T215" i="32" s="1"/>
  <c r="V215" i="32" s="1"/>
  <c r="U215" i="32"/>
  <c r="W215" i="32" s="1"/>
  <c r="S215" i="48"/>
  <c r="T215" i="48" s="1"/>
  <c r="V215" i="48" s="1"/>
  <c r="U215" i="48"/>
  <c r="W215" i="48" s="1"/>
  <c r="S215" i="40"/>
  <c r="S215" i="44"/>
  <c r="T215" i="44" s="1"/>
  <c r="V215" i="44" s="1"/>
  <c r="U215" i="44"/>
  <c r="W215" i="44" s="1"/>
  <c r="S215" i="33"/>
  <c r="T215" i="33" s="1"/>
  <c r="V215" i="33" s="1"/>
  <c r="U215" i="33"/>
  <c r="W215" i="33" s="1"/>
  <c r="S215" i="41"/>
  <c r="T215" i="41" s="1"/>
  <c r="V215" i="41" s="1"/>
  <c r="U215" i="41"/>
  <c r="W215" i="41" s="1"/>
  <c r="S215" i="42"/>
  <c r="T215" i="42" s="1"/>
  <c r="V215" i="42" s="1"/>
  <c r="U215" i="42"/>
  <c r="W215" i="42" s="1"/>
  <c r="S215" i="39"/>
  <c r="S215" i="37"/>
  <c r="T215" i="37" s="1"/>
  <c r="V215" i="37" s="1"/>
  <c r="U215" i="37"/>
  <c r="W215" i="37" s="1"/>
  <c r="S215" i="38"/>
  <c r="T215" i="38" s="1"/>
  <c r="V215" i="38" s="1"/>
  <c r="U215" i="38"/>
  <c r="W215" i="38" s="1"/>
  <c r="W438" i="47"/>
  <c r="V438" i="47"/>
  <c r="S438" i="41"/>
  <c r="U438" i="48"/>
  <c r="W438" i="48" s="1"/>
  <c r="S438" i="48"/>
  <c r="T438" i="48" s="1"/>
  <c r="V438" i="48" s="1"/>
  <c r="S438" i="40"/>
  <c r="S438" i="44"/>
  <c r="T438" i="44" s="1"/>
  <c r="V438" i="44" s="1"/>
  <c r="U438" i="44"/>
  <c r="W438" i="44" s="1"/>
  <c r="S438" i="46"/>
  <c r="U438" i="46" s="1"/>
  <c r="W438" i="46" s="1"/>
  <c r="T438" i="46"/>
  <c r="V438" i="46" s="1"/>
  <c r="S438" i="42"/>
  <c r="S438" i="43"/>
  <c r="S438" i="32"/>
  <c r="T438" i="32" s="1"/>
  <c r="V438" i="32" s="1"/>
  <c r="U438" i="32"/>
  <c r="W438" i="32" s="1"/>
  <c r="S438" i="30"/>
  <c r="T438" i="30" s="1"/>
  <c r="V438" i="30" s="1"/>
  <c r="U438" i="30"/>
  <c r="W438" i="30" s="1"/>
  <c r="S438" i="45"/>
  <c r="S438" i="37"/>
  <c r="U438" i="33"/>
  <c r="W438" i="33" s="1"/>
  <c r="S438" i="33"/>
  <c r="T438" i="33" s="1"/>
  <c r="V438" i="33" s="1"/>
  <c r="U438" i="35"/>
  <c r="W438" i="35" s="1"/>
  <c r="S438" i="35"/>
  <c r="T438" i="35" s="1"/>
  <c r="V438" i="35" s="1"/>
  <c r="V438" i="28"/>
  <c r="W438" i="28"/>
  <c r="U438" i="29"/>
  <c r="W438" i="29" s="1"/>
  <c r="S438" i="29"/>
  <c r="T438" i="29" s="1"/>
  <c r="V438" i="29" s="1"/>
  <c r="U438" i="34"/>
  <c r="W438" i="34" s="1"/>
  <c r="S438" i="34"/>
  <c r="T438" i="34" s="1"/>
  <c r="V438" i="34" s="1"/>
  <c r="S438" i="36"/>
  <c r="T438" i="36" s="1"/>
  <c r="V438" i="36" s="1"/>
  <c r="U438" i="36"/>
  <c r="W438" i="36" s="1"/>
  <c r="S438" i="39"/>
  <c r="U438" i="31"/>
  <c r="W438" i="31" s="1"/>
  <c r="S438" i="31"/>
  <c r="T438" i="31" s="1"/>
  <c r="V438" i="31" s="1"/>
  <c r="S438" i="38"/>
  <c r="S433" i="43"/>
  <c r="U433" i="31"/>
  <c r="W433" i="31" s="1"/>
  <c r="S433" i="31"/>
  <c r="T433" i="31" s="1"/>
  <c r="V433" i="31" s="1"/>
  <c r="U433" i="32"/>
  <c r="W433" i="32" s="1"/>
  <c r="S433" i="32"/>
  <c r="T433" i="32" s="1"/>
  <c r="V433" i="32" s="1"/>
  <c r="S433" i="39"/>
  <c r="T433" i="39" s="1"/>
  <c r="V433" i="39" s="1"/>
  <c r="U433" i="39"/>
  <c r="W433" i="39" s="1"/>
  <c r="S433" i="35"/>
  <c r="T433" i="35" s="1"/>
  <c r="V433" i="35" s="1"/>
  <c r="U433" i="35"/>
  <c r="W433" i="35" s="1"/>
  <c r="S433" i="29"/>
  <c r="T433" i="29" s="1"/>
  <c r="V433" i="29" s="1"/>
  <c r="U433" i="29"/>
  <c r="W433" i="29" s="1"/>
  <c r="S433" i="37"/>
  <c r="S433" i="41"/>
  <c r="S433" i="38"/>
  <c r="T433" i="38"/>
  <c r="V433" i="38" s="1"/>
  <c r="U433" i="38"/>
  <c r="W433" i="38" s="1"/>
  <c r="S433" i="45"/>
  <c r="U433" i="34"/>
  <c r="W433" i="34" s="1"/>
  <c r="S433" i="34"/>
  <c r="T433" i="34" s="1"/>
  <c r="V433" i="34" s="1"/>
  <c r="S433" i="33"/>
  <c r="T433" i="33" s="1"/>
  <c r="V433" i="33" s="1"/>
  <c r="U433" i="33"/>
  <c r="W433" i="33" s="1"/>
  <c r="U433" i="36"/>
  <c r="W433" i="36" s="1"/>
  <c r="S433" i="36"/>
  <c r="T433" i="36" s="1"/>
  <c r="V433" i="36" s="1"/>
  <c r="U433" i="30"/>
  <c r="W433" i="30" s="1"/>
  <c r="S433" i="30"/>
  <c r="T433" i="30" s="1"/>
  <c r="V433" i="30" s="1"/>
  <c r="S433" i="40"/>
  <c r="W433" i="47"/>
  <c r="V433" i="47"/>
  <c r="T433" i="46"/>
  <c r="V433" i="46" s="1"/>
  <c r="S433" i="46"/>
  <c r="U433" i="46" s="1"/>
  <c r="W433" i="46" s="1"/>
  <c r="S433" i="48"/>
  <c r="T433" i="48" s="1"/>
  <c r="V433" i="48" s="1"/>
  <c r="U433" i="48"/>
  <c r="W433" i="48" s="1"/>
  <c r="W433" i="28"/>
  <c r="V433" i="28"/>
  <c r="S433" i="44"/>
  <c r="S433" i="42"/>
  <c r="W165" i="28"/>
  <c r="V165" i="28"/>
  <c r="S165" i="34"/>
  <c r="T165" i="34" s="1"/>
  <c r="V165" i="34" s="1"/>
  <c r="U165" i="34"/>
  <c r="W165" i="34" s="1"/>
  <c r="S165" i="33"/>
  <c r="T165" i="33" s="1"/>
  <c r="V165" i="33" s="1"/>
  <c r="U165" i="33"/>
  <c r="W165" i="33" s="1"/>
  <c r="S165" i="48"/>
  <c r="T165" i="48" s="1"/>
  <c r="V165" i="48" s="1"/>
  <c r="U165" i="48"/>
  <c r="W165" i="48" s="1"/>
  <c r="S165" i="29"/>
  <c r="T165" i="29" s="1"/>
  <c r="V165" i="29" s="1"/>
  <c r="U165" i="29"/>
  <c r="W165" i="29" s="1"/>
  <c r="S165" i="30"/>
  <c r="T165" i="30" s="1"/>
  <c r="V165" i="30" s="1"/>
  <c r="U165" i="30"/>
  <c r="W165" i="30" s="1"/>
  <c r="S165" i="37"/>
  <c r="T165" i="37" s="1"/>
  <c r="V165" i="37" s="1"/>
  <c r="U165" i="37"/>
  <c r="W165" i="37" s="1"/>
  <c r="S165" i="42"/>
  <c r="T165" i="46"/>
  <c r="V165" i="46" s="1"/>
  <c r="S165" i="46"/>
  <c r="U165" i="46" s="1"/>
  <c r="W165" i="46" s="1"/>
  <c r="S165" i="40"/>
  <c r="S165" i="31"/>
  <c r="T165" i="31" s="1"/>
  <c r="V165" i="31" s="1"/>
  <c r="U165" i="31"/>
  <c r="W165" i="31" s="1"/>
  <c r="S165" i="44"/>
  <c r="T165" i="44" s="1"/>
  <c r="V165" i="44" s="1"/>
  <c r="U165" i="44"/>
  <c r="W165" i="44" s="1"/>
  <c r="S165" i="38"/>
  <c r="S165" i="41"/>
  <c r="S165" i="36"/>
  <c r="T165" i="36" s="1"/>
  <c r="V165" i="36" s="1"/>
  <c r="U165" i="36"/>
  <c r="W165" i="36" s="1"/>
  <c r="S165" i="32"/>
  <c r="T165" i="32" s="1"/>
  <c r="V165" i="32" s="1"/>
  <c r="U165" i="32"/>
  <c r="W165" i="32" s="1"/>
  <c r="S165" i="35"/>
  <c r="T165" i="35" s="1"/>
  <c r="V165" i="35" s="1"/>
  <c r="U165" i="35"/>
  <c r="W165" i="35" s="1"/>
  <c r="S165" i="43"/>
  <c r="V165" i="47"/>
  <c r="W165" i="47"/>
  <c r="S165" i="39"/>
  <c r="S165" i="45"/>
  <c r="U165" i="45" s="1"/>
  <c r="W165" i="45" s="1"/>
  <c r="T165" i="45"/>
  <c r="V165" i="45" s="1"/>
  <c r="S366" i="35"/>
  <c r="T366" i="35" s="1"/>
  <c r="V366" i="35" s="1"/>
  <c r="U366" i="35"/>
  <c r="W366" i="35" s="1"/>
  <c r="S366" i="29"/>
  <c r="T366" i="29" s="1"/>
  <c r="V366" i="29" s="1"/>
  <c r="U366" i="29"/>
  <c r="W366" i="29" s="1"/>
  <c r="S366" i="30"/>
  <c r="T366" i="30" s="1"/>
  <c r="V366" i="30" s="1"/>
  <c r="U366" i="30"/>
  <c r="W366" i="30" s="1"/>
  <c r="V366" i="28"/>
  <c r="W366" i="28"/>
  <c r="S366" i="31"/>
  <c r="T366" i="31" s="1"/>
  <c r="V366" i="31" s="1"/>
  <c r="U366" i="31"/>
  <c r="W366" i="31" s="1"/>
  <c r="S366" i="44"/>
  <c r="S366" i="37"/>
  <c r="T366" i="37" s="1"/>
  <c r="V366" i="37" s="1"/>
  <c r="U366" i="37"/>
  <c r="W366" i="37" s="1"/>
  <c r="S366" i="39"/>
  <c r="T366" i="39" s="1"/>
  <c r="V366" i="39" s="1"/>
  <c r="U366" i="39"/>
  <c r="W366" i="39" s="1"/>
  <c r="S366" i="38"/>
  <c r="W366" i="47"/>
  <c r="V366" i="47"/>
  <c r="S366" i="36"/>
  <c r="T366" i="36" s="1"/>
  <c r="V366" i="36" s="1"/>
  <c r="U366" i="36"/>
  <c r="W366" i="36" s="1"/>
  <c r="S366" i="45"/>
  <c r="U366" i="45" s="1"/>
  <c r="W366" i="45" s="1"/>
  <c r="T366" i="45"/>
  <c r="V366" i="45" s="1"/>
  <c r="S366" i="32"/>
  <c r="T366" i="32" s="1"/>
  <c r="V366" i="32" s="1"/>
  <c r="U366" i="32"/>
  <c r="W366" i="32" s="1"/>
  <c r="S366" i="43"/>
  <c r="T366" i="43" s="1"/>
  <c r="V366" i="43" s="1"/>
  <c r="U366" i="43"/>
  <c r="W366" i="43" s="1"/>
  <c r="S366" i="34"/>
  <c r="T366" i="34" s="1"/>
  <c r="V366" i="34" s="1"/>
  <c r="U366" i="34"/>
  <c r="W366" i="34" s="1"/>
  <c r="T366" i="46"/>
  <c r="V366" i="46" s="1"/>
  <c r="S366" i="46"/>
  <c r="U366" i="46" s="1"/>
  <c r="W366" i="46" s="1"/>
  <c r="S366" i="42"/>
  <c r="S366" i="40"/>
  <c r="U366" i="33"/>
  <c r="W366" i="33" s="1"/>
  <c r="S366" i="33"/>
  <c r="T366" i="33" s="1"/>
  <c r="V366" i="33" s="1"/>
  <c r="S366" i="41"/>
  <c r="S366" i="48"/>
  <c r="T366" i="48" s="1"/>
  <c r="V366" i="48" s="1"/>
  <c r="U366" i="48"/>
  <c r="W366" i="48" s="1"/>
  <c r="S247" i="41"/>
  <c r="T247" i="46"/>
  <c r="V247" i="46" s="1"/>
  <c r="S247" i="46"/>
  <c r="U247" i="46" s="1"/>
  <c r="W247" i="46" s="1"/>
  <c r="S247" i="43"/>
  <c r="S247" i="36"/>
  <c r="T247" i="36" s="1"/>
  <c r="V247" i="36" s="1"/>
  <c r="U247" i="36"/>
  <c r="W247" i="36" s="1"/>
  <c r="S247" i="40"/>
  <c r="S247" i="29"/>
  <c r="T247" i="29" s="1"/>
  <c r="V247" i="29" s="1"/>
  <c r="U247" i="29"/>
  <c r="W247" i="29" s="1"/>
  <c r="W247" i="47"/>
  <c r="V247" i="47"/>
  <c r="S247" i="30"/>
  <c r="T247" i="30" s="1"/>
  <c r="V247" i="30" s="1"/>
  <c r="U247" i="30"/>
  <c r="W247" i="30" s="1"/>
  <c r="S247" i="39"/>
  <c r="T247" i="39" s="1"/>
  <c r="V247" i="39" s="1"/>
  <c r="U247" i="39"/>
  <c r="W247" i="39" s="1"/>
  <c r="S247" i="33"/>
  <c r="T247" i="33" s="1"/>
  <c r="V247" i="33" s="1"/>
  <c r="U247" i="33"/>
  <c r="W247" i="33" s="1"/>
  <c r="S247" i="35"/>
  <c r="T247" i="35" s="1"/>
  <c r="V247" i="35" s="1"/>
  <c r="U247" i="35"/>
  <c r="W247" i="35" s="1"/>
  <c r="S247" i="31"/>
  <c r="T247" i="31" s="1"/>
  <c r="V247" i="31" s="1"/>
  <c r="U247" i="31"/>
  <c r="W247" i="31" s="1"/>
  <c r="S247" i="32"/>
  <c r="T247" i="32" s="1"/>
  <c r="V247" i="32" s="1"/>
  <c r="U247" i="32"/>
  <c r="W247" i="32" s="1"/>
  <c r="S247" i="37"/>
  <c r="S247" i="44"/>
  <c r="U247" i="34"/>
  <c r="W247" i="34" s="1"/>
  <c r="S247" i="34"/>
  <c r="T247" i="34" s="1"/>
  <c r="V247" i="34" s="1"/>
  <c r="S247" i="45"/>
  <c r="U247" i="45" s="1"/>
  <c r="W247" i="45" s="1"/>
  <c r="T247" i="45"/>
  <c r="V247" i="45" s="1"/>
  <c r="S247" i="42"/>
  <c r="S247" i="48"/>
  <c r="T247" i="48" s="1"/>
  <c r="V247" i="48" s="1"/>
  <c r="U247" i="48"/>
  <c r="W247" i="48" s="1"/>
  <c r="V247" i="28"/>
  <c r="W247" i="28"/>
  <c r="S247" i="38"/>
  <c r="S478" i="37"/>
  <c r="S478" i="33"/>
  <c r="T478" i="33" s="1"/>
  <c r="V478" i="33" s="1"/>
  <c r="U478" i="33"/>
  <c r="W478" i="33" s="1"/>
  <c r="S478" i="48"/>
  <c r="T478" i="48" s="1"/>
  <c r="V478" i="48" s="1"/>
  <c r="U478" i="48"/>
  <c r="W478" i="48" s="1"/>
  <c r="S478" i="32"/>
  <c r="T478" i="32" s="1"/>
  <c r="V478" i="32" s="1"/>
  <c r="U478" i="32"/>
  <c r="W478" i="32" s="1"/>
  <c r="S478" i="44"/>
  <c r="S478" i="45"/>
  <c r="U478" i="45" s="1"/>
  <c r="W478" i="45" s="1"/>
  <c r="T478" i="45"/>
  <c r="V478" i="45" s="1"/>
  <c r="S478" i="31"/>
  <c r="T478" i="31" s="1"/>
  <c r="V478" i="31" s="1"/>
  <c r="U478" i="31"/>
  <c r="W478" i="31" s="1"/>
  <c r="W478" i="47"/>
  <c r="V478" i="47"/>
  <c r="S478" i="46"/>
  <c r="U478" i="46" s="1"/>
  <c r="W478" i="46" s="1"/>
  <c r="T478" i="46"/>
  <c r="V478" i="46" s="1"/>
  <c r="S478" i="29"/>
  <c r="T478" i="29" s="1"/>
  <c r="V478" i="29" s="1"/>
  <c r="U478" i="29"/>
  <c r="W478" i="29" s="1"/>
  <c r="S478" i="38"/>
  <c r="T478" i="38" s="1"/>
  <c r="V478" i="38" s="1"/>
  <c r="U478" i="38"/>
  <c r="W478" i="38" s="1"/>
  <c r="S478" i="34"/>
  <c r="T478" i="34" s="1"/>
  <c r="V478" i="34" s="1"/>
  <c r="U478" i="34"/>
  <c r="W478" i="34" s="1"/>
  <c r="S478" i="43"/>
  <c r="T478" i="43" s="1"/>
  <c r="V478" i="43" s="1"/>
  <c r="U478" i="43"/>
  <c r="W478" i="43" s="1"/>
  <c r="S478" i="36"/>
  <c r="T478" i="36" s="1"/>
  <c r="V478" i="36" s="1"/>
  <c r="U478" i="36"/>
  <c r="W478" i="36" s="1"/>
  <c r="S478" i="30"/>
  <c r="T478" i="30" s="1"/>
  <c r="V478" i="30" s="1"/>
  <c r="U478" i="30"/>
  <c r="W478" i="30" s="1"/>
  <c r="S478" i="41"/>
  <c r="S478" i="40"/>
  <c r="S478" i="39"/>
  <c r="S478" i="42"/>
  <c r="S478" i="35"/>
  <c r="T478" i="35" s="1"/>
  <c r="V478" i="35" s="1"/>
  <c r="U478" i="35"/>
  <c r="W478" i="35" s="1"/>
  <c r="W478" i="28"/>
  <c r="V478" i="28"/>
  <c r="S343" i="31"/>
  <c r="T343" i="31" s="1"/>
  <c r="V343" i="31" s="1"/>
  <c r="U343" i="31"/>
  <c r="W343" i="31" s="1"/>
  <c r="S343" i="32"/>
  <c r="T343" i="32" s="1"/>
  <c r="V343" i="32" s="1"/>
  <c r="U343" i="32"/>
  <c r="W343" i="32" s="1"/>
  <c r="S343" i="36"/>
  <c r="T343" i="36" s="1"/>
  <c r="V343" i="36" s="1"/>
  <c r="U343" i="36"/>
  <c r="W343" i="36" s="1"/>
  <c r="S343" i="38"/>
  <c r="S343" i="29"/>
  <c r="T343" i="29" s="1"/>
  <c r="V343" i="29" s="1"/>
  <c r="U343" i="29"/>
  <c r="W343" i="29" s="1"/>
  <c r="W343" i="47"/>
  <c r="V343" i="47"/>
  <c r="S343" i="30"/>
  <c r="T343" i="30" s="1"/>
  <c r="V343" i="30" s="1"/>
  <c r="U343" i="30"/>
  <c r="W343" i="30" s="1"/>
  <c r="S343" i="42"/>
  <c r="S343" i="46"/>
  <c r="U343" i="46" s="1"/>
  <c r="W343" i="46" s="1"/>
  <c r="T343" i="46"/>
  <c r="V343" i="46" s="1"/>
  <c r="S343" i="44"/>
  <c r="S343" i="37"/>
  <c r="S343" i="39"/>
  <c r="S343" i="45"/>
  <c r="S343" i="41"/>
  <c r="S343" i="35"/>
  <c r="T343" i="35" s="1"/>
  <c r="V343" i="35" s="1"/>
  <c r="U343" i="35"/>
  <c r="W343" i="35" s="1"/>
  <c r="S343" i="43"/>
  <c r="S343" i="48"/>
  <c r="T343" i="48" s="1"/>
  <c r="V343" i="48" s="1"/>
  <c r="U343" i="48"/>
  <c r="W343" i="48" s="1"/>
  <c r="S343" i="34"/>
  <c r="T343" i="34" s="1"/>
  <c r="V343" i="34" s="1"/>
  <c r="U343" i="34"/>
  <c r="W343" i="34" s="1"/>
  <c r="S343" i="33"/>
  <c r="T343" i="33" s="1"/>
  <c r="V343" i="33" s="1"/>
  <c r="U343" i="33"/>
  <c r="W343" i="33" s="1"/>
  <c r="V343" i="28"/>
  <c r="W343" i="28"/>
  <c r="S343" i="40"/>
  <c r="S196" i="40"/>
  <c r="S196" i="33"/>
  <c r="T196" i="33" s="1"/>
  <c r="V196" i="33" s="1"/>
  <c r="U196" i="33"/>
  <c r="W196" i="33" s="1"/>
  <c r="S196" i="37"/>
  <c r="T196" i="37" s="1"/>
  <c r="V196" i="37" s="1"/>
  <c r="U196" i="37"/>
  <c r="W196" i="37" s="1"/>
  <c r="S196" i="43"/>
  <c r="S196" i="39"/>
  <c r="U196" i="32"/>
  <c r="W196" i="32" s="1"/>
  <c r="S196" i="32"/>
  <c r="T196" i="32" s="1"/>
  <c r="V196" i="32" s="1"/>
  <c r="S196" i="34"/>
  <c r="T196" i="34" s="1"/>
  <c r="V196" i="34" s="1"/>
  <c r="U196" i="34"/>
  <c r="W196" i="34" s="1"/>
  <c r="S196" i="29"/>
  <c r="T196" i="29" s="1"/>
  <c r="V196" i="29" s="1"/>
  <c r="U196" i="29"/>
  <c r="W196" i="29" s="1"/>
  <c r="W196" i="28"/>
  <c r="V196" i="28"/>
  <c r="V196" i="47"/>
  <c r="W196" i="47"/>
  <c r="U196" i="35"/>
  <c r="W196" i="35" s="1"/>
  <c r="S196" i="35"/>
  <c r="T196" i="35" s="1"/>
  <c r="V196" i="35" s="1"/>
  <c r="T196" i="46"/>
  <c r="V196" i="46" s="1"/>
  <c r="S196" i="46"/>
  <c r="U196" i="46" s="1"/>
  <c r="W196" i="46" s="1"/>
  <c r="S196" i="38"/>
  <c r="T196" i="38" s="1"/>
  <c r="V196" i="38" s="1"/>
  <c r="U196" i="38"/>
  <c r="W196" i="38" s="1"/>
  <c r="U196" i="48"/>
  <c r="W196" i="48" s="1"/>
  <c r="S196" i="48"/>
  <c r="T196" i="48" s="1"/>
  <c r="V196" i="48" s="1"/>
  <c r="S196" i="41"/>
  <c r="S196" i="45"/>
  <c r="U196" i="45" s="1"/>
  <c r="W196" i="45" s="1"/>
  <c r="T196" i="45"/>
  <c r="V196" i="45" s="1"/>
  <c r="S196" i="36"/>
  <c r="T196" i="36" s="1"/>
  <c r="V196" i="36" s="1"/>
  <c r="U196" i="36"/>
  <c r="W196" i="36" s="1"/>
  <c r="S196" i="31"/>
  <c r="T196" i="31" s="1"/>
  <c r="V196" i="31" s="1"/>
  <c r="U196" i="31"/>
  <c r="W196" i="31" s="1"/>
  <c r="U196" i="30"/>
  <c r="W196" i="30" s="1"/>
  <c r="S196" i="30"/>
  <c r="T196" i="30" s="1"/>
  <c r="V196" i="30" s="1"/>
  <c r="S196" i="44"/>
  <c r="S196" i="42"/>
  <c r="S311" i="36"/>
  <c r="T311" i="36" s="1"/>
  <c r="V311" i="36" s="1"/>
  <c r="U311" i="36"/>
  <c r="W311" i="36" s="1"/>
  <c r="U311" i="33"/>
  <c r="W311" i="33" s="1"/>
  <c r="S311" i="33"/>
  <c r="T311" i="33" s="1"/>
  <c r="V311" i="33" s="1"/>
  <c r="S311" i="35"/>
  <c r="T311" i="35" s="1"/>
  <c r="V311" i="35" s="1"/>
  <c r="U311" i="35"/>
  <c r="W311" i="35" s="1"/>
  <c r="S311" i="41"/>
  <c r="U311" i="29"/>
  <c r="W311" i="29" s="1"/>
  <c r="S311" i="29"/>
  <c r="T311" i="29" s="1"/>
  <c r="V311" i="29" s="1"/>
  <c r="U311" i="48"/>
  <c r="W311" i="48" s="1"/>
  <c r="S311" i="48"/>
  <c r="T311" i="48" s="1"/>
  <c r="V311" i="48" s="1"/>
  <c r="V311" i="28"/>
  <c r="W311" i="28"/>
  <c r="W311" i="47"/>
  <c r="V311" i="47"/>
  <c r="S311" i="38"/>
  <c r="S311" i="45"/>
  <c r="S311" i="43"/>
  <c r="U311" i="32"/>
  <c r="W311" i="32" s="1"/>
  <c r="S311" i="32"/>
  <c r="T311" i="32" s="1"/>
  <c r="V311" i="32" s="1"/>
  <c r="S311" i="34"/>
  <c r="T311" i="34" s="1"/>
  <c r="V311" i="34" s="1"/>
  <c r="U311" i="34"/>
  <c r="W311" i="34" s="1"/>
  <c r="S311" i="40"/>
  <c r="S311" i="44"/>
  <c r="S311" i="39"/>
  <c r="U311" i="39" s="1"/>
  <c r="W311" i="39" s="1"/>
  <c r="T311" i="39"/>
  <c r="V311" i="39" s="1"/>
  <c r="U311" i="31"/>
  <c r="W311" i="31" s="1"/>
  <c r="S311" i="31"/>
  <c r="T311" i="31" s="1"/>
  <c r="V311" i="31" s="1"/>
  <c r="S311" i="37"/>
  <c r="S311" i="30"/>
  <c r="T311" i="30" s="1"/>
  <c r="V311" i="30" s="1"/>
  <c r="U311" i="30"/>
  <c r="W311" i="30" s="1"/>
  <c r="S311" i="42"/>
  <c r="S311" i="46"/>
  <c r="U311" i="46" s="1"/>
  <c r="W311" i="46" s="1"/>
  <c r="T311" i="46"/>
  <c r="V311" i="46" s="1"/>
  <c r="S305" i="39"/>
  <c r="V305" i="47"/>
  <c r="W305" i="47"/>
  <c r="S305" i="36"/>
  <c r="T305" i="36" s="1"/>
  <c r="V305" i="36" s="1"/>
  <c r="U305" i="36"/>
  <c r="W305" i="36" s="1"/>
  <c r="S305" i="38"/>
  <c r="U305" i="29"/>
  <c r="W305" i="29" s="1"/>
  <c r="S305" i="29"/>
  <c r="T305" i="29" s="1"/>
  <c r="V305" i="29" s="1"/>
  <c r="S305" i="43"/>
  <c r="S305" i="42"/>
  <c r="U305" i="34"/>
  <c r="W305" i="34" s="1"/>
  <c r="S305" i="34"/>
  <c r="T305" i="34" s="1"/>
  <c r="V305" i="34" s="1"/>
  <c r="W305" i="28"/>
  <c r="V305" i="28"/>
  <c r="S305" i="41"/>
  <c r="S305" i="32"/>
  <c r="T305" i="32" s="1"/>
  <c r="V305" i="32" s="1"/>
  <c r="U305" i="32"/>
  <c r="W305" i="32" s="1"/>
  <c r="T305" i="46"/>
  <c r="V305" i="46" s="1"/>
  <c r="S305" i="46"/>
  <c r="U305" i="46" s="1"/>
  <c r="W305" i="46" s="1"/>
  <c r="S305" i="35"/>
  <c r="T305" i="35" s="1"/>
  <c r="V305" i="35" s="1"/>
  <c r="U305" i="35"/>
  <c r="W305" i="35" s="1"/>
  <c r="S305" i="33"/>
  <c r="T305" i="33" s="1"/>
  <c r="V305" i="33" s="1"/>
  <c r="U305" i="33"/>
  <c r="W305" i="33" s="1"/>
  <c r="S305" i="31"/>
  <c r="T305" i="31" s="1"/>
  <c r="V305" i="31" s="1"/>
  <c r="U305" i="31"/>
  <c r="W305" i="31" s="1"/>
  <c r="S305" i="40"/>
  <c r="S305" i="44"/>
  <c r="U305" i="48"/>
  <c r="W305" i="48" s="1"/>
  <c r="S305" i="48"/>
  <c r="T305" i="48" s="1"/>
  <c r="V305" i="48" s="1"/>
  <c r="S305" i="37"/>
  <c r="T305" i="37" s="1"/>
  <c r="V305" i="37" s="1"/>
  <c r="U305" i="37"/>
  <c r="W305" i="37" s="1"/>
  <c r="S305" i="30"/>
  <c r="T305" i="30" s="1"/>
  <c r="V305" i="30" s="1"/>
  <c r="U305" i="30"/>
  <c r="W305" i="30" s="1"/>
  <c r="S305" i="45"/>
  <c r="S214" i="48"/>
  <c r="T214" i="48" s="1"/>
  <c r="V214" i="48" s="1"/>
  <c r="U214" i="48"/>
  <c r="W214" i="48" s="1"/>
  <c r="S214" i="34"/>
  <c r="T214" i="34" s="1"/>
  <c r="V214" i="34" s="1"/>
  <c r="U214" i="34"/>
  <c r="W214" i="34" s="1"/>
  <c r="U214" i="35"/>
  <c r="W214" i="35" s="1"/>
  <c r="S214" i="35"/>
  <c r="T214" i="35" s="1"/>
  <c r="V214" i="35" s="1"/>
  <c r="W214" i="47"/>
  <c r="V214" i="47"/>
  <c r="S214" i="32"/>
  <c r="T214" i="32" s="1"/>
  <c r="V214" i="32" s="1"/>
  <c r="U214" i="32"/>
  <c r="W214" i="32" s="1"/>
  <c r="S214" i="31"/>
  <c r="T214" i="31" s="1"/>
  <c r="V214" i="31" s="1"/>
  <c r="U214" i="31"/>
  <c r="W214" i="31" s="1"/>
  <c r="S214" i="39"/>
  <c r="S214" i="36"/>
  <c r="T214" i="36" s="1"/>
  <c r="V214" i="36" s="1"/>
  <c r="U214" i="36"/>
  <c r="W214" i="36" s="1"/>
  <c r="S214" i="42"/>
  <c r="S214" i="44"/>
  <c r="S214" i="38"/>
  <c r="T214" i="38" s="1"/>
  <c r="V214" i="38" s="1"/>
  <c r="U214" i="38"/>
  <c r="W214" i="38" s="1"/>
  <c r="S214" i="30"/>
  <c r="T214" i="30" s="1"/>
  <c r="V214" i="30" s="1"/>
  <c r="U214" i="30"/>
  <c r="W214" i="30" s="1"/>
  <c r="V214" i="28"/>
  <c r="W214" i="28"/>
  <c r="S214" i="33"/>
  <c r="T214" i="33" s="1"/>
  <c r="V214" i="33" s="1"/>
  <c r="U214" i="33"/>
  <c r="W214" i="33" s="1"/>
  <c r="S214" i="43"/>
  <c r="T214" i="46"/>
  <c r="V214" i="46" s="1"/>
  <c r="S214" i="46"/>
  <c r="U214" i="46" s="1"/>
  <c r="W214" i="46" s="1"/>
  <c r="S214" i="45"/>
  <c r="S214" i="41"/>
  <c r="S356" i="39"/>
  <c r="S356" i="44"/>
  <c r="W356" i="47"/>
  <c r="V356" i="47"/>
  <c r="S356" i="42"/>
  <c r="S356" i="45"/>
  <c r="S356" i="30"/>
  <c r="T356" i="30" s="1"/>
  <c r="V356" i="30" s="1"/>
  <c r="U356" i="30"/>
  <c r="W356" i="30" s="1"/>
  <c r="S356" i="33"/>
  <c r="T356" i="33" s="1"/>
  <c r="V356" i="33" s="1"/>
  <c r="U356" i="33"/>
  <c r="W356" i="33" s="1"/>
  <c r="S356" i="41"/>
  <c r="S356" i="40"/>
  <c r="S356" i="34"/>
  <c r="T356" i="34" s="1"/>
  <c r="V356" i="34" s="1"/>
  <c r="U356" i="34"/>
  <c r="W356" i="34" s="1"/>
  <c r="S356" i="31"/>
  <c r="T356" i="31" s="1"/>
  <c r="V356" i="31" s="1"/>
  <c r="U356" i="31"/>
  <c r="W356" i="31" s="1"/>
  <c r="S356" i="46"/>
  <c r="U356" i="46" s="1"/>
  <c r="W356" i="46" s="1"/>
  <c r="T356" i="46"/>
  <c r="V356" i="46" s="1"/>
  <c r="W356" i="28"/>
  <c r="V356" i="28"/>
  <c r="S356" i="48"/>
  <c r="T356" i="48" s="1"/>
  <c r="V356" i="48" s="1"/>
  <c r="U356" i="48"/>
  <c r="W356" i="48" s="1"/>
  <c r="S356" i="35"/>
  <c r="T356" i="35" s="1"/>
  <c r="V356" i="35" s="1"/>
  <c r="U356" i="35"/>
  <c r="W356" i="35" s="1"/>
  <c r="S356" i="37"/>
  <c r="T356" i="37" s="1"/>
  <c r="V356" i="37" s="1"/>
  <c r="U356" i="37"/>
  <c r="W356" i="37" s="1"/>
  <c r="S356" i="36"/>
  <c r="T356" i="36" s="1"/>
  <c r="V356" i="36" s="1"/>
  <c r="U356" i="36"/>
  <c r="W356" i="36" s="1"/>
  <c r="S356" i="32"/>
  <c r="T356" i="32" s="1"/>
  <c r="V356" i="32" s="1"/>
  <c r="U356" i="32"/>
  <c r="W356" i="32" s="1"/>
  <c r="S356" i="38"/>
  <c r="T356" i="38" s="1"/>
  <c r="V356" i="38" s="1"/>
  <c r="U356" i="38"/>
  <c r="W356" i="38" s="1"/>
  <c r="S356" i="43"/>
  <c r="S356" i="29"/>
  <c r="T356" i="29" s="1"/>
  <c r="V356" i="29" s="1"/>
  <c r="U356" i="29"/>
  <c r="W356" i="29" s="1"/>
  <c r="S114" i="43"/>
  <c r="S114" i="39"/>
  <c r="T114" i="46"/>
  <c r="V114" i="46" s="1"/>
  <c r="S114" i="46"/>
  <c r="U114" i="46" s="1"/>
  <c r="W114" i="46" s="1"/>
  <c r="U114" i="30"/>
  <c r="W114" i="30" s="1"/>
  <c r="S114" i="30"/>
  <c r="T114" i="30" s="1"/>
  <c r="V114" i="30" s="1"/>
  <c r="S114" i="35"/>
  <c r="T114" i="35" s="1"/>
  <c r="V114" i="35" s="1"/>
  <c r="U114" i="35"/>
  <c r="W114" i="35" s="1"/>
  <c r="S114" i="41"/>
  <c r="U114" i="34"/>
  <c r="W114" i="34" s="1"/>
  <c r="S114" i="34"/>
  <c r="T114" i="34" s="1"/>
  <c r="V114" i="34" s="1"/>
  <c r="S114" i="44"/>
  <c r="S114" i="29"/>
  <c r="T114" i="29" s="1"/>
  <c r="V114" i="29" s="1"/>
  <c r="U114" i="29"/>
  <c r="W114" i="29" s="1"/>
  <c r="V114" i="47"/>
  <c r="W114" i="47"/>
  <c r="U114" i="36"/>
  <c r="W114" i="36" s="1"/>
  <c r="S114" i="36"/>
  <c r="T114" i="36" s="1"/>
  <c r="V114" i="36" s="1"/>
  <c r="S114" i="37"/>
  <c r="S114" i="31"/>
  <c r="T114" i="31" s="1"/>
  <c r="V114" i="31" s="1"/>
  <c r="U114" i="31"/>
  <c r="W114" i="31" s="1"/>
  <c r="S114" i="45"/>
  <c r="S114" i="48"/>
  <c r="T114" i="48" s="1"/>
  <c r="V114" i="48" s="1"/>
  <c r="U114" i="48"/>
  <c r="W114" i="48" s="1"/>
  <c r="S114" i="32"/>
  <c r="T114" i="32" s="1"/>
  <c r="V114" i="32" s="1"/>
  <c r="U114" i="32"/>
  <c r="W114" i="32" s="1"/>
  <c r="S114" i="38"/>
  <c r="U114" i="33"/>
  <c r="W114" i="33" s="1"/>
  <c r="S114" i="33"/>
  <c r="T114" i="33" s="1"/>
  <c r="V114" i="33" s="1"/>
  <c r="V114" i="28"/>
  <c r="W114" i="28"/>
  <c r="S114" i="42"/>
  <c r="S114" i="40"/>
  <c r="S191" i="48"/>
  <c r="T191" i="48" s="1"/>
  <c r="V191" i="48" s="1"/>
  <c r="U191" i="48"/>
  <c r="W191" i="48" s="1"/>
  <c r="S191" i="30"/>
  <c r="T191" i="30" s="1"/>
  <c r="V191" i="30" s="1"/>
  <c r="U191" i="30"/>
  <c r="W191" i="30" s="1"/>
  <c r="S191" i="31"/>
  <c r="T191" i="31" s="1"/>
  <c r="V191" i="31" s="1"/>
  <c r="U191" i="31"/>
  <c r="W191" i="31" s="1"/>
  <c r="S191" i="45"/>
  <c r="U191" i="45" s="1"/>
  <c r="W191" i="45" s="1"/>
  <c r="T191" i="45"/>
  <c r="V191" i="45" s="1"/>
  <c r="S191" i="29"/>
  <c r="T191" i="29" s="1"/>
  <c r="V191" i="29" s="1"/>
  <c r="U191" i="29"/>
  <c r="W191" i="29" s="1"/>
  <c r="S191" i="41"/>
  <c r="S191" i="44"/>
  <c r="S191" i="35"/>
  <c r="T191" i="35" s="1"/>
  <c r="V191" i="35" s="1"/>
  <c r="U191" i="35"/>
  <c r="W191" i="35" s="1"/>
  <c r="S191" i="43"/>
  <c r="S421" i="40"/>
  <c r="S421" i="48"/>
  <c r="T421" i="48" s="1"/>
  <c r="V421" i="48" s="1"/>
  <c r="U421" i="48"/>
  <c r="W421" i="48" s="1"/>
  <c r="V421" i="47"/>
  <c r="W421" i="47"/>
  <c r="U421" i="32"/>
  <c r="W421" i="32" s="1"/>
  <c r="S421" i="32"/>
  <c r="T421" i="32" s="1"/>
  <c r="V421" i="32" s="1"/>
  <c r="U421" i="34"/>
  <c r="W421" i="34" s="1"/>
  <c r="S421" i="34"/>
  <c r="T421" i="34" s="1"/>
  <c r="V421" i="34" s="1"/>
  <c r="U421" i="29"/>
  <c r="W421" i="29" s="1"/>
  <c r="S421" i="29"/>
  <c r="T421" i="29" s="1"/>
  <c r="V421" i="29" s="1"/>
  <c r="S421" i="45"/>
  <c r="U421" i="45" s="1"/>
  <c r="W421" i="45" s="1"/>
  <c r="T421" i="45"/>
  <c r="V421" i="45" s="1"/>
  <c r="S421" i="46"/>
  <c r="U421" i="46" s="1"/>
  <c r="W421" i="46" s="1"/>
  <c r="T421" i="46"/>
  <c r="V421" i="46" s="1"/>
  <c r="U421" i="36"/>
  <c r="W421" i="36" s="1"/>
  <c r="S421" i="36"/>
  <c r="T421" i="36" s="1"/>
  <c r="V421" i="36" s="1"/>
  <c r="U421" i="33"/>
  <c r="W421" i="33" s="1"/>
  <c r="S421" i="33"/>
  <c r="T421" i="33" s="1"/>
  <c r="V421" i="33" s="1"/>
  <c r="U421" i="31"/>
  <c r="W421" i="31" s="1"/>
  <c r="S421" i="31"/>
  <c r="T421" i="31" s="1"/>
  <c r="V421" i="31" s="1"/>
  <c r="S421" i="43"/>
  <c r="U421" i="35"/>
  <c r="W421" i="35" s="1"/>
  <c r="S421" i="35"/>
  <c r="T421" i="35" s="1"/>
  <c r="V421" i="35" s="1"/>
  <c r="S421" i="44"/>
  <c r="S421" i="41"/>
  <c r="S421" i="38"/>
  <c r="S421" i="37"/>
  <c r="T421" i="37" s="1"/>
  <c r="V421" i="37" s="1"/>
  <c r="U421" i="37"/>
  <c r="W421" i="37" s="1"/>
  <c r="S421" i="39"/>
  <c r="T421" i="39" s="1"/>
  <c r="V421" i="39" s="1"/>
  <c r="U421" i="39"/>
  <c r="W421" i="39" s="1"/>
  <c r="S421" i="42"/>
  <c r="S421" i="30"/>
  <c r="T421" i="30" s="1"/>
  <c r="V421" i="30" s="1"/>
  <c r="U421" i="30"/>
  <c r="W421" i="30" s="1"/>
  <c r="W421" i="28"/>
  <c r="V421" i="28"/>
  <c r="S342" i="38"/>
  <c r="S342" i="42"/>
  <c r="V342" i="47"/>
  <c r="W342" i="47"/>
  <c r="S342" i="30"/>
  <c r="T342" i="30" s="1"/>
  <c r="V342" i="30" s="1"/>
  <c r="U342" i="30"/>
  <c r="W342" i="30" s="1"/>
  <c r="S342" i="48"/>
  <c r="T342" i="48" s="1"/>
  <c r="V342" i="48" s="1"/>
  <c r="U342" i="48"/>
  <c r="W342" i="48" s="1"/>
  <c r="U342" i="34"/>
  <c r="W342" i="34" s="1"/>
  <c r="S342" i="34"/>
  <c r="T342" i="34" s="1"/>
  <c r="V342" i="34" s="1"/>
  <c r="S342" i="39"/>
  <c r="S342" i="32"/>
  <c r="T342" i="32" s="1"/>
  <c r="V342" i="32" s="1"/>
  <c r="U342" i="32"/>
  <c r="W342" i="32" s="1"/>
  <c r="S342" i="31"/>
  <c r="T342" i="31" s="1"/>
  <c r="V342" i="31" s="1"/>
  <c r="U342" i="31"/>
  <c r="W342" i="31" s="1"/>
  <c r="S342" i="44"/>
  <c r="S342" i="41"/>
  <c r="S342" i="45"/>
  <c r="U342" i="45" s="1"/>
  <c r="W342" i="45" s="1"/>
  <c r="T342" i="45"/>
  <c r="V342" i="45" s="1"/>
  <c r="S342" i="46"/>
  <c r="U342" i="46" s="1"/>
  <c r="W342" i="46" s="1"/>
  <c r="T342" i="46"/>
  <c r="V342" i="46" s="1"/>
  <c r="S342" i="29"/>
  <c r="T342" i="29" s="1"/>
  <c r="V342" i="29" s="1"/>
  <c r="U342" i="29"/>
  <c r="W342" i="29" s="1"/>
  <c r="U342" i="36"/>
  <c r="W342" i="36" s="1"/>
  <c r="S342" i="36"/>
  <c r="T342" i="36" s="1"/>
  <c r="V342" i="36" s="1"/>
  <c r="S342" i="43"/>
  <c r="W342" i="28"/>
  <c r="V342" i="28"/>
  <c r="S342" i="40"/>
  <c r="T342" i="40" s="1"/>
  <c r="V342" i="40" s="1"/>
  <c r="U342" i="40"/>
  <c r="W342" i="40" s="1"/>
  <c r="S342" i="33"/>
  <c r="T342" i="33" s="1"/>
  <c r="V342" i="33" s="1"/>
  <c r="U342" i="33"/>
  <c r="W342" i="33" s="1"/>
  <c r="S342" i="37"/>
  <c r="T342" i="37" s="1"/>
  <c r="V342" i="37" s="1"/>
  <c r="U342" i="37"/>
  <c r="W342" i="37" s="1"/>
  <c r="S342" i="35"/>
  <c r="T342" i="35" s="1"/>
  <c r="V342" i="35" s="1"/>
  <c r="U342" i="35"/>
  <c r="W342" i="35" s="1"/>
  <c r="S257" i="43"/>
  <c r="S257" i="48"/>
  <c r="T257" i="48" s="1"/>
  <c r="V257" i="48" s="1"/>
  <c r="U257" i="48"/>
  <c r="W257" i="48" s="1"/>
  <c r="S257" i="38"/>
  <c r="S257" i="40"/>
  <c r="S257" i="45"/>
  <c r="U257" i="35"/>
  <c r="W257" i="35" s="1"/>
  <c r="S257" i="35"/>
  <c r="T257" i="35" s="1"/>
  <c r="V257" i="35" s="1"/>
  <c r="U257" i="30"/>
  <c r="W257" i="30" s="1"/>
  <c r="S257" i="30"/>
  <c r="T257" i="30" s="1"/>
  <c r="V257" i="30" s="1"/>
  <c r="S257" i="46"/>
  <c r="U257" i="46" s="1"/>
  <c r="W257" i="46" s="1"/>
  <c r="T257" i="46"/>
  <c r="V257" i="46" s="1"/>
  <c r="S257" i="34"/>
  <c r="T257" i="34" s="1"/>
  <c r="V257" i="34" s="1"/>
  <c r="U257" i="34"/>
  <c r="W257" i="34" s="1"/>
  <c r="S257" i="37"/>
  <c r="T257" i="37" s="1"/>
  <c r="V257" i="37" s="1"/>
  <c r="U257" i="37"/>
  <c r="W257" i="37" s="1"/>
  <c r="S257" i="42"/>
  <c r="S257" i="36"/>
  <c r="T257" i="36" s="1"/>
  <c r="V257" i="36" s="1"/>
  <c r="U257" i="36"/>
  <c r="W257" i="36" s="1"/>
  <c r="V257" i="28"/>
  <c r="W257" i="28"/>
  <c r="S257" i="31"/>
  <c r="T257" i="31" s="1"/>
  <c r="V257" i="31" s="1"/>
  <c r="U257" i="31"/>
  <c r="W257" i="31" s="1"/>
  <c r="S257" i="33"/>
  <c r="T257" i="33" s="1"/>
  <c r="V257" i="33" s="1"/>
  <c r="U257" i="33"/>
  <c r="W257" i="33" s="1"/>
  <c r="S257" i="29"/>
  <c r="T257" i="29" s="1"/>
  <c r="V257" i="29" s="1"/>
  <c r="U257" i="29"/>
  <c r="W257" i="29" s="1"/>
  <c r="S257" i="41"/>
  <c r="T257" i="41" s="1"/>
  <c r="V257" i="41" s="1"/>
  <c r="U257" i="41"/>
  <c r="W257" i="41" s="1"/>
  <c r="S257" i="39"/>
  <c r="S257" i="32"/>
  <c r="T257" i="32" s="1"/>
  <c r="V257" i="32" s="1"/>
  <c r="U257" i="32"/>
  <c r="W257" i="32" s="1"/>
  <c r="W257" i="47"/>
  <c r="V257" i="47"/>
  <c r="S257" i="44"/>
  <c r="S414" i="36"/>
  <c r="T414" i="36" s="1"/>
  <c r="V414" i="36" s="1"/>
  <c r="U414" i="36"/>
  <c r="W414" i="36" s="1"/>
  <c r="W414" i="28"/>
  <c r="V414" i="28"/>
  <c r="U414" i="31"/>
  <c r="W414" i="31" s="1"/>
  <c r="S414" i="31"/>
  <c r="T414" i="31" s="1"/>
  <c r="V414" i="31" s="1"/>
  <c r="W414" i="47"/>
  <c r="V414" i="47"/>
  <c r="S414" i="38"/>
  <c r="S414" i="40"/>
  <c r="S414" i="43"/>
  <c r="S414" i="39"/>
  <c r="T414" i="39" s="1"/>
  <c r="V414" i="39" s="1"/>
  <c r="U414" i="39"/>
  <c r="W414" i="39" s="1"/>
  <c r="S414" i="41"/>
  <c r="S414" i="42"/>
  <c r="S414" i="32"/>
  <c r="T414" i="32" s="1"/>
  <c r="V414" i="32" s="1"/>
  <c r="U414" i="32"/>
  <c r="W414" i="32" s="1"/>
  <c r="S414" i="48"/>
  <c r="T414" i="48" s="1"/>
  <c r="V414" i="48" s="1"/>
  <c r="U414" i="48"/>
  <c r="W414" i="48" s="1"/>
  <c r="S414" i="34"/>
  <c r="T414" i="34" s="1"/>
  <c r="V414" i="34" s="1"/>
  <c r="U414" i="34"/>
  <c r="W414" i="34" s="1"/>
  <c r="S281" i="29"/>
  <c r="T281" i="29" s="1"/>
  <c r="V281" i="29" s="1"/>
  <c r="U281" i="29"/>
  <c r="W281" i="29" s="1"/>
  <c r="S281" i="40"/>
  <c r="S281" i="43"/>
  <c r="S281" i="46"/>
  <c r="U281" i="46" s="1"/>
  <c r="W281" i="46" s="1"/>
  <c r="T281" i="46"/>
  <c r="V281" i="46" s="1"/>
  <c r="S281" i="44"/>
  <c r="S281" i="45"/>
  <c r="U281" i="45" s="1"/>
  <c r="W281" i="45" s="1"/>
  <c r="T281" i="45"/>
  <c r="V281" i="45" s="1"/>
  <c r="S281" i="31"/>
  <c r="T281" i="31" s="1"/>
  <c r="V281" i="31" s="1"/>
  <c r="U281" i="31"/>
  <c r="W281" i="31" s="1"/>
  <c r="S281" i="38"/>
  <c r="S281" i="39"/>
  <c r="S281" i="35"/>
  <c r="T281" i="35" s="1"/>
  <c r="V281" i="35" s="1"/>
  <c r="U281" i="35"/>
  <c r="W281" i="35" s="1"/>
  <c r="U281" i="34"/>
  <c r="W281" i="34" s="1"/>
  <c r="S281" i="34"/>
  <c r="T281" i="34" s="1"/>
  <c r="V281" i="34" s="1"/>
  <c r="S281" i="42"/>
  <c r="S281" i="37"/>
  <c r="T281" i="37" s="1"/>
  <c r="V281" i="37" s="1"/>
  <c r="U281" i="37"/>
  <c r="W281" i="37" s="1"/>
  <c r="U281" i="48"/>
  <c r="W281" i="48" s="1"/>
  <c r="S281" i="48"/>
  <c r="T281" i="48" s="1"/>
  <c r="V281" i="48" s="1"/>
  <c r="V281" i="47"/>
  <c r="W281" i="47"/>
  <c r="U281" i="33"/>
  <c r="W281" i="33" s="1"/>
  <c r="S281" i="33"/>
  <c r="T281" i="33" s="1"/>
  <c r="V281" i="33" s="1"/>
  <c r="S281" i="41"/>
  <c r="V281" i="28"/>
  <c r="W281" i="28"/>
  <c r="S281" i="30"/>
  <c r="T281" i="30" s="1"/>
  <c r="V281" i="30" s="1"/>
  <c r="U281" i="30"/>
  <c r="W281" i="30" s="1"/>
  <c r="U281" i="36"/>
  <c r="W281" i="36" s="1"/>
  <c r="S281" i="36"/>
  <c r="T281" i="36" s="1"/>
  <c r="V281" i="36" s="1"/>
  <c r="S281" i="32"/>
  <c r="T281" i="32" s="1"/>
  <c r="V281" i="32" s="1"/>
  <c r="U281" i="32"/>
  <c r="W281" i="32" s="1"/>
  <c r="S442" i="31"/>
  <c r="T442" i="31" s="1"/>
  <c r="V442" i="31" s="1"/>
  <c r="U442" i="31"/>
  <c r="W442" i="31" s="1"/>
  <c r="S442" i="38"/>
  <c r="T442" i="38" s="1"/>
  <c r="V442" i="38" s="1"/>
  <c r="U442" i="38"/>
  <c r="W442" i="38" s="1"/>
  <c r="S442" i="46"/>
  <c r="U442" i="46" s="1"/>
  <c r="W442" i="46" s="1"/>
  <c r="T442" i="46"/>
  <c r="V442" i="46" s="1"/>
  <c r="U442" i="30"/>
  <c r="W442" i="30" s="1"/>
  <c r="S442" i="30"/>
  <c r="T442" i="30" s="1"/>
  <c r="V442" i="30" s="1"/>
  <c r="U442" i="35"/>
  <c r="W442" i="35" s="1"/>
  <c r="S442" i="35"/>
  <c r="T442" i="35" s="1"/>
  <c r="V442" i="35" s="1"/>
  <c r="U442" i="33"/>
  <c r="W442" i="33" s="1"/>
  <c r="S442" i="33"/>
  <c r="T442" i="33" s="1"/>
  <c r="V442" i="33" s="1"/>
  <c r="U442" i="48"/>
  <c r="W442" i="48" s="1"/>
  <c r="S442" i="48"/>
  <c r="T442" i="48" s="1"/>
  <c r="V442" i="48" s="1"/>
  <c r="S442" i="39"/>
  <c r="S442" i="42"/>
  <c r="S442" i="41"/>
  <c r="S442" i="37"/>
  <c r="S442" i="43"/>
  <c r="S442" i="44"/>
  <c r="W442" i="47"/>
  <c r="V442" i="47"/>
  <c r="U442" i="34"/>
  <c r="W442" i="34" s="1"/>
  <c r="S442" i="34"/>
  <c r="T442" i="34" s="1"/>
  <c r="V442" i="34" s="1"/>
  <c r="U442" i="36"/>
  <c r="W442" i="36" s="1"/>
  <c r="S442" i="36"/>
  <c r="T442" i="36" s="1"/>
  <c r="V442" i="36" s="1"/>
  <c r="S442" i="40"/>
  <c r="U442" i="32"/>
  <c r="W442" i="32" s="1"/>
  <c r="S442" i="32"/>
  <c r="T442" i="32" s="1"/>
  <c r="V442" i="32" s="1"/>
  <c r="U442" i="29"/>
  <c r="W442" i="29" s="1"/>
  <c r="S442" i="29"/>
  <c r="T442" i="29" s="1"/>
  <c r="V442" i="29" s="1"/>
  <c r="S442" i="45"/>
  <c r="U442" i="45" s="1"/>
  <c r="W442" i="45" s="1"/>
  <c r="T442" i="45"/>
  <c r="V442" i="45" s="1"/>
  <c r="V442" i="28"/>
  <c r="W442" i="28"/>
  <c r="S259" i="36"/>
  <c r="T259" i="36" s="1"/>
  <c r="V259" i="36" s="1"/>
  <c r="U259" i="36"/>
  <c r="W259" i="36" s="1"/>
  <c r="S259" i="48"/>
  <c r="T259" i="48" s="1"/>
  <c r="V259" i="48" s="1"/>
  <c r="U259" i="48"/>
  <c r="W259" i="48" s="1"/>
  <c r="S259" i="38"/>
  <c r="S259" i="41"/>
  <c r="T259" i="46"/>
  <c r="V259" i="46" s="1"/>
  <c r="S259" i="46"/>
  <c r="U259" i="46" s="1"/>
  <c r="W259" i="46" s="1"/>
  <c r="S259" i="45"/>
  <c r="S259" i="40"/>
  <c r="S259" i="33"/>
  <c r="T259" i="33" s="1"/>
  <c r="V259" i="33" s="1"/>
  <c r="U259" i="33"/>
  <c r="W259" i="33" s="1"/>
  <c r="S259" i="42"/>
  <c r="S259" i="32"/>
  <c r="T259" i="32" s="1"/>
  <c r="V259" i="32" s="1"/>
  <c r="U259" i="32"/>
  <c r="W259" i="32" s="1"/>
  <c r="U259" i="31"/>
  <c r="W259" i="31" s="1"/>
  <c r="S259" i="31"/>
  <c r="T259" i="31" s="1"/>
  <c r="V259" i="31" s="1"/>
  <c r="U259" i="30"/>
  <c r="W259" i="30" s="1"/>
  <c r="S259" i="30"/>
  <c r="T259" i="30" s="1"/>
  <c r="V259" i="30" s="1"/>
  <c r="V259" i="47"/>
  <c r="W259" i="47"/>
  <c r="W259" i="28"/>
  <c r="V259" i="28"/>
  <c r="S259" i="29"/>
  <c r="T259" i="29" s="1"/>
  <c r="V259" i="29" s="1"/>
  <c r="U259" i="29"/>
  <c r="W259" i="29" s="1"/>
  <c r="U259" i="35"/>
  <c r="W259" i="35" s="1"/>
  <c r="S259" i="35"/>
  <c r="T259" i="35" s="1"/>
  <c r="V259" i="35" s="1"/>
  <c r="S259" i="37"/>
  <c r="S259" i="44"/>
  <c r="S259" i="43"/>
  <c r="S259" i="34"/>
  <c r="T259" i="34" s="1"/>
  <c r="V259" i="34" s="1"/>
  <c r="U259" i="34"/>
  <c r="W259" i="34" s="1"/>
  <c r="S259" i="39"/>
  <c r="S279" i="43"/>
  <c r="S279" i="44"/>
  <c r="U279" i="33"/>
  <c r="W279" i="33" s="1"/>
  <c r="S279" i="33"/>
  <c r="T279" i="33" s="1"/>
  <c r="V279" i="33" s="1"/>
  <c r="U279" i="35"/>
  <c r="W279" i="35" s="1"/>
  <c r="S279" i="35"/>
  <c r="T279" i="35" s="1"/>
  <c r="V279" i="35" s="1"/>
  <c r="S279" i="45"/>
  <c r="S279" i="42"/>
  <c r="S279" i="37"/>
  <c r="T279" i="37" s="1"/>
  <c r="V279" i="37" s="1"/>
  <c r="U279" i="37"/>
  <c r="W279" i="37" s="1"/>
  <c r="S279" i="41"/>
  <c r="S279" i="29"/>
  <c r="T279" i="29" s="1"/>
  <c r="V279" i="29" s="1"/>
  <c r="U279" i="29"/>
  <c r="W279" i="29" s="1"/>
  <c r="S279" i="39"/>
  <c r="S279" i="34"/>
  <c r="T279" i="34" s="1"/>
  <c r="V279" i="34" s="1"/>
  <c r="U279" i="34"/>
  <c r="W279" i="34" s="1"/>
  <c r="S279" i="36"/>
  <c r="T279" i="36" s="1"/>
  <c r="V279" i="36" s="1"/>
  <c r="U279" i="36"/>
  <c r="W279" i="36" s="1"/>
  <c r="S279" i="32"/>
  <c r="T279" i="32" s="1"/>
  <c r="V279" i="32" s="1"/>
  <c r="U279" i="32"/>
  <c r="W279" i="32" s="1"/>
  <c r="U279" i="31"/>
  <c r="W279" i="31" s="1"/>
  <c r="S279" i="31"/>
  <c r="T279" i="31" s="1"/>
  <c r="V279" i="31" s="1"/>
  <c r="U279" i="48"/>
  <c r="W279" i="48" s="1"/>
  <c r="S279" i="48"/>
  <c r="T279" i="48" s="1"/>
  <c r="V279" i="48" s="1"/>
  <c r="V279" i="47"/>
  <c r="W279" i="47"/>
  <c r="S279" i="30"/>
  <c r="T279" i="30" s="1"/>
  <c r="V279" i="30" s="1"/>
  <c r="U279" i="30"/>
  <c r="W279" i="30" s="1"/>
  <c r="S279" i="46"/>
  <c r="U279" i="46" s="1"/>
  <c r="W279" i="46" s="1"/>
  <c r="T279" i="46"/>
  <c r="V279" i="46" s="1"/>
  <c r="W279" i="28"/>
  <c r="V279" i="28"/>
  <c r="S279" i="38"/>
  <c r="T279" i="38" s="1"/>
  <c r="V279" i="38" s="1"/>
  <c r="U279" i="38"/>
  <c r="W279" i="38" s="1"/>
  <c r="S279" i="40"/>
  <c r="P78" i="28"/>
  <c r="L78" i="47"/>
  <c r="I87" i="47" s="1"/>
  <c r="B91" i="47" s="1"/>
  <c r="L78" i="28"/>
  <c r="I87" i="28" s="1"/>
  <c r="B91" i="28" s="1"/>
  <c r="S260" i="33"/>
  <c r="T260" i="33" s="1"/>
  <c r="V260" i="33" s="1"/>
  <c r="U260" i="33"/>
  <c r="W260" i="33" s="1"/>
  <c r="S260" i="35"/>
  <c r="T260" i="35" s="1"/>
  <c r="V260" i="35" s="1"/>
  <c r="U260" i="35"/>
  <c r="W260" i="35" s="1"/>
  <c r="S260" i="37"/>
  <c r="T260" i="37" s="1"/>
  <c r="V260" i="37" s="1"/>
  <c r="U260" i="37"/>
  <c r="W260" i="37" s="1"/>
  <c r="S260" i="34"/>
  <c r="T260" i="34" s="1"/>
  <c r="V260" i="34" s="1"/>
  <c r="U260" i="34"/>
  <c r="W260" i="34" s="1"/>
  <c r="S260" i="42"/>
  <c r="T260" i="46"/>
  <c r="V260" i="46" s="1"/>
  <c r="S260" i="46"/>
  <c r="U260" i="46" s="1"/>
  <c r="W260" i="46" s="1"/>
  <c r="U260" i="36"/>
  <c r="W260" i="36" s="1"/>
  <c r="S260" i="36"/>
  <c r="T260" i="36" s="1"/>
  <c r="V260" i="36" s="1"/>
  <c r="S260" i="32"/>
  <c r="T260" i="32" s="1"/>
  <c r="V260" i="32" s="1"/>
  <c r="U260" i="32"/>
  <c r="W260" i="32" s="1"/>
  <c r="S260" i="45"/>
  <c r="S260" i="38"/>
  <c r="S260" i="40"/>
  <c r="S260" i="31"/>
  <c r="T260" i="31" s="1"/>
  <c r="V260" i="31" s="1"/>
  <c r="U260" i="31"/>
  <c r="W260" i="31" s="1"/>
  <c r="S260" i="44"/>
  <c r="S260" i="41"/>
  <c r="S260" i="48"/>
  <c r="T260" i="48" s="1"/>
  <c r="V260" i="48" s="1"/>
  <c r="U260" i="48"/>
  <c r="W260" i="48" s="1"/>
  <c r="S260" i="39"/>
  <c r="S260" i="29"/>
  <c r="T260" i="29" s="1"/>
  <c r="V260" i="29" s="1"/>
  <c r="U260" i="29"/>
  <c r="W260" i="29" s="1"/>
  <c r="S260" i="43"/>
  <c r="U260" i="30"/>
  <c r="W260" i="30" s="1"/>
  <c r="S260" i="30"/>
  <c r="T260" i="30" s="1"/>
  <c r="V260" i="30" s="1"/>
  <c r="U129" i="34"/>
  <c r="W129" i="34" s="1"/>
  <c r="S129" i="34"/>
  <c r="T129" i="34" s="1"/>
  <c r="V129" i="34" s="1"/>
  <c r="S129" i="48"/>
  <c r="T129" i="48" s="1"/>
  <c r="V129" i="48" s="1"/>
  <c r="U129" i="48"/>
  <c r="W129" i="48" s="1"/>
  <c r="S129" i="40"/>
  <c r="S129" i="30"/>
  <c r="T129" i="30" s="1"/>
  <c r="V129" i="30" s="1"/>
  <c r="U129" i="30"/>
  <c r="W129" i="30" s="1"/>
  <c r="U129" i="32"/>
  <c r="W129" i="32" s="1"/>
  <c r="S129" i="32"/>
  <c r="T129" i="32" s="1"/>
  <c r="V129" i="32" s="1"/>
  <c r="S129" i="44"/>
  <c r="U129" i="31"/>
  <c r="W129" i="31" s="1"/>
  <c r="S129" i="31"/>
  <c r="T129" i="31" s="1"/>
  <c r="V129" i="31" s="1"/>
  <c r="S129" i="37"/>
  <c r="T129" i="37" s="1"/>
  <c r="V129" i="37" s="1"/>
  <c r="U129" i="37"/>
  <c r="W129" i="37" s="1"/>
  <c r="S129" i="41"/>
  <c r="S129" i="42"/>
  <c r="S129" i="45"/>
  <c r="U129" i="36"/>
  <c r="W129" i="36" s="1"/>
  <c r="S129" i="36"/>
  <c r="T129" i="36" s="1"/>
  <c r="V129" i="36" s="1"/>
  <c r="S129" i="39"/>
  <c r="S129" i="29"/>
  <c r="T129" i="29" s="1"/>
  <c r="V129" i="29" s="1"/>
  <c r="U129" i="29"/>
  <c r="W129" i="29" s="1"/>
  <c r="S129" i="43"/>
  <c r="U129" i="33"/>
  <c r="W129" i="33" s="1"/>
  <c r="S129" i="33"/>
  <c r="T129" i="33" s="1"/>
  <c r="V129" i="33" s="1"/>
  <c r="S129" i="46"/>
  <c r="S129" i="38"/>
  <c r="U129" i="35"/>
  <c r="W129" i="35" s="1"/>
  <c r="S129" i="35"/>
  <c r="T129" i="35" s="1"/>
  <c r="V129" i="35" s="1"/>
  <c r="S160" i="46"/>
  <c r="U160" i="46" s="1"/>
  <c r="W160" i="46" s="1"/>
  <c r="T160" i="46"/>
  <c r="V160" i="46" s="1"/>
  <c r="U160" i="30"/>
  <c r="W160" i="30" s="1"/>
  <c r="S160" i="30"/>
  <c r="T160" i="30" s="1"/>
  <c r="V160" i="30" s="1"/>
  <c r="S160" i="43"/>
  <c r="U160" i="34"/>
  <c r="W160" i="34" s="1"/>
  <c r="S160" i="34"/>
  <c r="T160" i="34" s="1"/>
  <c r="V160" i="34" s="1"/>
  <c r="S160" i="29"/>
  <c r="T160" i="29" s="1"/>
  <c r="V160" i="29" s="1"/>
  <c r="U160" i="29"/>
  <c r="W160" i="29" s="1"/>
  <c r="S160" i="36"/>
  <c r="T160" i="36" s="1"/>
  <c r="V160" i="36" s="1"/>
  <c r="U160" i="36"/>
  <c r="W160" i="36" s="1"/>
  <c r="S160" i="37"/>
  <c r="T160" i="37" s="1"/>
  <c r="V160" i="37" s="1"/>
  <c r="U160" i="37"/>
  <c r="W160" i="37" s="1"/>
  <c r="S160" i="44"/>
  <c r="S160" i="39"/>
  <c r="U160" i="35"/>
  <c r="W160" i="35" s="1"/>
  <c r="S160" i="35"/>
  <c r="T160" i="35" s="1"/>
  <c r="V160" i="35" s="1"/>
  <c r="S160" i="38"/>
  <c r="U160" i="32"/>
  <c r="W160" i="32" s="1"/>
  <c r="S160" i="32"/>
  <c r="T160" i="32" s="1"/>
  <c r="V160" i="32" s="1"/>
  <c r="S160" i="45"/>
  <c r="U160" i="31"/>
  <c r="W160" i="31" s="1"/>
  <c r="S160" i="31"/>
  <c r="T160" i="31" s="1"/>
  <c r="V160" i="31" s="1"/>
  <c r="S160" i="40"/>
  <c r="S160" i="33"/>
  <c r="T160" i="33" s="1"/>
  <c r="V160" i="33" s="1"/>
  <c r="U160" i="33"/>
  <c r="W160" i="33" s="1"/>
  <c r="S160" i="48"/>
  <c r="T160" i="48" s="1"/>
  <c r="V160" i="48" s="1"/>
  <c r="U160" i="48"/>
  <c r="W160" i="48" s="1"/>
  <c r="S160" i="41"/>
  <c r="S160" i="42"/>
  <c r="S190" i="46"/>
  <c r="U190" i="46" s="1"/>
  <c r="W190" i="46" s="1"/>
  <c r="T190" i="46"/>
  <c r="V190" i="46" s="1"/>
  <c r="S190" i="36"/>
  <c r="T190" i="36" s="1"/>
  <c r="V190" i="36" s="1"/>
  <c r="U190" i="36"/>
  <c r="W190" i="36" s="1"/>
  <c r="S190" i="37"/>
  <c r="S190" i="45"/>
  <c r="S190" i="41"/>
  <c r="S190" i="33"/>
  <c r="T190" i="33" s="1"/>
  <c r="V190" i="33" s="1"/>
  <c r="U190" i="33"/>
  <c r="W190" i="33" s="1"/>
  <c r="S190" i="35"/>
  <c r="T190" i="35" s="1"/>
  <c r="V190" i="35" s="1"/>
  <c r="U190" i="35"/>
  <c r="W190" i="35" s="1"/>
  <c r="S190" i="30"/>
  <c r="T190" i="30" s="1"/>
  <c r="V190" i="30" s="1"/>
  <c r="U190" i="30"/>
  <c r="W190" i="30" s="1"/>
  <c r="S190" i="31"/>
  <c r="T190" i="31" s="1"/>
  <c r="V190" i="31" s="1"/>
  <c r="U190" i="31"/>
  <c r="W190" i="31" s="1"/>
  <c r="S190" i="39"/>
  <c r="S190" i="40"/>
  <c r="S190" i="48"/>
  <c r="T190" i="48" s="1"/>
  <c r="V190" i="48" s="1"/>
  <c r="U190" i="48"/>
  <c r="W190" i="48" s="1"/>
  <c r="W190" i="47"/>
  <c r="V190" i="47"/>
  <c r="S190" i="32"/>
  <c r="T190" i="32" s="1"/>
  <c r="V190" i="32" s="1"/>
  <c r="U190" i="32"/>
  <c r="W190" i="32" s="1"/>
  <c r="S190" i="34"/>
  <c r="T190" i="34" s="1"/>
  <c r="V190" i="34" s="1"/>
  <c r="U190" i="34"/>
  <c r="W190" i="34" s="1"/>
  <c r="S190" i="38"/>
  <c r="W190" i="28"/>
  <c r="V190" i="28"/>
  <c r="S190" i="44"/>
  <c r="S190" i="43"/>
  <c r="S190" i="42"/>
  <c r="S190" i="29"/>
  <c r="T190" i="29" s="1"/>
  <c r="V190" i="29" s="1"/>
  <c r="U190" i="29"/>
  <c r="W190" i="29" s="1"/>
  <c r="W101" i="28"/>
  <c r="V101" i="28"/>
  <c r="W101" i="47"/>
  <c r="V101" i="47"/>
  <c r="U139" i="36"/>
  <c r="W139" i="36" s="1"/>
  <c r="S139" i="36"/>
  <c r="T139" i="36" s="1"/>
  <c r="V139" i="36" s="1"/>
  <c r="S139" i="37"/>
  <c r="U139" i="33"/>
  <c r="W139" i="33" s="1"/>
  <c r="S139" i="33"/>
  <c r="T139" i="33" s="1"/>
  <c r="V139" i="33" s="1"/>
  <c r="S139" i="30"/>
  <c r="T139" i="30" s="1"/>
  <c r="V139" i="30" s="1"/>
  <c r="U139" i="30"/>
  <c r="W139" i="30" s="1"/>
  <c r="S139" i="42"/>
  <c r="S139" i="32"/>
  <c r="T139" i="32" s="1"/>
  <c r="V139" i="32" s="1"/>
  <c r="U139" i="32"/>
  <c r="W139" i="32" s="1"/>
  <c r="S139" i="40"/>
  <c r="T139" i="40" s="1"/>
  <c r="V139" i="40" s="1"/>
  <c r="U139" i="40"/>
  <c r="W139" i="40" s="1"/>
  <c r="S139" i="41"/>
  <c r="U139" i="35"/>
  <c r="W139" i="35" s="1"/>
  <c r="S139" i="35"/>
  <c r="T139" i="35" s="1"/>
  <c r="V139" i="35" s="1"/>
  <c r="U139" i="34"/>
  <c r="W139" i="34" s="1"/>
  <c r="S139" i="34"/>
  <c r="T139" i="34" s="1"/>
  <c r="V139" i="34" s="1"/>
  <c r="T139" i="46"/>
  <c r="V139" i="46" s="1"/>
  <c r="S139" i="46"/>
  <c r="U139" i="46" s="1"/>
  <c r="W139" i="46" s="1"/>
  <c r="S139" i="43"/>
  <c r="S139" i="45"/>
  <c r="W139" i="28"/>
  <c r="V139" i="28"/>
  <c r="S139" i="39"/>
  <c r="T139" i="39" s="1"/>
  <c r="V139" i="39" s="1"/>
  <c r="U139" i="39"/>
  <c r="W139" i="39" s="1"/>
  <c r="S139" i="29"/>
  <c r="T139" i="29" s="1"/>
  <c r="V139" i="29" s="1"/>
  <c r="U139" i="29"/>
  <c r="W139" i="29" s="1"/>
  <c r="W139" i="47"/>
  <c r="V139" i="47"/>
  <c r="S139" i="44"/>
  <c r="S139" i="48"/>
  <c r="T139" i="48" s="1"/>
  <c r="V139" i="48" s="1"/>
  <c r="U139" i="48"/>
  <c r="W139" i="48" s="1"/>
  <c r="S139" i="38"/>
  <c r="T139" i="38" s="1"/>
  <c r="V139" i="38" s="1"/>
  <c r="U139" i="38"/>
  <c r="W139" i="38" s="1"/>
  <c r="U139" i="31"/>
  <c r="W139" i="31" s="1"/>
  <c r="S139" i="31"/>
  <c r="T139" i="31" s="1"/>
  <c r="V139" i="31" s="1"/>
  <c r="S271" i="43"/>
  <c r="S271" i="31"/>
  <c r="T271" i="31" s="1"/>
  <c r="V271" i="31" s="1"/>
  <c r="U271" i="31"/>
  <c r="W271" i="31" s="1"/>
  <c r="S271" i="32"/>
  <c r="T271" i="32" s="1"/>
  <c r="V271" i="32" s="1"/>
  <c r="U271" i="32"/>
  <c r="W271" i="32" s="1"/>
  <c r="S271" i="41"/>
  <c r="S271" i="38"/>
  <c r="T271" i="38" s="1"/>
  <c r="V271" i="38" s="1"/>
  <c r="U271" i="38"/>
  <c r="W271" i="38" s="1"/>
  <c r="S271" i="40"/>
  <c r="S271" i="36"/>
  <c r="T271" i="36" s="1"/>
  <c r="V271" i="36" s="1"/>
  <c r="U271" i="36"/>
  <c r="W271" i="36" s="1"/>
  <c r="T271" i="46"/>
  <c r="V271" i="46" s="1"/>
  <c r="S271" i="46"/>
  <c r="U271" i="46" s="1"/>
  <c r="W271" i="46" s="1"/>
  <c r="S271" i="42"/>
  <c r="S271" i="45"/>
  <c r="U271" i="29"/>
  <c r="W271" i="29" s="1"/>
  <c r="S271" i="29"/>
  <c r="T271" i="29" s="1"/>
  <c r="V271" i="29" s="1"/>
  <c r="U271" i="34"/>
  <c r="W271" i="34" s="1"/>
  <c r="S271" i="34"/>
  <c r="T271" i="34" s="1"/>
  <c r="V271" i="34" s="1"/>
  <c r="U271" i="30"/>
  <c r="W271" i="30" s="1"/>
  <c r="S271" i="30"/>
  <c r="T271" i="30" s="1"/>
  <c r="V271" i="30" s="1"/>
  <c r="S271" i="35"/>
  <c r="T271" i="35" s="1"/>
  <c r="V271" i="35" s="1"/>
  <c r="U271" i="35"/>
  <c r="W271" i="35" s="1"/>
  <c r="S271" i="44"/>
  <c r="S271" i="37"/>
  <c r="T271" i="37" s="1"/>
  <c r="V271" i="37" s="1"/>
  <c r="U271" i="37"/>
  <c r="W271" i="37" s="1"/>
  <c r="U271" i="48"/>
  <c r="W271" i="48" s="1"/>
  <c r="S271" i="48"/>
  <c r="T271" i="48" s="1"/>
  <c r="V271" i="48" s="1"/>
  <c r="S271" i="33"/>
  <c r="T271" i="33" s="1"/>
  <c r="V271" i="33" s="1"/>
  <c r="U271" i="33"/>
  <c r="W271" i="33" s="1"/>
  <c r="V271" i="47"/>
  <c r="W271" i="47"/>
  <c r="S271" i="39"/>
  <c r="W271" i="28"/>
  <c r="V271" i="28"/>
  <c r="S144" i="40"/>
  <c r="S144" i="29"/>
  <c r="T144" i="29" s="1"/>
  <c r="V144" i="29" s="1"/>
  <c r="U144" i="29"/>
  <c r="W144" i="29" s="1"/>
  <c r="S144" i="41"/>
  <c r="S144" i="33"/>
  <c r="T144" i="33" s="1"/>
  <c r="V144" i="33" s="1"/>
  <c r="U144" i="33"/>
  <c r="W144" i="33" s="1"/>
  <c r="S144" i="43"/>
  <c r="S144" i="39"/>
  <c r="S144" i="30"/>
  <c r="T144" i="30" s="1"/>
  <c r="V144" i="30" s="1"/>
  <c r="U144" i="30"/>
  <c r="W144" i="30" s="1"/>
  <c r="S144" i="45"/>
  <c r="U144" i="45" s="1"/>
  <c r="W144" i="45" s="1"/>
  <c r="T144" i="45"/>
  <c r="V144" i="45" s="1"/>
  <c r="S144" i="35"/>
  <c r="T144" i="35" s="1"/>
  <c r="V144" i="35" s="1"/>
  <c r="U144" i="35"/>
  <c r="W144" i="35" s="1"/>
  <c r="S144" i="48"/>
  <c r="T144" i="48" s="1"/>
  <c r="V144" i="48" s="1"/>
  <c r="U144" i="48"/>
  <c r="W144" i="48" s="1"/>
  <c r="S144" i="38"/>
  <c r="T144" i="38" s="1"/>
  <c r="V144" i="38" s="1"/>
  <c r="U144" i="38"/>
  <c r="W144" i="38" s="1"/>
  <c r="V144" i="28"/>
  <c r="W144" i="28"/>
  <c r="S144" i="37"/>
  <c r="W144" i="47"/>
  <c r="V144" i="47"/>
  <c r="S144" i="36"/>
  <c r="T144" i="36" s="1"/>
  <c r="V144" i="36" s="1"/>
  <c r="U144" i="36"/>
  <c r="W144" i="36" s="1"/>
  <c r="S144" i="44"/>
  <c r="S144" i="42"/>
  <c r="U144" i="32"/>
  <c r="W144" i="32" s="1"/>
  <c r="S144" i="32"/>
  <c r="T144" i="32" s="1"/>
  <c r="V144" i="32" s="1"/>
  <c r="T144" i="46"/>
  <c r="V144" i="46" s="1"/>
  <c r="S144" i="46"/>
  <c r="U144" i="46" s="1"/>
  <c r="W144" i="46" s="1"/>
  <c r="S144" i="34"/>
  <c r="T144" i="34" s="1"/>
  <c r="V144" i="34" s="1"/>
  <c r="U144" i="34"/>
  <c r="W144" i="34" s="1"/>
  <c r="S144" i="31"/>
  <c r="T144" i="31" s="1"/>
  <c r="V144" i="31" s="1"/>
  <c r="U144" i="31"/>
  <c r="W144" i="31" s="1"/>
  <c r="S278" i="40"/>
  <c r="S278" i="33"/>
  <c r="T278" i="33" s="1"/>
  <c r="V278" i="33" s="1"/>
  <c r="U278" i="33"/>
  <c r="W278" i="33" s="1"/>
  <c r="S278" i="38"/>
  <c r="S278" i="35"/>
  <c r="T278" i="35" s="1"/>
  <c r="V278" i="35" s="1"/>
  <c r="U278" i="35"/>
  <c r="W278" i="35" s="1"/>
  <c r="V278" i="47"/>
  <c r="W278" i="47"/>
  <c r="U278" i="36"/>
  <c r="W278" i="36" s="1"/>
  <c r="S278" i="36"/>
  <c r="T278" i="36" s="1"/>
  <c r="V278" i="36" s="1"/>
  <c r="U278" i="31"/>
  <c r="W278" i="31" s="1"/>
  <c r="S278" i="31"/>
  <c r="T278" i="31" s="1"/>
  <c r="V278" i="31" s="1"/>
  <c r="S278" i="44"/>
  <c r="S278" i="45"/>
  <c r="U278" i="45" s="1"/>
  <c r="W278" i="45" s="1"/>
  <c r="T278" i="45"/>
  <c r="V278" i="45" s="1"/>
  <c r="S278" i="48"/>
  <c r="T278" i="48" s="1"/>
  <c r="V278" i="48" s="1"/>
  <c r="U278" i="48"/>
  <c r="W278" i="48" s="1"/>
  <c r="S278" i="42"/>
  <c r="S278" i="41"/>
  <c r="U278" i="30"/>
  <c r="W278" i="30" s="1"/>
  <c r="S278" i="30"/>
  <c r="T278" i="30" s="1"/>
  <c r="V278" i="30" s="1"/>
  <c r="S278" i="34"/>
  <c r="T278" i="34" s="1"/>
  <c r="V278" i="34" s="1"/>
  <c r="U278" i="34"/>
  <c r="W278" i="34" s="1"/>
  <c r="S278" i="32"/>
  <c r="T278" i="32" s="1"/>
  <c r="V278" i="32" s="1"/>
  <c r="U278" i="32"/>
  <c r="W278" i="32" s="1"/>
  <c r="S278" i="29"/>
  <c r="T278" i="29" s="1"/>
  <c r="V278" i="29" s="1"/>
  <c r="U278" i="29"/>
  <c r="W278" i="29" s="1"/>
  <c r="S278" i="43"/>
  <c r="S278" i="39"/>
  <c r="T278" i="39" s="1"/>
  <c r="V278" i="39" s="1"/>
  <c r="U278" i="39"/>
  <c r="W278" i="39" s="1"/>
  <c r="T278" i="46"/>
  <c r="V278" i="46" s="1"/>
  <c r="S278" i="46"/>
  <c r="U278" i="46" s="1"/>
  <c r="W278" i="46" s="1"/>
  <c r="S278" i="37"/>
  <c r="T278" i="37" s="1"/>
  <c r="V278" i="37" s="1"/>
  <c r="U278" i="37"/>
  <c r="W278" i="37" s="1"/>
  <c r="V278" i="28"/>
  <c r="W278" i="28"/>
  <c r="U453" i="34"/>
  <c r="W453" i="34" s="1"/>
  <c r="S453" i="34"/>
  <c r="T453" i="34" s="1"/>
  <c r="V453" i="34" s="1"/>
  <c r="S453" i="43"/>
  <c r="T453" i="43" s="1"/>
  <c r="V453" i="43" s="1"/>
  <c r="U453" i="43"/>
  <c r="W453" i="43" s="1"/>
  <c r="S453" i="33"/>
  <c r="T453" i="33" s="1"/>
  <c r="V453" i="33" s="1"/>
  <c r="U453" i="33"/>
  <c r="W453" i="33" s="1"/>
  <c r="S453" i="45"/>
  <c r="U453" i="45" s="1"/>
  <c r="W453" i="45" s="1"/>
  <c r="T453" i="45"/>
  <c r="V453" i="45" s="1"/>
  <c r="W453" i="47"/>
  <c r="V453" i="47"/>
  <c r="S453" i="44"/>
  <c r="S453" i="37"/>
  <c r="S453" i="46"/>
  <c r="U453" i="46" s="1"/>
  <c r="W453" i="46" s="1"/>
  <c r="T453" i="46"/>
  <c r="V453" i="46" s="1"/>
  <c r="S453" i="40"/>
  <c r="S453" i="35"/>
  <c r="T453" i="35" s="1"/>
  <c r="V453" i="35" s="1"/>
  <c r="U453" i="35"/>
  <c r="W453" i="35" s="1"/>
  <c r="S453" i="41"/>
  <c r="W453" i="28"/>
  <c r="V453" i="28"/>
  <c r="S453" i="36"/>
  <c r="T453" i="36" s="1"/>
  <c r="V453" i="36" s="1"/>
  <c r="U453" i="36"/>
  <c r="W453" i="36" s="1"/>
  <c r="S453" i="32"/>
  <c r="U453" i="32"/>
  <c r="W453" i="32" s="1"/>
  <c r="T453" i="32"/>
  <c r="V453" i="32" s="1"/>
  <c r="S453" i="48"/>
  <c r="T453" i="48" s="1"/>
  <c r="V453" i="48" s="1"/>
  <c r="U453" i="48"/>
  <c r="W453" i="48" s="1"/>
  <c r="U453" i="30"/>
  <c r="W453" i="30" s="1"/>
  <c r="S453" i="30"/>
  <c r="T453" i="30" s="1"/>
  <c r="V453" i="30" s="1"/>
  <c r="S453" i="29"/>
  <c r="T453" i="29" s="1"/>
  <c r="V453" i="29" s="1"/>
  <c r="U453" i="29"/>
  <c r="W453" i="29" s="1"/>
  <c r="S453" i="38"/>
  <c r="S453" i="31"/>
  <c r="T453" i="31" s="1"/>
  <c r="V453" i="31" s="1"/>
  <c r="U453" i="31"/>
  <c r="W453" i="31" s="1"/>
  <c r="S453" i="39"/>
  <c r="S453" i="42"/>
  <c r="T453" i="42" s="1"/>
  <c r="V453" i="42" s="1"/>
  <c r="U453" i="42"/>
  <c r="W453" i="42" s="1"/>
  <c r="S390" i="43"/>
  <c r="S390" i="42"/>
  <c r="S390" i="32"/>
  <c r="T390" i="32" s="1"/>
  <c r="V390" i="32" s="1"/>
  <c r="U390" i="32"/>
  <c r="W390" i="32" s="1"/>
  <c r="S390" i="41"/>
  <c r="T390" i="41" s="1"/>
  <c r="V390" i="41" s="1"/>
  <c r="U390" i="41"/>
  <c r="W390" i="41" s="1"/>
  <c r="S390" i="35"/>
  <c r="T390" i="35" s="1"/>
  <c r="V390" i="35" s="1"/>
  <c r="U390" i="35"/>
  <c r="W390" i="35" s="1"/>
  <c r="U390" i="36"/>
  <c r="W390" i="36" s="1"/>
  <c r="S390" i="36"/>
  <c r="T390" i="36" s="1"/>
  <c r="V390" i="36" s="1"/>
  <c r="W390" i="28"/>
  <c r="V390" i="28"/>
  <c r="S390" i="31"/>
  <c r="T390" i="31" s="1"/>
  <c r="V390" i="31" s="1"/>
  <c r="U390" i="31"/>
  <c r="W390" i="31" s="1"/>
  <c r="U390" i="34"/>
  <c r="W390" i="34" s="1"/>
  <c r="S390" i="34"/>
  <c r="T390" i="34" s="1"/>
  <c r="V390" i="34" s="1"/>
  <c r="S390" i="46"/>
  <c r="U390" i="46" s="1"/>
  <c r="W390" i="46" s="1"/>
  <c r="T390" i="46"/>
  <c r="V390" i="46" s="1"/>
  <c r="S390" i="38"/>
  <c r="V390" i="47"/>
  <c r="W390" i="47"/>
  <c r="S390" i="40"/>
  <c r="U390" i="30"/>
  <c r="W390" i="30" s="1"/>
  <c r="S390" i="30"/>
  <c r="T390" i="30" s="1"/>
  <c r="V390" i="30" s="1"/>
  <c r="U390" i="29"/>
  <c r="W390" i="29" s="1"/>
  <c r="S390" i="29"/>
  <c r="T390" i="29" s="1"/>
  <c r="V390" i="29" s="1"/>
  <c r="S390" i="44"/>
  <c r="T390" i="44" s="1"/>
  <c r="V390" i="44" s="1"/>
  <c r="U390" i="44"/>
  <c r="W390" i="44" s="1"/>
  <c r="S390" i="45"/>
  <c r="U390" i="45" s="1"/>
  <c r="W390" i="45" s="1"/>
  <c r="T390" i="45"/>
  <c r="V390" i="45" s="1"/>
  <c r="S390" i="48"/>
  <c r="T390" i="48" s="1"/>
  <c r="V390" i="48" s="1"/>
  <c r="U390" i="48"/>
  <c r="W390" i="48" s="1"/>
  <c r="S390" i="39"/>
  <c r="S390" i="37"/>
  <c r="T390" i="37" s="1"/>
  <c r="V390" i="37" s="1"/>
  <c r="U390" i="37"/>
  <c r="W390" i="37" s="1"/>
  <c r="S390" i="33"/>
  <c r="T390" i="33" s="1"/>
  <c r="V390" i="33" s="1"/>
  <c r="U390" i="33"/>
  <c r="W390" i="33" s="1"/>
  <c r="S436" i="40"/>
  <c r="T436" i="40" s="1"/>
  <c r="V436" i="40" s="1"/>
  <c r="U436" i="40"/>
  <c r="W436" i="40" s="1"/>
  <c r="S436" i="42"/>
  <c r="T436" i="42" s="1"/>
  <c r="V436" i="42" s="1"/>
  <c r="U436" i="42"/>
  <c r="W436" i="42" s="1"/>
  <c r="T436" i="46"/>
  <c r="V436" i="46" s="1"/>
  <c r="S436" i="46"/>
  <c r="U436" i="46" s="1"/>
  <c r="W436" i="46" s="1"/>
  <c r="S436" i="31"/>
  <c r="T436" i="31" s="1"/>
  <c r="V436" i="31" s="1"/>
  <c r="U436" i="31"/>
  <c r="W436" i="31" s="1"/>
  <c r="S436" i="34"/>
  <c r="T436" i="34" s="1"/>
  <c r="V436" i="34" s="1"/>
  <c r="U436" i="34"/>
  <c r="W436" i="34" s="1"/>
  <c r="S436" i="29"/>
  <c r="T436" i="29" s="1"/>
  <c r="V436" i="29" s="1"/>
  <c r="U436" i="29"/>
  <c r="W436" i="29" s="1"/>
  <c r="S436" i="39"/>
  <c r="T436" i="39" s="1"/>
  <c r="V436" i="39" s="1"/>
  <c r="U436" i="39"/>
  <c r="W436" i="39" s="1"/>
  <c r="S436" i="37"/>
  <c r="T436" i="37" s="1"/>
  <c r="V436" i="37" s="1"/>
  <c r="U436" i="37"/>
  <c r="W436" i="37" s="1"/>
  <c r="W436" i="47"/>
  <c r="V436" i="47"/>
  <c r="S436" i="43"/>
  <c r="T436" i="43" s="1"/>
  <c r="V436" i="43" s="1"/>
  <c r="U436" i="43"/>
  <c r="W436" i="43" s="1"/>
  <c r="S436" i="44"/>
  <c r="S436" i="33"/>
  <c r="T436" i="33" s="1"/>
  <c r="V436" i="33" s="1"/>
  <c r="U436" i="33"/>
  <c r="W436" i="33" s="1"/>
  <c r="S436" i="30"/>
  <c r="T436" i="30" s="1"/>
  <c r="V436" i="30" s="1"/>
  <c r="U436" i="30"/>
  <c r="W436" i="30" s="1"/>
  <c r="S436" i="48"/>
  <c r="T436" i="48" s="1"/>
  <c r="V436" i="48" s="1"/>
  <c r="U436" i="48"/>
  <c r="W436" i="48" s="1"/>
  <c r="S436" i="45"/>
  <c r="U436" i="45" s="1"/>
  <c r="W436" i="45" s="1"/>
  <c r="T436" i="45"/>
  <c r="V436" i="45" s="1"/>
  <c r="S436" i="41"/>
  <c r="S436" i="35"/>
  <c r="T436" i="35" s="1"/>
  <c r="V436" i="35" s="1"/>
  <c r="U436" i="35"/>
  <c r="W436" i="35" s="1"/>
  <c r="S436" i="32"/>
  <c r="T436" i="32" s="1"/>
  <c r="V436" i="32" s="1"/>
  <c r="U436" i="32"/>
  <c r="W436" i="32" s="1"/>
  <c r="S436" i="38"/>
  <c r="T436" i="38" s="1"/>
  <c r="V436" i="38" s="1"/>
  <c r="U436" i="38"/>
  <c r="W436" i="38" s="1"/>
  <c r="S436" i="36"/>
  <c r="T436" i="36" s="1"/>
  <c r="V436" i="36" s="1"/>
  <c r="U436" i="36"/>
  <c r="W436" i="36" s="1"/>
  <c r="W436" i="28"/>
  <c r="V436" i="28"/>
  <c r="S282" i="34"/>
  <c r="T282" i="34" s="1"/>
  <c r="V282" i="34" s="1"/>
  <c r="U282" i="34"/>
  <c r="W282" i="34" s="1"/>
  <c r="S282" i="40"/>
  <c r="U282" i="30"/>
  <c r="W282" i="30" s="1"/>
  <c r="S282" i="30"/>
  <c r="T282" i="30" s="1"/>
  <c r="V282" i="30" s="1"/>
  <c r="U282" i="33"/>
  <c r="W282" i="33" s="1"/>
  <c r="S282" i="33"/>
  <c r="T282" i="33" s="1"/>
  <c r="V282" i="33" s="1"/>
  <c r="S282" i="45"/>
  <c r="U282" i="45" s="1"/>
  <c r="W282" i="45" s="1"/>
  <c r="T282" i="45"/>
  <c r="V282" i="45" s="1"/>
  <c r="S282" i="48"/>
  <c r="T282" i="48" s="1"/>
  <c r="V282" i="48" s="1"/>
  <c r="U282" i="48"/>
  <c r="W282" i="48" s="1"/>
  <c r="S282" i="43"/>
  <c r="S282" i="46"/>
  <c r="U282" i="46" s="1"/>
  <c r="W282" i="46" s="1"/>
  <c r="T282" i="46"/>
  <c r="V282" i="46" s="1"/>
  <c r="S282" i="36"/>
  <c r="T282" i="36" s="1"/>
  <c r="V282" i="36" s="1"/>
  <c r="U282" i="36"/>
  <c r="W282" i="36" s="1"/>
  <c r="S282" i="35"/>
  <c r="T282" i="35" s="1"/>
  <c r="V282" i="35" s="1"/>
  <c r="U282" i="35"/>
  <c r="W282" i="35" s="1"/>
  <c r="S282" i="41"/>
  <c r="S282" i="29"/>
  <c r="T282" i="29" s="1"/>
  <c r="V282" i="29" s="1"/>
  <c r="U282" i="29"/>
  <c r="W282" i="29" s="1"/>
  <c r="S282" i="39"/>
  <c r="S282" i="31"/>
  <c r="T282" i="31" s="1"/>
  <c r="V282" i="31" s="1"/>
  <c r="U282" i="31"/>
  <c r="W282" i="31" s="1"/>
  <c r="S282" i="32"/>
  <c r="T282" i="32" s="1"/>
  <c r="V282" i="32" s="1"/>
  <c r="U282" i="32"/>
  <c r="W282" i="32" s="1"/>
  <c r="S282" i="38"/>
  <c r="T282" i="38" s="1"/>
  <c r="V282" i="38" s="1"/>
  <c r="U282" i="38"/>
  <c r="W282" i="38" s="1"/>
  <c r="V282" i="47"/>
  <c r="W282" i="47"/>
  <c r="S282" i="44"/>
  <c r="S282" i="42"/>
  <c r="V282" i="28"/>
  <c r="W282" i="28"/>
  <c r="S282" i="37"/>
  <c r="T282" i="37" s="1"/>
  <c r="V282" i="37" s="1"/>
  <c r="U282" i="37"/>
  <c r="W282" i="37" s="1"/>
  <c r="S181" i="32"/>
  <c r="T181" i="32" s="1"/>
  <c r="V181" i="32" s="1"/>
  <c r="U181" i="32"/>
  <c r="W181" i="32" s="1"/>
  <c r="S181" i="38"/>
  <c r="T181" i="38" s="1"/>
  <c r="V181" i="38" s="1"/>
  <c r="U181" i="38"/>
  <c r="W181" i="38" s="1"/>
  <c r="S181" i="35"/>
  <c r="T181" i="35" s="1"/>
  <c r="V181" i="35" s="1"/>
  <c r="U181" i="35"/>
  <c r="W181" i="35" s="1"/>
  <c r="S181" i="48"/>
  <c r="T181" i="48" s="1"/>
  <c r="V181" i="48" s="1"/>
  <c r="U181" i="48"/>
  <c r="W181" i="48" s="1"/>
  <c r="V181" i="28"/>
  <c r="W181" i="28"/>
  <c r="S181" i="31"/>
  <c r="T181" i="31" s="1"/>
  <c r="V181" i="31" s="1"/>
  <c r="U181" i="31"/>
  <c r="W181" i="31" s="1"/>
  <c r="S181" i="45"/>
  <c r="U181" i="45" s="1"/>
  <c r="W181" i="45" s="1"/>
  <c r="T181" i="45"/>
  <c r="V181" i="45" s="1"/>
  <c r="S181" i="40"/>
  <c r="T181" i="40" s="1"/>
  <c r="V181" i="40" s="1"/>
  <c r="U181" i="40"/>
  <c r="W181" i="40" s="1"/>
  <c r="S181" i="36"/>
  <c r="T181" i="36" s="1"/>
  <c r="V181" i="36" s="1"/>
  <c r="U181" i="36"/>
  <c r="W181" i="36" s="1"/>
  <c r="S181" i="37"/>
  <c r="T181" i="37" s="1"/>
  <c r="V181" i="37" s="1"/>
  <c r="U181" i="37"/>
  <c r="W181" i="37" s="1"/>
  <c r="S181" i="42"/>
  <c r="W181" i="47"/>
  <c r="V181" i="47"/>
  <c r="S181" i="29"/>
  <c r="T181" i="29" s="1"/>
  <c r="V181" i="29" s="1"/>
  <c r="U181" i="29"/>
  <c r="W181" i="29" s="1"/>
  <c r="S181" i="43"/>
  <c r="S181" i="41"/>
  <c r="T181" i="41" s="1"/>
  <c r="V181" i="41" s="1"/>
  <c r="U181" i="41"/>
  <c r="W181" i="41" s="1"/>
  <c r="S181" i="30"/>
  <c r="T181" i="30" s="1"/>
  <c r="V181" i="30" s="1"/>
  <c r="U181" i="30"/>
  <c r="W181" i="30" s="1"/>
  <c r="S181" i="34"/>
  <c r="T181" i="34" s="1"/>
  <c r="V181" i="34" s="1"/>
  <c r="U181" i="34"/>
  <c r="W181" i="34" s="1"/>
  <c r="S181" i="44"/>
  <c r="T181" i="44" s="1"/>
  <c r="V181" i="44" s="1"/>
  <c r="U181" i="44"/>
  <c r="W181" i="44" s="1"/>
  <c r="S181" i="39"/>
  <c r="T181" i="39" s="1"/>
  <c r="V181" i="39" s="1"/>
  <c r="U181" i="39"/>
  <c r="W181" i="39" s="1"/>
  <c r="S181" i="33"/>
  <c r="T181" i="33" s="1"/>
  <c r="V181" i="33" s="1"/>
  <c r="U181" i="33"/>
  <c r="W181" i="33" s="1"/>
  <c r="S181" i="46"/>
  <c r="U181" i="46" s="1"/>
  <c r="W181" i="46" s="1"/>
  <c r="T181" i="46"/>
  <c r="V181" i="46" s="1"/>
  <c r="S400" i="45"/>
  <c r="U400" i="45" s="1"/>
  <c r="W400" i="45" s="1"/>
  <c r="T400" i="45"/>
  <c r="V400" i="45" s="1"/>
  <c r="U400" i="48"/>
  <c r="W400" i="48" s="1"/>
  <c r="S400" i="48"/>
  <c r="T400" i="48" s="1"/>
  <c r="V400" i="48" s="1"/>
  <c r="S400" i="34"/>
  <c r="T400" i="34" s="1"/>
  <c r="V400" i="34" s="1"/>
  <c r="U400" i="34"/>
  <c r="W400" i="34" s="1"/>
  <c r="S400" i="32"/>
  <c r="T400" i="32" s="1"/>
  <c r="V400" i="32" s="1"/>
  <c r="U400" i="32"/>
  <c r="W400" i="32" s="1"/>
  <c r="S400" i="40"/>
  <c r="S400" i="39"/>
  <c r="S400" i="36"/>
  <c r="T400" i="36" s="1"/>
  <c r="V400" i="36" s="1"/>
  <c r="U400" i="36"/>
  <c r="W400" i="36" s="1"/>
  <c r="S400" i="37"/>
  <c r="T400" i="37" s="1"/>
  <c r="V400" i="37" s="1"/>
  <c r="U400" i="37"/>
  <c r="W400" i="37" s="1"/>
  <c r="S400" i="29"/>
  <c r="T400" i="29" s="1"/>
  <c r="V400" i="29" s="1"/>
  <c r="U400" i="29"/>
  <c r="W400" i="29" s="1"/>
  <c r="S400" i="38"/>
  <c r="S400" i="41"/>
  <c r="T400" i="41" s="1"/>
  <c r="V400" i="41" s="1"/>
  <c r="U400" i="41"/>
  <c r="W400" i="41" s="1"/>
  <c r="S400" i="44"/>
  <c r="S400" i="33"/>
  <c r="T400" i="33" s="1"/>
  <c r="V400" i="33" s="1"/>
  <c r="U400" i="33"/>
  <c r="W400" i="33" s="1"/>
  <c r="S400" i="30"/>
  <c r="T400" i="30" s="1"/>
  <c r="V400" i="30" s="1"/>
  <c r="U400" i="30"/>
  <c r="W400" i="30" s="1"/>
  <c r="W400" i="28"/>
  <c r="V400" i="28"/>
  <c r="V400" i="47"/>
  <c r="W400" i="47"/>
  <c r="S400" i="43"/>
  <c r="T400" i="46"/>
  <c r="V400" i="46" s="1"/>
  <c r="S400" i="46"/>
  <c r="U400" i="46" s="1"/>
  <c r="W400" i="46" s="1"/>
  <c r="S400" i="42"/>
  <c r="T400" i="42" s="1"/>
  <c r="V400" i="42" s="1"/>
  <c r="U400" i="42"/>
  <c r="W400" i="42" s="1"/>
  <c r="S400" i="35"/>
  <c r="T400" i="35" s="1"/>
  <c r="V400" i="35" s="1"/>
  <c r="U400" i="35"/>
  <c r="W400" i="35" s="1"/>
  <c r="S400" i="31"/>
  <c r="T400" i="31" s="1"/>
  <c r="V400" i="31" s="1"/>
  <c r="U400" i="31"/>
  <c r="W400" i="31" s="1"/>
  <c r="S368" i="43"/>
  <c r="S368" i="39"/>
  <c r="T368" i="39" s="1"/>
  <c r="V368" i="39" s="1"/>
  <c r="U368" i="39"/>
  <c r="W368" i="39" s="1"/>
  <c r="S368" i="40"/>
  <c r="W368" i="47"/>
  <c r="V368" i="47"/>
  <c r="S368" i="37"/>
  <c r="S368" i="29"/>
  <c r="T368" i="29" s="1"/>
  <c r="V368" i="29" s="1"/>
  <c r="U368" i="29"/>
  <c r="W368" i="29" s="1"/>
  <c r="S368" i="38"/>
  <c r="T368" i="38" s="1"/>
  <c r="V368" i="38" s="1"/>
  <c r="U368" i="38"/>
  <c r="W368" i="38" s="1"/>
  <c r="S368" i="33"/>
  <c r="T368" i="33" s="1"/>
  <c r="V368" i="33" s="1"/>
  <c r="U368" i="33"/>
  <c r="W368" i="33" s="1"/>
  <c r="U368" i="34"/>
  <c r="W368" i="34" s="1"/>
  <c r="S368" i="34"/>
  <c r="T368" i="34" s="1"/>
  <c r="V368" i="34" s="1"/>
  <c r="S368" i="31"/>
  <c r="T368" i="31" s="1"/>
  <c r="V368" i="31" s="1"/>
  <c r="U368" i="31"/>
  <c r="W368" i="31" s="1"/>
  <c r="S368" i="41"/>
  <c r="T368" i="46"/>
  <c r="V368" i="46" s="1"/>
  <c r="S368" i="46"/>
  <c r="U368" i="46" s="1"/>
  <c r="W368" i="46" s="1"/>
  <c r="U368" i="35"/>
  <c r="W368" i="35" s="1"/>
  <c r="S368" i="35"/>
  <c r="T368" i="35" s="1"/>
  <c r="V368" i="35" s="1"/>
  <c r="V368" i="28"/>
  <c r="W368" i="28"/>
  <c r="S368" i="48"/>
  <c r="T368" i="48" s="1"/>
  <c r="V368" i="48" s="1"/>
  <c r="U368" i="48"/>
  <c r="W368" i="48" s="1"/>
  <c r="U368" i="36"/>
  <c r="W368" i="36" s="1"/>
  <c r="S368" i="36"/>
  <c r="T368" i="36" s="1"/>
  <c r="V368" i="36" s="1"/>
  <c r="S368" i="45"/>
  <c r="U368" i="45" s="1"/>
  <c r="W368" i="45" s="1"/>
  <c r="T368" i="45"/>
  <c r="V368" i="45" s="1"/>
  <c r="S368" i="42"/>
  <c r="S368" i="44"/>
  <c r="S368" i="32"/>
  <c r="T368" i="32" s="1"/>
  <c r="V368" i="32" s="1"/>
  <c r="U368" i="32"/>
  <c r="W368" i="32" s="1"/>
  <c r="U368" i="30"/>
  <c r="W368" i="30" s="1"/>
  <c r="S368" i="30"/>
  <c r="T368" i="30" s="1"/>
  <c r="V368" i="30" s="1"/>
  <c r="U451" i="34"/>
  <c r="W451" i="34" s="1"/>
  <c r="S451" i="34"/>
  <c r="T451" i="34" s="1"/>
  <c r="V451" i="34" s="1"/>
  <c r="S451" i="41"/>
  <c r="S451" i="39"/>
  <c r="T451" i="39" s="1"/>
  <c r="V451" i="39" s="1"/>
  <c r="U451" i="39"/>
  <c r="W451" i="39" s="1"/>
  <c r="U451" i="31"/>
  <c r="W451" i="31" s="1"/>
  <c r="S451" i="31"/>
  <c r="T451" i="31" s="1"/>
  <c r="V451" i="31" s="1"/>
  <c r="W451" i="28"/>
  <c r="V451" i="28"/>
  <c r="S451" i="45"/>
  <c r="U451" i="45" s="1"/>
  <c r="W451" i="45" s="1"/>
  <c r="T451" i="45"/>
  <c r="V451" i="45" s="1"/>
  <c r="T451" i="46"/>
  <c r="V451" i="46" s="1"/>
  <c r="S451" i="46"/>
  <c r="U451" i="46" s="1"/>
  <c r="W451" i="46" s="1"/>
  <c r="S451" i="32"/>
  <c r="T451" i="32" s="1"/>
  <c r="V451" i="32" s="1"/>
  <c r="U451" i="32"/>
  <c r="W451" i="32" s="1"/>
  <c r="U451" i="48"/>
  <c r="W451" i="48" s="1"/>
  <c r="S451" i="48"/>
  <c r="T451" i="48" s="1"/>
  <c r="V451" i="48" s="1"/>
  <c r="U451" i="29"/>
  <c r="W451" i="29" s="1"/>
  <c r="S451" i="29"/>
  <c r="T451" i="29" s="1"/>
  <c r="V451" i="29" s="1"/>
  <c r="S451" i="40"/>
  <c r="T451" i="40" s="1"/>
  <c r="V451" i="40" s="1"/>
  <c r="U451" i="40"/>
  <c r="W451" i="40" s="1"/>
  <c r="W451" i="47"/>
  <c r="V451" i="47"/>
  <c r="S451" i="33"/>
  <c r="T451" i="33" s="1"/>
  <c r="V451" i="33" s="1"/>
  <c r="U451" i="33"/>
  <c r="W451" i="33" s="1"/>
  <c r="S451" i="42"/>
  <c r="S451" i="38"/>
  <c r="S451" i="30"/>
  <c r="T451" i="30" s="1"/>
  <c r="V451" i="30" s="1"/>
  <c r="U451" i="30"/>
  <c r="W451" i="30" s="1"/>
  <c r="S451" i="44"/>
  <c r="S451" i="35"/>
  <c r="T451" i="35" s="1"/>
  <c r="V451" i="35" s="1"/>
  <c r="U451" i="35"/>
  <c r="W451" i="35" s="1"/>
  <c r="S451" i="43"/>
  <c r="U451" i="36"/>
  <c r="W451" i="36" s="1"/>
  <c r="S451" i="36"/>
  <c r="T451" i="36" s="1"/>
  <c r="V451" i="36" s="1"/>
  <c r="S451" i="37"/>
  <c r="T451" i="37" s="1"/>
  <c r="V451" i="37" s="1"/>
  <c r="U451" i="37"/>
  <c r="W451" i="37" s="1"/>
  <c r="S298" i="30"/>
  <c r="T298" i="30" s="1"/>
  <c r="V298" i="30" s="1"/>
  <c r="U298" i="30"/>
  <c r="W298" i="30" s="1"/>
  <c r="S298" i="37"/>
  <c r="T298" i="46"/>
  <c r="V298" i="46" s="1"/>
  <c r="S298" i="46"/>
  <c r="U298" i="46" s="1"/>
  <c r="W298" i="46" s="1"/>
  <c r="S298" i="32"/>
  <c r="T298" i="32" s="1"/>
  <c r="V298" i="32" s="1"/>
  <c r="U298" i="32"/>
  <c r="W298" i="32" s="1"/>
  <c r="S298" i="45"/>
  <c r="U298" i="45" s="1"/>
  <c r="W298" i="45" s="1"/>
  <c r="T298" i="45"/>
  <c r="V298" i="45" s="1"/>
  <c r="W298" i="28"/>
  <c r="V298" i="28"/>
  <c r="S298" i="48"/>
  <c r="T298" i="48" s="1"/>
  <c r="V298" i="48" s="1"/>
  <c r="U298" i="48"/>
  <c r="W298" i="48" s="1"/>
  <c r="S298" i="42"/>
  <c r="S298" i="29"/>
  <c r="T298" i="29" s="1"/>
  <c r="V298" i="29" s="1"/>
  <c r="U298" i="29"/>
  <c r="W298" i="29" s="1"/>
  <c r="S298" i="33"/>
  <c r="T298" i="33" s="1"/>
  <c r="V298" i="33" s="1"/>
  <c r="U298" i="33"/>
  <c r="W298" i="33" s="1"/>
  <c r="S298" i="38"/>
  <c r="S298" i="43"/>
  <c r="T298" i="43" s="1"/>
  <c r="V298" i="43" s="1"/>
  <c r="U298" i="43"/>
  <c r="W298" i="43" s="1"/>
  <c r="S298" i="44"/>
  <c r="S298" i="35"/>
  <c r="T298" i="35" s="1"/>
  <c r="V298" i="35" s="1"/>
  <c r="U298" i="35"/>
  <c r="W298" i="35" s="1"/>
  <c r="S298" i="40"/>
  <c r="T298" i="40" s="1"/>
  <c r="V298" i="40" s="1"/>
  <c r="U298" i="40"/>
  <c r="W298" i="40" s="1"/>
  <c r="S298" i="39"/>
  <c r="S298" i="41"/>
  <c r="S298" i="34"/>
  <c r="T298" i="34" s="1"/>
  <c r="V298" i="34" s="1"/>
  <c r="U298" i="34"/>
  <c r="W298" i="34" s="1"/>
  <c r="S298" i="36"/>
  <c r="T298" i="36" s="1"/>
  <c r="V298" i="36" s="1"/>
  <c r="U298" i="36"/>
  <c r="W298" i="36" s="1"/>
  <c r="W298" i="47"/>
  <c r="V298" i="47"/>
  <c r="S298" i="31"/>
  <c r="T298" i="31" s="1"/>
  <c r="V298" i="31" s="1"/>
  <c r="U298" i="31"/>
  <c r="W298" i="31" s="1"/>
  <c r="S304" i="38"/>
  <c r="T304" i="38" s="1"/>
  <c r="V304" i="38" s="1"/>
  <c r="U304" i="38"/>
  <c r="W304" i="38" s="1"/>
  <c r="S304" i="30"/>
  <c r="T304" i="30" s="1"/>
  <c r="V304" i="30" s="1"/>
  <c r="U304" i="30"/>
  <c r="W304" i="30" s="1"/>
  <c r="S304" i="32"/>
  <c r="T304" i="32" s="1"/>
  <c r="V304" i="32" s="1"/>
  <c r="U304" i="32"/>
  <c r="W304" i="32" s="1"/>
  <c r="S304" i="36"/>
  <c r="T304" i="36" s="1"/>
  <c r="V304" i="36" s="1"/>
  <c r="U304" i="36"/>
  <c r="W304" i="36" s="1"/>
  <c r="S304" i="37"/>
  <c r="T304" i="37" s="1"/>
  <c r="V304" i="37" s="1"/>
  <c r="U304" i="37"/>
  <c r="W304" i="37" s="1"/>
  <c r="W304" i="28"/>
  <c r="V304" i="28"/>
  <c r="S304" i="41"/>
  <c r="S304" i="40"/>
  <c r="T304" i="40" s="1"/>
  <c r="V304" i="40" s="1"/>
  <c r="U304" i="40"/>
  <c r="W304" i="40" s="1"/>
  <c r="S304" i="42"/>
  <c r="S304" i="45"/>
  <c r="U304" i="45" s="1"/>
  <c r="W304" i="45" s="1"/>
  <c r="T304" i="45"/>
  <c r="V304" i="45" s="1"/>
  <c r="V304" i="47"/>
  <c r="W304" i="47"/>
  <c r="S304" i="31"/>
  <c r="T304" i="31" s="1"/>
  <c r="V304" i="31" s="1"/>
  <c r="U304" i="31"/>
  <c r="W304" i="31" s="1"/>
  <c r="S304" i="46"/>
  <c r="U304" i="46" s="1"/>
  <c r="W304" i="46" s="1"/>
  <c r="T304" i="46"/>
  <c r="V304" i="46" s="1"/>
  <c r="S304" i="43"/>
  <c r="S304" i="39"/>
  <c r="T304" i="39" s="1"/>
  <c r="V304" i="39" s="1"/>
  <c r="U304" i="39"/>
  <c r="W304" i="39" s="1"/>
  <c r="S304" i="44"/>
  <c r="S304" i="34"/>
  <c r="T304" i="34" s="1"/>
  <c r="V304" i="34" s="1"/>
  <c r="U304" i="34"/>
  <c r="W304" i="34" s="1"/>
  <c r="S304" i="48"/>
  <c r="T304" i="48" s="1"/>
  <c r="V304" i="48" s="1"/>
  <c r="U304" i="48"/>
  <c r="W304" i="48" s="1"/>
  <c r="U304" i="35"/>
  <c r="W304" i="35" s="1"/>
  <c r="S304" i="35"/>
  <c r="T304" i="35" s="1"/>
  <c r="V304" i="35" s="1"/>
  <c r="U304" i="29"/>
  <c r="W304" i="29" s="1"/>
  <c r="S304" i="29"/>
  <c r="T304" i="29" s="1"/>
  <c r="V304" i="29" s="1"/>
  <c r="S304" i="33"/>
  <c r="T304" i="33" s="1"/>
  <c r="V304" i="33" s="1"/>
  <c r="U304" i="33"/>
  <c r="W304" i="33" s="1"/>
  <c r="S97" i="36"/>
  <c r="T97" i="36" s="1"/>
  <c r="V97" i="36" s="1"/>
  <c r="U97" i="36"/>
  <c r="W97" i="36" s="1"/>
  <c r="P78" i="32"/>
  <c r="R97" i="32"/>
  <c r="S97" i="41"/>
  <c r="P78" i="47"/>
  <c r="V97" i="47"/>
  <c r="W97" i="47"/>
  <c r="S97" i="43"/>
  <c r="P78" i="35"/>
  <c r="R97" i="35"/>
  <c r="P78" i="37"/>
  <c r="R97" i="37"/>
  <c r="S97" i="30"/>
  <c r="T97" i="30" s="1"/>
  <c r="V97" i="30" s="1"/>
  <c r="U97" i="30"/>
  <c r="W97" i="30" s="1"/>
  <c r="P78" i="38"/>
  <c r="R97" i="38"/>
  <c r="S97" i="29"/>
  <c r="T97" i="29" s="1"/>
  <c r="V97" i="29" s="1"/>
  <c r="U97" i="29"/>
  <c r="W97" i="29" s="1"/>
  <c r="P78" i="44"/>
  <c r="R97" i="44"/>
  <c r="P78" i="42"/>
  <c r="R97" i="42"/>
  <c r="P78" i="48"/>
  <c r="R97" i="48"/>
  <c r="P78" i="40"/>
  <c r="R97" i="40"/>
  <c r="S97" i="39"/>
  <c r="W97" i="28"/>
  <c r="V97" i="28"/>
  <c r="S97" i="33"/>
  <c r="T97" i="33" s="1"/>
  <c r="V97" i="33" s="1"/>
  <c r="U97" i="33"/>
  <c r="W97" i="33" s="1"/>
  <c r="S97" i="34"/>
  <c r="T97" i="34" s="1"/>
  <c r="V97" i="34" s="1"/>
  <c r="U97" i="34"/>
  <c r="W97" i="34" s="1"/>
  <c r="S97" i="45"/>
  <c r="U97" i="45" s="1"/>
  <c r="W97" i="45" s="1"/>
  <c r="T97" i="45"/>
  <c r="V97" i="45" s="1"/>
  <c r="T97" i="46"/>
  <c r="V97" i="46" s="1"/>
  <c r="S97" i="46"/>
  <c r="U97" i="46" s="1"/>
  <c r="W97" i="46" s="1"/>
  <c r="S97" i="31"/>
  <c r="T97" i="31" s="1"/>
  <c r="V97" i="31" s="1"/>
  <c r="U97" i="31"/>
  <c r="W97" i="31" s="1"/>
  <c r="V176" i="47"/>
  <c r="W176" i="47"/>
  <c r="S176" i="33"/>
  <c r="T176" i="33" s="1"/>
  <c r="V176" i="33" s="1"/>
  <c r="U176" i="33"/>
  <c r="W176" i="33" s="1"/>
  <c r="S176" i="41"/>
  <c r="S176" i="42"/>
  <c r="S176" i="39"/>
  <c r="T176" i="39" s="1"/>
  <c r="V176" i="39" s="1"/>
  <c r="U176" i="39"/>
  <c r="W176" i="39" s="1"/>
  <c r="V176" i="28"/>
  <c r="W176" i="28"/>
  <c r="S176" i="35"/>
  <c r="T176" i="35" s="1"/>
  <c r="V176" i="35" s="1"/>
  <c r="U176" i="35"/>
  <c r="W176" i="35" s="1"/>
  <c r="S176" i="40"/>
  <c r="T176" i="46"/>
  <c r="V176" i="46" s="1"/>
  <c r="S176" i="46"/>
  <c r="U176" i="46" s="1"/>
  <c r="W176" i="46" s="1"/>
  <c r="S176" i="37"/>
  <c r="T176" i="37" s="1"/>
  <c r="V176" i="37" s="1"/>
  <c r="U176" i="37"/>
  <c r="W176" i="37" s="1"/>
  <c r="U176" i="32"/>
  <c r="W176" i="32" s="1"/>
  <c r="S176" i="32"/>
  <c r="T176" i="32" s="1"/>
  <c r="V176" i="32" s="1"/>
  <c r="S176" i="36"/>
  <c r="T176" i="36" s="1"/>
  <c r="V176" i="36" s="1"/>
  <c r="U176" i="36"/>
  <c r="W176" i="36" s="1"/>
  <c r="S176" i="38"/>
  <c r="T176" i="38" s="1"/>
  <c r="V176" i="38" s="1"/>
  <c r="U176" i="38"/>
  <c r="W176" i="38" s="1"/>
  <c r="S176" i="31"/>
  <c r="T176" i="31" s="1"/>
  <c r="V176" i="31" s="1"/>
  <c r="U176" i="31"/>
  <c r="W176" i="31" s="1"/>
  <c r="S176" i="44"/>
  <c r="S176" i="30"/>
  <c r="T176" i="30" s="1"/>
  <c r="V176" i="30" s="1"/>
  <c r="U176" i="30"/>
  <c r="W176" i="30" s="1"/>
  <c r="S176" i="43"/>
  <c r="S176" i="45"/>
  <c r="U176" i="45" s="1"/>
  <c r="W176" i="45" s="1"/>
  <c r="T176" i="45"/>
  <c r="V176" i="45" s="1"/>
  <c r="S176" i="34"/>
  <c r="T176" i="34" s="1"/>
  <c r="V176" i="34" s="1"/>
  <c r="U176" i="34"/>
  <c r="W176" i="34" s="1"/>
  <c r="S176" i="29"/>
  <c r="T176" i="29" s="1"/>
  <c r="V176" i="29" s="1"/>
  <c r="U176" i="29"/>
  <c r="W176" i="29" s="1"/>
  <c r="S176" i="48"/>
  <c r="T176" i="48" s="1"/>
  <c r="V176" i="48" s="1"/>
  <c r="U176" i="48"/>
  <c r="W176" i="48" s="1"/>
  <c r="U337" i="48"/>
  <c r="W337" i="48" s="1"/>
  <c r="S337" i="48"/>
  <c r="T337" i="48" s="1"/>
  <c r="V337" i="48" s="1"/>
  <c r="S337" i="35"/>
  <c r="T337" i="35" s="1"/>
  <c r="V337" i="35" s="1"/>
  <c r="U337" i="35"/>
  <c r="W337" i="35" s="1"/>
  <c r="S337" i="45"/>
  <c r="U337" i="45" s="1"/>
  <c r="W337" i="45" s="1"/>
  <c r="T337" i="45"/>
  <c r="V337" i="45" s="1"/>
  <c r="S337" i="44"/>
  <c r="S337" i="36"/>
  <c r="T337" i="36" s="1"/>
  <c r="V337" i="36" s="1"/>
  <c r="U337" i="36"/>
  <c r="W337" i="36" s="1"/>
  <c r="S337" i="39"/>
  <c r="W337" i="47"/>
  <c r="V337" i="47"/>
  <c r="S337" i="34"/>
  <c r="T337" i="34" s="1"/>
  <c r="V337" i="34" s="1"/>
  <c r="U337" i="34"/>
  <c r="W337" i="34" s="1"/>
  <c r="S337" i="40"/>
  <c r="W337" i="28"/>
  <c r="V337" i="28"/>
  <c r="S337" i="32"/>
  <c r="T337" i="32" s="1"/>
  <c r="V337" i="32" s="1"/>
  <c r="U337" i="32"/>
  <c r="W337" i="32" s="1"/>
  <c r="S337" i="37"/>
  <c r="T337" i="37" s="1"/>
  <c r="V337" i="37" s="1"/>
  <c r="U337" i="37"/>
  <c r="W337" i="37" s="1"/>
  <c r="S337" i="43"/>
  <c r="S337" i="41"/>
  <c r="S337" i="29"/>
  <c r="T337" i="29" s="1"/>
  <c r="V337" i="29" s="1"/>
  <c r="U337" i="29"/>
  <c r="W337" i="29" s="1"/>
  <c r="S337" i="46"/>
  <c r="U337" i="46" s="1"/>
  <c r="W337" i="46" s="1"/>
  <c r="T337" i="46"/>
  <c r="V337" i="46" s="1"/>
  <c r="S337" i="38"/>
  <c r="T337" i="38" s="1"/>
  <c r="V337" i="38" s="1"/>
  <c r="U337" i="38"/>
  <c r="W337" i="38" s="1"/>
  <c r="S337" i="31"/>
  <c r="T337" i="31" s="1"/>
  <c r="V337" i="31" s="1"/>
  <c r="U337" i="31"/>
  <c r="W337" i="31" s="1"/>
  <c r="S337" i="30"/>
  <c r="T337" i="30" s="1"/>
  <c r="V337" i="30" s="1"/>
  <c r="U337" i="30"/>
  <c r="W337" i="30" s="1"/>
  <c r="S337" i="33"/>
  <c r="T337" i="33" s="1"/>
  <c r="V337" i="33" s="1"/>
  <c r="U337" i="33"/>
  <c r="W337" i="33" s="1"/>
  <c r="S337" i="42"/>
  <c r="W151" i="28"/>
  <c r="V151" i="28"/>
  <c r="S151" i="42"/>
  <c r="S151" i="48"/>
  <c r="T151" i="48" s="1"/>
  <c r="V151" i="48" s="1"/>
  <c r="U151" i="48"/>
  <c r="W151" i="48" s="1"/>
  <c r="S151" i="34"/>
  <c r="T151" i="34" s="1"/>
  <c r="V151" i="34" s="1"/>
  <c r="U151" i="34"/>
  <c r="W151" i="34" s="1"/>
  <c r="S151" i="43"/>
  <c r="U151" i="30"/>
  <c r="W151" i="30" s="1"/>
  <c r="S151" i="30"/>
  <c r="T151" i="30" s="1"/>
  <c r="V151" i="30" s="1"/>
  <c r="S151" i="36"/>
  <c r="T151" i="36" s="1"/>
  <c r="V151" i="36" s="1"/>
  <c r="U151" i="36"/>
  <c r="W151" i="36" s="1"/>
  <c r="S151" i="44"/>
  <c r="U151" i="35"/>
  <c r="W151" i="35" s="1"/>
  <c r="S151" i="35"/>
  <c r="T151" i="35" s="1"/>
  <c r="V151" i="35" s="1"/>
  <c r="S151" i="37"/>
  <c r="T151" i="37" s="1"/>
  <c r="V151" i="37" s="1"/>
  <c r="U151" i="37"/>
  <c r="W151" i="37" s="1"/>
  <c r="S151" i="41"/>
  <c r="S151" i="45"/>
  <c r="U151" i="45" s="1"/>
  <c r="W151" i="45" s="1"/>
  <c r="T151" i="45"/>
  <c r="V151" i="45" s="1"/>
  <c r="W151" i="47"/>
  <c r="V151" i="47"/>
  <c r="S151" i="38"/>
  <c r="T151" i="38" s="1"/>
  <c r="V151" i="38" s="1"/>
  <c r="U151" i="38"/>
  <c r="W151" i="38" s="1"/>
  <c r="S151" i="40"/>
  <c r="T151" i="40" s="1"/>
  <c r="V151" i="40" s="1"/>
  <c r="U151" i="40"/>
  <c r="W151" i="40" s="1"/>
  <c r="U151" i="29"/>
  <c r="W151" i="29" s="1"/>
  <c r="S151" i="29"/>
  <c r="T151" i="29" s="1"/>
  <c r="V151" i="29" s="1"/>
  <c r="S151" i="33"/>
  <c r="T151" i="33" s="1"/>
  <c r="V151" i="33" s="1"/>
  <c r="U151" i="33"/>
  <c r="W151" i="33" s="1"/>
  <c r="S151" i="39"/>
  <c r="T151" i="46"/>
  <c r="V151" i="46" s="1"/>
  <c r="S151" i="46"/>
  <c r="U151" i="46" s="1"/>
  <c r="W151" i="46" s="1"/>
  <c r="S151" i="32"/>
  <c r="T151" i="32" s="1"/>
  <c r="V151" i="32" s="1"/>
  <c r="U151" i="32"/>
  <c r="W151" i="32" s="1"/>
  <c r="S151" i="31"/>
  <c r="T151" i="31" s="1"/>
  <c r="V151" i="31" s="1"/>
  <c r="U151" i="31"/>
  <c r="W151" i="31" s="1"/>
  <c r="S471" i="48"/>
  <c r="T471" i="48" s="1"/>
  <c r="V471" i="48" s="1"/>
  <c r="U471" i="48"/>
  <c r="W471" i="48" s="1"/>
  <c r="S471" i="38"/>
  <c r="T471" i="38" s="1"/>
  <c r="V471" i="38" s="1"/>
  <c r="U471" i="38"/>
  <c r="W471" i="38" s="1"/>
  <c r="S471" i="41"/>
  <c r="S471" i="44"/>
  <c r="S471" i="30"/>
  <c r="T471" i="30" s="1"/>
  <c r="V471" i="30" s="1"/>
  <c r="U471" i="30"/>
  <c r="W471" i="30" s="1"/>
  <c r="S471" i="42"/>
  <c r="S471" i="33"/>
  <c r="T471" i="33" s="1"/>
  <c r="V471" i="33" s="1"/>
  <c r="U471" i="33"/>
  <c r="W471" i="33" s="1"/>
  <c r="S471" i="45"/>
  <c r="U471" i="45" s="1"/>
  <c r="W471" i="45" s="1"/>
  <c r="T471" i="45"/>
  <c r="V471" i="45" s="1"/>
  <c r="S471" i="39"/>
  <c r="T471" i="39" s="1"/>
  <c r="V471" i="39" s="1"/>
  <c r="U471" i="39"/>
  <c r="W471" i="39" s="1"/>
  <c r="S471" i="40"/>
  <c r="S471" i="36"/>
  <c r="T471" i="36" s="1"/>
  <c r="V471" i="36" s="1"/>
  <c r="U471" i="36"/>
  <c r="W471" i="36" s="1"/>
  <c r="S471" i="37"/>
  <c r="T471" i="37" s="1"/>
  <c r="V471" i="37" s="1"/>
  <c r="U471" i="37"/>
  <c r="W471" i="37" s="1"/>
  <c r="S471" i="46"/>
  <c r="U471" i="46" s="1"/>
  <c r="W471" i="46" s="1"/>
  <c r="T471" i="46"/>
  <c r="V471" i="46" s="1"/>
  <c r="S471" i="43"/>
  <c r="S471" i="34"/>
  <c r="T471" i="34" s="1"/>
  <c r="V471" i="34" s="1"/>
  <c r="U471" i="34"/>
  <c r="W471" i="34" s="1"/>
  <c r="U471" i="29"/>
  <c r="W471" i="29" s="1"/>
  <c r="S471" i="29"/>
  <c r="T471" i="29" s="1"/>
  <c r="V471" i="29" s="1"/>
  <c r="S471" i="31"/>
  <c r="T471" i="31" s="1"/>
  <c r="V471" i="31" s="1"/>
  <c r="U471" i="31"/>
  <c r="W471" i="31" s="1"/>
  <c r="S471" i="32"/>
  <c r="T471" i="32" s="1"/>
  <c r="V471" i="32" s="1"/>
  <c r="U471" i="32"/>
  <c r="W471" i="32" s="1"/>
  <c r="W471" i="28"/>
  <c r="V471" i="28"/>
  <c r="U471" i="35"/>
  <c r="W471" i="35" s="1"/>
  <c r="S471" i="35"/>
  <c r="T471" i="35" s="1"/>
  <c r="V471" i="35" s="1"/>
  <c r="V471" i="47"/>
  <c r="W471" i="47"/>
  <c r="S330" i="45"/>
  <c r="S330" i="40"/>
  <c r="S330" i="42"/>
  <c r="W330" i="47"/>
  <c r="V330" i="47"/>
  <c r="S330" i="38"/>
  <c r="T330" i="38" s="1"/>
  <c r="V330" i="38" s="1"/>
  <c r="U330" i="38"/>
  <c r="W330" i="38" s="1"/>
  <c r="S330" i="32"/>
  <c r="T330" i="32" s="1"/>
  <c r="V330" i="32" s="1"/>
  <c r="U330" i="32"/>
  <c r="W330" i="32" s="1"/>
  <c r="S330" i="48"/>
  <c r="T330" i="48" s="1"/>
  <c r="V330" i="48" s="1"/>
  <c r="U330" i="48"/>
  <c r="W330" i="48" s="1"/>
  <c r="S330" i="46"/>
  <c r="U330" i="46" s="1"/>
  <c r="W330" i="46" s="1"/>
  <c r="T330" i="46"/>
  <c r="V330" i="46" s="1"/>
  <c r="S330" i="31"/>
  <c r="T330" i="31" s="1"/>
  <c r="V330" i="31" s="1"/>
  <c r="U330" i="31"/>
  <c r="W330" i="31" s="1"/>
  <c r="S330" i="36"/>
  <c r="T330" i="36" s="1"/>
  <c r="V330" i="36" s="1"/>
  <c r="U330" i="36"/>
  <c r="W330" i="36" s="1"/>
  <c r="S330" i="29"/>
  <c r="T330" i="29" s="1"/>
  <c r="V330" i="29" s="1"/>
  <c r="U330" i="29"/>
  <c r="W330" i="29" s="1"/>
  <c r="S330" i="34"/>
  <c r="T330" i="34" s="1"/>
  <c r="V330" i="34" s="1"/>
  <c r="U330" i="34"/>
  <c r="W330" i="34" s="1"/>
  <c r="V330" i="28"/>
  <c r="W330" i="28"/>
  <c r="S330" i="41"/>
  <c r="S330" i="35"/>
  <c r="T330" i="35" s="1"/>
  <c r="V330" i="35" s="1"/>
  <c r="U330" i="35"/>
  <c r="W330" i="35" s="1"/>
  <c r="S330" i="39"/>
  <c r="S330" i="43"/>
  <c r="S330" i="44"/>
  <c r="S330" i="37"/>
  <c r="S330" i="33"/>
  <c r="T330" i="33" s="1"/>
  <c r="V330" i="33" s="1"/>
  <c r="U330" i="33"/>
  <c r="W330" i="33" s="1"/>
  <c r="S330" i="30"/>
  <c r="T330" i="30" s="1"/>
  <c r="V330" i="30" s="1"/>
  <c r="U330" i="30"/>
  <c r="W330" i="30" s="1"/>
  <c r="S417" i="32"/>
  <c r="T417" i="32" s="1"/>
  <c r="V417" i="32" s="1"/>
  <c r="U417" i="32"/>
  <c r="W417" i="32" s="1"/>
  <c r="U417" i="30"/>
  <c r="W417" i="30" s="1"/>
  <c r="S417" i="30"/>
  <c r="T417" i="30" s="1"/>
  <c r="V417" i="30" s="1"/>
  <c r="W417" i="28"/>
  <c r="V417" i="28"/>
  <c r="S417" i="34"/>
  <c r="T417" i="34" s="1"/>
  <c r="V417" i="34" s="1"/>
  <c r="U417" i="34"/>
  <c r="W417" i="34" s="1"/>
  <c r="W417" i="47"/>
  <c r="V417" i="47"/>
  <c r="S417" i="41"/>
  <c r="S417" i="29"/>
  <c r="T417" i="29" s="1"/>
  <c r="V417" i="29" s="1"/>
  <c r="U417" i="29"/>
  <c r="W417" i="29" s="1"/>
  <c r="S417" i="38"/>
  <c r="S417" i="37"/>
  <c r="T417" i="37" s="1"/>
  <c r="V417" i="37" s="1"/>
  <c r="U417" i="37"/>
  <c r="W417" i="37" s="1"/>
  <c r="U417" i="36"/>
  <c r="W417" i="36" s="1"/>
  <c r="S417" i="36"/>
  <c r="T417" i="36" s="1"/>
  <c r="V417" i="36" s="1"/>
  <c r="S417" i="43"/>
  <c r="S417" i="46"/>
  <c r="U417" i="46" s="1"/>
  <c r="W417" i="46" s="1"/>
  <c r="T417" i="46"/>
  <c r="V417" i="46" s="1"/>
  <c r="S417" i="40"/>
  <c r="S417" i="33"/>
  <c r="T417" i="33" s="1"/>
  <c r="V417" i="33" s="1"/>
  <c r="U417" i="33"/>
  <c r="W417" i="33" s="1"/>
  <c r="S417" i="42"/>
  <c r="S417" i="39"/>
  <c r="S417" i="44"/>
  <c r="S417" i="45"/>
  <c r="U417" i="45" s="1"/>
  <c r="W417" i="45" s="1"/>
  <c r="T417" i="45"/>
  <c r="V417" i="45" s="1"/>
  <c r="U417" i="35"/>
  <c r="W417" i="35" s="1"/>
  <c r="S417" i="35"/>
  <c r="T417" i="35" s="1"/>
  <c r="V417" i="35" s="1"/>
  <c r="U417" i="48"/>
  <c r="W417" i="48" s="1"/>
  <c r="S417" i="48"/>
  <c r="T417" i="48" s="1"/>
  <c r="V417" i="48" s="1"/>
  <c r="S417" i="31"/>
  <c r="T417" i="31" s="1"/>
  <c r="V417" i="31" s="1"/>
  <c r="U417" i="31"/>
  <c r="W417" i="31" s="1"/>
  <c r="S371" i="37"/>
  <c r="T371" i="37" s="1"/>
  <c r="V371" i="37" s="1"/>
  <c r="U371" i="37"/>
  <c r="W371" i="37" s="1"/>
  <c r="S371" i="38"/>
  <c r="V371" i="28"/>
  <c r="W371" i="28"/>
  <c r="S371" i="36"/>
  <c r="T371" i="36" s="1"/>
  <c r="V371" i="36" s="1"/>
  <c r="U371" i="36"/>
  <c r="W371" i="36" s="1"/>
  <c r="S371" i="32"/>
  <c r="T371" i="32" s="1"/>
  <c r="V371" i="32" s="1"/>
  <c r="U371" i="32"/>
  <c r="W371" i="32" s="1"/>
  <c r="S371" i="39"/>
  <c r="S371" i="41"/>
  <c r="S371" i="31"/>
  <c r="T371" i="31" s="1"/>
  <c r="V371" i="31" s="1"/>
  <c r="U371" i="31"/>
  <c r="W371" i="31" s="1"/>
  <c r="S371" i="34"/>
  <c r="T371" i="34" s="1"/>
  <c r="V371" i="34" s="1"/>
  <c r="U371" i="34"/>
  <c r="W371" i="34" s="1"/>
  <c r="S371" i="30"/>
  <c r="T371" i="30" s="1"/>
  <c r="V371" i="30" s="1"/>
  <c r="U371" i="30"/>
  <c r="W371" i="30" s="1"/>
  <c r="T371" i="46"/>
  <c r="V371" i="46" s="1"/>
  <c r="S371" i="46"/>
  <c r="U371" i="46" s="1"/>
  <c r="W371" i="46" s="1"/>
  <c r="S371" i="45"/>
  <c r="S371" i="44"/>
  <c r="T371" i="44" s="1"/>
  <c r="V371" i="44" s="1"/>
  <c r="U371" i="44"/>
  <c r="W371" i="44" s="1"/>
  <c r="S371" i="48"/>
  <c r="T371" i="48" s="1"/>
  <c r="V371" i="48" s="1"/>
  <c r="U371" i="48"/>
  <c r="W371" i="48" s="1"/>
  <c r="U371" i="33"/>
  <c r="W371" i="33" s="1"/>
  <c r="S371" i="33"/>
  <c r="T371" i="33" s="1"/>
  <c r="V371" i="33" s="1"/>
  <c r="S371" i="35"/>
  <c r="T371" i="35" s="1"/>
  <c r="V371" i="35" s="1"/>
  <c r="U371" i="35"/>
  <c r="W371" i="35" s="1"/>
  <c r="S371" i="43"/>
  <c r="W371" i="47"/>
  <c r="V371" i="47"/>
  <c r="S371" i="42"/>
  <c r="S371" i="29"/>
  <c r="T371" i="29" s="1"/>
  <c r="V371" i="29" s="1"/>
  <c r="U371" i="29"/>
  <c r="W371" i="29" s="1"/>
  <c r="S371" i="40"/>
  <c r="V121" i="47"/>
  <c r="W121" i="47"/>
  <c r="V121" i="28"/>
  <c r="W121" i="28"/>
  <c r="S439" i="46"/>
  <c r="U439" i="46" s="1"/>
  <c r="W439" i="46" s="1"/>
  <c r="T439" i="46"/>
  <c r="V439" i="46" s="1"/>
  <c r="S439" i="36"/>
  <c r="T439" i="36" s="1"/>
  <c r="V439" i="36" s="1"/>
  <c r="U439" i="36"/>
  <c r="W439" i="36" s="1"/>
  <c r="S439" i="37"/>
  <c r="T439" i="37" s="1"/>
  <c r="V439" i="37" s="1"/>
  <c r="U439" i="37"/>
  <c r="W439" i="37" s="1"/>
  <c r="S439" i="31"/>
  <c r="T439" i="31" s="1"/>
  <c r="V439" i="31" s="1"/>
  <c r="U439" i="31"/>
  <c r="W439" i="31" s="1"/>
  <c r="S439" i="44"/>
  <c r="S439" i="39"/>
  <c r="W439" i="47"/>
  <c r="V439" i="47"/>
  <c r="V439" i="28"/>
  <c r="W439" i="28"/>
  <c r="S439" i="35"/>
  <c r="T439" i="35" s="1"/>
  <c r="V439" i="35" s="1"/>
  <c r="U439" i="35"/>
  <c r="W439" i="35" s="1"/>
  <c r="S439" i="41"/>
  <c r="S439" i="40"/>
  <c r="U439" i="32"/>
  <c r="W439" i="32" s="1"/>
  <c r="S439" i="32"/>
  <c r="T439" i="32" s="1"/>
  <c r="V439" i="32" s="1"/>
  <c r="S439" i="42"/>
  <c r="S439" i="45"/>
  <c r="S439" i="30"/>
  <c r="T439" i="30" s="1"/>
  <c r="V439" i="30" s="1"/>
  <c r="U439" i="30"/>
  <c r="W439" i="30" s="1"/>
  <c r="S439" i="48"/>
  <c r="T439" i="48" s="1"/>
  <c r="V439" i="48" s="1"/>
  <c r="U439" i="48"/>
  <c r="W439" i="48" s="1"/>
  <c r="S439" i="34"/>
  <c r="T439" i="34" s="1"/>
  <c r="V439" i="34" s="1"/>
  <c r="U439" i="34"/>
  <c r="W439" i="34" s="1"/>
  <c r="S439" i="33"/>
  <c r="U439" i="33"/>
  <c r="W439" i="33" s="1"/>
  <c r="T439" i="33"/>
  <c r="V439" i="33" s="1"/>
  <c r="S439" i="29"/>
  <c r="T439" i="29" s="1"/>
  <c r="V439" i="29" s="1"/>
  <c r="U439" i="29"/>
  <c r="W439" i="29" s="1"/>
  <c r="S439" i="38"/>
  <c r="T439" i="38" s="1"/>
  <c r="V439" i="38" s="1"/>
  <c r="U439" i="38"/>
  <c r="W439" i="38" s="1"/>
  <c r="S439" i="43"/>
  <c r="V152" i="47"/>
  <c r="W152" i="47"/>
  <c r="U152" i="32"/>
  <c r="W152" i="32" s="1"/>
  <c r="S152" i="32"/>
  <c r="T152" i="32" s="1"/>
  <c r="V152" i="32" s="1"/>
  <c r="T152" i="46"/>
  <c r="V152" i="46" s="1"/>
  <c r="S152" i="46"/>
  <c r="U152" i="46" s="1"/>
  <c r="W152" i="46" s="1"/>
  <c r="W152" i="28"/>
  <c r="V152" i="28"/>
  <c r="S152" i="29"/>
  <c r="T152" i="29" s="1"/>
  <c r="V152" i="29" s="1"/>
  <c r="U152" i="29"/>
  <c r="W152" i="29" s="1"/>
  <c r="S152" i="35"/>
  <c r="T152" i="35" s="1"/>
  <c r="V152" i="35" s="1"/>
  <c r="U152" i="35"/>
  <c r="W152" i="35" s="1"/>
  <c r="S152" i="41"/>
  <c r="S152" i="31"/>
  <c r="T152" i="31" s="1"/>
  <c r="V152" i="31" s="1"/>
  <c r="U152" i="31"/>
  <c r="W152" i="31" s="1"/>
  <c r="S152" i="40"/>
  <c r="S152" i="30"/>
  <c r="T152" i="30" s="1"/>
  <c r="V152" i="30" s="1"/>
  <c r="U152" i="30"/>
  <c r="W152" i="30" s="1"/>
  <c r="S152" i="33"/>
  <c r="T152" i="33" s="1"/>
  <c r="V152" i="33" s="1"/>
  <c r="U152" i="33"/>
  <c r="W152" i="33" s="1"/>
  <c r="U152" i="48"/>
  <c r="W152" i="48" s="1"/>
  <c r="S152" i="48"/>
  <c r="T152" i="48" s="1"/>
  <c r="V152" i="48" s="1"/>
  <c r="S152" i="39"/>
  <c r="T152" i="39" s="1"/>
  <c r="V152" i="39" s="1"/>
  <c r="U152" i="39"/>
  <c r="W152" i="39" s="1"/>
  <c r="U152" i="36"/>
  <c r="W152" i="36" s="1"/>
  <c r="S152" i="36"/>
  <c r="T152" i="36" s="1"/>
  <c r="V152" i="36" s="1"/>
  <c r="S152" i="44"/>
  <c r="S152" i="42"/>
  <c r="S152" i="43"/>
  <c r="S152" i="38"/>
  <c r="T152" i="38" s="1"/>
  <c r="V152" i="38" s="1"/>
  <c r="U152" i="38"/>
  <c r="W152" i="38" s="1"/>
  <c r="S152" i="45"/>
  <c r="S152" i="34"/>
  <c r="T152" i="34" s="1"/>
  <c r="V152" i="34" s="1"/>
  <c r="U152" i="34"/>
  <c r="W152" i="34" s="1"/>
  <c r="S152" i="37"/>
  <c r="T152" i="37" s="1"/>
  <c r="V152" i="37" s="1"/>
  <c r="U152" i="37"/>
  <c r="W152" i="37" s="1"/>
  <c r="S163" i="38"/>
  <c r="S163" i="35"/>
  <c r="T163" i="35" s="1"/>
  <c r="V163" i="35" s="1"/>
  <c r="U163" i="35"/>
  <c r="W163" i="35" s="1"/>
  <c r="S163" i="42"/>
  <c r="S163" i="29"/>
  <c r="T163" i="29" s="1"/>
  <c r="V163" i="29" s="1"/>
  <c r="U163" i="29"/>
  <c r="W163" i="29" s="1"/>
  <c r="S163" i="43"/>
  <c r="S163" i="41"/>
  <c r="S163" i="37"/>
  <c r="T163" i="37" s="1"/>
  <c r="V163" i="37" s="1"/>
  <c r="U163" i="37"/>
  <c r="W163" i="37" s="1"/>
  <c r="S163" i="45"/>
  <c r="U163" i="45" s="1"/>
  <c r="W163" i="45" s="1"/>
  <c r="T163" i="45"/>
  <c r="V163" i="45" s="1"/>
  <c r="S163" i="32"/>
  <c r="T163" i="32" s="1"/>
  <c r="V163" i="32" s="1"/>
  <c r="U163" i="32"/>
  <c r="W163" i="32" s="1"/>
  <c r="U163" i="36"/>
  <c r="W163" i="36" s="1"/>
  <c r="S163" i="36"/>
  <c r="T163" i="36" s="1"/>
  <c r="V163" i="36" s="1"/>
  <c r="S163" i="39"/>
  <c r="T163" i="46"/>
  <c r="V163" i="46" s="1"/>
  <c r="S163" i="46"/>
  <c r="U163" i="46" s="1"/>
  <c r="W163" i="46" s="1"/>
  <c r="S163" i="48"/>
  <c r="T163" i="48" s="1"/>
  <c r="V163" i="48" s="1"/>
  <c r="U163" i="48"/>
  <c r="W163" i="48" s="1"/>
  <c r="S163" i="40"/>
  <c r="V163" i="47"/>
  <c r="W163" i="47"/>
  <c r="S163" i="33"/>
  <c r="T163" i="33" s="1"/>
  <c r="V163" i="33" s="1"/>
  <c r="U163" i="33"/>
  <c r="W163" i="33" s="1"/>
  <c r="V163" i="28"/>
  <c r="W163" i="28"/>
  <c r="S163" i="34"/>
  <c r="T163" i="34" s="1"/>
  <c r="V163" i="34" s="1"/>
  <c r="U163" i="34"/>
  <c r="W163" i="34" s="1"/>
  <c r="S163" i="31"/>
  <c r="T163" i="31" s="1"/>
  <c r="V163" i="31" s="1"/>
  <c r="U163" i="31"/>
  <c r="W163" i="31" s="1"/>
  <c r="S163" i="30"/>
  <c r="T163" i="30" s="1"/>
  <c r="V163" i="30" s="1"/>
  <c r="U163" i="30"/>
  <c r="W163" i="30" s="1"/>
  <c r="S163" i="44"/>
  <c r="S280" i="39"/>
  <c r="S280" i="38"/>
  <c r="T280" i="38" s="1"/>
  <c r="V280" i="38" s="1"/>
  <c r="U280" i="38"/>
  <c r="W280" i="38" s="1"/>
  <c r="S280" i="42"/>
  <c r="S280" i="33"/>
  <c r="T280" i="33" s="1"/>
  <c r="V280" i="33" s="1"/>
  <c r="U280" i="33"/>
  <c r="W280" i="33" s="1"/>
  <c r="U280" i="32"/>
  <c r="W280" i="32" s="1"/>
  <c r="S280" i="32"/>
  <c r="T280" i="32" s="1"/>
  <c r="V280" i="32" s="1"/>
  <c r="W280" i="47"/>
  <c r="V280" i="47"/>
  <c r="W280" i="28"/>
  <c r="V280" i="28"/>
  <c r="S280" i="37"/>
  <c r="S280" i="45"/>
  <c r="U280" i="45" s="1"/>
  <c r="W280" i="45" s="1"/>
  <c r="T280" i="45"/>
  <c r="V280" i="45" s="1"/>
  <c r="S280" i="46"/>
  <c r="U280" i="46" s="1"/>
  <c r="W280" i="46" s="1"/>
  <c r="T280" i="46"/>
  <c r="V280" i="46" s="1"/>
  <c r="S280" i="43"/>
  <c r="S280" i="29"/>
  <c r="T280" i="29" s="1"/>
  <c r="V280" i="29" s="1"/>
  <c r="U280" i="29"/>
  <c r="W280" i="29" s="1"/>
  <c r="U280" i="36"/>
  <c r="W280" i="36" s="1"/>
  <c r="S280" i="36"/>
  <c r="T280" i="36" s="1"/>
  <c r="V280" i="36" s="1"/>
  <c r="S280" i="31"/>
  <c r="T280" i="31" s="1"/>
  <c r="V280" i="31" s="1"/>
  <c r="U280" i="31"/>
  <c r="W280" i="31" s="1"/>
  <c r="S280" i="34"/>
  <c r="T280" i="34" s="1"/>
  <c r="V280" i="34" s="1"/>
  <c r="U280" i="34"/>
  <c r="W280" i="34" s="1"/>
  <c r="U280" i="48"/>
  <c r="W280" i="48" s="1"/>
  <c r="S280" i="48"/>
  <c r="T280" i="48" s="1"/>
  <c r="V280" i="48" s="1"/>
  <c r="S280" i="35"/>
  <c r="T280" i="35" s="1"/>
  <c r="V280" i="35" s="1"/>
  <c r="U280" i="35"/>
  <c r="W280" i="35" s="1"/>
  <c r="S280" i="41"/>
  <c r="S280" i="40"/>
  <c r="S280" i="30"/>
  <c r="T280" i="30" s="1"/>
  <c r="V280" i="30" s="1"/>
  <c r="U280" i="30"/>
  <c r="W280" i="30" s="1"/>
  <c r="S280" i="44"/>
  <c r="S325" i="35"/>
  <c r="T325" i="35" s="1"/>
  <c r="V325" i="35" s="1"/>
  <c r="U325" i="35"/>
  <c r="W325" i="35" s="1"/>
  <c r="S325" i="45"/>
  <c r="S325" i="44"/>
  <c r="T325" i="46"/>
  <c r="V325" i="46" s="1"/>
  <c r="S325" i="46"/>
  <c r="U325" i="46" s="1"/>
  <c r="W325" i="46" s="1"/>
  <c r="S325" i="30"/>
  <c r="T325" i="30" s="1"/>
  <c r="V325" i="30" s="1"/>
  <c r="U325" i="30"/>
  <c r="W325" i="30" s="1"/>
  <c r="S325" i="29"/>
  <c r="T325" i="29" s="1"/>
  <c r="V325" i="29" s="1"/>
  <c r="U325" i="29"/>
  <c r="W325" i="29" s="1"/>
  <c r="W325" i="47"/>
  <c r="V325" i="47"/>
  <c r="S325" i="39"/>
  <c r="U325" i="33"/>
  <c r="W325" i="33" s="1"/>
  <c r="S325" i="33"/>
  <c r="T325" i="33" s="1"/>
  <c r="V325" i="33" s="1"/>
  <c r="S325" i="31"/>
  <c r="T325" i="31" s="1"/>
  <c r="V325" i="31" s="1"/>
  <c r="U325" i="31"/>
  <c r="W325" i="31" s="1"/>
  <c r="W325" i="28"/>
  <c r="V325" i="28"/>
  <c r="U325" i="36"/>
  <c r="W325" i="36" s="1"/>
  <c r="S325" i="36"/>
  <c r="T325" i="36" s="1"/>
  <c r="V325" i="36" s="1"/>
  <c r="S325" i="37"/>
  <c r="T325" i="37" s="1"/>
  <c r="V325" i="37" s="1"/>
  <c r="U325" i="37"/>
  <c r="W325" i="37" s="1"/>
  <c r="S325" i="41"/>
  <c r="S325" i="42"/>
  <c r="S325" i="48"/>
  <c r="T325" i="48" s="1"/>
  <c r="V325" i="48" s="1"/>
  <c r="U325" i="48"/>
  <c r="W325" i="48" s="1"/>
  <c r="S325" i="43"/>
  <c r="S325" i="32"/>
  <c r="T325" i="32"/>
  <c r="V325" i="32" s="1"/>
  <c r="U325" i="32"/>
  <c r="W325" i="32" s="1"/>
  <c r="S325" i="38"/>
  <c r="T325" i="38" s="1"/>
  <c r="V325" i="38" s="1"/>
  <c r="U325" i="38"/>
  <c r="W325" i="38" s="1"/>
  <c r="S325" i="40"/>
  <c r="U325" i="34"/>
  <c r="W325" i="34" s="1"/>
  <c r="S325" i="34"/>
  <c r="T325" i="34" s="1"/>
  <c r="V325" i="34" s="1"/>
  <c r="S153" i="38"/>
  <c r="S153" i="42"/>
  <c r="S153" i="32"/>
  <c r="T153" i="32" s="1"/>
  <c r="V153" i="32" s="1"/>
  <c r="U153" i="32"/>
  <c r="W153" i="32" s="1"/>
  <c r="S153" i="44"/>
  <c r="S153" i="48"/>
  <c r="T153" i="48" s="1"/>
  <c r="V153" i="48" s="1"/>
  <c r="U153" i="48"/>
  <c r="W153" i="48" s="1"/>
  <c r="U153" i="35"/>
  <c r="W153" i="35" s="1"/>
  <c r="S153" i="35"/>
  <c r="T153" i="35" s="1"/>
  <c r="V153" i="35" s="1"/>
  <c r="V153" i="47"/>
  <c r="W153" i="47"/>
  <c r="T153" i="46"/>
  <c r="V153" i="46" s="1"/>
  <c r="S153" i="46"/>
  <c r="U153" i="46" s="1"/>
  <c r="W153" i="46" s="1"/>
  <c r="S153" i="39"/>
  <c r="U153" i="36"/>
  <c r="W153" i="36" s="1"/>
  <c r="S153" i="36"/>
  <c r="T153" i="36" s="1"/>
  <c r="V153" i="36" s="1"/>
  <c r="S153" i="30"/>
  <c r="T153" i="30" s="1"/>
  <c r="V153" i="30" s="1"/>
  <c r="U153" i="30"/>
  <c r="W153" i="30" s="1"/>
  <c r="S153" i="33"/>
  <c r="T153" i="33" s="1"/>
  <c r="V153" i="33" s="1"/>
  <c r="U153" i="33"/>
  <c r="W153" i="33" s="1"/>
  <c r="S153" i="41"/>
  <c r="S153" i="31"/>
  <c r="T153" i="31" s="1"/>
  <c r="V153" i="31" s="1"/>
  <c r="U153" i="31"/>
  <c r="W153" i="31" s="1"/>
  <c r="S153" i="43"/>
  <c r="S153" i="45"/>
  <c r="U153" i="45" s="1"/>
  <c r="W153" i="45" s="1"/>
  <c r="T153" i="45"/>
  <c r="V153" i="45" s="1"/>
  <c r="S153" i="37"/>
  <c r="T153" i="37" s="1"/>
  <c r="V153" i="37" s="1"/>
  <c r="U153" i="37"/>
  <c r="W153" i="37" s="1"/>
  <c r="S153" i="40"/>
  <c r="S153" i="29"/>
  <c r="T153" i="29" s="1"/>
  <c r="V153" i="29" s="1"/>
  <c r="U153" i="29"/>
  <c r="W153" i="29" s="1"/>
  <c r="S153" i="34"/>
  <c r="T153" i="34" s="1"/>
  <c r="V153" i="34" s="1"/>
  <c r="U153" i="34"/>
  <c r="W153" i="34" s="1"/>
  <c r="V153" i="28"/>
  <c r="W153" i="28"/>
  <c r="W449" i="28"/>
  <c r="V449" i="28"/>
  <c r="U449" i="48"/>
  <c r="W449" i="48" s="1"/>
  <c r="S449" i="48"/>
  <c r="T449" i="48" s="1"/>
  <c r="V449" i="48" s="1"/>
  <c r="S449" i="33"/>
  <c r="T449" i="33" s="1"/>
  <c r="V449" i="33" s="1"/>
  <c r="U449" i="33"/>
  <c r="W449" i="33" s="1"/>
  <c r="S449" i="43"/>
  <c r="S449" i="40"/>
  <c r="S449" i="44"/>
  <c r="S449" i="39"/>
  <c r="S449" i="36"/>
  <c r="T449" i="36" s="1"/>
  <c r="V449" i="36" s="1"/>
  <c r="U449" i="36"/>
  <c r="W449" i="36" s="1"/>
  <c r="U449" i="31"/>
  <c r="W449" i="31" s="1"/>
  <c r="S449" i="31"/>
  <c r="T449" i="31" s="1"/>
  <c r="V449" i="31" s="1"/>
  <c r="S449" i="45"/>
  <c r="U449" i="45" s="1"/>
  <c r="W449" i="45" s="1"/>
  <c r="T449" i="45"/>
  <c r="V449" i="45" s="1"/>
  <c r="V449" i="47"/>
  <c r="W449" i="47"/>
  <c r="S449" i="30"/>
  <c r="T449" i="30" s="1"/>
  <c r="V449" i="30" s="1"/>
  <c r="U449" i="30"/>
  <c r="W449" i="30" s="1"/>
  <c r="S449" i="32"/>
  <c r="T449" i="32" s="1"/>
  <c r="V449" i="32" s="1"/>
  <c r="U449" i="32"/>
  <c r="W449" i="32" s="1"/>
  <c r="S449" i="35"/>
  <c r="T449" i="35" s="1"/>
  <c r="V449" i="35" s="1"/>
  <c r="U449" i="35"/>
  <c r="W449" i="35" s="1"/>
  <c r="S449" i="42"/>
  <c r="S449" i="29"/>
  <c r="T449" i="29" s="1"/>
  <c r="V449" i="29" s="1"/>
  <c r="U449" i="29"/>
  <c r="W449" i="29" s="1"/>
  <c r="S449" i="46"/>
  <c r="U449" i="46" s="1"/>
  <c r="W449" i="46" s="1"/>
  <c r="T449" i="46"/>
  <c r="V449" i="46" s="1"/>
  <c r="S449" i="37"/>
  <c r="S449" i="34"/>
  <c r="T449" i="34" s="1"/>
  <c r="V449" i="34" s="1"/>
  <c r="U449" i="34"/>
  <c r="W449" i="34" s="1"/>
  <c r="S449" i="38"/>
  <c r="S449" i="41"/>
  <c r="S230" i="38"/>
  <c r="V230" i="28"/>
  <c r="W230" i="28"/>
  <c r="S230" i="46"/>
  <c r="U230" i="46" s="1"/>
  <c r="W230" i="46" s="1"/>
  <c r="T230" i="46"/>
  <c r="V230" i="46" s="1"/>
  <c r="S230" i="48"/>
  <c r="T230" i="48" s="1"/>
  <c r="V230" i="48" s="1"/>
  <c r="U230" i="48"/>
  <c r="W230" i="48" s="1"/>
  <c r="S230" i="30"/>
  <c r="T230" i="30" s="1"/>
  <c r="V230" i="30" s="1"/>
  <c r="U230" i="30"/>
  <c r="W230" i="30" s="1"/>
  <c r="S230" i="41"/>
  <c r="S230" i="33"/>
  <c r="T230" i="33" s="1"/>
  <c r="V230" i="33" s="1"/>
  <c r="U230" i="33"/>
  <c r="W230" i="33" s="1"/>
  <c r="U230" i="29"/>
  <c r="W230" i="29" s="1"/>
  <c r="S230" i="29"/>
  <c r="T230" i="29" s="1"/>
  <c r="V230" i="29" s="1"/>
  <c r="S230" i="40"/>
  <c r="S230" i="37"/>
  <c r="S230" i="32"/>
  <c r="T230" i="32" s="1"/>
  <c r="V230" i="32" s="1"/>
  <c r="U230" i="32"/>
  <c r="W230" i="32" s="1"/>
  <c r="S230" i="45"/>
  <c r="S230" i="42"/>
  <c r="S230" i="43"/>
  <c r="S230" i="36"/>
  <c r="T230" i="36" s="1"/>
  <c r="V230" i="36" s="1"/>
  <c r="U230" i="36"/>
  <c r="W230" i="36" s="1"/>
  <c r="S230" i="34"/>
  <c r="T230" i="34" s="1"/>
  <c r="V230" i="34" s="1"/>
  <c r="U230" i="34"/>
  <c r="W230" i="34" s="1"/>
  <c r="S230" i="31"/>
  <c r="T230" i="31" s="1"/>
  <c r="V230" i="31" s="1"/>
  <c r="U230" i="31"/>
  <c r="W230" i="31" s="1"/>
  <c r="V230" i="47"/>
  <c r="W230" i="47"/>
  <c r="S230" i="39"/>
  <c r="S230" i="44"/>
  <c r="U230" i="35"/>
  <c r="W230" i="35" s="1"/>
  <c r="S230" i="35"/>
  <c r="T230" i="35" s="1"/>
  <c r="V230" i="35" s="1"/>
  <c r="S299" i="32"/>
  <c r="T299" i="32" s="1"/>
  <c r="V299" i="32" s="1"/>
  <c r="U299" i="32"/>
  <c r="W299" i="32" s="1"/>
  <c r="S299" i="40"/>
  <c r="S299" i="30"/>
  <c r="T299" i="30" s="1"/>
  <c r="V299" i="30" s="1"/>
  <c r="U299" i="30"/>
  <c r="W299" i="30" s="1"/>
  <c r="V299" i="47"/>
  <c r="W299" i="47"/>
  <c r="S299" i="35"/>
  <c r="T299" i="35" s="1"/>
  <c r="V299" i="35" s="1"/>
  <c r="U299" i="35"/>
  <c r="W299" i="35" s="1"/>
  <c r="S299" i="39"/>
  <c r="S299" i="41"/>
  <c r="U299" i="36"/>
  <c r="W299" i="36" s="1"/>
  <c r="S299" i="36"/>
  <c r="T299" i="36" s="1"/>
  <c r="V299" i="36" s="1"/>
  <c r="S299" i="33"/>
  <c r="T299" i="33" s="1"/>
  <c r="V299" i="33" s="1"/>
  <c r="U299" i="33"/>
  <c r="W299" i="33" s="1"/>
  <c r="S299" i="46"/>
  <c r="U299" i="46" s="1"/>
  <c r="W299" i="46" s="1"/>
  <c r="T299" i="46"/>
  <c r="V299" i="46" s="1"/>
  <c r="S299" i="44"/>
  <c r="S299" i="38"/>
  <c r="T299" i="38" s="1"/>
  <c r="V299" i="38" s="1"/>
  <c r="U299" i="38"/>
  <c r="W299" i="38" s="1"/>
  <c r="U299" i="31"/>
  <c r="W299" i="31" s="1"/>
  <c r="S299" i="31"/>
  <c r="T299" i="31" s="1"/>
  <c r="V299" i="31" s="1"/>
  <c r="V299" i="28"/>
  <c r="W299" i="28"/>
  <c r="U299" i="48"/>
  <c r="W299" i="48" s="1"/>
  <c r="S299" i="48"/>
  <c r="T299" i="48" s="1"/>
  <c r="V299" i="48" s="1"/>
  <c r="S299" i="43"/>
  <c r="S299" i="34"/>
  <c r="T299" i="34" s="1"/>
  <c r="V299" i="34" s="1"/>
  <c r="U299" i="34"/>
  <c r="W299" i="34" s="1"/>
  <c r="S299" i="37"/>
  <c r="T299" i="37" s="1"/>
  <c r="V299" i="37" s="1"/>
  <c r="U299" i="37"/>
  <c r="W299" i="37" s="1"/>
  <c r="U299" i="29"/>
  <c r="W299" i="29" s="1"/>
  <c r="S299" i="29"/>
  <c r="T299" i="29" s="1"/>
  <c r="V299" i="29" s="1"/>
  <c r="S299" i="45"/>
  <c r="S299" i="42"/>
  <c r="U347" i="30"/>
  <c r="W347" i="30" s="1"/>
  <c r="S347" i="30"/>
  <c r="T347" i="30" s="1"/>
  <c r="V347" i="30" s="1"/>
  <c r="W347" i="28"/>
  <c r="V347" i="28"/>
  <c r="S347" i="38"/>
  <c r="W347" i="47"/>
  <c r="V347" i="47"/>
  <c r="S347" i="35"/>
  <c r="T347" i="35" s="1"/>
  <c r="V347" i="35" s="1"/>
  <c r="U347" i="35"/>
  <c r="W347" i="35" s="1"/>
  <c r="S347" i="45"/>
  <c r="S347" i="44"/>
  <c r="U347" i="34"/>
  <c r="W347" i="34" s="1"/>
  <c r="S347" i="34"/>
  <c r="T347" i="34" s="1"/>
  <c r="V347" i="34" s="1"/>
  <c r="U347" i="36"/>
  <c r="W347" i="36" s="1"/>
  <c r="S347" i="36"/>
  <c r="T347" i="36" s="1"/>
  <c r="V347" i="36" s="1"/>
  <c r="S347" i="43"/>
  <c r="S347" i="41"/>
  <c r="S347" i="42"/>
  <c r="S347" i="33"/>
  <c r="T347" i="33" s="1"/>
  <c r="V347" i="33" s="1"/>
  <c r="U347" i="33"/>
  <c r="W347" i="33" s="1"/>
  <c r="S347" i="40"/>
  <c r="S347" i="39"/>
  <c r="T347" i="46"/>
  <c r="V347" i="46" s="1"/>
  <c r="S347" i="46"/>
  <c r="U347" i="46" s="1"/>
  <c r="W347" i="46" s="1"/>
  <c r="U347" i="48"/>
  <c r="W347" i="48" s="1"/>
  <c r="S347" i="48"/>
  <c r="T347" i="48" s="1"/>
  <c r="V347" i="48" s="1"/>
  <c r="U347" i="31"/>
  <c r="W347" i="31" s="1"/>
  <c r="S347" i="31"/>
  <c r="T347" i="31" s="1"/>
  <c r="V347" i="31" s="1"/>
  <c r="S347" i="37"/>
  <c r="T347" i="37" s="1"/>
  <c r="V347" i="37" s="1"/>
  <c r="U347" i="37"/>
  <c r="W347" i="37" s="1"/>
  <c r="S347" i="32"/>
  <c r="T347" i="32" s="1"/>
  <c r="V347" i="32" s="1"/>
  <c r="U347" i="32"/>
  <c r="W347" i="32" s="1"/>
  <c r="S347" i="29"/>
  <c r="T347" i="29" s="1"/>
  <c r="V347" i="29" s="1"/>
  <c r="U347" i="29"/>
  <c r="W347" i="29" s="1"/>
  <c r="V143" i="28"/>
  <c r="W143" i="28"/>
  <c r="V143" i="47"/>
  <c r="W143" i="47"/>
  <c r="U195" i="34"/>
  <c r="W195" i="34" s="1"/>
  <c r="S195" i="34"/>
  <c r="T195" i="34" s="1"/>
  <c r="V195" i="34" s="1"/>
  <c r="S195" i="38"/>
  <c r="T195" i="38" s="1"/>
  <c r="V195" i="38" s="1"/>
  <c r="U195" i="38"/>
  <c r="W195" i="38" s="1"/>
  <c r="S195" i="39"/>
  <c r="S195" i="44"/>
  <c r="S195" i="36"/>
  <c r="T195" i="36" s="1"/>
  <c r="V195" i="36" s="1"/>
  <c r="U195" i="36"/>
  <c r="W195" i="36" s="1"/>
  <c r="S195" i="45"/>
  <c r="U195" i="45" s="1"/>
  <c r="W195" i="45" s="1"/>
  <c r="T195" i="45"/>
  <c r="V195" i="45" s="1"/>
  <c r="S195" i="40"/>
  <c r="V195" i="47"/>
  <c r="W195" i="47"/>
  <c r="S195" i="32"/>
  <c r="T195" i="32" s="1"/>
  <c r="V195" i="32" s="1"/>
  <c r="U195" i="32"/>
  <c r="W195" i="32" s="1"/>
  <c r="S195" i="31"/>
  <c r="T195" i="31" s="1"/>
  <c r="V195" i="31" s="1"/>
  <c r="U195" i="31"/>
  <c r="W195" i="31" s="1"/>
  <c r="S195" i="48"/>
  <c r="T195" i="48" s="1"/>
  <c r="V195" i="48" s="1"/>
  <c r="U195" i="48"/>
  <c r="W195" i="48" s="1"/>
  <c r="S195" i="42"/>
  <c r="S195" i="29"/>
  <c r="T195" i="29" s="1"/>
  <c r="V195" i="29" s="1"/>
  <c r="U195" i="29"/>
  <c r="W195" i="29" s="1"/>
  <c r="S195" i="41"/>
  <c r="T195" i="46"/>
  <c r="V195" i="46" s="1"/>
  <c r="S195" i="46"/>
  <c r="U195" i="46" s="1"/>
  <c r="W195" i="46" s="1"/>
  <c r="S195" i="43"/>
  <c r="V195" i="28"/>
  <c r="W195" i="28"/>
  <c r="S195" i="37"/>
  <c r="S195" i="30"/>
  <c r="T195" i="30" s="1"/>
  <c r="V195" i="30" s="1"/>
  <c r="U195" i="30"/>
  <c r="W195" i="30" s="1"/>
  <c r="S195" i="35"/>
  <c r="T195" i="35" s="1"/>
  <c r="V195" i="35" s="1"/>
  <c r="U195" i="35"/>
  <c r="W195" i="35" s="1"/>
  <c r="S195" i="33"/>
  <c r="T195" i="33" s="1"/>
  <c r="V195" i="33" s="1"/>
  <c r="U195" i="33"/>
  <c r="W195" i="33" s="1"/>
  <c r="S253" i="39"/>
  <c r="U253" i="32"/>
  <c r="W253" i="32" s="1"/>
  <c r="S253" i="32"/>
  <c r="T253" i="32" s="1"/>
  <c r="V253" i="32" s="1"/>
  <c r="S253" i="48"/>
  <c r="T253" i="48" s="1"/>
  <c r="V253" i="48" s="1"/>
  <c r="U253" i="48"/>
  <c r="W253" i="48" s="1"/>
  <c r="S253" i="45"/>
  <c r="S253" i="41"/>
  <c r="S253" i="37"/>
  <c r="S253" i="31"/>
  <c r="T253" i="31" s="1"/>
  <c r="V253" i="31" s="1"/>
  <c r="U253" i="31"/>
  <c r="W253" i="31" s="1"/>
  <c r="S253" i="33"/>
  <c r="T253" i="33" s="1"/>
  <c r="V253" i="33" s="1"/>
  <c r="U253" i="33"/>
  <c r="W253" i="33" s="1"/>
  <c r="S253" i="36"/>
  <c r="T253" i="36" s="1"/>
  <c r="V253" i="36" s="1"/>
  <c r="U253" i="36"/>
  <c r="W253" i="36" s="1"/>
  <c r="T253" i="46"/>
  <c r="V253" i="46" s="1"/>
  <c r="S253" i="46"/>
  <c r="U253" i="46" s="1"/>
  <c r="W253" i="46" s="1"/>
  <c r="U253" i="34"/>
  <c r="W253" i="34" s="1"/>
  <c r="S253" i="34"/>
  <c r="T253" i="34" s="1"/>
  <c r="V253" i="34" s="1"/>
  <c r="S253" i="30"/>
  <c r="T253" i="30" s="1"/>
  <c r="V253" i="30" s="1"/>
  <c r="U253" i="30"/>
  <c r="W253" i="30" s="1"/>
  <c r="U253" i="35"/>
  <c r="W253" i="35" s="1"/>
  <c r="S253" i="35"/>
  <c r="T253" i="35" s="1"/>
  <c r="V253" i="35" s="1"/>
  <c r="V253" i="47"/>
  <c r="W253" i="47"/>
  <c r="V253" i="28"/>
  <c r="W253" i="28"/>
  <c r="S253" i="42"/>
  <c r="S253" i="43"/>
  <c r="S253" i="29"/>
  <c r="T253" i="29" s="1"/>
  <c r="V253" i="29" s="1"/>
  <c r="U253" i="29"/>
  <c r="W253" i="29" s="1"/>
  <c r="S253" i="44"/>
  <c r="S253" i="38"/>
  <c r="S253" i="40"/>
  <c r="S441" i="39"/>
  <c r="S441" i="36"/>
  <c r="T441" i="36" s="1"/>
  <c r="V441" i="36" s="1"/>
  <c r="U441" i="36"/>
  <c r="W441" i="36" s="1"/>
  <c r="S441" i="42"/>
  <c r="S441" i="48"/>
  <c r="T441" i="48" s="1"/>
  <c r="V441" i="48" s="1"/>
  <c r="U441" i="48"/>
  <c r="W441" i="48" s="1"/>
  <c r="S441" i="45"/>
  <c r="U441" i="45" s="1"/>
  <c r="W441" i="45" s="1"/>
  <c r="T441" i="45"/>
  <c r="V441" i="45" s="1"/>
  <c r="S441" i="37"/>
  <c r="T441" i="37" s="1"/>
  <c r="V441" i="37" s="1"/>
  <c r="U441" i="37"/>
  <c r="W441" i="37" s="1"/>
  <c r="S441" i="32"/>
  <c r="T441" i="32" s="1"/>
  <c r="V441" i="32" s="1"/>
  <c r="U441" i="32"/>
  <c r="W441" i="32" s="1"/>
  <c r="S441" i="46"/>
  <c r="U441" i="46" s="1"/>
  <c r="W441" i="46" s="1"/>
  <c r="T441" i="46"/>
  <c r="V441" i="46" s="1"/>
  <c r="S441" i="35"/>
  <c r="T441" i="35" s="1"/>
  <c r="V441" i="35" s="1"/>
  <c r="U441" i="35"/>
  <c r="W441" i="35" s="1"/>
  <c r="S441" i="34"/>
  <c r="T441" i="34" s="1"/>
  <c r="V441" i="34" s="1"/>
  <c r="U441" i="34"/>
  <c r="W441" i="34" s="1"/>
  <c r="S441" i="43"/>
  <c r="S441" i="29"/>
  <c r="T441" i="29" s="1"/>
  <c r="V441" i="29" s="1"/>
  <c r="U441" i="29"/>
  <c r="W441" i="29" s="1"/>
  <c r="S441" i="38"/>
  <c r="V441" i="47"/>
  <c r="W441" i="47"/>
  <c r="S441" i="30"/>
  <c r="T441" i="30" s="1"/>
  <c r="V441" i="30" s="1"/>
  <c r="U441" i="30"/>
  <c r="W441" i="30" s="1"/>
  <c r="S441" i="33"/>
  <c r="T441" i="33" s="1"/>
  <c r="V441" i="33" s="1"/>
  <c r="U441" i="33"/>
  <c r="W441" i="33" s="1"/>
  <c r="S441" i="31"/>
  <c r="T441" i="31" s="1"/>
  <c r="V441" i="31" s="1"/>
  <c r="U441" i="31"/>
  <c r="W441" i="31" s="1"/>
  <c r="S441" i="40"/>
  <c r="W441" i="28"/>
  <c r="V441" i="28"/>
  <c r="S441" i="41"/>
  <c r="S441" i="44"/>
  <c r="S107" i="30"/>
  <c r="T107" i="30" s="1"/>
  <c r="V107" i="30" s="1"/>
  <c r="U107" i="30"/>
  <c r="W107" i="30" s="1"/>
  <c r="S107" i="38"/>
  <c r="T107" i="38" s="1"/>
  <c r="V107" i="38" s="1"/>
  <c r="U107" i="38"/>
  <c r="W107" i="38" s="1"/>
  <c r="U107" i="33"/>
  <c r="W107" i="33" s="1"/>
  <c r="S107" i="33"/>
  <c r="T107" i="33" s="1"/>
  <c r="V107" i="33" s="1"/>
  <c r="S107" i="41"/>
  <c r="S107" i="44"/>
  <c r="S107" i="35"/>
  <c r="T107" i="35" s="1"/>
  <c r="V107" i="35" s="1"/>
  <c r="U107" i="35"/>
  <c r="W107" i="35" s="1"/>
  <c r="W107" i="28"/>
  <c r="V107" i="28"/>
  <c r="S107" i="32"/>
  <c r="T107" i="32" s="1"/>
  <c r="V107" i="32" s="1"/>
  <c r="U107" i="32"/>
  <c r="W107" i="32" s="1"/>
  <c r="S107" i="34"/>
  <c r="T107" i="34" s="1"/>
  <c r="V107" i="34" s="1"/>
  <c r="U107" i="34"/>
  <c r="W107" i="34" s="1"/>
  <c r="S107" i="40"/>
  <c r="S107" i="48"/>
  <c r="T107" i="48" s="1"/>
  <c r="V107" i="48" s="1"/>
  <c r="U107" i="48"/>
  <c r="W107" i="48" s="1"/>
  <c r="S107" i="37"/>
  <c r="T107" i="37" s="1"/>
  <c r="V107" i="37" s="1"/>
  <c r="U107" i="37"/>
  <c r="W107" i="37" s="1"/>
  <c r="W107" i="47"/>
  <c r="V107" i="47"/>
  <c r="S107" i="42"/>
  <c r="S107" i="29"/>
  <c r="T107" i="29" s="1"/>
  <c r="V107" i="29" s="1"/>
  <c r="U107" i="29"/>
  <c r="W107" i="29" s="1"/>
  <c r="S107" i="43"/>
  <c r="S107" i="31"/>
  <c r="T107" i="31" s="1"/>
  <c r="V107" i="31" s="1"/>
  <c r="U107" i="31"/>
  <c r="W107" i="31" s="1"/>
  <c r="S107" i="36"/>
  <c r="T107" i="36" s="1"/>
  <c r="V107" i="36" s="1"/>
  <c r="U107" i="36"/>
  <c r="W107" i="36" s="1"/>
  <c r="S107" i="39"/>
  <c r="S107" i="46"/>
  <c r="U107" i="46" s="1"/>
  <c r="W107" i="46" s="1"/>
  <c r="T107" i="46"/>
  <c r="V107" i="46" s="1"/>
  <c r="V335" i="47"/>
  <c r="W335" i="47"/>
  <c r="S335" i="30"/>
  <c r="T335" i="30" s="1"/>
  <c r="V335" i="30" s="1"/>
  <c r="U335" i="30"/>
  <c r="W335" i="30" s="1"/>
  <c r="S335" i="45"/>
  <c r="U335" i="45" s="1"/>
  <c r="W335" i="45" s="1"/>
  <c r="T335" i="45"/>
  <c r="V335" i="45" s="1"/>
  <c r="S335" i="44"/>
  <c r="S335" i="38"/>
  <c r="S335" i="32"/>
  <c r="T335" i="32" s="1"/>
  <c r="V335" i="32" s="1"/>
  <c r="U335" i="32"/>
  <c r="W335" i="32" s="1"/>
  <c r="U335" i="34"/>
  <c r="W335" i="34" s="1"/>
  <c r="S335" i="34"/>
  <c r="T335" i="34" s="1"/>
  <c r="V335" i="34" s="1"/>
  <c r="S335" i="31"/>
  <c r="T335" i="31" s="1"/>
  <c r="V335" i="31" s="1"/>
  <c r="U335" i="31"/>
  <c r="W335" i="31" s="1"/>
  <c r="S335" i="43"/>
  <c r="U335" i="35"/>
  <c r="W335" i="35" s="1"/>
  <c r="S335" i="35"/>
  <c r="T335" i="35" s="1"/>
  <c r="V335" i="35" s="1"/>
  <c r="U335" i="48"/>
  <c r="W335" i="48" s="1"/>
  <c r="S335" i="48"/>
  <c r="T335" i="48" s="1"/>
  <c r="V335" i="48" s="1"/>
  <c r="S335" i="46"/>
  <c r="U335" i="46" s="1"/>
  <c r="W335" i="46" s="1"/>
  <c r="T335" i="46"/>
  <c r="V335" i="46" s="1"/>
  <c r="S335" i="33"/>
  <c r="T335" i="33" s="1"/>
  <c r="V335" i="33" s="1"/>
  <c r="U335" i="33"/>
  <c r="W335" i="33" s="1"/>
  <c r="S335" i="39"/>
  <c r="S335" i="41"/>
  <c r="S335" i="42"/>
  <c r="S335" i="37"/>
  <c r="T335" i="37" s="1"/>
  <c r="V335" i="37" s="1"/>
  <c r="U335" i="37"/>
  <c r="W335" i="37" s="1"/>
  <c r="W335" i="28"/>
  <c r="V335" i="28"/>
  <c r="U335" i="36"/>
  <c r="W335" i="36" s="1"/>
  <c r="S335" i="36"/>
  <c r="T335" i="36" s="1"/>
  <c r="V335" i="36" s="1"/>
  <c r="S335" i="40"/>
  <c r="U335" i="29"/>
  <c r="W335" i="29" s="1"/>
  <c r="S335" i="29"/>
  <c r="T335" i="29" s="1"/>
  <c r="V335" i="29" s="1"/>
  <c r="S136" i="36"/>
  <c r="T136" i="36" s="1"/>
  <c r="V136" i="36" s="1"/>
  <c r="U136" i="36"/>
  <c r="W136" i="36" s="1"/>
  <c r="S136" i="43"/>
  <c r="S136" i="32"/>
  <c r="T136" i="32" s="1"/>
  <c r="V136" i="32" s="1"/>
  <c r="U136" i="32"/>
  <c r="W136" i="32" s="1"/>
  <c r="S136" i="48"/>
  <c r="T136" i="48" s="1"/>
  <c r="V136" i="48" s="1"/>
  <c r="U136" i="48"/>
  <c r="W136" i="48" s="1"/>
  <c r="S136" i="30"/>
  <c r="T136" i="30" s="1"/>
  <c r="V136" i="30" s="1"/>
  <c r="U136" i="30"/>
  <c r="W136" i="30" s="1"/>
  <c r="W136" i="47"/>
  <c r="V136" i="47"/>
  <c r="S136" i="34"/>
  <c r="T136" i="34" s="1"/>
  <c r="V136" i="34" s="1"/>
  <c r="U136" i="34"/>
  <c r="W136" i="34" s="1"/>
  <c r="S136" i="31"/>
  <c r="T136" i="31" s="1"/>
  <c r="V136" i="31" s="1"/>
  <c r="U136" i="31"/>
  <c r="W136" i="31" s="1"/>
  <c r="S136" i="38"/>
  <c r="T136" i="38" s="1"/>
  <c r="V136" i="38" s="1"/>
  <c r="U136" i="38"/>
  <c r="W136" i="38" s="1"/>
  <c r="S136" i="40"/>
  <c r="U136" i="33"/>
  <c r="W136" i="33" s="1"/>
  <c r="S136" i="33"/>
  <c r="T136" i="33" s="1"/>
  <c r="V136" i="33" s="1"/>
  <c r="S136" i="44"/>
  <c r="T136" i="44" s="1"/>
  <c r="V136" i="44" s="1"/>
  <c r="U136" i="44"/>
  <c r="W136" i="44" s="1"/>
  <c r="S136" i="35"/>
  <c r="T136" i="35" s="1"/>
  <c r="V136" i="35" s="1"/>
  <c r="U136" i="35"/>
  <c r="W136" i="35" s="1"/>
  <c r="V136" i="28"/>
  <c r="W136" i="28"/>
  <c r="T136" i="46"/>
  <c r="V136" i="46" s="1"/>
  <c r="S136" i="46"/>
  <c r="U136" i="46" s="1"/>
  <c r="W136" i="46" s="1"/>
  <c r="S136" i="41"/>
  <c r="S136" i="42"/>
  <c r="S136" i="37"/>
  <c r="S136" i="45"/>
  <c r="S136" i="39"/>
  <c r="U136" i="29"/>
  <c r="W136" i="29" s="1"/>
  <c r="S136" i="29"/>
  <c r="T136" i="29" s="1"/>
  <c r="V136" i="29" s="1"/>
  <c r="S458" i="40"/>
  <c r="S458" i="39"/>
  <c r="T458" i="39" s="1"/>
  <c r="V458" i="39" s="1"/>
  <c r="U458" i="39"/>
  <c r="W458" i="39" s="1"/>
  <c r="W458" i="28"/>
  <c r="V458" i="28"/>
  <c r="U458" i="33"/>
  <c r="W458" i="33" s="1"/>
  <c r="S458" i="33"/>
  <c r="T458" i="33" s="1"/>
  <c r="V458" i="33" s="1"/>
  <c r="S458" i="29"/>
  <c r="T458" i="29" s="1"/>
  <c r="V458" i="29" s="1"/>
  <c r="U458" i="29"/>
  <c r="W458" i="29" s="1"/>
  <c r="S458" i="45"/>
  <c r="S458" i="43"/>
  <c r="S458" i="35"/>
  <c r="T458" i="35" s="1"/>
  <c r="V458" i="35" s="1"/>
  <c r="U458" i="35"/>
  <c r="W458" i="35" s="1"/>
  <c r="S458" i="37"/>
  <c r="T458" i="37" s="1"/>
  <c r="V458" i="37" s="1"/>
  <c r="U458" i="37"/>
  <c r="W458" i="37" s="1"/>
  <c r="S458" i="42"/>
  <c r="S458" i="41"/>
  <c r="U458" i="48"/>
  <c r="W458" i="48" s="1"/>
  <c r="S458" i="48"/>
  <c r="T458" i="48" s="1"/>
  <c r="V458" i="48" s="1"/>
  <c r="W458" i="47"/>
  <c r="V458" i="47"/>
  <c r="S458" i="36"/>
  <c r="T458" i="36" s="1"/>
  <c r="V458" i="36" s="1"/>
  <c r="U458" i="36"/>
  <c r="W458" i="36" s="1"/>
  <c r="U458" i="31"/>
  <c r="W458" i="31" s="1"/>
  <c r="S458" i="31"/>
  <c r="T458" i="31" s="1"/>
  <c r="V458" i="31" s="1"/>
  <c r="S458" i="46"/>
  <c r="U458" i="46" s="1"/>
  <c r="W458" i="46" s="1"/>
  <c r="T458" i="46"/>
  <c r="V458" i="46" s="1"/>
  <c r="S458" i="32"/>
  <c r="T458" i="32" s="1"/>
  <c r="V458" i="32" s="1"/>
  <c r="U458" i="32"/>
  <c r="W458" i="32" s="1"/>
  <c r="S458" i="34"/>
  <c r="T458" i="34" s="1"/>
  <c r="V458" i="34" s="1"/>
  <c r="U458" i="34"/>
  <c r="W458" i="34" s="1"/>
  <c r="S458" i="38"/>
  <c r="T458" i="38" s="1"/>
  <c r="V458" i="38" s="1"/>
  <c r="U458" i="38"/>
  <c r="W458" i="38" s="1"/>
  <c r="S458" i="30"/>
  <c r="T458" i="30" s="1"/>
  <c r="V458" i="30" s="1"/>
  <c r="U458" i="30"/>
  <c r="W458" i="30" s="1"/>
  <c r="S458" i="44"/>
  <c r="S288" i="42"/>
  <c r="V288" i="47"/>
  <c r="W288" i="47"/>
  <c r="U288" i="33"/>
  <c r="W288" i="33" s="1"/>
  <c r="S288" i="33"/>
  <c r="T288" i="33" s="1"/>
  <c r="V288" i="33" s="1"/>
  <c r="U288" i="48"/>
  <c r="W288" i="48" s="1"/>
  <c r="S288" i="48"/>
  <c r="T288" i="48" s="1"/>
  <c r="V288" i="48" s="1"/>
  <c r="S288" i="43"/>
  <c r="U288" i="32"/>
  <c r="W288" i="32" s="1"/>
  <c r="S288" i="32"/>
  <c r="T288" i="32" s="1"/>
  <c r="V288" i="32" s="1"/>
  <c r="S288" i="39"/>
  <c r="S288" i="40"/>
  <c r="S288" i="41"/>
  <c r="S288" i="36"/>
  <c r="T288" i="36" s="1"/>
  <c r="V288" i="36" s="1"/>
  <c r="U288" i="36"/>
  <c r="W288" i="36" s="1"/>
  <c r="U288" i="34"/>
  <c r="W288" i="34" s="1"/>
  <c r="S288" i="34"/>
  <c r="T288" i="34" s="1"/>
  <c r="V288" i="34" s="1"/>
  <c r="U288" i="31"/>
  <c r="W288" i="31" s="1"/>
  <c r="S288" i="31"/>
  <c r="T288" i="31" s="1"/>
  <c r="V288" i="31" s="1"/>
  <c r="S288" i="45"/>
  <c r="U288" i="29"/>
  <c r="W288" i="29" s="1"/>
  <c r="S288" i="29"/>
  <c r="T288" i="29" s="1"/>
  <c r="V288" i="29" s="1"/>
  <c r="V288" i="28"/>
  <c r="W288" i="28"/>
  <c r="S288" i="35"/>
  <c r="T288" i="35" s="1"/>
  <c r="V288" i="35" s="1"/>
  <c r="U288" i="35"/>
  <c r="W288" i="35" s="1"/>
  <c r="S288" i="38"/>
  <c r="T288" i="38" s="1"/>
  <c r="V288" i="38" s="1"/>
  <c r="U288" i="38"/>
  <c r="W288" i="38" s="1"/>
  <c r="S288" i="44"/>
  <c r="S288" i="30"/>
  <c r="T288" i="30" s="1"/>
  <c r="V288" i="30" s="1"/>
  <c r="U288" i="30"/>
  <c r="W288" i="30" s="1"/>
  <c r="T288" i="46"/>
  <c r="V288" i="46" s="1"/>
  <c r="S288" i="46"/>
  <c r="U288" i="46" s="1"/>
  <c r="W288" i="46" s="1"/>
  <c r="S288" i="37"/>
  <c r="T288" i="37" s="1"/>
  <c r="V288" i="37" s="1"/>
  <c r="U288" i="37"/>
  <c r="W288" i="37" s="1"/>
  <c r="S387" i="36"/>
  <c r="T387" i="36" s="1"/>
  <c r="V387" i="36" s="1"/>
  <c r="U387" i="36"/>
  <c r="W387" i="36" s="1"/>
  <c r="S387" i="38"/>
  <c r="T387" i="38" s="1"/>
  <c r="V387" i="38" s="1"/>
  <c r="U387" i="38"/>
  <c r="W387" i="38" s="1"/>
  <c r="S387" i="29"/>
  <c r="T387" i="29" s="1"/>
  <c r="V387" i="29" s="1"/>
  <c r="U387" i="29"/>
  <c r="W387" i="29" s="1"/>
  <c r="U387" i="35"/>
  <c r="W387" i="35" s="1"/>
  <c r="S387" i="35"/>
  <c r="T387" i="35" s="1"/>
  <c r="V387" i="35" s="1"/>
  <c r="S387" i="37"/>
  <c r="S387" i="33"/>
  <c r="T387" i="33" s="1"/>
  <c r="V387" i="33" s="1"/>
  <c r="U387" i="33"/>
  <c r="W387" i="33" s="1"/>
  <c r="S387" i="48"/>
  <c r="T387" i="48" s="1"/>
  <c r="V387" i="48" s="1"/>
  <c r="U387" i="48"/>
  <c r="W387" i="48" s="1"/>
  <c r="S387" i="31"/>
  <c r="T387" i="31" s="1"/>
  <c r="V387" i="31" s="1"/>
  <c r="U387" i="31"/>
  <c r="W387" i="31" s="1"/>
  <c r="S387" i="39"/>
  <c r="U387" i="32"/>
  <c r="W387" i="32" s="1"/>
  <c r="S387" i="32"/>
  <c r="T387" i="32" s="1"/>
  <c r="V387" i="32" s="1"/>
  <c r="S387" i="45"/>
  <c r="U387" i="45" s="1"/>
  <c r="W387" i="45" s="1"/>
  <c r="T387" i="45"/>
  <c r="V387" i="45" s="1"/>
  <c r="U387" i="30"/>
  <c r="W387" i="30" s="1"/>
  <c r="S387" i="30"/>
  <c r="T387" i="30" s="1"/>
  <c r="V387" i="30" s="1"/>
  <c r="W387" i="47"/>
  <c r="V387" i="47"/>
  <c r="S387" i="46"/>
  <c r="T387" i="46"/>
  <c r="V387" i="46" s="1"/>
  <c r="U387" i="46"/>
  <c r="W387" i="46" s="1"/>
  <c r="V387" i="28"/>
  <c r="W387" i="28"/>
  <c r="S387" i="41"/>
  <c r="S387" i="34"/>
  <c r="T387" i="34" s="1"/>
  <c r="V387" i="34" s="1"/>
  <c r="U387" i="34"/>
  <c r="W387" i="34" s="1"/>
  <c r="S387" i="42"/>
  <c r="S387" i="43"/>
  <c r="S387" i="44"/>
  <c r="S387" i="40"/>
  <c r="T387" i="40" s="1"/>
  <c r="V387" i="40" s="1"/>
  <c r="U387" i="40"/>
  <c r="W387" i="40" s="1"/>
  <c r="S363" i="45"/>
  <c r="S363" i="31"/>
  <c r="T363" i="31" s="1"/>
  <c r="V363" i="31" s="1"/>
  <c r="U363" i="31"/>
  <c r="W363" i="31" s="1"/>
  <c r="S363" i="30"/>
  <c r="T363" i="30" s="1"/>
  <c r="V363" i="30" s="1"/>
  <c r="U363" i="30"/>
  <c r="W363" i="30" s="1"/>
  <c r="S363" i="41"/>
  <c r="S363" i="43"/>
  <c r="S363" i="33"/>
  <c r="T363" i="33" s="1"/>
  <c r="V363" i="33" s="1"/>
  <c r="U363" i="33"/>
  <c r="W363" i="33" s="1"/>
  <c r="S363" i="38"/>
  <c r="T363" i="38" s="1"/>
  <c r="V363" i="38" s="1"/>
  <c r="U363" i="38"/>
  <c r="W363" i="38" s="1"/>
  <c r="T363" i="46"/>
  <c r="V363" i="46" s="1"/>
  <c r="S363" i="46"/>
  <c r="U363" i="46" s="1"/>
  <c r="W363" i="46" s="1"/>
  <c r="S363" i="39"/>
  <c r="S363" i="34"/>
  <c r="T363" i="34" s="1"/>
  <c r="V363" i="34" s="1"/>
  <c r="U363" i="34"/>
  <c r="W363" i="34" s="1"/>
  <c r="S363" i="35"/>
  <c r="T363" i="35" s="1"/>
  <c r="V363" i="35" s="1"/>
  <c r="U363" i="35"/>
  <c r="W363" i="35" s="1"/>
  <c r="V363" i="28"/>
  <c r="W363" i="28"/>
  <c r="S363" i="32"/>
  <c r="T363" i="32" s="1"/>
  <c r="V363" i="32" s="1"/>
  <c r="U363" i="32"/>
  <c r="W363" i="32" s="1"/>
  <c r="S363" i="48"/>
  <c r="T363" i="48" s="1"/>
  <c r="V363" i="48" s="1"/>
  <c r="U363" i="48"/>
  <c r="W363" i="48" s="1"/>
  <c r="S363" i="37"/>
  <c r="T363" i="37" s="1"/>
  <c r="V363" i="37" s="1"/>
  <c r="U363" i="37"/>
  <c r="W363" i="37" s="1"/>
  <c r="V363" i="47"/>
  <c r="W363" i="47"/>
  <c r="S363" i="36"/>
  <c r="T363" i="36" s="1"/>
  <c r="V363" i="36" s="1"/>
  <c r="U363" i="36"/>
  <c r="W363" i="36" s="1"/>
  <c r="S363" i="40"/>
  <c r="S363" i="44"/>
  <c r="S363" i="42"/>
  <c r="S363" i="29"/>
  <c r="T363" i="29" s="1"/>
  <c r="V363" i="29" s="1"/>
  <c r="U363" i="29"/>
  <c r="W363" i="29" s="1"/>
  <c r="S198" i="34"/>
  <c r="T198" i="34" s="1"/>
  <c r="V198" i="34" s="1"/>
  <c r="U198" i="34"/>
  <c r="W198" i="34" s="1"/>
  <c r="S198" i="42"/>
  <c r="W198" i="28"/>
  <c r="V198" i="28"/>
  <c r="S198" i="35"/>
  <c r="T198" i="35" s="1"/>
  <c r="V198" i="35" s="1"/>
  <c r="U198" i="35"/>
  <c r="W198" i="35" s="1"/>
  <c r="S198" i="43"/>
  <c r="S198" i="31"/>
  <c r="T198" i="31" s="1"/>
  <c r="V198" i="31" s="1"/>
  <c r="U198" i="31"/>
  <c r="W198" i="31" s="1"/>
  <c r="S198" i="45"/>
  <c r="U198" i="45" s="1"/>
  <c r="W198" i="45" s="1"/>
  <c r="T198" i="45"/>
  <c r="V198" i="45" s="1"/>
  <c r="U198" i="32"/>
  <c r="W198" i="32" s="1"/>
  <c r="S198" i="32"/>
  <c r="T198" i="32" s="1"/>
  <c r="V198" i="32" s="1"/>
  <c r="T198" i="46"/>
  <c r="V198" i="46" s="1"/>
  <c r="S198" i="46"/>
  <c r="U198" i="46" s="1"/>
  <c r="W198" i="46" s="1"/>
  <c r="S198" i="36"/>
  <c r="T198" i="36" s="1"/>
  <c r="V198" i="36" s="1"/>
  <c r="U198" i="36"/>
  <c r="W198" i="36" s="1"/>
  <c r="S198" i="48"/>
  <c r="T198" i="48" s="1"/>
  <c r="V198" i="48" s="1"/>
  <c r="U198" i="48"/>
  <c r="W198" i="48" s="1"/>
  <c r="S198" i="29"/>
  <c r="T198" i="29" s="1"/>
  <c r="V198" i="29" s="1"/>
  <c r="U198" i="29"/>
  <c r="W198" i="29" s="1"/>
  <c r="S198" i="30"/>
  <c r="T198" i="30" s="1"/>
  <c r="V198" i="30" s="1"/>
  <c r="U198" i="30"/>
  <c r="W198" i="30" s="1"/>
  <c r="S198" i="44"/>
  <c r="S198" i="37"/>
  <c r="T198" i="37" s="1"/>
  <c r="V198" i="37" s="1"/>
  <c r="U198" i="37"/>
  <c r="W198" i="37" s="1"/>
  <c r="S198" i="38"/>
  <c r="T198" i="38" s="1"/>
  <c r="V198" i="38" s="1"/>
  <c r="U198" i="38"/>
  <c r="W198" i="38" s="1"/>
  <c r="S198" i="39"/>
  <c r="T198" i="39" s="1"/>
  <c r="V198" i="39" s="1"/>
  <c r="U198" i="39"/>
  <c r="W198" i="39" s="1"/>
  <c r="S198" i="41"/>
  <c r="S198" i="33"/>
  <c r="T198" i="33" s="1"/>
  <c r="V198" i="33" s="1"/>
  <c r="U198" i="33"/>
  <c r="W198" i="33" s="1"/>
  <c r="S198" i="40"/>
  <c r="V198" i="47"/>
  <c r="W198" i="47"/>
  <c r="S389" i="34"/>
  <c r="T389" i="34" s="1"/>
  <c r="V389" i="34" s="1"/>
  <c r="U389" i="34"/>
  <c r="W389" i="34" s="1"/>
  <c r="S389" i="45"/>
  <c r="S389" i="33"/>
  <c r="T389" i="33" s="1"/>
  <c r="V389" i="33" s="1"/>
  <c r="U389" i="33"/>
  <c r="W389" i="33" s="1"/>
  <c r="S389" i="42"/>
  <c r="S389" i="41"/>
  <c r="U389" i="29"/>
  <c r="W389" i="29" s="1"/>
  <c r="S389" i="29"/>
  <c r="T389" i="29" s="1"/>
  <c r="V389" i="29" s="1"/>
  <c r="U389" i="31"/>
  <c r="W389" i="31" s="1"/>
  <c r="S389" i="31"/>
  <c r="T389" i="31" s="1"/>
  <c r="V389" i="31" s="1"/>
  <c r="T389" i="46"/>
  <c r="V389" i="46" s="1"/>
  <c r="S389" i="46"/>
  <c r="U389" i="46" s="1"/>
  <c r="W389" i="46" s="1"/>
  <c r="U389" i="35"/>
  <c r="W389" i="35" s="1"/>
  <c r="S389" i="35"/>
  <c r="T389" i="35" s="1"/>
  <c r="V389" i="35" s="1"/>
  <c r="S389" i="44"/>
  <c r="S389" i="39"/>
  <c r="T389" i="39" s="1"/>
  <c r="V389" i="39" s="1"/>
  <c r="U389" i="39"/>
  <c r="W389" i="39" s="1"/>
  <c r="W389" i="47"/>
  <c r="V389" i="47"/>
  <c r="S389" i="30"/>
  <c r="T389" i="30" s="1"/>
  <c r="V389" i="30" s="1"/>
  <c r="U389" i="30"/>
  <c r="W389" i="30" s="1"/>
  <c r="S389" i="37"/>
  <c r="S389" i="40"/>
  <c r="S389" i="32"/>
  <c r="T389" i="32" s="1"/>
  <c r="V389" i="32" s="1"/>
  <c r="U389" i="32"/>
  <c r="W389" i="32" s="1"/>
  <c r="S389" i="48"/>
  <c r="T389" i="48" s="1"/>
  <c r="V389" i="48" s="1"/>
  <c r="U389" i="48"/>
  <c r="W389" i="48" s="1"/>
  <c r="S389" i="38"/>
  <c r="T389" i="38" s="1"/>
  <c r="V389" i="38" s="1"/>
  <c r="U389" i="38"/>
  <c r="W389" i="38" s="1"/>
  <c r="V389" i="28"/>
  <c r="W389" i="28"/>
  <c r="S389" i="43"/>
  <c r="S389" i="36"/>
  <c r="T389" i="36" s="1"/>
  <c r="V389" i="36" s="1"/>
  <c r="U389" i="36"/>
  <c r="W389" i="36" s="1"/>
  <c r="S450" i="31"/>
  <c r="T450" i="31" s="1"/>
  <c r="V450" i="31" s="1"/>
  <c r="U450" i="31"/>
  <c r="W450" i="31" s="1"/>
  <c r="S450" i="45"/>
  <c r="S450" i="33"/>
  <c r="T450" i="33" s="1"/>
  <c r="V450" i="33" s="1"/>
  <c r="U450" i="33"/>
  <c r="W450" i="33" s="1"/>
  <c r="S450" i="38"/>
  <c r="T450" i="38" s="1"/>
  <c r="V450" i="38" s="1"/>
  <c r="U450" i="38"/>
  <c r="W450" i="38" s="1"/>
  <c r="S450" i="36"/>
  <c r="T450" i="36" s="1"/>
  <c r="V450" i="36" s="1"/>
  <c r="U450" i="36"/>
  <c r="W450" i="36" s="1"/>
  <c r="S450" i="37"/>
  <c r="T450" i="46"/>
  <c r="V450" i="46" s="1"/>
  <c r="S450" i="46"/>
  <c r="U450" i="46" s="1"/>
  <c r="W450" i="46" s="1"/>
  <c r="S450" i="35"/>
  <c r="T450" i="35" s="1"/>
  <c r="V450" i="35" s="1"/>
  <c r="U450" i="35"/>
  <c r="W450" i="35" s="1"/>
  <c r="S450" i="44"/>
  <c r="U450" i="32"/>
  <c r="W450" i="32" s="1"/>
  <c r="S450" i="32"/>
  <c r="T450" i="32" s="1"/>
  <c r="V450" i="32" s="1"/>
  <c r="S450" i="29"/>
  <c r="T450" i="29" s="1"/>
  <c r="V450" i="29" s="1"/>
  <c r="U450" i="29"/>
  <c r="W450" i="29" s="1"/>
  <c r="S450" i="43"/>
  <c r="S450" i="39"/>
  <c r="U450" i="48"/>
  <c r="W450" i="48" s="1"/>
  <c r="S450" i="48"/>
  <c r="T450" i="48" s="1"/>
  <c r="V450" i="48" s="1"/>
  <c r="S450" i="40"/>
  <c r="S450" i="41"/>
  <c r="S450" i="34"/>
  <c r="T450" i="34" s="1"/>
  <c r="V450" i="34" s="1"/>
  <c r="U450" i="34"/>
  <c r="W450" i="34" s="1"/>
  <c r="W450" i="28"/>
  <c r="V450" i="28"/>
  <c r="S450" i="30"/>
  <c r="T450" i="30" s="1"/>
  <c r="V450" i="30" s="1"/>
  <c r="U450" i="30"/>
  <c r="W450" i="30" s="1"/>
  <c r="V450" i="47"/>
  <c r="W450" i="47"/>
  <c r="S450" i="42"/>
  <c r="S229" i="41"/>
  <c r="T229" i="41" s="1"/>
  <c r="V229" i="41" s="1"/>
  <c r="U229" i="41"/>
  <c r="W229" i="41" s="1"/>
  <c r="U229" i="48"/>
  <c r="W229" i="48" s="1"/>
  <c r="S229" i="48"/>
  <c r="T229" i="48" s="1"/>
  <c r="V229" i="48" s="1"/>
  <c r="U229" i="29"/>
  <c r="W229" i="29" s="1"/>
  <c r="S229" i="29"/>
  <c r="T229" i="29" s="1"/>
  <c r="V229" i="29" s="1"/>
  <c r="S229" i="33"/>
  <c r="T229" i="33" s="1"/>
  <c r="V229" i="33" s="1"/>
  <c r="U229" i="33"/>
  <c r="W229" i="33" s="1"/>
  <c r="S229" i="38"/>
  <c r="T229" i="38" s="1"/>
  <c r="V229" i="38" s="1"/>
  <c r="U229" i="38"/>
  <c r="W229" i="38" s="1"/>
  <c r="S229" i="45"/>
  <c r="S229" i="46"/>
  <c r="S229" i="36"/>
  <c r="T229" i="36" s="1"/>
  <c r="V229" i="36" s="1"/>
  <c r="U229" i="36"/>
  <c r="W229" i="36" s="1"/>
  <c r="S229" i="34"/>
  <c r="T229" i="34" s="1"/>
  <c r="V229" i="34" s="1"/>
  <c r="U229" i="34"/>
  <c r="W229" i="34" s="1"/>
  <c r="S229" i="44"/>
  <c r="S229" i="42"/>
  <c r="U229" i="30"/>
  <c r="W229" i="30" s="1"/>
  <c r="S229" i="30"/>
  <c r="T229" i="30" s="1"/>
  <c r="V229" i="30" s="1"/>
  <c r="U229" i="31"/>
  <c r="W229" i="31" s="1"/>
  <c r="S229" i="31"/>
  <c r="T229" i="31" s="1"/>
  <c r="V229" i="31" s="1"/>
  <c r="S229" i="32"/>
  <c r="T229" i="32" s="1"/>
  <c r="V229" i="32" s="1"/>
  <c r="U229" i="32"/>
  <c r="W229" i="32" s="1"/>
  <c r="S229" i="43"/>
  <c r="S229" i="39"/>
  <c r="S229" i="35"/>
  <c r="T229" i="35" s="1"/>
  <c r="V229" i="35" s="1"/>
  <c r="U229" i="35"/>
  <c r="W229" i="35" s="1"/>
  <c r="S229" i="37"/>
  <c r="S229" i="40"/>
  <c r="S294" i="34"/>
  <c r="T294" i="34" s="1"/>
  <c r="V294" i="34" s="1"/>
  <c r="U294" i="34"/>
  <c r="W294" i="34" s="1"/>
  <c r="S294" i="41"/>
  <c r="S294" i="45"/>
  <c r="U294" i="32"/>
  <c r="W294" i="32" s="1"/>
  <c r="S294" i="32"/>
  <c r="T294" i="32" s="1"/>
  <c r="V294" i="32" s="1"/>
  <c r="S294" i="30"/>
  <c r="T294" i="30" s="1"/>
  <c r="V294" i="30" s="1"/>
  <c r="U294" i="30"/>
  <c r="W294" i="30" s="1"/>
  <c r="S294" i="43"/>
  <c r="S294" i="37"/>
  <c r="T294" i="37" s="1"/>
  <c r="V294" i="37" s="1"/>
  <c r="U294" i="37"/>
  <c r="W294" i="37" s="1"/>
  <c r="S294" i="33"/>
  <c r="T294" i="33" s="1"/>
  <c r="V294" i="33" s="1"/>
  <c r="U294" i="33"/>
  <c r="W294" i="33" s="1"/>
  <c r="U294" i="31"/>
  <c r="W294" i="31" s="1"/>
  <c r="S294" i="31"/>
  <c r="T294" i="31" s="1"/>
  <c r="V294" i="31" s="1"/>
  <c r="T294" i="46"/>
  <c r="V294" i="46" s="1"/>
  <c r="S294" i="46"/>
  <c r="U294" i="46" s="1"/>
  <c r="W294" i="46" s="1"/>
  <c r="S294" i="42"/>
  <c r="T294" i="42" s="1"/>
  <c r="V294" i="42" s="1"/>
  <c r="U294" i="42"/>
  <c r="W294" i="42" s="1"/>
  <c r="S294" i="44"/>
  <c r="S294" i="36"/>
  <c r="T294" i="36" s="1"/>
  <c r="V294" i="36" s="1"/>
  <c r="U294" i="36"/>
  <c r="W294" i="36" s="1"/>
  <c r="V294" i="28"/>
  <c r="W294" i="28"/>
  <c r="S294" i="38"/>
  <c r="S294" i="39"/>
  <c r="T294" i="39" s="1"/>
  <c r="V294" i="39" s="1"/>
  <c r="U294" i="39"/>
  <c r="W294" i="39" s="1"/>
  <c r="S294" i="40"/>
  <c r="S294" i="35"/>
  <c r="T294" i="35" s="1"/>
  <c r="V294" i="35" s="1"/>
  <c r="U294" i="35"/>
  <c r="W294" i="35" s="1"/>
  <c r="S294" i="48"/>
  <c r="T294" i="48" s="1"/>
  <c r="V294" i="48" s="1"/>
  <c r="U294" i="48"/>
  <c r="W294" i="48" s="1"/>
  <c r="V294" i="47"/>
  <c r="W294" i="47"/>
  <c r="U294" i="29"/>
  <c r="W294" i="29" s="1"/>
  <c r="S294" i="29"/>
  <c r="T294" i="29" s="1"/>
  <c r="V294" i="29" s="1"/>
  <c r="S118" i="42"/>
  <c r="S118" i="30"/>
  <c r="T118" i="30" s="1"/>
  <c r="V118" i="30" s="1"/>
  <c r="U118" i="30"/>
  <c r="W118" i="30" s="1"/>
  <c r="S118" i="38"/>
  <c r="U118" i="29"/>
  <c r="W118" i="29" s="1"/>
  <c r="S118" i="29"/>
  <c r="T118" i="29" s="1"/>
  <c r="V118" i="29" s="1"/>
  <c r="S118" i="45"/>
  <c r="S118" i="40"/>
  <c r="S118" i="44"/>
  <c r="S118" i="37"/>
  <c r="U118" i="48"/>
  <c r="W118" i="48" s="1"/>
  <c r="S118" i="48"/>
  <c r="T118" i="48" s="1"/>
  <c r="V118" i="48" s="1"/>
  <c r="S118" i="39"/>
  <c r="V118" i="47"/>
  <c r="W118" i="47"/>
  <c r="U118" i="31"/>
  <c r="W118" i="31" s="1"/>
  <c r="S118" i="31"/>
  <c r="T118" i="31" s="1"/>
  <c r="V118" i="31" s="1"/>
  <c r="S118" i="43"/>
  <c r="V118" i="28"/>
  <c r="W118" i="28"/>
  <c r="U118" i="33"/>
  <c r="W118" i="33" s="1"/>
  <c r="S118" i="33"/>
  <c r="T118" i="33" s="1"/>
  <c r="V118" i="33" s="1"/>
  <c r="S118" i="46"/>
  <c r="U118" i="46" s="1"/>
  <c r="W118" i="46" s="1"/>
  <c r="T118" i="46"/>
  <c r="V118" i="46" s="1"/>
  <c r="S118" i="34"/>
  <c r="T118" i="34" s="1"/>
  <c r="V118" i="34" s="1"/>
  <c r="U118" i="34"/>
  <c r="W118" i="34" s="1"/>
  <c r="S118" i="41"/>
  <c r="U118" i="32"/>
  <c r="W118" i="32" s="1"/>
  <c r="S118" i="32"/>
  <c r="T118" i="32" s="1"/>
  <c r="V118" i="32" s="1"/>
  <c r="S118" i="36"/>
  <c r="T118" i="36" s="1"/>
  <c r="V118" i="36" s="1"/>
  <c r="U118" i="36"/>
  <c r="W118" i="36" s="1"/>
  <c r="S118" i="35"/>
  <c r="T118" i="35" s="1"/>
  <c r="V118" i="35" s="1"/>
  <c r="U118" i="35"/>
  <c r="W118" i="35" s="1"/>
  <c r="S466" i="45"/>
  <c r="W466" i="28"/>
  <c r="V466" i="28"/>
  <c r="U466" i="31"/>
  <c r="W466" i="31" s="1"/>
  <c r="S466" i="31"/>
  <c r="T466" i="31" s="1"/>
  <c r="V466" i="31" s="1"/>
  <c r="S466" i="33"/>
  <c r="T466" i="33" s="1"/>
  <c r="V466" i="33" s="1"/>
  <c r="U466" i="33"/>
  <c r="W466" i="33" s="1"/>
  <c r="S466" i="32"/>
  <c r="T466" i="32" s="1"/>
  <c r="V466" i="32" s="1"/>
  <c r="U466" i="32"/>
  <c r="W466" i="32" s="1"/>
  <c r="S466" i="43"/>
  <c r="S466" i="38"/>
  <c r="T466" i="38" s="1"/>
  <c r="V466" i="38" s="1"/>
  <c r="U466" i="38"/>
  <c r="W466" i="38" s="1"/>
  <c r="S466" i="40"/>
  <c r="S466" i="37"/>
  <c r="T466" i="37" s="1"/>
  <c r="V466" i="37" s="1"/>
  <c r="U466" i="37"/>
  <c r="W466" i="37" s="1"/>
  <c r="S466" i="39"/>
  <c r="V466" i="47"/>
  <c r="W466" i="47"/>
  <c r="U466" i="48"/>
  <c r="W466" i="48" s="1"/>
  <c r="S466" i="48"/>
  <c r="T466" i="48" s="1"/>
  <c r="V466" i="48" s="1"/>
  <c r="S466" i="30"/>
  <c r="T466" i="30" s="1"/>
  <c r="V466" i="30" s="1"/>
  <c r="U466" i="30"/>
  <c r="W466" i="30" s="1"/>
  <c r="S466" i="41"/>
  <c r="U466" i="29"/>
  <c r="W466" i="29" s="1"/>
  <c r="S466" i="29"/>
  <c r="T466" i="29" s="1"/>
  <c r="V466" i="29" s="1"/>
  <c r="S466" i="34"/>
  <c r="T466" i="34" s="1"/>
  <c r="V466" i="34" s="1"/>
  <c r="U466" i="34"/>
  <c r="W466" i="34" s="1"/>
  <c r="S466" i="44"/>
  <c r="S466" i="36"/>
  <c r="T466" i="36" s="1"/>
  <c r="V466" i="36" s="1"/>
  <c r="U466" i="36"/>
  <c r="W466" i="36" s="1"/>
  <c r="T466" i="46"/>
  <c r="V466" i="46" s="1"/>
  <c r="S466" i="46"/>
  <c r="U466" i="46" s="1"/>
  <c r="W466" i="46" s="1"/>
  <c r="U466" i="35"/>
  <c r="W466" i="35" s="1"/>
  <c r="S466" i="35"/>
  <c r="T466" i="35" s="1"/>
  <c r="V466" i="35" s="1"/>
  <c r="S466" i="42"/>
  <c r="S232" i="44"/>
  <c r="S232" i="40"/>
  <c r="S232" i="39"/>
  <c r="U232" i="48"/>
  <c r="W232" i="48" s="1"/>
  <c r="S232" i="48"/>
  <c r="T232" i="48" s="1"/>
  <c r="V232" i="48" s="1"/>
  <c r="V232" i="47"/>
  <c r="W232" i="47"/>
  <c r="W232" i="28"/>
  <c r="V232" i="28"/>
  <c r="S232" i="41"/>
  <c r="S232" i="38"/>
  <c r="T232" i="38" s="1"/>
  <c r="V232" i="38" s="1"/>
  <c r="U232" i="38"/>
  <c r="W232" i="38" s="1"/>
  <c r="U232" i="36"/>
  <c r="W232" i="36" s="1"/>
  <c r="S232" i="36"/>
  <c r="T232" i="36" s="1"/>
  <c r="V232" i="36" s="1"/>
  <c r="S232" i="32"/>
  <c r="T232" i="32" s="1"/>
  <c r="V232" i="32" s="1"/>
  <c r="U232" i="32"/>
  <c r="W232" i="32" s="1"/>
  <c r="S232" i="43"/>
  <c r="S232" i="30"/>
  <c r="T232" i="30" s="1"/>
  <c r="V232" i="30" s="1"/>
  <c r="U232" i="30"/>
  <c r="W232" i="30" s="1"/>
  <c r="U232" i="33"/>
  <c r="W232" i="33" s="1"/>
  <c r="S232" i="33"/>
  <c r="T232" i="33" s="1"/>
  <c r="V232" i="33" s="1"/>
  <c r="S232" i="34"/>
  <c r="T232" i="34" s="1"/>
  <c r="V232" i="34" s="1"/>
  <c r="U232" i="34"/>
  <c r="W232" i="34" s="1"/>
  <c r="S232" i="45"/>
  <c r="S232" i="37"/>
  <c r="T232" i="37" s="1"/>
  <c r="V232" i="37" s="1"/>
  <c r="U232" i="37"/>
  <c r="W232" i="37" s="1"/>
  <c r="S232" i="31"/>
  <c r="T232" i="31" s="1"/>
  <c r="V232" i="31" s="1"/>
  <c r="U232" i="31"/>
  <c r="W232" i="31" s="1"/>
  <c r="U232" i="29"/>
  <c r="W232" i="29" s="1"/>
  <c r="S232" i="29"/>
  <c r="T232" i="29" s="1"/>
  <c r="V232" i="29" s="1"/>
  <c r="S232" i="35"/>
  <c r="T232" i="35" s="1"/>
  <c r="V232" i="35" s="1"/>
  <c r="U232" i="35"/>
  <c r="W232" i="35" s="1"/>
  <c r="S232" i="42"/>
  <c r="S232" i="46"/>
  <c r="U232" i="46" s="1"/>
  <c r="W232" i="46" s="1"/>
  <c r="T232" i="46"/>
  <c r="V232" i="46" s="1"/>
  <c r="W256" i="28"/>
  <c r="V256" i="28"/>
  <c r="U256" i="33"/>
  <c r="W256" i="33" s="1"/>
  <c r="S256" i="33"/>
  <c r="T256" i="33" s="1"/>
  <c r="V256" i="33" s="1"/>
  <c r="S256" i="37"/>
  <c r="T256" i="37" s="1"/>
  <c r="V256" i="37" s="1"/>
  <c r="U256" i="37"/>
  <c r="W256" i="37" s="1"/>
  <c r="S256" i="29"/>
  <c r="T256" i="29" s="1"/>
  <c r="V256" i="29" s="1"/>
  <c r="U256" i="29"/>
  <c r="W256" i="29" s="1"/>
  <c r="V256" i="47"/>
  <c r="W256" i="47"/>
  <c r="S256" i="38"/>
  <c r="T256" i="38" s="1"/>
  <c r="V256" i="38" s="1"/>
  <c r="U256" i="38"/>
  <c r="W256" i="38" s="1"/>
  <c r="S256" i="43"/>
  <c r="U256" i="36"/>
  <c r="W256" i="36" s="1"/>
  <c r="S256" i="36"/>
  <c r="T256" i="36" s="1"/>
  <c r="V256" i="36" s="1"/>
  <c r="S256" i="41"/>
  <c r="S256" i="48"/>
  <c r="T256" i="48" s="1"/>
  <c r="V256" i="48" s="1"/>
  <c r="U256" i="48"/>
  <c r="W256" i="48" s="1"/>
  <c r="S256" i="39"/>
  <c r="T256" i="39" s="1"/>
  <c r="V256" i="39" s="1"/>
  <c r="U256" i="39"/>
  <c r="W256" i="39" s="1"/>
  <c r="S256" i="44"/>
  <c r="S256" i="35"/>
  <c r="T256" i="35" s="1"/>
  <c r="V256" i="35" s="1"/>
  <c r="U256" i="35"/>
  <c r="W256" i="35" s="1"/>
  <c r="S256" i="45"/>
  <c r="S256" i="46"/>
  <c r="U256" i="46" s="1"/>
  <c r="W256" i="46" s="1"/>
  <c r="T256" i="46"/>
  <c r="V256" i="46" s="1"/>
  <c r="S256" i="31"/>
  <c r="T256" i="31" s="1"/>
  <c r="V256" i="31" s="1"/>
  <c r="U256" i="31"/>
  <c r="W256" i="31" s="1"/>
  <c r="S256" i="34"/>
  <c r="T256" i="34" s="1"/>
  <c r="V256" i="34" s="1"/>
  <c r="U256" i="34"/>
  <c r="W256" i="34" s="1"/>
  <c r="S256" i="40"/>
  <c r="T256" i="40" s="1"/>
  <c r="V256" i="40" s="1"/>
  <c r="U256" i="40"/>
  <c r="W256" i="40" s="1"/>
  <c r="S256" i="42"/>
  <c r="U256" i="30"/>
  <c r="W256" i="30" s="1"/>
  <c r="S256" i="30"/>
  <c r="T256" i="30" s="1"/>
  <c r="V256" i="30" s="1"/>
  <c r="S256" i="32"/>
  <c r="T256" i="32" s="1"/>
  <c r="V256" i="32" s="1"/>
  <c r="U256" i="32"/>
  <c r="W256" i="32" s="1"/>
  <c r="V287" i="47"/>
  <c r="W287" i="47"/>
  <c r="S287" i="39"/>
  <c r="S287" i="30"/>
  <c r="T287" i="30" s="1"/>
  <c r="V287" i="30" s="1"/>
  <c r="U287" i="30"/>
  <c r="W287" i="30" s="1"/>
  <c r="S287" i="38"/>
  <c r="S287" i="35"/>
  <c r="T287" i="35" s="1"/>
  <c r="V287" i="35" s="1"/>
  <c r="U287" i="35"/>
  <c r="W287" i="35" s="1"/>
  <c r="S287" i="46"/>
  <c r="U287" i="46" s="1"/>
  <c r="W287" i="46" s="1"/>
  <c r="T287" i="46"/>
  <c r="V287" i="46" s="1"/>
  <c r="S287" i="36"/>
  <c r="T287" i="36" s="1"/>
  <c r="V287" i="36" s="1"/>
  <c r="U287" i="36"/>
  <c r="W287" i="36" s="1"/>
  <c r="S287" i="29"/>
  <c r="T287" i="29" s="1"/>
  <c r="V287" i="29" s="1"/>
  <c r="U287" i="29"/>
  <c r="W287" i="29" s="1"/>
  <c r="S287" i="41"/>
  <c r="S287" i="40"/>
  <c r="S287" i="43"/>
  <c r="S287" i="37"/>
  <c r="S287" i="32"/>
  <c r="T287" i="32" s="1"/>
  <c r="V287" i="32" s="1"/>
  <c r="U287" i="32"/>
  <c r="W287" i="32" s="1"/>
  <c r="S287" i="34"/>
  <c r="T287" i="34" s="1"/>
  <c r="V287" i="34" s="1"/>
  <c r="U287" i="34"/>
  <c r="W287" i="34" s="1"/>
  <c r="S287" i="31"/>
  <c r="T287" i="31" s="1"/>
  <c r="V287" i="31" s="1"/>
  <c r="U287" i="31"/>
  <c r="W287" i="31" s="1"/>
  <c r="S287" i="42"/>
  <c r="V287" i="28"/>
  <c r="W287" i="28"/>
  <c r="S287" i="33"/>
  <c r="T287" i="33" s="1"/>
  <c r="V287" i="33" s="1"/>
  <c r="U287" i="33"/>
  <c r="W287" i="33" s="1"/>
  <c r="S287" i="45"/>
  <c r="S287" i="48"/>
  <c r="T287" i="48" s="1"/>
  <c r="V287" i="48" s="1"/>
  <c r="U287" i="48"/>
  <c r="W287" i="48" s="1"/>
  <c r="S287" i="44"/>
  <c r="S431" i="44"/>
  <c r="S431" i="39"/>
  <c r="S431" i="30"/>
  <c r="T431" i="30" s="1"/>
  <c r="V431" i="30" s="1"/>
  <c r="U431" i="30"/>
  <c r="W431" i="30" s="1"/>
  <c r="S431" i="40"/>
  <c r="U431" i="33"/>
  <c r="W431" i="33" s="1"/>
  <c r="S431" i="33"/>
  <c r="T431" i="33" s="1"/>
  <c r="V431" i="33" s="1"/>
  <c r="S431" i="37"/>
  <c r="U431" i="48"/>
  <c r="W431" i="48" s="1"/>
  <c r="S431" i="48"/>
  <c r="T431" i="48" s="1"/>
  <c r="V431" i="48" s="1"/>
  <c r="U431" i="35"/>
  <c r="W431" i="35" s="1"/>
  <c r="S431" i="35"/>
  <c r="T431" i="35" s="1"/>
  <c r="V431" i="35" s="1"/>
  <c r="S431" i="41"/>
  <c r="U431" i="34"/>
  <c r="W431" i="34" s="1"/>
  <c r="S431" i="34"/>
  <c r="T431" i="34" s="1"/>
  <c r="V431" i="34" s="1"/>
  <c r="S431" i="42"/>
  <c r="S431" i="38"/>
  <c r="T431" i="38" s="1"/>
  <c r="V431" i="38" s="1"/>
  <c r="U431" i="38"/>
  <c r="W431" i="38" s="1"/>
  <c r="S431" i="43"/>
  <c r="S431" i="45"/>
  <c r="V431" i="28"/>
  <c r="W431" i="28"/>
  <c r="U431" i="36"/>
  <c r="W431" i="36" s="1"/>
  <c r="S431" i="36"/>
  <c r="T431" i="36" s="1"/>
  <c r="V431" i="36" s="1"/>
  <c r="U431" i="29"/>
  <c r="W431" i="29" s="1"/>
  <c r="S431" i="29"/>
  <c r="T431" i="29" s="1"/>
  <c r="V431" i="29" s="1"/>
  <c r="U431" i="31"/>
  <c r="W431" i="31" s="1"/>
  <c r="S431" i="31"/>
  <c r="T431" i="31" s="1"/>
  <c r="V431" i="31" s="1"/>
  <c r="T431" i="46"/>
  <c r="V431" i="46" s="1"/>
  <c r="S431" i="46"/>
  <c r="U431" i="46" s="1"/>
  <c r="W431" i="46" s="1"/>
  <c r="V431" i="47"/>
  <c r="W431" i="47"/>
  <c r="U431" i="32"/>
  <c r="W431" i="32" s="1"/>
  <c r="S431" i="32"/>
  <c r="T431" i="32" s="1"/>
  <c r="V431" i="32" s="1"/>
  <c r="S98" i="44"/>
  <c r="S98" i="37"/>
  <c r="T98" i="37" s="1"/>
  <c r="V98" i="37" s="1"/>
  <c r="U98" i="37"/>
  <c r="W98" i="37" s="1"/>
  <c r="S98" i="35"/>
  <c r="T98" i="35" s="1"/>
  <c r="V98" i="35" s="1"/>
  <c r="U98" i="35"/>
  <c r="W98" i="35" s="1"/>
  <c r="V98" i="28"/>
  <c r="W98" i="28"/>
  <c r="W98" i="47"/>
  <c r="V98" i="47"/>
  <c r="S98" i="48"/>
  <c r="T98" i="48" s="1"/>
  <c r="V98" i="48" s="1"/>
  <c r="U98" i="48"/>
  <c r="W98" i="48" s="1"/>
  <c r="S98" i="40"/>
  <c r="S98" i="38"/>
  <c r="S98" i="42"/>
  <c r="T98" i="42" s="1"/>
  <c r="V98" i="42" s="1"/>
  <c r="U98" i="42"/>
  <c r="W98" i="42" s="1"/>
  <c r="S98" i="32"/>
  <c r="T98" i="32" s="1"/>
  <c r="V98" i="32" s="1"/>
  <c r="U98" i="32"/>
  <c r="W98" i="32" s="1"/>
  <c r="S98" i="45"/>
  <c r="U98" i="45" s="1"/>
  <c r="W98" i="45" s="1"/>
  <c r="T98" i="45"/>
  <c r="V98" i="45" s="1"/>
  <c r="S413" i="37"/>
  <c r="T413" i="37" s="1"/>
  <c r="V413" i="37" s="1"/>
  <c r="U413" i="37"/>
  <c r="W413" i="37" s="1"/>
  <c r="U413" i="35"/>
  <c r="W413" i="35" s="1"/>
  <c r="S413" i="35"/>
  <c r="T413" i="35" s="1"/>
  <c r="V413" i="35" s="1"/>
  <c r="S413" i="42"/>
  <c r="S413" i="48"/>
  <c r="T413" i="48" s="1"/>
  <c r="V413" i="48" s="1"/>
  <c r="U413" i="48"/>
  <c r="W413" i="48" s="1"/>
  <c r="S413" i="32"/>
  <c r="T413" i="32" s="1"/>
  <c r="V413" i="32" s="1"/>
  <c r="U413" i="32"/>
  <c r="W413" i="32" s="1"/>
  <c r="S413" i="46"/>
  <c r="T413" i="46"/>
  <c r="V413" i="46" s="1"/>
  <c r="U413" i="46"/>
  <c r="W413" i="46" s="1"/>
  <c r="S413" i="40"/>
  <c r="S413" i="45"/>
  <c r="U413" i="45" s="1"/>
  <c r="W413" i="45" s="1"/>
  <c r="T413" i="45"/>
  <c r="V413" i="45" s="1"/>
  <c r="S413" i="34"/>
  <c r="T413" i="34" s="1"/>
  <c r="V413" i="34" s="1"/>
  <c r="U413" i="34"/>
  <c r="W413" i="34" s="1"/>
  <c r="U413" i="31"/>
  <c r="W413" i="31" s="1"/>
  <c r="S413" i="31"/>
  <c r="T413" i="31" s="1"/>
  <c r="V413" i="31" s="1"/>
  <c r="S413" i="43"/>
  <c r="S413" i="36"/>
  <c r="T413" i="36" s="1"/>
  <c r="V413" i="36" s="1"/>
  <c r="U413" i="36"/>
  <c r="W413" i="36" s="1"/>
  <c r="S413" i="30"/>
  <c r="T413" i="30" s="1"/>
  <c r="V413" i="30" s="1"/>
  <c r="U413" i="30"/>
  <c r="W413" i="30" s="1"/>
  <c r="V413" i="28"/>
  <c r="W413" i="28"/>
  <c r="S413" i="38"/>
  <c r="S413" i="44"/>
  <c r="W413" i="47"/>
  <c r="V413" i="47"/>
  <c r="S413" i="39"/>
  <c r="S413" i="33"/>
  <c r="T413" i="33" s="1"/>
  <c r="V413" i="33" s="1"/>
  <c r="U413" i="33"/>
  <c r="W413" i="33" s="1"/>
  <c r="U413" i="29"/>
  <c r="W413" i="29" s="1"/>
  <c r="S413" i="29"/>
  <c r="T413" i="29" s="1"/>
  <c r="V413" i="29" s="1"/>
  <c r="S413" i="41"/>
  <c r="U409" i="36"/>
  <c r="W409" i="36" s="1"/>
  <c r="S409" i="36"/>
  <c r="T409" i="36" s="1"/>
  <c r="V409" i="36" s="1"/>
  <c r="S409" i="44"/>
  <c r="S409" i="29"/>
  <c r="T409" i="29" s="1"/>
  <c r="V409" i="29" s="1"/>
  <c r="U409" i="29"/>
  <c r="W409" i="29" s="1"/>
  <c r="W409" i="47"/>
  <c r="V409" i="47"/>
  <c r="S409" i="45"/>
  <c r="U409" i="45" s="1"/>
  <c r="W409" i="45" s="1"/>
  <c r="T409" i="45"/>
  <c r="V409" i="45" s="1"/>
  <c r="U409" i="48"/>
  <c r="W409" i="48" s="1"/>
  <c r="S409" i="48"/>
  <c r="T409" i="48" s="1"/>
  <c r="V409" i="48" s="1"/>
  <c r="S409" i="33"/>
  <c r="T409" i="33" s="1"/>
  <c r="V409" i="33" s="1"/>
  <c r="U409" i="33"/>
  <c r="W409" i="33" s="1"/>
  <c r="S409" i="41"/>
  <c r="S409" i="39"/>
  <c r="T409" i="39" s="1"/>
  <c r="V409" i="39" s="1"/>
  <c r="U409" i="39"/>
  <c r="W409" i="39" s="1"/>
  <c r="V409" i="28"/>
  <c r="W409" i="28"/>
  <c r="S409" i="32"/>
  <c r="T409" i="32" s="1"/>
  <c r="V409" i="32" s="1"/>
  <c r="U409" i="32"/>
  <c r="W409" i="32" s="1"/>
  <c r="S409" i="35"/>
  <c r="T409" i="35" s="1"/>
  <c r="V409" i="35" s="1"/>
  <c r="U409" i="35"/>
  <c r="W409" i="35" s="1"/>
  <c r="S409" i="40"/>
  <c r="S409" i="38"/>
  <c r="S409" i="46"/>
  <c r="U409" i="46" s="1"/>
  <c r="W409" i="46" s="1"/>
  <c r="T409" i="46"/>
  <c r="V409" i="46" s="1"/>
  <c r="S409" i="43"/>
  <c r="T409" i="43" s="1"/>
  <c r="V409" i="43" s="1"/>
  <c r="U409" i="43"/>
  <c r="W409" i="43" s="1"/>
  <c r="U409" i="31"/>
  <c r="W409" i="31" s="1"/>
  <c r="S409" i="31"/>
  <c r="T409" i="31" s="1"/>
  <c r="V409" i="31" s="1"/>
  <c r="S409" i="37"/>
  <c r="S409" i="30"/>
  <c r="T409" i="30" s="1"/>
  <c r="V409" i="30" s="1"/>
  <c r="U409" i="30"/>
  <c r="W409" i="30" s="1"/>
  <c r="S409" i="42"/>
  <c r="S409" i="34"/>
  <c r="T409" i="34" s="1"/>
  <c r="V409" i="34" s="1"/>
  <c r="U409" i="34"/>
  <c r="W409" i="34" s="1"/>
  <c r="S408" i="42"/>
  <c r="S408" i="41"/>
  <c r="U408" i="31"/>
  <c r="W408" i="31" s="1"/>
  <c r="S408" i="31"/>
  <c r="T408" i="31" s="1"/>
  <c r="V408" i="31" s="1"/>
  <c r="V408" i="28"/>
  <c r="W408" i="28"/>
  <c r="S408" i="34"/>
  <c r="T408" i="34" s="1"/>
  <c r="V408" i="34" s="1"/>
  <c r="U408" i="34"/>
  <c r="W408" i="34" s="1"/>
  <c r="S408" i="39"/>
  <c r="T408" i="39" s="1"/>
  <c r="V408" i="39" s="1"/>
  <c r="U408" i="39"/>
  <c r="W408" i="39" s="1"/>
  <c r="S408" i="32"/>
  <c r="T408" i="32" s="1"/>
  <c r="V408" i="32" s="1"/>
  <c r="U408" i="32"/>
  <c r="W408" i="32" s="1"/>
  <c r="S408" i="37"/>
  <c r="S408" i="43"/>
  <c r="S408" i="35"/>
  <c r="T408" i="35" s="1"/>
  <c r="V408" i="35" s="1"/>
  <c r="U408" i="35"/>
  <c r="W408" i="35" s="1"/>
  <c r="U408" i="30"/>
  <c r="W408" i="30" s="1"/>
  <c r="S408" i="30"/>
  <c r="T408" i="30" s="1"/>
  <c r="V408" i="30" s="1"/>
  <c r="S408" i="29"/>
  <c r="T408" i="29" s="1"/>
  <c r="V408" i="29" s="1"/>
  <c r="U408" i="29"/>
  <c r="W408" i="29" s="1"/>
  <c r="W408" i="47"/>
  <c r="V408" i="47"/>
  <c r="U408" i="33"/>
  <c r="W408" i="33" s="1"/>
  <c r="S408" i="33"/>
  <c r="T408" i="33" s="1"/>
  <c r="V408" i="33" s="1"/>
  <c r="S408" i="38"/>
  <c r="S408" i="46"/>
  <c r="U408" i="46" s="1"/>
  <c r="W408" i="46" s="1"/>
  <c r="T408" i="46"/>
  <c r="V408" i="46" s="1"/>
  <c r="S408" i="45"/>
  <c r="S408" i="48"/>
  <c r="T408" i="48" s="1"/>
  <c r="V408" i="48" s="1"/>
  <c r="U408" i="48"/>
  <c r="W408" i="48" s="1"/>
  <c r="S408" i="36"/>
  <c r="T408" i="36" s="1"/>
  <c r="V408" i="36" s="1"/>
  <c r="U408" i="36"/>
  <c r="W408" i="36" s="1"/>
  <c r="S408" i="44"/>
  <c r="S408" i="40"/>
  <c r="S106" i="43"/>
  <c r="U106" i="30"/>
  <c r="W106" i="30" s="1"/>
  <c r="S106" i="30"/>
  <c r="T106" i="30" s="1"/>
  <c r="V106" i="30" s="1"/>
  <c r="S106" i="31"/>
  <c r="T106" i="31" s="1"/>
  <c r="V106" i="31" s="1"/>
  <c r="U106" i="31"/>
  <c r="W106" i="31" s="1"/>
  <c r="S106" i="34"/>
  <c r="T106" i="34" s="1"/>
  <c r="V106" i="34" s="1"/>
  <c r="U106" i="34"/>
  <c r="W106" i="34" s="1"/>
  <c r="S106" i="32"/>
  <c r="T106" i="32" s="1"/>
  <c r="V106" i="32" s="1"/>
  <c r="U106" i="32"/>
  <c r="W106" i="32" s="1"/>
  <c r="V106" i="28"/>
  <c r="W106" i="28"/>
  <c r="S106" i="48"/>
  <c r="T106" i="48" s="1"/>
  <c r="V106" i="48" s="1"/>
  <c r="U106" i="48"/>
  <c r="W106" i="48" s="1"/>
  <c r="T106" i="46"/>
  <c r="V106" i="46" s="1"/>
  <c r="S106" i="46"/>
  <c r="U106" i="46" s="1"/>
  <c r="W106" i="46" s="1"/>
  <c r="S106" i="29"/>
  <c r="T106" i="29" s="1"/>
  <c r="V106" i="29" s="1"/>
  <c r="U106" i="29"/>
  <c r="W106" i="29" s="1"/>
  <c r="S106" i="35"/>
  <c r="T106" i="35" s="1"/>
  <c r="V106" i="35" s="1"/>
  <c r="U106" i="35"/>
  <c r="W106" i="35" s="1"/>
  <c r="S106" i="33"/>
  <c r="T106" i="33" s="1"/>
  <c r="V106" i="33" s="1"/>
  <c r="U106" i="33"/>
  <c r="W106" i="33" s="1"/>
  <c r="S106" i="39"/>
  <c r="U106" i="36"/>
  <c r="W106" i="36" s="1"/>
  <c r="S106" i="36"/>
  <c r="T106" i="36" s="1"/>
  <c r="V106" i="36" s="1"/>
  <c r="S106" i="42"/>
  <c r="S106" i="44"/>
  <c r="S106" i="38"/>
  <c r="T106" i="38" s="1"/>
  <c r="V106" i="38" s="1"/>
  <c r="U106" i="38"/>
  <c r="W106" i="38" s="1"/>
  <c r="W106" i="47"/>
  <c r="V106" i="47"/>
  <c r="S106" i="41"/>
  <c r="S106" i="40"/>
  <c r="S106" i="45"/>
  <c r="U106" i="45" s="1"/>
  <c r="T106" i="45"/>
  <c r="V106" i="45" s="1"/>
  <c r="S106" i="37"/>
  <c r="T106" i="37" s="1"/>
  <c r="V106" i="37" s="1"/>
  <c r="U106" i="37"/>
  <c r="W106" i="37" s="1"/>
  <c r="S274" i="36"/>
  <c r="T274" i="36" s="1"/>
  <c r="V274" i="36" s="1"/>
  <c r="U274" i="36"/>
  <c r="W274" i="36" s="1"/>
  <c r="W274" i="47"/>
  <c r="V274" i="47"/>
  <c r="S274" i="45"/>
  <c r="U274" i="45" s="1"/>
  <c r="W274" i="45" s="1"/>
  <c r="T274" i="45"/>
  <c r="V274" i="45" s="1"/>
  <c r="S274" i="39"/>
  <c r="S274" i="48"/>
  <c r="T274" i="48" s="1"/>
  <c r="V274" i="48" s="1"/>
  <c r="U274" i="48"/>
  <c r="W274" i="48" s="1"/>
  <c r="S274" i="29"/>
  <c r="T274" i="29" s="1"/>
  <c r="V274" i="29" s="1"/>
  <c r="U274" i="29"/>
  <c r="W274" i="29" s="1"/>
  <c r="S274" i="33"/>
  <c r="T274" i="33" s="1"/>
  <c r="V274" i="33" s="1"/>
  <c r="U274" i="33"/>
  <c r="W274" i="33" s="1"/>
  <c r="S274" i="42"/>
  <c r="S274" i="31"/>
  <c r="T274" i="31" s="1"/>
  <c r="V274" i="31" s="1"/>
  <c r="U274" i="31"/>
  <c r="W274" i="31" s="1"/>
  <c r="S274" i="43"/>
  <c r="U274" i="34"/>
  <c r="W274" i="34" s="1"/>
  <c r="S274" i="34"/>
  <c r="T274" i="34" s="1"/>
  <c r="V274" i="34" s="1"/>
  <c r="T274" i="46"/>
  <c r="V274" i="46" s="1"/>
  <c r="S274" i="46"/>
  <c r="U274" i="46" s="1"/>
  <c r="W274" i="46" s="1"/>
  <c r="S274" i="38"/>
  <c r="S274" i="40"/>
  <c r="U274" i="32"/>
  <c r="W274" i="32" s="1"/>
  <c r="S274" i="32"/>
  <c r="T274" i="32" s="1"/>
  <c r="V274" i="32" s="1"/>
  <c r="S274" i="41"/>
  <c r="S274" i="44"/>
  <c r="V274" i="28"/>
  <c r="W274" i="28"/>
  <c r="U274" i="35"/>
  <c r="W274" i="35" s="1"/>
  <c r="S274" i="35"/>
  <c r="T274" i="35" s="1"/>
  <c r="V274" i="35" s="1"/>
  <c r="S274" i="37"/>
  <c r="T274" i="37" s="1"/>
  <c r="V274" i="37" s="1"/>
  <c r="U274" i="37"/>
  <c r="W274" i="37" s="1"/>
  <c r="U274" i="30"/>
  <c r="W274" i="30" s="1"/>
  <c r="S274" i="30"/>
  <c r="T274" i="30" s="1"/>
  <c r="V274" i="30" s="1"/>
  <c r="U224" i="30"/>
  <c r="W224" i="30" s="1"/>
  <c r="S224" i="30"/>
  <c r="T224" i="30" s="1"/>
  <c r="V224" i="30" s="1"/>
  <c r="S224" i="38"/>
  <c r="S224" i="35"/>
  <c r="T224" i="35" s="1"/>
  <c r="V224" i="35" s="1"/>
  <c r="U224" i="35"/>
  <c r="W224" i="35" s="1"/>
  <c r="S224" i="44"/>
  <c r="S224" i="36"/>
  <c r="T224" i="36" s="1"/>
  <c r="V224" i="36" s="1"/>
  <c r="U224" i="36"/>
  <c r="W224" i="36" s="1"/>
  <c r="S224" i="39"/>
  <c r="U224" i="48"/>
  <c r="W224" i="48" s="1"/>
  <c r="S224" i="48"/>
  <c r="T224" i="48" s="1"/>
  <c r="V224" i="48" s="1"/>
  <c r="S224" i="40"/>
  <c r="T224" i="40" s="1"/>
  <c r="V224" i="40" s="1"/>
  <c r="U224" i="40"/>
  <c r="W224" i="40" s="1"/>
  <c r="S224" i="43"/>
  <c r="V224" i="47"/>
  <c r="W224" i="47"/>
  <c r="S224" i="29"/>
  <c r="T224" i="29" s="1"/>
  <c r="V224" i="29" s="1"/>
  <c r="U224" i="29"/>
  <c r="W224" i="29" s="1"/>
  <c r="S224" i="33"/>
  <c r="T224" i="33" s="1"/>
  <c r="V224" i="33" s="1"/>
  <c r="U224" i="33"/>
  <c r="W224" i="33" s="1"/>
  <c r="S224" i="32"/>
  <c r="T224" i="32" s="1"/>
  <c r="V224" i="32" s="1"/>
  <c r="U224" i="32"/>
  <c r="W224" i="32" s="1"/>
  <c r="U224" i="31"/>
  <c r="W224" i="31" s="1"/>
  <c r="S224" i="31"/>
  <c r="T224" i="31" s="1"/>
  <c r="V224" i="31" s="1"/>
  <c r="S224" i="41"/>
  <c r="T224" i="46"/>
  <c r="V224" i="46" s="1"/>
  <c r="S224" i="46"/>
  <c r="U224" i="46" s="1"/>
  <c r="W224" i="46" s="1"/>
  <c r="S224" i="42"/>
  <c r="S224" i="45"/>
  <c r="U224" i="45" s="1"/>
  <c r="W224" i="45" s="1"/>
  <c r="T224" i="45"/>
  <c r="V224" i="45" s="1"/>
  <c r="V224" i="28"/>
  <c r="W224" i="28"/>
  <c r="S224" i="37"/>
  <c r="U224" i="34"/>
  <c r="W224" i="34" s="1"/>
  <c r="S224" i="34"/>
  <c r="T224" i="34" s="1"/>
  <c r="V224" i="34" s="1"/>
  <c r="S378" i="32"/>
  <c r="T378" i="32" s="1"/>
  <c r="V378" i="32" s="1"/>
  <c r="U378" i="32"/>
  <c r="W378" i="32" s="1"/>
  <c r="S378" i="45"/>
  <c r="U378" i="45" s="1"/>
  <c r="W378" i="45" s="1"/>
  <c r="T378" i="45"/>
  <c r="V378" i="45" s="1"/>
  <c r="T378" i="46"/>
  <c r="V378" i="46" s="1"/>
  <c r="S378" i="46"/>
  <c r="U378" i="46" s="1"/>
  <c r="W378" i="46" s="1"/>
  <c r="S378" i="33"/>
  <c r="T378" i="33" s="1"/>
  <c r="V378" i="33" s="1"/>
  <c r="U378" i="33"/>
  <c r="W378" i="33" s="1"/>
  <c r="S378" i="29"/>
  <c r="T378" i="29" s="1"/>
  <c r="V378" i="29" s="1"/>
  <c r="U378" i="29"/>
  <c r="W378" i="29" s="1"/>
  <c r="S378" i="34"/>
  <c r="T378" i="34" s="1"/>
  <c r="V378" i="34" s="1"/>
  <c r="U378" i="34"/>
  <c r="W378" i="34" s="1"/>
  <c r="S378" i="37"/>
  <c r="W378" i="47"/>
  <c r="V378" i="47"/>
  <c r="V378" i="28"/>
  <c r="W378" i="28"/>
  <c r="S378" i="38"/>
  <c r="S378" i="30"/>
  <c r="T378" i="30" s="1"/>
  <c r="V378" i="30" s="1"/>
  <c r="U378" i="30"/>
  <c r="W378" i="30" s="1"/>
  <c r="S378" i="36"/>
  <c r="T378" i="36" s="1"/>
  <c r="V378" i="36" s="1"/>
  <c r="U378" i="36"/>
  <c r="W378" i="36" s="1"/>
  <c r="S378" i="40"/>
  <c r="S378" i="39"/>
  <c r="S378" i="35"/>
  <c r="T378" i="35" s="1"/>
  <c r="V378" i="35" s="1"/>
  <c r="U378" i="35"/>
  <c r="W378" i="35" s="1"/>
  <c r="S378" i="48"/>
  <c r="T378" i="48" s="1"/>
  <c r="V378" i="48" s="1"/>
  <c r="U378" i="48"/>
  <c r="W378" i="48" s="1"/>
  <c r="S378" i="31"/>
  <c r="T378" i="31" s="1"/>
  <c r="V378" i="31" s="1"/>
  <c r="U378" i="31"/>
  <c r="W378" i="31" s="1"/>
  <c r="S378" i="41"/>
  <c r="S378" i="42"/>
  <c r="S378" i="43"/>
  <c r="S378" i="44"/>
  <c r="S254" i="45"/>
  <c r="U254" i="45" s="1"/>
  <c r="W254" i="45" s="1"/>
  <c r="T254" i="45"/>
  <c r="V254" i="45" s="1"/>
  <c r="S254" i="39"/>
  <c r="S254" i="35"/>
  <c r="T254" i="35" s="1"/>
  <c r="V254" i="35" s="1"/>
  <c r="U254" i="35"/>
  <c r="W254" i="35" s="1"/>
  <c r="S254" i="34"/>
  <c r="T254" i="34" s="1"/>
  <c r="V254" i="34" s="1"/>
  <c r="U254" i="34"/>
  <c r="W254" i="34" s="1"/>
  <c r="S254" i="44"/>
  <c r="S254" i="46"/>
  <c r="U254" i="46" s="1"/>
  <c r="W254" i="46" s="1"/>
  <c r="T254" i="46"/>
  <c r="V254" i="46" s="1"/>
  <c r="S254" i="40"/>
  <c r="U254" i="40" s="1"/>
  <c r="W254" i="40" s="1"/>
  <c r="T254" i="40"/>
  <c r="V254" i="40" s="1"/>
  <c r="S254" i="36"/>
  <c r="T254" i="36" s="1"/>
  <c r="V254" i="36" s="1"/>
  <c r="U254" i="36"/>
  <c r="W254" i="36" s="1"/>
  <c r="S254" i="43"/>
  <c r="S254" i="48"/>
  <c r="T254" i="48" s="1"/>
  <c r="V254" i="48" s="1"/>
  <c r="U254" i="48"/>
  <c r="W254" i="48" s="1"/>
  <c r="W254" i="47"/>
  <c r="V254" i="47"/>
  <c r="S254" i="37"/>
  <c r="S254" i="29"/>
  <c r="T254" i="29" s="1"/>
  <c r="V254" i="29" s="1"/>
  <c r="U254" i="29"/>
  <c r="W254" i="29" s="1"/>
  <c r="S254" i="38"/>
  <c r="S254" i="32"/>
  <c r="T254" i="32" s="1"/>
  <c r="V254" i="32" s="1"/>
  <c r="U254" i="32"/>
  <c r="W254" i="32" s="1"/>
  <c r="W254" i="28"/>
  <c r="V254" i="28"/>
  <c r="U254" i="31"/>
  <c r="W254" i="31" s="1"/>
  <c r="S254" i="31"/>
  <c r="T254" i="31" s="1"/>
  <c r="V254" i="31" s="1"/>
  <c r="S254" i="30"/>
  <c r="T254" i="30" s="1"/>
  <c r="V254" i="30" s="1"/>
  <c r="U254" i="30"/>
  <c r="W254" i="30" s="1"/>
  <c r="S254" i="33"/>
  <c r="T254" i="33" s="1"/>
  <c r="V254" i="33" s="1"/>
  <c r="U254" i="33"/>
  <c r="W254" i="33" s="1"/>
  <c r="S254" i="41"/>
  <c r="S254" i="42"/>
  <c r="S150" i="30"/>
  <c r="T150" i="30" s="1"/>
  <c r="V150" i="30" s="1"/>
  <c r="U150" i="30"/>
  <c r="W150" i="30" s="1"/>
  <c r="S150" i="40"/>
  <c r="T150" i="40" s="1"/>
  <c r="V150" i="40" s="1"/>
  <c r="U150" i="40"/>
  <c r="W150" i="40" s="1"/>
  <c r="T150" i="46"/>
  <c r="V150" i="46" s="1"/>
  <c r="S150" i="46"/>
  <c r="U150" i="46" s="1"/>
  <c r="W150" i="46" s="1"/>
  <c r="S150" i="43"/>
  <c r="W150" i="28"/>
  <c r="V150" i="28"/>
  <c r="S150" i="36"/>
  <c r="T150" i="36" s="1"/>
  <c r="V150" i="36" s="1"/>
  <c r="U150" i="36"/>
  <c r="W150" i="36" s="1"/>
  <c r="S150" i="44"/>
  <c r="W150" i="47"/>
  <c r="V150" i="47"/>
  <c r="S150" i="45"/>
  <c r="U150" i="45" s="1"/>
  <c r="W150" i="45" s="1"/>
  <c r="T150" i="45"/>
  <c r="V150" i="45" s="1"/>
  <c r="S150" i="41"/>
  <c r="T150" i="41" s="1"/>
  <c r="V150" i="41" s="1"/>
  <c r="U150" i="41"/>
  <c r="W150" i="41" s="1"/>
  <c r="S150" i="38"/>
  <c r="T150" i="38" s="1"/>
  <c r="V150" i="38" s="1"/>
  <c r="U150" i="38"/>
  <c r="W150" i="38" s="1"/>
  <c r="S150" i="42"/>
  <c r="U150" i="35"/>
  <c r="W150" i="35" s="1"/>
  <c r="S150" i="35"/>
  <c r="T150" i="35" s="1"/>
  <c r="V150" i="35" s="1"/>
  <c r="U150" i="32"/>
  <c r="W150" i="32" s="1"/>
  <c r="S150" i="32"/>
  <c r="T150" i="32" s="1"/>
  <c r="V150" i="32" s="1"/>
  <c r="S150" i="37"/>
  <c r="S150" i="29"/>
  <c r="T150" i="29" s="1"/>
  <c r="V150" i="29" s="1"/>
  <c r="U150" i="29"/>
  <c r="W150" i="29" s="1"/>
  <c r="S150" i="39"/>
  <c r="S150" i="48"/>
  <c r="T150" i="48" s="1"/>
  <c r="V150" i="48" s="1"/>
  <c r="U150" i="48"/>
  <c r="W150" i="48" s="1"/>
  <c r="U150" i="33"/>
  <c r="W150" i="33" s="1"/>
  <c r="S150" i="33"/>
  <c r="T150" i="33" s="1"/>
  <c r="V150" i="33" s="1"/>
  <c r="S150" i="34"/>
  <c r="T150" i="34" s="1"/>
  <c r="V150" i="34" s="1"/>
  <c r="U150" i="34"/>
  <c r="W150" i="34" s="1"/>
  <c r="S150" i="31"/>
  <c r="T150" i="31" s="1"/>
  <c r="V150" i="31" s="1"/>
  <c r="U150" i="31"/>
  <c r="W150" i="31" s="1"/>
  <c r="S381" i="36"/>
  <c r="T381" i="36" s="1"/>
  <c r="V381" i="36" s="1"/>
  <c r="U381" i="36"/>
  <c r="W381" i="36" s="1"/>
  <c r="S381" i="43"/>
  <c r="T381" i="43" s="1"/>
  <c r="V381" i="43" s="1"/>
  <c r="U381" i="43"/>
  <c r="W381" i="43" s="1"/>
  <c r="S381" i="34"/>
  <c r="T381" i="34" s="1"/>
  <c r="V381" i="34" s="1"/>
  <c r="U381" i="34"/>
  <c r="W381" i="34" s="1"/>
  <c r="U381" i="32"/>
  <c r="W381" i="32" s="1"/>
  <c r="S381" i="32"/>
  <c r="T381" i="32" s="1"/>
  <c r="V381" i="32" s="1"/>
  <c r="U381" i="48"/>
  <c r="W381" i="48" s="1"/>
  <c r="S381" i="48"/>
  <c r="T381" i="48" s="1"/>
  <c r="V381" i="48" s="1"/>
  <c r="S381" i="40"/>
  <c r="U381" i="33"/>
  <c r="W381" i="33" s="1"/>
  <c r="S381" i="33"/>
  <c r="T381" i="33" s="1"/>
  <c r="V381" i="33" s="1"/>
  <c r="S381" i="30"/>
  <c r="T381" i="30" s="1"/>
  <c r="V381" i="30" s="1"/>
  <c r="U381" i="30"/>
  <c r="W381" i="30" s="1"/>
  <c r="S381" i="31"/>
  <c r="T381" i="31" s="1"/>
  <c r="V381" i="31" s="1"/>
  <c r="U381" i="31"/>
  <c r="W381" i="31" s="1"/>
  <c r="S381" i="35"/>
  <c r="T381" i="35" s="1"/>
  <c r="V381" i="35" s="1"/>
  <c r="U381" i="35"/>
  <c r="W381" i="35" s="1"/>
  <c r="S381" i="42"/>
  <c r="S381" i="29"/>
  <c r="T381" i="29" s="1"/>
  <c r="V381" i="29" s="1"/>
  <c r="U381" i="29"/>
  <c r="W381" i="29" s="1"/>
  <c r="S381" i="41"/>
  <c r="S381" i="38"/>
  <c r="T381" i="46"/>
  <c r="V381" i="46" s="1"/>
  <c r="S381" i="46"/>
  <c r="U381" i="46" s="1"/>
  <c r="W381" i="46" s="1"/>
  <c r="W381" i="28"/>
  <c r="V381" i="28"/>
  <c r="S381" i="37"/>
  <c r="S381" i="45"/>
  <c r="S381" i="39"/>
  <c r="W381" i="47"/>
  <c r="V381" i="47"/>
  <c r="S381" i="44"/>
  <c r="S88" i="44"/>
  <c r="S88" i="45"/>
  <c r="S88" i="46"/>
  <c r="S88" i="41"/>
  <c r="S88" i="29"/>
  <c r="T88" i="29" s="1"/>
  <c r="V88" i="29" s="1"/>
  <c r="U88" i="29"/>
  <c r="W88" i="29" s="1"/>
  <c r="S88" i="37"/>
  <c r="T88" i="37" s="1"/>
  <c r="V88" i="37" s="1"/>
  <c r="U88" i="37"/>
  <c r="W88" i="37" s="1"/>
  <c r="S88" i="38"/>
  <c r="S88" i="35"/>
  <c r="T88" i="35" s="1"/>
  <c r="V88" i="35" s="1"/>
  <c r="U88" i="35"/>
  <c r="W88" i="35" s="1"/>
  <c r="S88" i="43"/>
  <c r="S88" i="31"/>
  <c r="T88" i="31" s="1"/>
  <c r="V88" i="31" s="1"/>
  <c r="U88" i="31"/>
  <c r="W88" i="31" s="1"/>
  <c r="S88" i="39"/>
  <c r="T88" i="39" s="1"/>
  <c r="V88" i="39" s="1"/>
  <c r="U88" i="39"/>
  <c r="W88" i="39" s="1"/>
  <c r="S269" i="42"/>
  <c r="S269" i="39"/>
  <c r="S269" i="37"/>
  <c r="S269" i="36"/>
  <c r="T269" i="36" s="1"/>
  <c r="V269" i="36" s="1"/>
  <c r="U269" i="36"/>
  <c r="W269" i="36" s="1"/>
  <c r="S269" i="48"/>
  <c r="T269" i="48" s="1"/>
  <c r="V269" i="48" s="1"/>
  <c r="U269" i="48"/>
  <c r="W269" i="48" s="1"/>
  <c r="S269" i="43"/>
  <c r="S261" i="43"/>
  <c r="S261" i="44"/>
  <c r="S261" i="31"/>
  <c r="T261" i="31" s="1"/>
  <c r="V261" i="31" s="1"/>
  <c r="U261" i="31"/>
  <c r="W261" i="31" s="1"/>
  <c r="U261" i="35"/>
  <c r="W261" i="35" s="1"/>
  <c r="S261" i="35"/>
  <c r="T261" i="35" s="1"/>
  <c r="V261" i="35" s="1"/>
  <c r="U261" i="32"/>
  <c r="W261" i="32" s="1"/>
  <c r="S261" i="32"/>
  <c r="T261" i="32" s="1"/>
  <c r="V261" i="32" s="1"/>
  <c r="S261" i="30"/>
  <c r="T261" i="30" s="1"/>
  <c r="V261" i="30" s="1"/>
  <c r="U261" i="30"/>
  <c r="W261" i="30" s="1"/>
  <c r="S261" i="39"/>
  <c r="S261" i="45"/>
  <c r="S261" i="40"/>
  <c r="S261" i="42"/>
  <c r="S261" i="34"/>
  <c r="T261" i="34" s="1"/>
  <c r="V261" i="34" s="1"/>
  <c r="U261" i="34"/>
  <c r="W261" i="34" s="1"/>
  <c r="U261" i="36"/>
  <c r="W261" i="36" s="1"/>
  <c r="S261" i="36"/>
  <c r="T261" i="36" s="1"/>
  <c r="V261" i="36" s="1"/>
  <c r="S261" i="41"/>
  <c r="S261" i="38"/>
  <c r="S261" i="37"/>
  <c r="T261" i="37" s="1"/>
  <c r="V261" i="37" s="1"/>
  <c r="U261" i="37"/>
  <c r="W261" i="37" s="1"/>
  <c r="S261" i="33"/>
  <c r="T261" i="33" s="1"/>
  <c r="V261" i="33" s="1"/>
  <c r="U261" i="33"/>
  <c r="W261" i="33" s="1"/>
  <c r="U261" i="29"/>
  <c r="W261" i="29" s="1"/>
  <c r="S261" i="29"/>
  <c r="T261" i="29" s="1"/>
  <c r="V261" i="29" s="1"/>
  <c r="S261" i="48"/>
  <c r="T261" i="48" s="1"/>
  <c r="V261" i="48" s="1"/>
  <c r="U261" i="48"/>
  <c r="W261" i="48" s="1"/>
  <c r="T261" i="46"/>
  <c r="V261" i="46" s="1"/>
  <c r="S261" i="46"/>
  <c r="U261" i="46" s="1"/>
  <c r="W261" i="46" s="1"/>
  <c r="T200" i="46"/>
  <c r="V200" i="46" s="1"/>
  <c r="S200" i="46"/>
  <c r="U200" i="46" s="1"/>
  <c r="W200" i="46" s="1"/>
  <c r="U200" i="31"/>
  <c r="W200" i="31" s="1"/>
  <c r="S200" i="31"/>
  <c r="T200" i="31" s="1"/>
  <c r="V200" i="31" s="1"/>
  <c r="S120" i="42"/>
  <c r="S120" i="31"/>
  <c r="T120" i="31" s="1"/>
  <c r="V120" i="31" s="1"/>
  <c r="U120" i="31"/>
  <c r="W120" i="31" s="1"/>
  <c r="S120" i="44"/>
  <c r="S120" i="35"/>
  <c r="T120" i="35" s="1"/>
  <c r="V120" i="35" s="1"/>
  <c r="U120" i="35"/>
  <c r="W120" i="35" s="1"/>
  <c r="S120" i="48"/>
  <c r="T120" i="48" s="1"/>
  <c r="V120" i="48" s="1"/>
  <c r="U120" i="48"/>
  <c r="W120" i="48" s="1"/>
  <c r="S120" i="39"/>
  <c r="T120" i="39" s="1"/>
  <c r="V120" i="39" s="1"/>
  <c r="U120" i="39"/>
  <c r="W120" i="39" s="1"/>
  <c r="S120" i="43"/>
  <c r="S120" i="29"/>
  <c r="T120" i="29" s="1"/>
  <c r="V120" i="29" s="1"/>
  <c r="U120" i="29"/>
  <c r="W120" i="29" s="1"/>
  <c r="S120" i="45"/>
  <c r="U120" i="40"/>
  <c r="W120" i="40" s="1"/>
  <c r="S120" i="40"/>
  <c r="T120" i="40" s="1"/>
  <c r="V120" i="40" s="1"/>
  <c r="S120" i="33"/>
  <c r="T120" i="33" s="1"/>
  <c r="V120" i="33" s="1"/>
  <c r="U120" i="33"/>
  <c r="W120" i="33" s="1"/>
  <c r="U120" i="34"/>
  <c r="W120" i="34" s="1"/>
  <c r="S120" i="34"/>
  <c r="T120" i="34" s="1"/>
  <c r="V120" i="34" s="1"/>
  <c r="S120" i="41"/>
  <c r="T120" i="41" s="1"/>
  <c r="V120" i="41" s="1"/>
  <c r="U120" i="41"/>
  <c r="W120" i="41" s="1"/>
  <c r="U120" i="37"/>
  <c r="W120" i="37" s="1"/>
  <c r="S120" i="37"/>
  <c r="T120" i="37" s="1"/>
  <c r="V120" i="37" s="1"/>
  <c r="S120" i="38"/>
  <c r="T120" i="38" s="1"/>
  <c r="V120" i="38" s="1"/>
  <c r="U120" i="38"/>
  <c r="W120" i="38" s="1"/>
  <c r="U120" i="36"/>
  <c r="W120" i="36" s="1"/>
  <c r="S120" i="36"/>
  <c r="T120" i="36" s="1"/>
  <c r="V120" i="36" s="1"/>
  <c r="U120" i="32"/>
  <c r="W120" i="32" s="1"/>
  <c r="S120" i="32"/>
  <c r="T120" i="32" s="1"/>
  <c r="V120" i="32" s="1"/>
  <c r="S120" i="46"/>
  <c r="U120" i="46" s="1"/>
  <c r="W120" i="46" s="1"/>
  <c r="T120" i="46"/>
  <c r="V120" i="46" s="1"/>
  <c r="S120" i="30"/>
  <c r="T120" i="30" s="1"/>
  <c r="V120" i="30" s="1"/>
  <c r="U120" i="30"/>
  <c r="W120" i="30" s="1"/>
  <c r="S85" i="39"/>
  <c r="S85" i="43"/>
  <c r="S85" i="41"/>
  <c r="S85" i="29"/>
  <c r="T85" i="29" s="1"/>
  <c r="V85" i="29" s="1"/>
  <c r="U85" i="29"/>
  <c r="W85" i="29" s="1"/>
  <c r="S85" i="44"/>
  <c r="U85" i="32"/>
  <c r="W85" i="32" s="1"/>
  <c r="S85" i="32"/>
  <c r="T85" i="32" s="1"/>
  <c r="V85" i="32" s="1"/>
  <c r="S85" i="42"/>
  <c r="S85" i="40"/>
  <c r="U85" i="33"/>
  <c r="W85" i="33" s="1"/>
  <c r="S85" i="33"/>
  <c r="T85" i="33" s="1"/>
  <c r="V85" i="33" s="1"/>
  <c r="S85" i="46"/>
  <c r="S85" i="45"/>
  <c r="S85" i="36"/>
  <c r="T85" i="36" s="1"/>
  <c r="U85" i="36"/>
  <c r="W85" i="36" s="1"/>
  <c r="S85" i="30"/>
  <c r="T85" i="30" s="1"/>
  <c r="V85" i="30" s="1"/>
  <c r="U85" i="30"/>
  <c r="W85" i="30" s="1"/>
  <c r="S85" i="35"/>
  <c r="T85" i="35" s="1"/>
  <c r="V85" i="35" s="1"/>
  <c r="U85" i="35"/>
  <c r="W85" i="35" s="1"/>
  <c r="U85" i="48"/>
  <c r="W85" i="48" s="1"/>
  <c r="S85" i="48"/>
  <c r="T85" i="48" s="1"/>
  <c r="V85" i="48" s="1"/>
  <c r="S85" i="37"/>
  <c r="S85" i="38"/>
  <c r="S85" i="31"/>
  <c r="T85" i="31" s="1"/>
  <c r="V85" i="31" s="1"/>
  <c r="U85" i="31"/>
  <c r="W85" i="31" s="1"/>
  <c r="U85" i="34"/>
  <c r="W85" i="34" s="1"/>
  <c r="S85" i="34"/>
  <c r="T85" i="34" s="1"/>
  <c r="V85" i="34" s="1"/>
  <c r="S86" i="32"/>
  <c r="T86" i="32" s="1"/>
  <c r="V86" i="32" s="1"/>
  <c r="U86" i="32"/>
  <c r="W86" i="32" s="1"/>
  <c r="S86" i="43"/>
  <c r="S86" i="33"/>
  <c r="T86" i="33" s="1"/>
  <c r="V86" i="33" s="1"/>
  <c r="U86" i="33"/>
  <c r="W86" i="33" s="1"/>
  <c r="S86" i="45"/>
  <c r="U86" i="29"/>
  <c r="W86" i="29" s="1"/>
  <c r="S86" i="29"/>
  <c r="T86" i="29" s="1"/>
  <c r="S86" i="44"/>
  <c r="S86" i="40"/>
  <c r="S86" i="46"/>
  <c r="S86" i="48"/>
  <c r="T86" i="48" s="1"/>
  <c r="V86" i="48" s="1"/>
  <c r="U86" i="48"/>
  <c r="W86" i="48" s="1"/>
  <c r="S86" i="36"/>
  <c r="T86" i="36" s="1"/>
  <c r="V86" i="36" s="1"/>
  <c r="U86" i="36"/>
  <c r="W86" i="36" s="1"/>
  <c r="S86" i="31"/>
  <c r="T86" i="31" s="1"/>
  <c r="V86" i="31" s="1"/>
  <c r="U86" i="31"/>
  <c r="W86" i="31" s="1"/>
  <c r="U86" i="35"/>
  <c r="W86" i="35" s="1"/>
  <c r="S86" i="35"/>
  <c r="T86" i="35" s="1"/>
  <c r="V86" i="35" s="1"/>
  <c r="S86" i="42"/>
  <c r="S86" i="30"/>
  <c r="T86" i="30" s="1"/>
  <c r="U86" i="30"/>
  <c r="W86" i="30" s="1"/>
  <c r="S86" i="37"/>
  <c r="S86" i="41"/>
  <c r="S86" i="39"/>
  <c r="S86" i="38"/>
  <c r="T86" i="38" s="1"/>
  <c r="V86" i="38" s="1"/>
  <c r="U86" i="38"/>
  <c r="W86" i="38" s="1"/>
  <c r="U86" i="34"/>
  <c r="W86" i="34" s="1"/>
  <c r="S86" i="34"/>
  <c r="T86" i="34" s="1"/>
  <c r="V86" i="34" s="1"/>
  <c r="R107" i="45"/>
  <c r="P78" i="45"/>
  <c r="R98" i="41"/>
  <c r="P78" i="41"/>
  <c r="R98" i="31"/>
  <c r="P78" i="31"/>
  <c r="R98" i="39"/>
  <c r="P78" i="39"/>
  <c r="R98" i="34"/>
  <c r="P78" i="34"/>
  <c r="R98" i="43"/>
  <c r="P78" i="43"/>
  <c r="R98" i="46"/>
  <c r="P78" i="46"/>
  <c r="R98" i="29"/>
  <c r="P78" i="29"/>
  <c r="R98" i="36"/>
  <c r="P78" i="36"/>
  <c r="R98" i="30"/>
  <c r="P78" i="30"/>
  <c r="R98" i="33"/>
  <c r="P78" i="33"/>
  <c r="S263" i="35"/>
  <c r="S263" i="33"/>
  <c r="U263" i="29"/>
  <c r="W263" i="29" s="1"/>
  <c r="S263" i="29"/>
  <c r="T263" i="29" s="1"/>
  <c r="V263" i="29" s="1"/>
  <c r="S263" i="45"/>
  <c r="T263" i="46"/>
  <c r="V263" i="46" s="1"/>
  <c r="S263" i="46"/>
  <c r="U263" i="46" s="1"/>
  <c r="W263" i="46" s="1"/>
  <c r="S263" i="31"/>
  <c r="S263" i="39"/>
  <c r="S263" i="40"/>
  <c r="S263" i="44"/>
  <c r="S263" i="32"/>
  <c r="S263" i="41"/>
  <c r="S263" i="37"/>
  <c r="S263" i="30"/>
  <c r="S263" i="34"/>
  <c r="S263" i="38"/>
  <c r="S263" i="36"/>
  <c r="S263" i="42"/>
  <c r="U263" i="48"/>
  <c r="W263" i="48" s="1"/>
  <c r="S263" i="48"/>
  <c r="T263" i="48" s="1"/>
  <c r="V263" i="48" s="1"/>
  <c r="S263" i="43"/>
  <c r="U258" i="42" l="1"/>
  <c r="W258" i="42" s="1"/>
  <c r="T258" i="42"/>
  <c r="V258" i="42" s="1"/>
  <c r="T96" i="44"/>
  <c r="V96" i="44" s="1"/>
  <c r="U96" i="44"/>
  <c r="W96" i="44" s="1"/>
  <c r="T276" i="44"/>
  <c r="V276" i="44" s="1"/>
  <c r="U276" i="44"/>
  <c r="W276" i="44" s="1"/>
  <c r="T293" i="43"/>
  <c r="V293" i="43" s="1"/>
  <c r="U293" i="43"/>
  <c r="W293" i="43" s="1"/>
  <c r="T353" i="44"/>
  <c r="V353" i="44" s="1"/>
  <c r="U353" i="44"/>
  <c r="W353" i="44" s="1"/>
  <c r="T234" i="43"/>
  <c r="V234" i="43" s="1"/>
  <c r="U234" i="43"/>
  <c r="W234" i="43" s="1"/>
  <c r="T213" i="43"/>
  <c r="V213" i="43" s="1"/>
  <c r="U213" i="43"/>
  <c r="W213" i="43" s="1"/>
  <c r="T336" i="43"/>
  <c r="V336" i="43" s="1"/>
  <c r="U336" i="43"/>
  <c r="W336" i="43" s="1"/>
  <c r="T238" i="44"/>
  <c r="V238" i="44" s="1"/>
  <c r="U238" i="44"/>
  <c r="W238" i="44" s="1"/>
  <c r="T432" i="44"/>
  <c r="V432" i="44" s="1"/>
  <c r="U432" i="44"/>
  <c r="W432" i="44" s="1"/>
  <c r="T145" i="44"/>
  <c r="V145" i="44" s="1"/>
  <c r="U145" i="44"/>
  <c r="W145" i="44" s="1"/>
  <c r="T360" i="43"/>
  <c r="V360" i="43" s="1"/>
  <c r="U360" i="43"/>
  <c r="W360" i="43" s="1"/>
  <c r="T155" i="44"/>
  <c r="V155" i="44" s="1"/>
  <c r="U155" i="44"/>
  <c r="W155" i="44" s="1"/>
  <c r="T92" i="43"/>
  <c r="V92" i="43" s="1"/>
  <c r="U92" i="43"/>
  <c r="W92" i="43" s="1"/>
  <c r="T157" i="44"/>
  <c r="V157" i="44" s="1"/>
  <c r="U157" i="44"/>
  <c r="W157" i="44" s="1"/>
  <c r="T125" i="42"/>
  <c r="V125" i="42" s="1"/>
  <c r="U125" i="42"/>
  <c r="W125" i="42" s="1"/>
  <c r="T396" i="44"/>
  <c r="V396" i="44" s="1"/>
  <c r="U396" i="44"/>
  <c r="W396" i="44" s="1"/>
  <c r="T396" i="42"/>
  <c r="V396" i="42" s="1"/>
  <c r="U396" i="42"/>
  <c r="W396" i="42" s="1"/>
  <c r="T384" i="44"/>
  <c r="V384" i="44" s="1"/>
  <c r="U384" i="44"/>
  <c r="W384" i="44" s="1"/>
  <c r="T449" i="42"/>
  <c r="V449" i="42" s="1"/>
  <c r="U449" i="42"/>
  <c r="W449" i="42" s="1"/>
  <c r="T87" i="40"/>
  <c r="V87" i="40" s="1"/>
  <c r="U87" i="40"/>
  <c r="W87" i="40" s="1"/>
  <c r="T264" i="40"/>
  <c r="V264" i="40" s="1"/>
  <c r="U264" i="40"/>
  <c r="W264" i="40" s="1"/>
  <c r="T355" i="42"/>
  <c r="V355" i="42" s="1"/>
  <c r="U355" i="42"/>
  <c r="W355" i="42" s="1"/>
  <c r="T327" i="43"/>
  <c r="V327" i="43" s="1"/>
  <c r="U327" i="43"/>
  <c r="W327" i="43" s="1"/>
  <c r="T369" i="42"/>
  <c r="V369" i="42" s="1"/>
  <c r="U369" i="42"/>
  <c r="W369" i="42" s="1"/>
  <c r="T369" i="40"/>
  <c r="V369" i="40" s="1"/>
  <c r="U369" i="40"/>
  <c r="W369" i="40" s="1"/>
  <c r="T137" i="40"/>
  <c r="V137" i="40" s="1"/>
  <c r="U137" i="40"/>
  <c r="W137" i="40" s="1"/>
  <c r="T137" i="44"/>
  <c r="V137" i="44" s="1"/>
  <c r="U137" i="44"/>
  <c r="W137" i="44" s="1"/>
  <c r="T173" i="42"/>
  <c r="V173" i="42" s="1"/>
  <c r="U173" i="42"/>
  <c r="W173" i="42" s="1"/>
  <c r="T147" i="40"/>
  <c r="V147" i="40" s="1"/>
  <c r="U147" i="40"/>
  <c r="W147" i="40" s="1"/>
  <c r="T423" i="41"/>
  <c r="V423" i="41" s="1"/>
  <c r="U423" i="41"/>
  <c r="W423" i="41" s="1"/>
  <c r="T423" i="40"/>
  <c r="V423" i="40" s="1"/>
  <c r="U423" i="40"/>
  <c r="W423" i="40" s="1"/>
  <c r="T403" i="41"/>
  <c r="V403" i="41" s="1"/>
  <c r="U403" i="41"/>
  <c r="W403" i="41" s="1"/>
  <c r="T403" i="43"/>
  <c r="V403" i="43" s="1"/>
  <c r="U403" i="43"/>
  <c r="W403" i="43" s="1"/>
  <c r="T323" i="44"/>
  <c r="V323" i="44" s="1"/>
  <c r="U323" i="44"/>
  <c r="W323" i="44" s="1"/>
  <c r="T191" i="42"/>
  <c r="V191" i="42" s="1"/>
  <c r="U191" i="42"/>
  <c r="W191" i="42" s="1"/>
  <c r="T187" i="41"/>
  <c r="V187" i="41" s="1"/>
  <c r="U187" i="41"/>
  <c r="W187" i="41" s="1"/>
  <c r="T204" i="41"/>
  <c r="V204" i="41" s="1"/>
  <c r="U204" i="41"/>
  <c r="W204" i="41" s="1"/>
  <c r="T377" i="44"/>
  <c r="V377" i="44" s="1"/>
  <c r="U377" i="44"/>
  <c r="W377" i="44" s="1"/>
  <c r="T432" i="43"/>
  <c r="V432" i="43" s="1"/>
  <c r="U432" i="43"/>
  <c r="W432" i="43" s="1"/>
  <c r="T432" i="42"/>
  <c r="V432" i="42" s="1"/>
  <c r="U432" i="42"/>
  <c r="W432" i="42" s="1"/>
  <c r="T334" i="41"/>
  <c r="V334" i="41" s="1"/>
  <c r="U334" i="41"/>
  <c r="W334" i="41" s="1"/>
  <c r="T124" i="40"/>
  <c r="V124" i="40" s="1"/>
  <c r="U124" i="40"/>
  <c r="W124" i="40" s="1"/>
  <c r="T405" i="42"/>
  <c r="V405" i="42" s="1"/>
  <c r="U405" i="42"/>
  <c r="W405" i="42" s="1"/>
  <c r="T405" i="44"/>
  <c r="V405" i="44" s="1"/>
  <c r="U405" i="44"/>
  <c r="W405" i="44" s="1"/>
  <c r="T358" i="40"/>
  <c r="V358" i="40" s="1"/>
  <c r="U358" i="40"/>
  <c r="W358" i="40" s="1"/>
  <c r="T358" i="44"/>
  <c r="V358" i="44" s="1"/>
  <c r="U358" i="44"/>
  <c r="W358" i="44" s="1"/>
  <c r="T193" i="42"/>
  <c r="V193" i="42" s="1"/>
  <c r="U193" i="42"/>
  <c r="W193" i="42" s="1"/>
  <c r="T345" i="41"/>
  <c r="V345" i="41" s="1"/>
  <c r="U345" i="41"/>
  <c r="W345" i="41" s="1"/>
  <c r="T345" i="42"/>
  <c r="V345" i="42" s="1"/>
  <c r="U345" i="42"/>
  <c r="W345" i="42" s="1"/>
  <c r="T345" i="43"/>
  <c r="V345" i="43" s="1"/>
  <c r="U345" i="43"/>
  <c r="W345" i="43" s="1"/>
  <c r="T476" i="40"/>
  <c r="V476" i="40" s="1"/>
  <c r="U476" i="40"/>
  <c r="W476" i="40" s="1"/>
  <c r="T476" i="42"/>
  <c r="V476" i="42" s="1"/>
  <c r="U476" i="42"/>
  <c r="W476" i="42" s="1"/>
  <c r="T104" i="40"/>
  <c r="V104" i="40" s="1"/>
  <c r="U104" i="40"/>
  <c r="W104" i="40" s="1"/>
  <c r="T135" i="40"/>
  <c r="V135" i="40" s="1"/>
  <c r="U135" i="40"/>
  <c r="W135" i="40" s="1"/>
  <c r="T375" i="42"/>
  <c r="V375" i="42" s="1"/>
  <c r="U375" i="42"/>
  <c r="W375" i="42" s="1"/>
  <c r="T227" i="42"/>
  <c r="V227" i="42" s="1"/>
  <c r="U227" i="42"/>
  <c r="W227" i="42" s="1"/>
  <c r="U335" i="39"/>
  <c r="W335" i="39" s="1"/>
  <c r="T335" i="39"/>
  <c r="V335" i="39" s="1"/>
  <c r="T458" i="42"/>
  <c r="V458" i="42" s="1"/>
  <c r="U458" i="42"/>
  <c r="W458" i="42" s="1"/>
  <c r="T458" i="44"/>
  <c r="V458" i="44" s="1"/>
  <c r="U458" i="44"/>
  <c r="W458" i="44" s="1"/>
  <c r="T387" i="41"/>
  <c r="V387" i="41" s="1"/>
  <c r="U387" i="41"/>
  <c r="W387" i="41" s="1"/>
  <c r="T387" i="42"/>
  <c r="V387" i="42" s="1"/>
  <c r="U387" i="42"/>
  <c r="W387" i="42" s="1"/>
  <c r="T363" i="42"/>
  <c r="V363" i="42" s="1"/>
  <c r="U363" i="42"/>
  <c r="W363" i="42" s="1"/>
  <c r="T198" i="42"/>
  <c r="V198" i="42" s="1"/>
  <c r="U198" i="42"/>
  <c r="W198" i="42" s="1"/>
  <c r="T198" i="43"/>
  <c r="V198" i="43" s="1"/>
  <c r="U198" i="43"/>
  <c r="W198" i="43" s="1"/>
  <c r="T198" i="41"/>
  <c r="V198" i="41" s="1"/>
  <c r="U198" i="41"/>
  <c r="W198" i="41" s="1"/>
  <c r="T198" i="40"/>
  <c r="V198" i="40" s="1"/>
  <c r="U198" i="40"/>
  <c r="W198" i="40" s="1"/>
  <c r="T389" i="42"/>
  <c r="V389" i="42" s="1"/>
  <c r="U389" i="42"/>
  <c r="W389" i="42" s="1"/>
  <c r="T450" i="42"/>
  <c r="V450" i="42" s="1"/>
  <c r="U450" i="42"/>
  <c r="W450" i="42" s="1"/>
  <c r="T229" i="40"/>
  <c r="V229" i="40" s="1"/>
  <c r="U229" i="40"/>
  <c r="W229" i="40" s="1"/>
  <c r="T294" i="41"/>
  <c r="V294" i="41" s="1"/>
  <c r="U294" i="41"/>
  <c r="W294" i="41" s="1"/>
  <c r="T118" i="41"/>
  <c r="V118" i="41" s="1"/>
  <c r="U118" i="41"/>
  <c r="W118" i="41" s="1"/>
  <c r="T466" i="40"/>
  <c r="V466" i="40" s="1"/>
  <c r="U466" i="40"/>
  <c r="W466" i="40" s="1"/>
  <c r="T232" i="41"/>
  <c r="V232" i="41" s="1"/>
  <c r="U232" i="41"/>
  <c r="W232" i="41" s="1"/>
  <c r="T256" i="41"/>
  <c r="V256" i="41" s="1"/>
  <c r="U256" i="41"/>
  <c r="W256" i="41" s="1"/>
  <c r="T408" i="40"/>
  <c r="V408" i="40" s="1"/>
  <c r="U408" i="40"/>
  <c r="W408" i="40" s="1"/>
  <c r="T378" i="40"/>
  <c r="V378" i="40" s="1"/>
  <c r="U378" i="40"/>
  <c r="W378" i="40" s="1"/>
  <c r="T85" i="40"/>
  <c r="V85" i="40" s="1"/>
  <c r="U85" i="40"/>
  <c r="W85" i="40" s="1"/>
  <c r="T179" i="42"/>
  <c r="V179" i="42" s="1"/>
  <c r="U179" i="42"/>
  <c r="W179" i="42" s="1"/>
  <c r="T341" i="43"/>
  <c r="V341" i="43" s="1"/>
  <c r="U341" i="43"/>
  <c r="W341" i="43" s="1"/>
  <c r="T126" i="40"/>
  <c r="V126" i="40" s="1"/>
  <c r="U126" i="40"/>
  <c r="W126" i="40" s="1"/>
  <c r="T172" i="44"/>
  <c r="V172" i="44" s="1"/>
  <c r="U172" i="44"/>
  <c r="W172" i="44" s="1"/>
  <c r="T385" i="43"/>
  <c r="V385" i="43" s="1"/>
  <c r="U385" i="43"/>
  <c r="W385" i="43" s="1"/>
  <c r="T266" i="43"/>
  <c r="V266" i="43" s="1"/>
  <c r="U266" i="43"/>
  <c r="W266" i="43" s="1"/>
  <c r="T99" i="42"/>
  <c r="V99" i="42" s="1"/>
  <c r="U99" i="42"/>
  <c r="W99" i="42" s="1"/>
  <c r="T269" i="46"/>
  <c r="V269" i="46" s="1"/>
  <c r="U269" i="46"/>
  <c r="W269" i="46" s="1"/>
  <c r="T214" i="40"/>
  <c r="V214" i="40" s="1"/>
  <c r="U214" i="40"/>
  <c r="W214" i="40" s="1"/>
  <c r="T243" i="39"/>
  <c r="V243" i="39" s="1"/>
  <c r="U243" i="39"/>
  <c r="W243" i="39" s="1"/>
  <c r="T468" i="44"/>
  <c r="V468" i="44" s="1"/>
  <c r="U468" i="44"/>
  <c r="W468" i="44" s="1"/>
  <c r="T414" i="44"/>
  <c r="V414" i="44" s="1"/>
  <c r="U414" i="44"/>
  <c r="W414" i="44" s="1"/>
  <c r="T401" i="41"/>
  <c r="V401" i="41" s="1"/>
  <c r="U401" i="41"/>
  <c r="W401" i="41" s="1"/>
  <c r="T207" i="39"/>
  <c r="V207" i="39" s="1"/>
  <c r="U207" i="39"/>
  <c r="W207" i="39" s="1"/>
  <c r="T138" i="40"/>
  <c r="V138" i="40" s="1"/>
  <c r="U138" i="40"/>
  <c r="W138" i="40" s="1"/>
  <c r="T472" i="44"/>
  <c r="V472" i="44" s="1"/>
  <c r="U472" i="44"/>
  <c r="W472" i="44" s="1"/>
  <c r="T119" i="39"/>
  <c r="V119" i="39" s="1"/>
  <c r="U119" i="39"/>
  <c r="W119" i="39" s="1"/>
  <c r="T359" i="41"/>
  <c r="V359" i="41" s="1"/>
  <c r="U359" i="41"/>
  <c r="W359" i="41" s="1"/>
  <c r="T448" i="40"/>
  <c r="V448" i="40" s="1"/>
  <c r="U448" i="40"/>
  <c r="W448" i="40" s="1"/>
  <c r="T324" i="39"/>
  <c r="V324" i="39" s="1"/>
  <c r="U324" i="39"/>
  <c r="W324" i="39" s="1"/>
  <c r="T382" i="40"/>
  <c r="V382" i="40" s="1"/>
  <c r="U382" i="40"/>
  <c r="W382" i="40" s="1"/>
  <c r="T429" i="42"/>
  <c r="V429" i="42" s="1"/>
  <c r="U429" i="42"/>
  <c r="W429" i="42" s="1"/>
  <c r="T394" i="43"/>
  <c r="V394" i="43" s="1"/>
  <c r="U394" i="43"/>
  <c r="W394" i="43" s="1"/>
  <c r="T242" i="43"/>
  <c r="V242" i="43" s="1"/>
  <c r="U242" i="43"/>
  <c r="W242" i="43" s="1"/>
  <c r="T242" i="40"/>
  <c r="V242" i="40" s="1"/>
  <c r="U242" i="40"/>
  <c r="W242" i="40" s="1"/>
  <c r="T233" i="44"/>
  <c r="V233" i="44" s="1"/>
  <c r="U233" i="44"/>
  <c r="W233" i="44" s="1"/>
  <c r="T250" i="42"/>
  <c r="V250" i="42" s="1"/>
  <c r="U250" i="42"/>
  <c r="W250" i="42" s="1"/>
  <c r="T412" i="44"/>
  <c r="V412" i="44" s="1"/>
  <c r="U412" i="44"/>
  <c r="W412" i="44" s="1"/>
  <c r="T134" i="39"/>
  <c r="V134" i="39" s="1"/>
  <c r="U134" i="39"/>
  <c r="W134" i="39" s="1"/>
  <c r="T134" i="40"/>
  <c r="V134" i="40" s="1"/>
  <c r="U134" i="40"/>
  <c r="W134" i="40" s="1"/>
  <c r="T134" i="43"/>
  <c r="V134" i="43" s="1"/>
  <c r="U134" i="43"/>
  <c r="W134" i="43" s="1"/>
  <c r="T158" i="40"/>
  <c r="V158" i="40" s="1"/>
  <c r="U158" i="40"/>
  <c r="W158" i="40" s="1"/>
  <c r="T376" i="39"/>
  <c r="V376" i="39" s="1"/>
  <c r="U376" i="39"/>
  <c r="W376" i="39" s="1"/>
  <c r="T376" i="42"/>
  <c r="V376" i="42" s="1"/>
  <c r="U376" i="42"/>
  <c r="W376" i="42" s="1"/>
  <c r="T380" i="42"/>
  <c r="V380" i="42" s="1"/>
  <c r="U380" i="42"/>
  <c r="W380" i="42" s="1"/>
  <c r="T326" i="42"/>
  <c r="V326" i="42" s="1"/>
  <c r="U326" i="42"/>
  <c r="W326" i="42" s="1"/>
  <c r="T284" i="42"/>
  <c r="V284" i="42" s="1"/>
  <c r="U284" i="42"/>
  <c r="W284" i="42" s="1"/>
  <c r="T284" i="43"/>
  <c r="V284" i="43" s="1"/>
  <c r="U284" i="43"/>
  <c r="W284" i="43" s="1"/>
  <c r="T290" i="44"/>
  <c r="V290" i="44" s="1"/>
  <c r="U290" i="44"/>
  <c r="W290" i="44" s="1"/>
  <c r="T218" i="39"/>
  <c r="V218" i="39" s="1"/>
  <c r="U218" i="39"/>
  <c r="W218" i="39" s="1"/>
  <c r="T215" i="39"/>
  <c r="V215" i="39" s="1"/>
  <c r="U215" i="39"/>
  <c r="W215" i="39" s="1"/>
  <c r="T478" i="44"/>
  <c r="V478" i="44" s="1"/>
  <c r="U478" i="44"/>
  <c r="W478" i="44" s="1"/>
  <c r="T478" i="42"/>
  <c r="V478" i="42" s="1"/>
  <c r="U478" i="42"/>
  <c r="W478" i="42" s="1"/>
  <c r="T311" i="42"/>
  <c r="V311" i="42" s="1"/>
  <c r="U311" i="42"/>
  <c r="W311" i="42" s="1"/>
  <c r="T421" i="43"/>
  <c r="V421" i="43" s="1"/>
  <c r="U421" i="43"/>
  <c r="W421" i="43" s="1"/>
  <c r="T260" i="40"/>
  <c r="V260" i="40" s="1"/>
  <c r="U260" i="40"/>
  <c r="W260" i="40" s="1"/>
  <c r="T330" i="43"/>
  <c r="V330" i="43" s="1"/>
  <c r="U330" i="43"/>
  <c r="W330" i="43" s="1"/>
  <c r="T417" i="44"/>
  <c r="V417" i="44" s="1"/>
  <c r="U417" i="44"/>
  <c r="W417" i="44" s="1"/>
  <c r="T371" i="41"/>
  <c r="V371" i="41" s="1"/>
  <c r="U371" i="41"/>
  <c r="W371" i="41" s="1"/>
  <c r="T371" i="40"/>
  <c r="V371" i="40" s="1"/>
  <c r="U371" i="40"/>
  <c r="W371" i="40" s="1"/>
  <c r="T152" i="40"/>
  <c r="V152" i="40" s="1"/>
  <c r="U152" i="40"/>
  <c r="W152" i="40" s="1"/>
  <c r="T163" i="42"/>
  <c r="V163" i="42" s="1"/>
  <c r="U163" i="42"/>
  <c r="W163" i="42" s="1"/>
  <c r="T163" i="40"/>
  <c r="V163" i="40" s="1"/>
  <c r="U163" i="40"/>
  <c r="W163" i="40" s="1"/>
  <c r="T325" i="39"/>
  <c r="V325" i="39" s="1"/>
  <c r="U325" i="39"/>
  <c r="W325" i="39" s="1"/>
  <c r="T325" i="40"/>
  <c r="V325" i="40" s="1"/>
  <c r="U325" i="40"/>
  <c r="W325" i="40" s="1"/>
  <c r="T347" i="40"/>
  <c r="V347" i="40" s="1"/>
  <c r="U347" i="40"/>
  <c r="W347" i="40" s="1"/>
  <c r="T393" i="41"/>
  <c r="V393" i="41" s="1"/>
  <c r="U393" i="41"/>
  <c r="W393" i="41" s="1"/>
  <c r="T333" i="42"/>
  <c r="V333" i="42" s="1"/>
  <c r="U333" i="42"/>
  <c r="W333" i="42" s="1"/>
  <c r="T91" i="40"/>
  <c r="V91" i="40" s="1"/>
  <c r="U91" i="40"/>
  <c r="W91" i="40" s="1"/>
  <c r="T168" i="40"/>
  <c r="V168" i="40" s="1"/>
  <c r="U168" i="40"/>
  <c r="W168" i="40" s="1"/>
  <c r="T168" i="43"/>
  <c r="V168" i="43" s="1"/>
  <c r="U168" i="43"/>
  <c r="W168" i="43" s="1"/>
  <c r="T456" i="43"/>
  <c r="V456" i="43" s="1"/>
  <c r="U456" i="43"/>
  <c r="W456" i="43" s="1"/>
  <c r="T456" i="41"/>
  <c r="V456" i="41" s="1"/>
  <c r="U456" i="41"/>
  <c r="W456" i="41" s="1"/>
  <c r="T173" i="39"/>
  <c r="V173" i="39" s="1"/>
  <c r="U173" i="39"/>
  <c r="W173" i="39" s="1"/>
  <c r="T173" i="40"/>
  <c r="V173" i="40" s="1"/>
  <c r="U173" i="40"/>
  <c r="W173" i="40" s="1"/>
  <c r="T173" i="44"/>
  <c r="V173" i="44" s="1"/>
  <c r="U173" i="44"/>
  <c r="W173" i="44" s="1"/>
  <c r="T226" i="41"/>
  <c r="V226" i="41" s="1"/>
  <c r="U226" i="41"/>
  <c r="W226" i="41" s="1"/>
  <c r="T225" i="40"/>
  <c r="V225" i="40" s="1"/>
  <c r="U225" i="40"/>
  <c r="W225" i="40" s="1"/>
  <c r="T225" i="44"/>
  <c r="V225" i="44" s="1"/>
  <c r="U225" i="44"/>
  <c r="W225" i="44" s="1"/>
  <c r="T225" i="39"/>
  <c r="V225" i="39" s="1"/>
  <c r="U225" i="39"/>
  <c r="W225" i="39" s="1"/>
  <c r="T469" i="40"/>
  <c r="V469" i="40" s="1"/>
  <c r="U469" i="40"/>
  <c r="W469" i="40" s="1"/>
  <c r="T212" i="41"/>
  <c r="V212" i="41" s="1"/>
  <c r="U212" i="41"/>
  <c r="W212" i="41" s="1"/>
  <c r="T212" i="40"/>
  <c r="V212" i="40" s="1"/>
  <c r="U212" i="40"/>
  <c r="W212" i="40" s="1"/>
  <c r="T354" i="42"/>
  <c r="V354" i="42" s="1"/>
  <c r="U354" i="42"/>
  <c r="W354" i="42" s="1"/>
  <c r="T354" i="39"/>
  <c r="V354" i="39" s="1"/>
  <c r="U354" i="39"/>
  <c r="W354" i="39" s="1"/>
  <c r="T130" i="39"/>
  <c r="V130" i="39" s="1"/>
  <c r="U130" i="39"/>
  <c r="W130" i="39" s="1"/>
  <c r="T194" i="40"/>
  <c r="V194" i="40" s="1"/>
  <c r="U194" i="40"/>
  <c r="W194" i="40" s="1"/>
  <c r="T194" i="39"/>
  <c r="V194" i="39" s="1"/>
  <c r="U194" i="39"/>
  <c r="W194" i="39" s="1"/>
  <c r="T357" i="40"/>
  <c r="V357" i="40" s="1"/>
  <c r="U357" i="40"/>
  <c r="W357" i="40" s="1"/>
  <c r="T210" i="39"/>
  <c r="V210" i="39" s="1"/>
  <c r="U210" i="39"/>
  <c r="W210" i="39" s="1"/>
  <c r="T115" i="40"/>
  <c r="V115" i="40" s="1"/>
  <c r="U115" i="40"/>
  <c r="W115" i="40" s="1"/>
  <c r="T391" i="39"/>
  <c r="V391" i="39" s="1"/>
  <c r="U391" i="39"/>
  <c r="W391" i="39" s="1"/>
  <c r="T420" i="42"/>
  <c r="V420" i="42" s="1"/>
  <c r="U420" i="42"/>
  <c r="W420" i="42" s="1"/>
  <c r="T231" i="41"/>
  <c r="V231" i="41" s="1"/>
  <c r="U231" i="41"/>
  <c r="W231" i="41" s="1"/>
  <c r="T199" i="39"/>
  <c r="V199" i="39" s="1"/>
  <c r="U199" i="39"/>
  <c r="W199" i="39" s="1"/>
  <c r="T155" i="39"/>
  <c r="V155" i="39" s="1"/>
  <c r="U155" i="39"/>
  <c r="W155" i="39" s="1"/>
  <c r="T155" i="40"/>
  <c r="V155" i="40" s="1"/>
  <c r="U155" i="40"/>
  <c r="W155" i="40" s="1"/>
  <c r="T92" i="40"/>
  <c r="V92" i="40" s="1"/>
  <c r="U92" i="40"/>
  <c r="W92" i="40" s="1"/>
  <c r="T92" i="41"/>
  <c r="V92" i="41" s="1"/>
  <c r="U92" i="41"/>
  <c r="W92" i="41" s="1"/>
  <c r="T203" i="44"/>
  <c r="V203" i="44" s="1"/>
  <c r="U203" i="44"/>
  <c r="W203" i="44" s="1"/>
  <c r="T422" i="44"/>
  <c r="V422" i="44" s="1"/>
  <c r="U422" i="44"/>
  <c r="W422" i="44" s="1"/>
  <c r="T422" i="40"/>
  <c r="V422" i="40" s="1"/>
  <c r="U422" i="40"/>
  <c r="W422" i="40" s="1"/>
  <c r="T208" i="43"/>
  <c r="V208" i="43" s="1"/>
  <c r="U208" i="43"/>
  <c r="W208" i="43" s="1"/>
  <c r="T320" i="39"/>
  <c r="V320" i="39" s="1"/>
  <c r="U320" i="39"/>
  <c r="W320" i="39" s="1"/>
  <c r="T320" i="42"/>
  <c r="V320" i="42" s="1"/>
  <c r="U320" i="42"/>
  <c r="W320" i="42" s="1"/>
  <c r="T473" i="39"/>
  <c r="V473" i="39" s="1"/>
  <c r="U473" i="39"/>
  <c r="W473" i="39" s="1"/>
  <c r="T301" i="41"/>
  <c r="V301" i="41" s="1"/>
  <c r="U301" i="41"/>
  <c r="W301" i="41" s="1"/>
  <c r="T266" i="41"/>
  <c r="V266" i="41" s="1"/>
  <c r="U266" i="41"/>
  <c r="W266" i="41" s="1"/>
  <c r="T291" i="39"/>
  <c r="V291" i="39" s="1"/>
  <c r="U291" i="39"/>
  <c r="W291" i="39" s="1"/>
  <c r="T242" i="39"/>
  <c r="V242" i="39" s="1"/>
  <c r="U242" i="39"/>
  <c r="W242" i="39" s="1"/>
  <c r="T242" i="41"/>
  <c r="V242" i="41" s="1"/>
  <c r="U242" i="41"/>
  <c r="W242" i="41" s="1"/>
  <c r="T90" i="39"/>
  <c r="V90" i="39" s="1"/>
  <c r="U90" i="39"/>
  <c r="W90" i="39" s="1"/>
  <c r="T217" i="41"/>
  <c r="V217" i="41" s="1"/>
  <c r="U217" i="41"/>
  <c r="W217" i="41" s="1"/>
  <c r="T153" i="43"/>
  <c r="V153" i="43" s="1"/>
  <c r="U153" i="43"/>
  <c r="W153" i="43" s="1"/>
  <c r="T87" i="41"/>
  <c r="V87" i="41" s="1"/>
  <c r="U87" i="41"/>
  <c r="W87" i="41" s="1"/>
  <c r="T180" i="40"/>
  <c r="V180" i="40" s="1"/>
  <c r="U180" i="40"/>
  <c r="W180" i="40" s="1"/>
  <c r="T410" i="42"/>
  <c r="V410" i="42" s="1"/>
  <c r="U410" i="42"/>
  <c r="W410" i="42" s="1"/>
  <c r="T393" i="39"/>
  <c r="V393" i="39" s="1"/>
  <c r="U393" i="39"/>
  <c r="W393" i="39" s="1"/>
  <c r="T200" i="40"/>
  <c r="V200" i="40" s="1"/>
  <c r="U200" i="40"/>
  <c r="W200" i="40" s="1"/>
  <c r="T239" i="43"/>
  <c r="V239" i="43" s="1"/>
  <c r="U239" i="43"/>
  <c r="W239" i="43" s="1"/>
  <c r="T315" i="40"/>
  <c r="V315" i="40" s="1"/>
  <c r="U315" i="40"/>
  <c r="W315" i="40" s="1"/>
  <c r="T306" i="41"/>
  <c r="V306" i="41" s="1"/>
  <c r="U306" i="41"/>
  <c r="W306" i="41" s="1"/>
  <c r="T306" i="38"/>
  <c r="V306" i="38" s="1"/>
  <c r="U306" i="38"/>
  <c r="W306" i="38" s="1"/>
  <c r="T340" i="43"/>
  <c r="V340" i="43" s="1"/>
  <c r="U340" i="43"/>
  <c r="W340" i="43" s="1"/>
  <c r="U178" i="37"/>
  <c r="W178" i="37" s="1"/>
  <c r="T178" i="37"/>
  <c r="V178" i="37" s="1"/>
  <c r="T108" i="43"/>
  <c r="V108" i="43" s="1"/>
  <c r="U108" i="43"/>
  <c r="W108" i="43" s="1"/>
  <c r="T126" i="44"/>
  <c r="V126" i="44" s="1"/>
  <c r="U126" i="44"/>
  <c r="W126" i="44" s="1"/>
  <c r="T126" i="42"/>
  <c r="V126" i="42" s="1"/>
  <c r="U126" i="42"/>
  <c r="W126" i="42" s="1"/>
  <c r="T91" i="39"/>
  <c r="V91" i="39" s="1"/>
  <c r="U91" i="39"/>
  <c r="W91" i="39" s="1"/>
  <c r="T167" i="42"/>
  <c r="V167" i="42" s="1"/>
  <c r="U167" i="42"/>
  <c r="W167" i="42" s="1"/>
  <c r="T348" i="39"/>
  <c r="V348" i="39" s="1"/>
  <c r="U348" i="39"/>
  <c r="W348" i="39" s="1"/>
  <c r="T374" i="40"/>
  <c r="V374" i="40" s="1"/>
  <c r="U374" i="40"/>
  <c r="W374" i="40" s="1"/>
  <c r="T327" i="39"/>
  <c r="V327" i="39" s="1"/>
  <c r="U327" i="39"/>
  <c r="W327" i="39" s="1"/>
  <c r="T419" i="40"/>
  <c r="V419" i="40" s="1"/>
  <c r="U419" i="40"/>
  <c r="W419" i="40" s="1"/>
  <c r="T251" i="40"/>
  <c r="V251" i="40" s="1"/>
  <c r="U251" i="40"/>
  <c r="W251" i="40" s="1"/>
  <c r="T201" i="41"/>
  <c r="V201" i="41" s="1"/>
  <c r="U201" i="41"/>
  <c r="W201" i="41" s="1"/>
  <c r="T201" i="40"/>
  <c r="V201" i="40" s="1"/>
  <c r="U201" i="40"/>
  <c r="W201" i="40" s="1"/>
  <c r="T351" i="39"/>
  <c r="V351" i="39" s="1"/>
  <c r="U351" i="39"/>
  <c r="W351" i="39" s="1"/>
  <c r="T404" i="40"/>
  <c r="V404" i="40" s="1"/>
  <c r="U404" i="40"/>
  <c r="W404" i="40" s="1"/>
  <c r="T456" i="40"/>
  <c r="V456" i="40" s="1"/>
  <c r="U456" i="40"/>
  <c r="W456" i="40" s="1"/>
  <c r="T201" i="44"/>
  <c r="V201" i="44" s="1"/>
  <c r="U201" i="44"/>
  <c r="W201" i="44" s="1"/>
  <c r="T318" i="38"/>
  <c r="V318" i="38" s="1"/>
  <c r="U318" i="38"/>
  <c r="W318" i="38" s="1"/>
  <c r="T318" i="44"/>
  <c r="V318" i="44" s="1"/>
  <c r="U318" i="44"/>
  <c r="W318" i="44" s="1"/>
  <c r="T318" i="40"/>
  <c r="V318" i="40" s="1"/>
  <c r="U318" i="40"/>
  <c r="W318" i="40" s="1"/>
  <c r="T477" i="42"/>
  <c r="V477" i="42" s="1"/>
  <c r="U477" i="42"/>
  <c r="W477" i="42" s="1"/>
  <c r="T349" i="42"/>
  <c r="V349" i="42" s="1"/>
  <c r="U349" i="42"/>
  <c r="W349" i="42" s="1"/>
  <c r="T370" i="41"/>
  <c r="V370" i="41" s="1"/>
  <c r="U370" i="41"/>
  <c r="W370" i="41" s="1"/>
  <c r="T443" i="43"/>
  <c r="V443" i="43" s="1"/>
  <c r="U443" i="43"/>
  <c r="W443" i="43" s="1"/>
  <c r="T297" i="39"/>
  <c r="V297" i="39" s="1"/>
  <c r="U297" i="39"/>
  <c r="W297" i="39" s="1"/>
  <c r="T473" i="38"/>
  <c r="V473" i="38" s="1"/>
  <c r="U473" i="38"/>
  <c r="W473" i="38" s="1"/>
  <c r="T385" i="39"/>
  <c r="V385" i="39" s="1"/>
  <c r="U385" i="39"/>
  <c r="W385" i="39" s="1"/>
  <c r="T385" i="42"/>
  <c r="V385" i="42" s="1"/>
  <c r="U385" i="42"/>
  <c r="W385" i="42" s="1"/>
  <c r="T346" i="41"/>
  <c r="V346" i="41" s="1"/>
  <c r="U346" i="41"/>
  <c r="W346" i="41" s="1"/>
  <c r="T346" i="44"/>
  <c r="V346" i="44" s="1"/>
  <c r="U346" i="44"/>
  <c r="W346" i="44" s="1"/>
  <c r="T346" i="38"/>
  <c r="V346" i="38" s="1"/>
  <c r="U346" i="38"/>
  <c r="W346" i="38" s="1"/>
  <c r="T301" i="43"/>
  <c r="V301" i="43" s="1"/>
  <c r="U301" i="43"/>
  <c r="W301" i="43" s="1"/>
  <c r="T301" i="40"/>
  <c r="V301" i="40" s="1"/>
  <c r="U301" i="40"/>
  <c r="W301" i="40" s="1"/>
  <c r="T109" i="40"/>
  <c r="V109" i="40" s="1"/>
  <c r="U109" i="40"/>
  <c r="W109" i="40" s="1"/>
  <c r="T109" i="43"/>
  <c r="V109" i="43" s="1"/>
  <c r="U109" i="43"/>
  <c r="W109" i="43" s="1"/>
  <c r="T266" i="38"/>
  <c r="V266" i="38" s="1"/>
  <c r="U266" i="38"/>
  <c r="W266" i="38" s="1"/>
  <c r="T266" i="44"/>
  <c r="V266" i="44" s="1"/>
  <c r="U266" i="44"/>
  <c r="W266" i="44" s="1"/>
  <c r="T266" i="42"/>
  <c r="V266" i="42" s="1"/>
  <c r="U266" i="42"/>
  <c r="W266" i="42" s="1"/>
  <c r="T266" i="40"/>
  <c r="V266" i="40" s="1"/>
  <c r="U266" i="40"/>
  <c r="W266" i="40" s="1"/>
  <c r="T82" i="34"/>
  <c r="V82" i="34" s="1"/>
  <c r="U82" i="34"/>
  <c r="W82" i="34" s="1"/>
  <c r="T291" i="43"/>
  <c r="V291" i="43" s="1"/>
  <c r="U291" i="43"/>
  <c r="W291" i="43" s="1"/>
  <c r="T291" i="38"/>
  <c r="V291" i="38" s="1"/>
  <c r="U291" i="38"/>
  <c r="W291" i="38" s="1"/>
  <c r="T291" i="40"/>
  <c r="V291" i="40" s="1"/>
  <c r="U291" i="40"/>
  <c r="W291" i="40" s="1"/>
  <c r="T99" i="39"/>
  <c r="V99" i="39" s="1"/>
  <c r="U99" i="39"/>
  <c r="W99" i="39" s="1"/>
  <c r="T104" i="38"/>
  <c r="V104" i="38" s="1"/>
  <c r="U104" i="38"/>
  <c r="W104" i="38" s="1"/>
  <c r="T134" i="41"/>
  <c r="V134" i="41" s="1"/>
  <c r="U134" i="41"/>
  <c r="W134" i="41" s="1"/>
  <c r="T375" i="40"/>
  <c r="V375" i="40" s="1"/>
  <c r="U375" i="40"/>
  <c r="W375" i="40" s="1"/>
  <c r="T375" i="44"/>
  <c r="V375" i="44" s="1"/>
  <c r="U375" i="44"/>
  <c r="W375" i="44" s="1"/>
  <c r="T375" i="41"/>
  <c r="V375" i="41" s="1"/>
  <c r="U375" i="41"/>
  <c r="W375" i="41" s="1"/>
  <c r="T227" i="41"/>
  <c r="V227" i="41" s="1"/>
  <c r="U227" i="41"/>
  <c r="W227" i="41" s="1"/>
  <c r="T227" i="39"/>
  <c r="V227" i="39" s="1"/>
  <c r="U227" i="39"/>
  <c r="W227" i="39" s="1"/>
  <c r="T227" i="40"/>
  <c r="V227" i="40" s="1"/>
  <c r="U227" i="40"/>
  <c r="W227" i="40" s="1"/>
  <c r="T365" i="38"/>
  <c r="V365" i="38" s="1"/>
  <c r="U365" i="38"/>
  <c r="W365" i="38" s="1"/>
  <c r="T302" i="38"/>
  <c r="V302" i="38" s="1"/>
  <c r="U302" i="38"/>
  <c r="W302" i="38" s="1"/>
  <c r="T380" i="43"/>
  <c r="V380" i="43" s="1"/>
  <c r="U380" i="43"/>
  <c r="W380" i="43" s="1"/>
  <c r="T454" i="39"/>
  <c r="V454" i="39" s="1"/>
  <c r="U454" i="39"/>
  <c r="W454" i="39" s="1"/>
  <c r="T415" i="38"/>
  <c r="V415" i="38" s="1"/>
  <c r="U415" i="38"/>
  <c r="W415" i="38" s="1"/>
  <c r="T309" i="42"/>
  <c r="V309" i="42" s="1"/>
  <c r="U309" i="42"/>
  <c r="W309" i="42" s="1"/>
  <c r="T464" i="39"/>
  <c r="V464" i="39" s="1"/>
  <c r="U464" i="39"/>
  <c r="W464" i="39" s="1"/>
  <c r="T248" i="41"/>
  <c r="V248" i="41" s="1"/>
  <c r="U248" i="41"/>
  <c r="W248" i="41" s="1"/>
  <c r="T284" i="38"/>
  <c r="V284" i="38" s="1"/>
  <c r="U284" i="38"/>
  <c r="W284" i="38" s="1"/>
  <c r="T290" i="39"/>
  <c r="V290" i="39" s="1"/>
  <c r="U290" i="39"/>
  <c r="W290" i="39" s="1"/>
  <c r="T438" i="40"/>
  <c r="V438" i="40" s="1"/>
  <c r="U438" i="40"/>
  <c r="W438" i="40" s="1"/>
  <c r="T438" i="42"/>
  <c r="V438" i="42" s="1"/>
  <c r="U438" i="42"/>
  <c r="W438" i="42" s="1"/>
  <c r="T438" i="38"/>
  <c r="V438" i="38" s="1"/>
  <c r="U438" i="38"/>
  <c r="W438" i="38" s="1"/>
  <c r="T165" i="41"/>
  <c r="V165" i="41" s="1"/>
  <c r="U165" i="41"/>
  <c r="W165" i="41" s="1"/>
  <c r="T247" i="38"/>
  <c r="V247" i="38" s="1"/>
  <c r="U247" i="38"/>
  <c r="W247" i="38" s="1"/>
  <c r="T478" i="39"/>
  <c r="V478" i="39" s="1"/>
  <c r="U478" i="39"/>
  <c r="W478" i="39" s="1"/>
  <c r="T343" i="40"/>
  <c r="V343" i="40" s="1"/>
  <c r="U343" i="40"/>
  <c r="W343" i="40" s="1"/>
  <c r="T196" i="41"/>
  <c r="V196" i="41" s="1"/>
  <c r="U196" i="41"/>
  <c r="W196" i="41" s="1"/>
  <c r="T356" i="43"/>
  <c r="V356" i="43" s="1"/>
  <c r="U356" i="43"/>
  <c r="W356" i="43" s="1"/>
  <c r="T114" i="41"/>
  <c r="V114" i="41" s="1"/>
  <c r="U114" i="41"/>
  <c r="W114" i="41" s="1"/>
  <c r="T342" i="38"/>
  <c r="V342" i="38" s="1"/>
  <c r="U342" i="38"/>
  <c r="W342" i="38" s="1"/>
  <c r="T342" i="39"/>
  <c r="V342" i="39" s="1"/>
  <c r="U342" i="39"/>
  <c r="W342" i="39" s="1"/>
  <c r="T257" i="43"/>
  <c r="V257" i="43" s="1"/>
  <c r="U257" i="43"/>
  <c r="W257" i="43" s="1"/>
  <c r="T257" i="44"/>
  <c r="V257" i="44" s="1"/>
  <c r="U257" i="44"/>
  <c r="W257" i="44" s="1"/>
  <c r="T281" i="38"/>
  <c r="V281" i="38" s="1"/>
  <c r="U281" i="38"/>
  <c r="W281" i="38" s="1"/>
  <c r="T279" i="44"/>
  <c r="V279" i="44" s="1"/>
  <c r="U279" i="44"/>
  <c r="W279" i="44" s="1"/>
  <c r="T279" i="39"/>
  <c r="V279" i="39" s="1"/>
  <c r="U279" i="39"/>
  <c r="W279" i="39" s="1"/>
  <c r="T260" i="38"/>
  <c r="V260" i="38" s="1"/>
  <c r="U260" i="38"/>
  <c r="W260" i="38" s="1"/>
  <c r="T160" i="38"/>
  <c r="V160" i="38" s="1"/>
  <c r="U160" i="38"/>
  <c r="W160" i="38" s="1"/>
  <c r="T190" i="39"/>
  <c r="V190" i="39" s="1"/>
  <c r="U190" i="39"/>
  <c r="W190" i="39" s="1"/>
  <c r="T267" i="37"/>
  <c r="V267" i="37" s="1"/>
  <c r="U267" i="37"/>
  <c r="W267" i="37" s="1"/>
  <c r="T268" i="38"/>
  <c r="V268" i="38" s="1"/>
  <c r="U268" i="38"/>
  <c r="W268" i="38" s="1"/>
  <c r="T268" i="42"/>
  <c r="V268" i="42" s="1"/>
  <c r="U268" i="42"/>
  <c r="W268" i="42" s="1"/>
  <c r="T264" i="37"/>
  <c r="V264" i="37" s="1"/>
  <c r="U264" i="37"/>
  <c r="W264" i="37" s="1"/>
  <c r="T89" i="37"/>
  <c r="V89" i="37" s="1"/>
  <c r="U89" i="37"/>
  <c r="W89" i="37" s="1"/>
  <c r="T220" i="38"/>
  <c r="V220" i="38" s="1"/>
  <c r="U220" i="38"/>
  <c r="W220" i="38" s="1"/>
  <c r="T240" i="37"/>
  <c r="V240" i="37" s="1"/>
  <c r="U240" i="37"/>
  <c r="W240" i="37" s="1"/>
  <c r="T189" i="37"/>
  <c r="V189" i="37" s="1"/>
  <c r="U189" i="37"/>
  <c r="W189" i="37" s="1"/>
  <c r="T84" i="37"/>
  <c r="V84" i="37" s="1"/>
  <c r="U84" i="37"/>
  <c r="W84" i="37" s="1"/>
  <c r="T179" i="37"/>
  <c r="V179" i="37" s="1"/>
  <c r="U179" i="37"/>
  <c r="W179" i="37" s="1"/>
  <c r="T202" i="38"/>
  <c r="V202" i="38" s="1"/>
  <c r="U202" i="38"/>
  <c r="W202" i="38" s="1"/>
  <c r="T315" i="38"/>
  <c r="V315" i="38" s="1"/>
  <c r="U315" i="38"/>
  <c r="W315" i="38" s="1"/>
  <c r="T315" i="43"/>
  <c r="V315" i="43" s="1"/>
  <c r="U315" i="43"/>
  <c r="W315" i="43" s="1"/>
  <c r="T399" i="41"/>
  <c r="V399" i="41" s="1"/>
  <c r="U399" i="41"/>
  <c r="W399" i="41" s="1"/>
  <c r="T399" i="37"/>
  <c r="V399" i="37" s="1"/>
  <c r="U399" i="37"/>
  <c r="W399" i="37" s="1"/>
  <c r="T246" i="44"/>
  <c r="V246" i="44" s="1"/>
  <c r="U246" i="44"/>
  <c r="W246" i="44" s="1"/>
  <c r="T333" i="40"/>
  <c r="V333" i="40" s="1"/>
  <c r="U333" i="40"/>
  <c r="W333" i="40" s="1"/>
  <c r="T333" i="38"/>
  <c r="V333" i="38" s="1"/>
  <c r="U333" i="38"/>
  <c r="W333" i="38" s="1"/>
  <c r="T108" i="41"/>
  <c r="V108" i="41" s="1"/>
  <c r="U108" i="41"/>
  <c r="W108" i="41" s="1"/>
  <c r="T393" i="40"/>
  <c r="V393" i="40" s="1"/>
  <c r="U393" i="40"/>
  <c r="W393" i="40" s="1"/>
  <c r="T91" i="38"/>
  <c r="V91" i="38" s="1"/>
  <c r="U91" i="38"/>
  <c r="W91" i="38" s="1"/>
  <c r="T222" i="44"/>
  <c r="V222" i="44" s="1"/>
  <c r="U222" i="44"/>
  <c r="W222" i="44" s="1"/>
  <c r="T126" i="38"/>
  <c r="V126" i="38" s="1"/>
  <c r="U126" i="38"/>
  <c r="W126" i="38" s="1"/>
  <c r="T126" i="37"/>
  <c r="V126" i="37" s="1"/>
  <c r="U126" i="37"/>
  <c r="W126" i="37" s="1"/>
  <c r="T126" i="43"/>
  <c r="V126" i="43" s="1"/>
  <c r="U126" i="43"/>
  <c r="W126" i="43" s="1"/>
  <c r="T184" i="38"/>
  <c r="V184" i="38" s="1"/>
  <c r="U184" i="38"/>
  <c r="W184" i="38" s="1"/>
  <c r="T168" i="38"/>
  <c r="V168" i="38" s="1"/>
  <c r="U168" i="38"/>
  <c r="W168" i="38" s="1"/>
  <c r="T209" i="40"/>
  <c r="V209" i="40" s="1"/>
  <c r="U209" i="40"/>
  <c r="W209" i="40" s="1"/>
  <c r="T100" i="39"/>
  <c r="V100" i="39" s="1"/>
  <c r="U100" i="39"/>
  <c r="W100" i="39" s="1"/>
  <c r="T265" i="38"/>
  <c r="V265" i="38" s="1"/>
  <c r="U265" i="38"/>
  <c r="W265" i="38" s="1"/>
  <c r="T192" i="37"/>
  <c r="V192" i="37" s="1"/>
  <c r="U192" i="37"/>
  <c r="W192" i="37" s="1"/>
  <c r="T258" i="38"/>
  <c r="V258" i="38" s="1"/>
  <c r="U258" i="38"/>
  <c r="W258" i="38" s="1"/>
  <c r="T258" i="40"/>
  <c r="V258" i="40" s="1"/>
  <c r="U258" i="40"/>
  <c r="W258" i="40" s="1"/>
  <c r="T167" i="37"/>
  <c r="V167" i="37" s="1"/>
  <c r="U167" i="37"/>
  <c r="W167" i="37" s="1"/>
  <c r="T348" i="38"/>
  <c r="V348" i="38" s="1"/>
  <c r="U348" i="38"/>
  <c r="W348" i="38" s="1"/>
  <c r="T348" i="42"/>
  <c r="V348" i="42" s="1"/>
  <c r="U348" i="42"/>
  <c r="W348" i="42" s="1"/>
  <c r="T164" i="37"/>
  <c r="V164" i="37" s="1"/>
  <c r="U164" i="37"/>
  <c r="W164" i="37" s="1"/>
  <c r="T164" i="38"/>
  <c r="V164" i="38" s="1"/>
  <c r="U164" i="38"/>
  <c r="W164" i="38" s="1"/>
  <c r="T447" i="37"/>
  <c r="V447" i="37" s="1"/>
  <c r="U447" i="37"/>
  <c r="W447" i="37" s="1"/>
  <c r="T447" i="40"/>
  <c r="V447" i="40" s="1"/>
  <c r="U447" i="40"/>
  <c r="W447" i="40" s="1"/>
  <c r="T94" i="37"/>
  <c r="V94" i="37" s="1"/>
  <c r="U94" i="37"/>
  <c r="W94" i="37" s="1"/>
  <c r="T374" i="44"/>
  <c r="V374" i="44" s="1"/>
  <c r="U374" i="44"/>
  <c r="W374" i="44" s="1"/>
  <c r="T419" i="39"/>
  <c r="V419" i="39" s="1"/>
  <c r="U419" i="39"/>
  <c r="W419" i="39" s="1"/>
  <c r="T201" i="39"/>
  <c r="V201" i="39" s="1"/>
  <c r="U201" i="39"/>
  <c r="W201" i="39" s="1"/>
  <c r="T303" i="40"/>
  <c r="V303" i="40" s="1"/>
  <c r="U303" i="40"/>
  <c r="W303" i="40" s="1"/>
  <c r="T440" i="39"/>
  <c r="V440" i="39" s="1"/>
  <c r="U440" i="39"/>
  <c r="W440" i="39" s="1"/>
  <c r="T440" i="41"/>
  <c r="V440" i="41" s="1"/>
  <c r="U440" i="41"/>
  <c r="W440" i="41" s="1"/>
  <c r="T351" i="40"/>
  <c r="V351" i="40" s="1"/>
  <c r="U351" i="40"/>
  <c r="W351" i="40" s="1"/>
  <c r="T404" i="43"/>
  <c r="V404" i="43" s="1"/>
  <c r="U404" i="43"/>
  <c r="W404" i="43" s="1"/>
  <c r="T404" i="42"/>
  <c r="V404" i="42" s="1"/>
  <c r="U404" i="42"/>
  <c r="W404" i="42" s="1"/>
  <c r="T404" i="44"/>
  <c r="V404" i="44" s="1"/>
  <c r="U404" i="44"/>
  <c r="W404" i="44" s="1"/>
  <c r="T355" i="41"/>
  <c r="V355" i="41" s="1"/>
  <c r="U355" i="41"/>
  <c r="W355" i="41" s="1"/>
  <c r="T355" i="39"/>
  <c r="V355" i="39" s="1"/>
  <c r="U355" i="39"/>
  <c r="W355" i="39" s="1"/>
  <c r="T355" i="38"/>
  <c r="V355" i="38" s="1"/>
  <c r="U355" i="38"/>
  <c r="W355" i="38" s="1"/>
  <c r="T456" i="39"/>
  <c r="V456" i="39" s="1"/>
  <c r="U456" i="39"/>
  <c r="W456" i="39" s="1"/>
  <c r="T456" i="42"/>
  <c r="V456" i="42" s="1"/>
  <c r="U456" i="42"/>
  <c r="W456" i="42" s="1"/>
  <c r="T201" i="38"/>
  <c r="V201" i="38" s="1"/>
  <c r="U201" i="38"/>
  <c r="W201" i="38" s="1"/>
  <c r="T318" i="43"/>
  <c r="V318" i="43" s="1"/>
  <c r="U318" i="43"/>
  <c r="W318" i="43" s="1"/>
  <c r="T318" i="37"/>
  <c r="V318" i="37" s="1"/>
  <c r="U318" i="37"/>
  <c r="W318" i="37" s="1"/>
  <c r="T318" i="42"/>
  <c r="V318" i="42" s="1"/>
  <c r="U318" i="42"/>
  <c r="W318" i="42" s="1"/>
  <c r="T318" i="39"/>
  <c r="V318" i="39" s="1"/>
  <c r="U318" i="39"/>
  <c r="W318" i="39" s="1"/>
  <c r="T117" i="43"/>
  <c r="V117" i="43" s="1"/>
  <c r="U117" i="43"/>
  <c r="W117" i="43" s="1"/>
  <c r="T117" i="42"/>
  <c r="V117" i="42" s="1"/>
  <c r="U117" i="42"/>
  <c r="W117" i="42" s="1"/>
  <c r="T117" i="38"/>
  <c r="V117" i="38" s="1"/>
  <c r="U117" i="38"/>
  <c r="W117" i="38" s="1"/>
  <c r="T117" i="39"/>
  <c r="V117" i="39" s="1"/>
  <c r="U117" i="39"/>
  <c r="W117" i="39" s="1"/>
  <c r="T177" i="44"/>
  <c r="V177" i="44" s="1"/>
  <c r="U177" i="44"/>
  <c r="W177" i="44" s="1"/>
  <c r="T177" i="37"/>
  <c r="V177" i="37" s="1"/>
  <c r="U177" i="37"/>
  <c r="W177" i="37" s="1"/>
  <c r="T177" i="39"/>
  <c r="V177" i="39" s="1"/>
  <c r="U177" i="39"/>
  <c r="W177" i="39" s="1"/>
  <c r="T228" i="38"/>
  <c r="V228" i="38" s="1"/>
  <c r="U228" i="38"/>
  <c r="W228" i="38" s="1"/>
  <c r="T228" i="40"/>
  <c r="V228" i="40" s="1"/>
  <c r="U228" i="40"/>
  <c r="W228" i="40" s="1"/>
  <c r="T370" i="38"/>
  <c r="V370" i="38" s="1"/>
  <c r="U370" i="38"/>
  <c r="W370" i="38" s="1"/>
  <c r="T81" i="36"/>
  <c r="V81" i="36" s="1"/>
  <c r="U81" i="36"/>
  <c r="W81" i="36" s="1"/>
  <c r="T81" i="34"/>
  <c r="V81" i="34" s="1"/>
  <c r="U81" i="34"/>
  <c r="W81" i="34" s="1"/>
  <c r="T219" i="37"/>
  <c r="V219" i="37" s="1"/>
  <c r="U219" i="37"/>
  <c r="W219" i="37" s="1"/>
  <c r="T219" i="39"/>
  <c r="V219" i="39" s="1"/>
  <c r="U219" i="39"/>
  <c r="W219" i="39" s="1"/>
  <c r="T255" i="39"/>
  <c r="V255" i="39" s="1"/>
  <c r="U255" i="39"/>
  <c r="W255" i="39" s="1"/>
  <c r="T255" i="38"/>
  <c r="V255" i="38" s="1"/>
  <c r="U255" i="38"/>
  <c r="W255" i="38" s="1"/>
  <c r="T255" i="44"/>
  <c r="V255" i="44" s="1"/>
  <c r="U255" i="44"/>
  <c r="W255" i="44" s="1"/>
  <c r="T255" i="37"/>
  <c r="V255" i="37" s="1"/>
  <c r="U255" i="37"/>
  <c r="W255" i="37" s="1"/>
  <c r="T331" i="39"/>
  <c r="V331" i="39" s="1"/>
  <c r="U331" i="39"/>
  <c r="W331" i="39" s="1"/>
  <c r="T331" i="38"/>
  <c r="V331" i="38" s="1"/>
  <c r="U331" i="38"/>
  <c r="W331" i="38" s="1"/>
  <c r="T331" i="41"/>
  <c r="V331" i="41" s="1"/>
  <c r="U331" i="41"/>
  <c r="W331" i="41" s="1"/>
  <c r="T331" i="37"/>
  <c r="V331" i="37" s="1"/>
  <c r="U331" i="37"/>
  <c r="W331" i="37" s="1"/>
  <c r="T402" i="38"/>
  <c r="V402" i="38" s="1"/>
  <c r="U402" i="38"/>
  <c r="W402" i="38" s="1"/>
  <c r="T310" i="39"/>
  <c r="V310" i="39" s="1"/>
  <c r="U310" i="39"/>
  <c r="W310" i="39" s="1"/>
  <c r="T310" i="38"/>
  <c r="V310" i="38" s="1"/>
  <c r="U310" i="38"/>
  <c r="W310" i="38" s="1"/>
  <c r="T353" i="39"/>
  <c r="V353" i="39" s="1"/>
  <c r="U353" i="39"/>
  <c r="W353" i="39" s="1"/>
  <c r="T162" i="42"/>
  <c r="V162" i="42" s="1"/>
  <c r="U162" i="42"/>
  <c r="W162" i="42" s="1"/>
  <c r="T434" i="37"/>
  <c r="V434" i="37" s="1"/>
  <c r="U434" i="37"/>
  <c r="W434" i="37" s="1"/>
  <c r="T234" i="38"/>
  <c r="V234" i="38" s="1"/>
  <c r="U234" i="38"/>
  <c r="W234" i="38" s="1"/>
  <c r="T313" i="43"/>
  <c r="V313" i="43" s="1"/>
  <c r="U313" i="43"/>
  <c r="W313" i="43" s="1"/>
  <c r="T411" i="38"/>
  <c r="V411" i="38" s="1"/>
  <c r="U411" i="38"/>
  <c r="W411" i="38" s="1"/>
  <c r="T425" i="43"/>
  <c r="V425" i="43" s="1"/>
  <c r="U425" i="43"/>
  <c r="W425" i="43" s="1"/>
  <c r="T127" i="43"/>
  <c r="V127" i="43" s="1"/>
  <c r="U127" i="43"/>
  <c r="W127" i="43" s="1"/>
  <c r="T127" i="38"/>
  <c r="V127" i="38" s="1"/>
  <c r="U127" i="38"/>
  <c r="W127" i="38" s="1"/>
  <c r="T379" i="40"/>
  <c r="V379" i="40" s="1"/>
  <c r="U379" i="40"/>
  <c r="W379" i="40" s="1"/>
  <c r="T379" i="37"/>
  <c r="V379" i="37" s="1"/>
  <c r="U379" i="37"/>
  <c r="W379" i="37" s="1"/>
  <c r="T159" i="39"/>
  <c r="V159" i="39" s="1"/>
  <c r="U159" i="39"/>
  <c r="W159" i="39" s="1"/>
  <c r="T269" i="38"/>
  <c r="V269" i="38" s="1"/>
  <c r="U269" i="38"/>
  <c r="W269" i="38" s="1"/>
  <c r="T243" i="40"/>
  <c r="V243" i="40" s="1"/>
  <c r="U243" i="40"/>
  <c r="W243" i="40" s="1"/>
  <c r="T243" i="37"/>
  <c r="V243" i="37" s="1"/>
  <c r="U243" i="37"/>
  <c r="W243" i="37" s="1"/>
  <c r="T243" i="42"/>
  <c r="V243" i="42" s="1"/>
  <c r="U243" i="42"/>
  <c r="W243" i="42" s="1"/>
  <c r="T468" i="40"/>
  <c r="V468" i="40" s="1"/>
  <c r="U468" i="40"/>
  <c r="W468" i="40" s="1"/>
  <c r="T329" i="37"/>
  <c r="V329" i="37" s="1"/>
  <c r="U329" i="37"/>
  <c r="W329" i="37" s="1"/>
  <c r="T289" i="40"/>
  <c r="V289" i="40" s="1"/>
  <c r="U289" i="40"/>
  <c r="W289" i="40" s="1"/>
  <c r="T207" i="40"/>
  <c r="V207" i="40" s="1"/>
  <c r="U207" i="40"/>
  <c r="W207" i="40" s="1"/>
  <c r="T207" i="38"/>
  <c r="V207" i="38" s="1"/>
  <c r="U207" i="38"/>
  <c r="W207" i="38" s="1"/>
  <c r="T427" i="37"/>
  <c r="V427" i="37" s="1"/>
  <c r="U427" i="37"/>
  <c r="W427" i="37" s="1"/>
  <c r="T138" i="38"/>
  <c r="V138" i="38" s="1"/>
  <c r="U138" i="38"/>
  <c r="W138" i="38" s="1"/>
  <c r="T467" i="37"/>
  <c r="V467" i="37" s="1"/>
  <c r="U467" i="37"/>
  <c r="W467" i="37" s="1"/>
  <c r="T467" i="38"/>
  <c r="V467" i="38" s="1"/>
  <c r="U467" i="38"/>
  <c r="W467" i="38" s="1"/>
  <c r="T472" i="38"/>
  <c r="V472" i="38" s="1"/>
  <c r="U472" i="38"/>
  <c r="W472" i="38" s="1"/>
  <c r="T472" i="39"/>
  <c r="V472" i="39" s="1"/>
  <c r="U472" i="39"/>
  <c r="W472" i="39" s="1"/>
  <c r="T344" i="44"/>
  <c r="V344" i="44" s="1"/>
  <c r="U344" i="44"/>
  <c r="W344" i="44" s="1"/>
  <c r="T344" i="41"/>
  <c r="V344" i="41" s="1"/>
  <c r="U344" i="41"/>
  <c r="W344" i="41" s="1"/>
  <c r="T344" i="40"/>
  <c r="V344" i="40" s="1"/>
  <c r="U344" i="40"/>
  <c r="W344" i="40" s="1"/>
  <c r="T344" i="42"/>
  <c r="V344" i="42" s="1"/>
  <c r="U344" i="42"/>
  <c r="W344" i="42" s="1"/>
  <c r="T166" i="42"/>
  <c r="V166" i="42" s="1"/>
  <c r="U166" i="42"/>
  <c r="W166" i="42" s="1"/>
  <c r="T166" i="44"/>
  <c r="V166" i="44" s="1"/>
  <c r="U166" i="44"/>
  <c r="W166" i="44" s="1"/>
  <c r="T119" i="37"/>
  <c r="V119" i="37" s="1"/>
  <c r="U119" i="37"/>
  <c r="W119" i="37" s="1"/>
  <c r="T119" i="38"/>
  <c r="V119" i="38" s="1"/>
  <c r="U119" i="38"/>
  <c r="W119" i="38" s="1"/>
  <c r="T359" i="40"/>
  <c r="V359" i="40" s="1"/>
  <c r="U359" i="40"/>
  <c r="W359" i="40" s="1"/>
  <c r="T359" i="39"/>
  <c r="V359" i="39" s="1"/>
  <c r="U359" i="39"/>
  <c r="W359" i="39" s="1"/>
  <c r="T475" i="43"/>
  <c r="V475" i="43" s="1"/>
  <c r="U475" i="43"/>
  <c r="W475" i="43" s="1"/>
  <c r="T475" i="38"/>
  <c r="V475" i="38" s="1"/>
  <c r="U475" i="38"/>
  <c r="W475" i="38" s="1"/>
  <c r="T448" i="37"/>
  <c r="V448" i="37" s="1"/>
  <c r="U448" i="37"/>
  <c r="W448" i="37" s="1"/>
  <c r="T448" i="41"/>
  <c r="V448" i="41" s="1"/>
  <c r="U448" i="41"/>
  <c r="W448" i="41" s="1"/>
  <c r="T448" i="39"/>
  <c r="V448" i="39" s="1"/>
  <c r="U448" i="39"/>
  <c r="W448" i="39" s="1"/>
  <c r="T448" i="42"/>
  <c r="V448" i="42" s="1"/>
  <c r="U448" i="42"/>
  <c r="W448" i="42" s="1"/>
  <c r="T324" i="42"/>
  <c r="V324" i="42" s="1"/>
  <c r="U324" i="42"/>
  <c r="W324" i="42" s="1"/>
  <c r="T324" i="37"/>
  <c r="V324" i="37" s="1"/>
  <c r="U324" i="37"/>
  <c r="W324" i="37" s="1"/>
  <c r="T236" i="44"/>
  <c r="V236" i="44" s="1"/>
  <c r="U236" i="44"/>
  <c r="W236" i="44" s="1"/>
  <c r="T131" i="42"/>
  <c r="V131" i="42" s="1"/>
  <c r="U131" i="42"/>
  <c r="W131" i="42" s="1"/>
  <c r="T186" i="40"/>
  <c r="V186" i="40" s="1"/>
  <c r="U186" i="40"/>
  <c r="W186" i="40" s="1"/>
  <c r="T186" i="39"/>
  <c r="V186" i="39" s="1"/>
  <c r="U186" i="39"/>
  <c r="W186" i="39" s="1"/>
  <c r="T186" i="42"/>
  <c r="V186" i="42" s="1"/>
  <c r="U186" i="42"/>
  <c r="W186" i="42" s="1"/>
  <c r="T394" i="37"/>
  <c r="V394" i="37" s="1"/>
  <c r="U394" i="37"/>
  <c r="W394" i="37" s="1"/>
  <c r="T394" i="38"/>
  <c r="V394" i="38" s="1"/>
  <c r="U394" i="38"/>
  <c r="W394" i="38" s="1"/>
  <c r="T394" i="44"/>
  <c r="V394" i="44" s="1"/>
  <c r="U394" i="44"/>
  <c r="W394" i="44" s="1"/>
  <c r="T444" i="43"/>
  <c r="V444" i="43" s="1"/>
  <c r="U444" i="43"/>
  <c r="W444" i="43" s="1"/>
  <c r="T444" i="38"/>
  <c r="V444" i="38" s="1"/>
  <c r="U444" i="38"/>
  <c r="W444" i="38" s="1"/>
  <c r="T444" i="37"/>
  <c r="V444" i="37" s="1"/>
  <c r="U444" i="37"/>
  <c r="W444" i="37" s="1"/>
  <c r="T437" i="40"/>
  <c r="V437" i="40" s="1"/>
  <c r="U437" i="40"/>
  <c r="W437" i="40" s="1"/>
  <c r="T437" i="42"/>
  <c r="V437" i="42" s="1"/>
  <c r="U437" i="42"/>
  <c r="W437" i="42" s="1"/>
  <c r="T437" i="37"/>
  <c r="V437" i="37" s="1"/>
  <c r="U437" i="37"/>
  <c r="W437" i="37" s="1"/>
  <c r="T156" i="40"/>
  <c r="V156" i="40" s="1"/>
  <c r="U156" i="40"/>
  <c r="W156" i="40" s="1"/>
  <c r="T125" i="43"/>
  <c r="V125" i="43" s="1"/>
  <c r="U125" i="43"/>
  <c r="W125" i="43" s="1"/>
  <c r="T125" i="38"/>
  <c r="V125" i="38" s="1"/>
  <c r="U125" i="38"/>
  <c r="W125" i="38" s="1"/>
  <c r="T90" i="42"/>
  <c r="V90" i="42" s="1"/>
  <c r="U90" i="42"/>
  <c r="W90" i="42" s="1"/>
  <c r="T90" i="37"/>
  <c r="V90" i="37" s="1"/>
  <c r="U90" i="37"/>
  <c r="W90" i="37" s="1"/>
  <c r="T307" i="37"/>
  <c r="V307" i="37" s="1"/>
  <c r="U307" i="37"/>
  <c r="W307" i="37" s="1"/>
  <c r="T307" i="41"/>
  <c r="V307" i="41" s="1"/>
  <c r="U307" i="41"/>
  <c r="W307" i="41" s="1"/>
  <c r="T307" i="40"/>
  <c r="V307" i="40" s="1"/>
  <c r="U307" i="40"/>
  <c r="W307" i="40" s="1"/>
  <c r="T314" i="37"/>
  <c r="V314" i="37" s="1"/>
  <c r="U314" i="37"/>
  <c r="W314" i="37" s="1"/>
  <c r="T314" i="39"/>
  <c r="V314" i="39" s="1"/>
  <c r="U314" i="39"/>
  <c r="W314" i="39" s="1"/>
  <c r="T314" i="38"/>
  <c r="V314" i="38" s="1"/>
  <c r="U314" i="38"/>
  <c r="W314" i="38" s="1"/>
  <c r="T314" i="43"/>
  <c r="V314" i="43" s="1"/>
  <c r="U314" i="43"/>
  <c r="W314" i="43" s="1"/>
  <c r="T233" i="38"/>
  <c r="V233" i="38" s="1"/>
  <c r="U233" i="38"/>
  <c r="W233" i="38" s="1"/>
  <c r="T416" i="43"/>
  <c r="V416" i="43" s="1"/>
  <c r="U416" i="43"/>
  <c r="W416" i="43" s="1"/>
  <c r="T250" i="37"/>
  <c r="V250" i="37" s="1"/>
  <c r="U250" i="37"/>
  <c r="W250" i="37" s="1"/>
  <c r="T295" i="38"/>
  <c r="V295" i="38" s="1"/>
  <c r="U295" i="38"/>
  <c r="W295" i="38" s="1"/>
  <c r="T295" i="37"/>
  <c r="V295" i="37" s="1"/>
  <c r="U295" i="37"/>
  <c r="W295" i="37" s="1"/>
  <c r="T367" i="44"/>
  <c r="V367" i="44" s="1"/>
  <c r="U367" i="44"/>
  <c r="W367" i="44" s="1"/>
  <c r="T455" i="37"/>
  <c r="V455" i="37" s="1"/>
  <c r="U455" i="37"/>
  <c r="W455" i="37" s="1"/>
  <c r="T395" i="37"/>
  <c r="V395" i="37" s="1"/>
  <c r="U395" i="37"/>
  <c r="W395" i="37" s="1"/>
  <c r="T395" i="38"/>
  <c r="V395" i="38" s="1"/>
  <c r="U395" i="38"/>
  <c r="W395" i="38" s="1"/>
  <c r="T395" i="40"/>
  <c r="V395" i="40" s="1"/>
  <c r="U395" i="40"/>
  <c r="W395" i="40" s="1"/>
  <c r="T457" i="38"/>
  <c r="V457" i="38" s="1"/>
  <c r="U457" i="38"/>
  <c r="W457" i="38" s="1"/>
  <c r="T457" i="37"/>
  <c r="V457" i="37" s="1"/>
  <c r="U457" i="37"/>
  <c r="W457" i="37" s="1"/>
  <c r="T435" i="43"/>
  <c r="V435" i="43" s="1"/>
  <c r="U435" i="43"/>
  <c r="W435" i="43" s="1"/>
  <c r="T398" i="38"/>
  <c r="V398" i="38" s="1"/>
  <c r="U398" i="38"/>
  <c r="W398" i="38" s="1"/>
  <c r="T372" i="38"/>
  <c r="V372" i="38" s="1"/>
  <c r="U372" i="38"/>
  <c r="W372" i="38" s="1"/>
  <c r="T372" i="39"/>
  <c r="V372" i="39" s="1"/>
  <c r="U372" i="39"/>
  <c r="W372" i="39" s="1"/>
  <c r="T328" i="38"/>
  <c r="V328" i="38" s="1"/>
  <c r="U328" i="38"/>
  <c r="W328" i="38" s="1"/>
  <c r="T328" i="39"/>
  <c r="V328" i="39" s="1"/>
  <c r="U328" i="39"/>
  <c r="W328" i="39" s="1"/>
  <c r="T328" i="37"/>
  <c r="V328" i="37" s="1"/>
  <c r="U328" i="37"/>
  <c r="W328" i="37" s="1"/>
  <c r="T148" i="37"/>
  <c r="V148" i="37" s="1"/>
  <c r="U148" i="37"/>
  <c r="W148" i="37" s="1"/>
  <c r="T339" i="38"/>
  <c r="V339" i="38" s="1"/>
  <c r="U339" i="38"/>
  <c r="W339" i="38" s="1"/>
  <c r="T339" i="42"/>
  <c r="V339" i="42" s="1"/>
  <c r="U339" i="42"/>
  <c r="W339" i="42" s="1"/>
  <c r="T111" i="37"/>
  <c r="V111" i="37" s="1"/>
  <c r="U111" i="37"/>
  <c r="W111" i="37" s="1"/>
  <c r="T292" i="37"/>
  <c r="V292" i="37" s="1"/>
  <c r="U292" i="37"/>
  <c r="W292" i="37" s="1"/>
  <c r="T292" i="38"/>
  <c r="V292" i="38" s="1"/>
  <c r="U292" i="38"/>
  <c r="W292" i="38" s="1"/>
  <c r="T292" i="40"/>
  <c r="V292" i="40" s="1"/>
  <c r="U292" i="40"/>
  <c r="W292" i="40" s="1"/>
  <c r="T362" i="38"/>
  <c r="V362" i="38" s="1"/>
  <c r="U362" i="38"/>
  <c r="W362" i="38" s="1"/>
  <c r="T362" i="42"/>
  <c r="V362" i="42" s="1"/>
  <c r="U362" i="42"/>
  <c r="W362" i="42" s="1"/>
  <c r="T362" i="37"/>
  <c r="V362" i="37" s="1"/>
  <c r="U362" i="37"/>
  <c r="W362" i="37" s="1"/>
  <c r="T110" i="38"/>
  <c r="V110" i="38" s="1"/>
  <c r="U110" i="38"/>
  <c r="W110" i="38" s="1"/>
  <c r="T110" i="39"/>
  <c r="V110" i="39" s="1"/>
  <c r="U110" i="39"/>
  <c r="W110" i="39" s="1"/>
  <c r="T317" i="40"/>
  <c r="V317" i="40" s="1"/>
  <c r="U317" i="40"/>
  <c r="W317" i="40" s="1"/>
  <c r="T317" i="37"/>
  <c r="V317" i="37" s="1"/>
  <c r="U317" i="37"/>
  <c r="W317" i="37" s="1"/>
  <c r="T396" i="41"/>
  <c r="V396" i="41" s="1"/>
  <c r="U396" i="41"/>
  <c r="W396" i="41" s="1"/>
  <c r="T396" i="39"/>
  <c r="V396" i="39" s="1"/>
  <c r="U396" i="39"/>
  <c r="W396" i="39" s="1"/>
  <c r="T396" i="37"/>
  <c r="V396" i="37" s="1"/>
  <c r="U396" i="37"/>
  <c r="W396" i="37" s="1"/>
  <c r="T336" i="38"/>
  <c r="V336" i="38" s="1"/>
  <c r="U336" i="38"/>
  <c r="W336" i="38" s="1"/>
  <c r="T336" i="37"/>
  <c r="V336" i="37" s="1"/>
  <c r="U336" i="37"/>
  <c r="W336" i="37" s="1"/>
  <c r="T238" i="41"/>
  <c r="V238" i="41" s="1"/>
  <c r="U238" i="41"/>
  <c r="W238" i="41" s="1"/>
  <c r="T238" i="42"/>
  <c r="V238" i="42" s="1"/>
  <c r="U238" i="42"/>
  <c r="W238" i="42" s="1"/>
  <c r="T238" i="37"/>
  <c r="V238" i="37" s="1"/>
  <c r="U238" i="37"/>
  <c r="W238" i="37" s="1"/>
  <c r="T116" i="38"/>
  <c r="V116" i="38" s="1"/>
  <c r="U116" i="38"/>
  <c r="W116" i="38" s="1"/>
  <c r="T116" i="42"/>
  <c r="V116" i="42" s="1"/>
  <c r="U116" i="42"/>
  <c r="W116" i="42" s="1"/>
  <c r="T241" i="42"/>
  <c r="V241" i="42" s="1"/>
  <c r="U241" i="42"/>
  <c r="W241" i="42" s="1"/>
  <c r="T241" i="37"/>
  <c r="V241" i="37" s="1"/>
  <c r="U241" i="37"/>
  <c r="W241" i="37" s="1"/>
  <c r="T322" i="40"/>
  <c r="V322" i="40" s="1"/>
  <c r="U322" i="40"/>
  <c r="W322" i="40" s="1"/>
  <c r="T322" i="44"/>
  <c r="V322" i="44" s="1"/>
  <c r="U322" i="44"/>
  <c r="W322" i="44" s="1"/>
  <c r="T322" i="43"/>
  <c r="V322" i="43" s="1"/>
  <c r="U322" i="43"/>
  <c r="W322" i="43" s="1"/>
  <c r="T322" i="37"/>
  <c r="V322" i="37" s="1"/>
  <c r="U322" i="37"/>
  <c r="W322" i="37" s="1"/>
  <c r="T384" i="40"/>
  <c r="V384" i="40" s="1"/>
  <c r="U384" i="40"/>
  <c r="W384" i="40" s="1"/>
  <c r="T384" i="37"/>
  <c r="V384" i="37" s="1"/>
  <c r="U384" i="37"/>
  <c r="W384" i="37" s="1"/>
  <c r="T384" i="41"/>
  <c r="V384" i="41" s="1"/>
  <c r="U384" i="41"/>
  <c r="W384" i="41" s="1"/>
  <c r="T384" i="42"/>
  <c r="V384" i="42" s="1"/>
  <c r="U384" i="42"/>
  <c r="W384" i="42" s="1"/>
  <c r="T384" i="43"/>
  <c r="V384" i="43" s="1"/>
  <c r="U384" i="43"/>
  <c r="W384" i="43" s="1"/>
  <c r="T217" i="42"/>
  <c r="V217" i="42" s="1"/>
  <c r="U217" i="42"/>
  <c r="W217" i="42" s="1"/>
  <c r="T426" i="38"/>
  <c r="V426" i="38" s="1"/>
  <c r="U426" i="38"/>
  <c r="W426" i="38" s="1"/>
  <c r="T146" i="39"/>
  <c r="V146" i="39" s="1"/>
  <c r="U146" i="39"/>
  <c r="W146" i="39" s="1"/>
  <c r="T146" i="44"/>
  <c r="V146" i="44" s="1"/>
  <c r="U146" i="44"/>
  <c r="W146" i="44" s="1"/>
  <c r="T252" i="41"/>
  <c r="V252" i="41" s="1"/>
  <c r="U252" i="41"/>
  <c r="W252" i="41" s="1"/>
  <c r="T190" i="37"/>
  <c r="V190" i="37" s="1"/>
  <c r="U190" i="37"/>
  <c r="W190" i="37" s="1"/>
  <c r="T190" i="38"/>
  <c r="V190" i="38" s="1"/>
  <c r="U190" i="38"/>
  <c r="W190" i="38" s="1"/>
  <c r="T287" i="39"/>
  <c r="V287" i="39" s="1"/>
  <c r="U287" i="39"/>
  <c r="W287" i="39" s="1"/>
  <c r="T287" i="38"/>
  <c r="V287" i="38" s="1"/>
  <c r="U287" i="38"/>
  <c r="W287" i="38" s="1"/>
  <c r="T287" i="41"/>
  <c r="V287" i="41" s="1"/>
  <c r="U287" i="41"/>
  <c r="W287" i="41" s="1"/>
  <c r="T287" i="37"/>
  <c r="V287" i="37" s="1"/>
  <c r="U287" i="37"/>
  <c r="W287" i="37" s="1"/>
  <c r="T431" i="39"/>
  <c r="V431" i="39" s="1"/>
  <c r="U431" i="39"/>
  <c r="W431" i="39" s="1"/>
  <c r="T413" i="40"/>
  <c r="V413" i="40" s="1"/>
  <c r="U413" i="40"/>
  <c r="W413" i="40" s="1"/>
  <c r="T413" i="43"/>
  <c r="V413" i="43" s="1"/>
  <c r="U413" i="43"/>
  <c r="W413" i="43" s="1"/>
  <c r="T413" i="38"/>
  <c r="V413" i="38" s="1"/>
  <c r="U413" i="38"/>
  <c r="W413" i="38" s="1"/>
  <c r="T413" i="41"/>
  <c r="V413" i="41" s="1"/>
  <c r="U413" i="41"/>
  <c r="W413" i="41" s="1"/>
  <c r="T106" i="39"/>
  <c r="V106" i="39" s="1"/>
  <c r="U106" i="39"/>
  <c r="W106" i="39" s="1"/>
  <c r="T274" i="38"/>
  <c r="V274" i="38" s="1"/>
  <c r="U274" i="38"/>
  <c r="W274" i="38" s="1"/>
  <c r="T224" i="38"/>
  <c r="V224" i="38" s="1"/>
  <c r="U224" i="38"/>
  <c r="W224" i="38" s="1"/>
  <c r="T224" i="43"/>
  <c r="V224" i="43" s="1"/>
  <c r="U224" i="43"/>
  <c r="W224" i="43" s="1"/>
  <c r="T378" i="37"/>
  <c r="V378" i="37" s="1"/>
  <c r="U378" i="37"/>
  <c r="W378" i="37" s="1"/>
  <c r="T378" i="38"/>
  <c r="V378" i="38" s="1"/>
  <c r="U378" i="38"/>
  <c r="W378" i="38" s="1"/>
  <c r="T254" i="38"/>
  <c r="V254" i="38" s="1"/>
  <c r="U254" i="38"/>
  <c r="W254" i="38" s="1"/>
  <c r="T150" i="42"/>
  <c r="V150" i="42" s="1"/>
  <c r="U150" i="42"/>
  <c r="W150" i="42" s="1"/>
  <c r="T150" i="37"/>
  <c r="V150" i="37" s="1"/>
  <c r="U150" i="37"/>
  <c r="W150" i="37" s="1"/>
  <c r="T150" i="39"/>
  <c r="V150" i="39" s="1"/>
  <c r="U150" i="39"/>
  <c r="W150" i="39" s="1"/>
  <c r="T381" i="38"/>
  <c r="V381" i="38" s="1"/>
  <c r="U381" i="38"/>
  <c r="W381" i="38" s="1"/>
  <c r="T88" i="38"/>
  <c r="V88" i="38" s="1"/>
  <c r="U88" i="38"/>
  <c r="W88" i="38" s="1"/>
  <c r="T269" i="39"/>
  <c r="V269" i="39" s="1"/>
  <c r="U269" i="39"/>
  <c r="W269" i="39" s="1"/>
  <c r="T269" i="37"/>
  <c r="V269" i="37" s="1"/>
  <c r="U269" i="37"/>
  <c r="W269" i="37" s="1"/>
  <c r="T120" i="42"/>
  <c r="V120" i="42" s="1"/>
  <c r="U120" i="42"/>
  <c r="W120" i="42" s="1"/>
  <c r="T85" i="38"/>
  <c r="V85" i="38" s="1"/>
  <c r="U85" i="38"/>
  <c r="W85" i="38" s="1"/>
  <c r="T86" i="40"/>
  <c r="V86" i="40" s="1"/>
  <c r="U86" i="40"/>
  <c r="W86" i="40" s="1"/>
  <c r="T86" i="37"/>
  <c r="V86" i="37" s="1"/>
  <c r="U86" i="37"/>
  <c r="W86" i="37" s="1"/>
  <c r="T89" i="38"/>
  <c r="V89" i="38" s="1"/>
  <c r="U89" i="38"/>
  <c r="W89" i="38" s="1"/>
  <c r="T197" i="37"/>
  <c r="V197" i="37" s="1"/>
  <c r="U197" i="37"/>
  <c r="W197" i="37" s="1"/>
  <c r="T197" i="39"/>
  <c r="V197" i="39" s="1"/>
  <c r="U197" i="39"/>
  <c r="W197" i="39" s="1"/>
  <c r="T197" i="38"/>
  <c r="V197" i="38" s="1"/>
  <c r="U197" i="38"/>
  <c r="W197" i="38" s="1"/>
  <c r="T240" i="38"/>
  <c r="V240" i="38" s="1"/>
  <c r="U240" i="38"/>
  <c r="W240" i="38" s="1"/>
  <c r="T388" i="40"/>
  <c r="V388" i="40" s="1"/>
  <c r="U388" i="40"/>
  <c r="W388" i="40" s="1"/>
  <c r="T388" i="41"/>
  <c r="V388" i="41" s="1"/>
  <c r="U388" i="41"/>
  <c r="W388" i="41" s="1"/>
  <c r="T188" i="43"/>
  <c r="V188" i="43" s="1"/>
  <c r="U188" i="43"/>
  <c r="W188" i="43" s="1"/>
  <c r="T188" i="38"/>
  <c r="V188" i="38" s="1"/>
  <c r="U188" i="38"/>
  <c r="W188" i="38" s="1"/>
  <c r="T188" i="37"/>
  <c r="V188" i="37" s="1"/>
  <c r="U188" i="37"/>
  <c r="W188" i="37" s="1"/>
  <c r="T87" i="37"/>
  <c r="V87" i="37" s="1"/>
  <c r="U87" i="37"/>
  <c r="W87" i="37" s="1"/>
  <c r="T87" i="39"/>
  <c r="V87" i="39" s="1"/>
  <c r="U87" i="39"/>
  <c r="W87" i="39" s="1"/>
  <c r="T87" i="38"/>
  <c r="V87" i="38" s="1"/>
  <c r="U87" i="38"/>
  <c r="W87" i="38" s="1"/>
  <c r="T267" i="39"/>
  <c r="V267" i="39" s="1"/>
  <c r="U267" i="39"/>
  <c r="W267" i="39" s="1"/>
  <c r="T267" i="43"/>
  <c r="V267" i="43" s="1"/>
  <c r="U267" i="43"/>
  <c r="W267" i="43" s="1"/>
  <c r="T267" i="40"/>
  <c r="V267" i="40" s="1"/>
  <c r="U267" i="40"/>
  <c r="W267" i="40" s="1"/>
  <c r="T267" i="38"/>
  <c r="V267" i="38" s="1"/>
  <c r="U267" i="38"/>
  <c r="W267" i="38" s="1"/>
  <c r="T268" i="37"/>
  <c r="V268" i="37" s="1"/>
  <c r="U268" i="37"/>
  <c r="W268" i="37" s="1"/>
  <c r="T149" i="38"/>
  <c r="V149" i="38" s="1"/>
  <c r="U149" i="38"/>
  <c r="W149" i="38" s="1"/>
  <c r="T264" i="38"/>
  <c r="V264" i="38" s="1"/>
  <c r="U264" i="38"/>
  <c r="W264" i="38" s="1"/>
  <c r="T180" i="38"/>
  <c r="V180" i="38" s="1"/>
  <c r="U180" i="38"/>
  <c r="W180" i="38" s="1"/>
  <c r="T388" i="38"/>
  <c r="V388" i="38" s="1"/>
  <c r="U388" i="38"/>
  <c r="W388" i="38" s="1"/>
  <c r="T388" i="37"/>
  <c r="V388" i="37" s="1"/>
  <c r="U388" i="37"/>
  <c r="W388" i="37" s="1"/>
  <c r="T189" i="38"/>
  <c r="V189" i="38" s="1"/>
  <c r="U189" i="38"/>
  <c r="W189" i="38" s="1"/>
  <c r="T84" i="38"/>
  <c r="V84" i="38" s="1"/>
  <c r="U84" i="38"/>
  <c r="W84" i="38" s="1"/>
  <c r="T180" i="37"/>
  <c r="V180" i="37" s="1"/>
  <c r="U180" i="37"/>
  <c r="W180" i="37" s="1"/>
  <c r="T179" i="44"/>
  <c r="V179" i="44" s="1"/>
  <c r="U179" i="44"/>
  <c r="W179" i="44" s="1"/>
  <c r="T386" i="38"/>
  <c r="V386" i="38" s="1"/>
  <c r="U386" i="38"/>
  <c r="W386" i="38" s="1"/>
  <c r="T386" i="37"/>
  <c r="V386" i="37" s="1"/>
  <c r="U386" i="37"/>
  <c r="W386" i="37" s="1"/>
  <c r="T316" i="38"/>
  <c r="V316" i="38" s="1"/>
  <c r="U316" i="38"/>
  <c r="W316" i="38" s="1"/>
  <c r="T316" i="37"/>
  <c r="V316" i="37" s="1"/>
  <c r="U316" i="37"/>
  <c r="W316" i="37" s="1"/>
  <c r="T206" i="38"/>
  <c r="V206" i="38" s="1"/>
  <c r="U206" i="38"/>
  <c r="W206" i="38" s="1"/>
  <c r="T206" i="37"/>
  <c r="V206" i="37" s="1"/>
  <c r="U206" i="37"/>
  <c r="W206" i="37" s="1"/>
  <c r="T410" i="37"/>
  <c r="V410" i="37" s="1"/>
  <c r="U410" i="37"/>
  <c r="W410" i="37" s="1"/>
  <c r="T410" i="38"/>
  <c r="V410" i="38" s="1"/>
  <c r="U410" i="38"/>
  <c r="W410" i="38" s="1"/>
  <c r="T341" i="38"/>
  <c r="V341" i="38" s="1"/>
  <c r="U341" i="38"/>
  <c r="W341" i="38" s="1"/>
  <c r="T341" i="37"/>
  <c r="V341" i="37" s="1"/>
  <c r="U341" i="37"/>
  <c r="W341" i="37" s="1"/>
  <c r="T277" i="39"/>
  <c r="V277" i="39" s="1"/>
  <c r="U277" i="39"/>
  <c r="W277" i="39" s="1"/>
  <c r="T277" i="37"/>
  <c r="V277" i="37" s="1"/>
  <c r="U277" i="37"/>
  <c r="W277" i="37" s="1"/>
  <c r="T277" i="38"/>
  <c r="V277" i="38" s="1"/>
  <c r="U277" i="38"/>
  <c r="W277" i="38" s="1"/>
  <c r="T277" i="40"/>
  <c r="V277" i="40" s="1"/>
  <c r="U277" i="40"/>
  <c r="W277" i="40" s="1"/>
  <c r="T95" i="38"/>
  <c r="V95" i="38" s="1"/>
  <c r="U95" i="38"/>
  <c r="W95" i="38" s="1"/>
  <c r="T239" i="37"/>
  <c r="V239" i="37" s="1"/>
  <c r="U239" i="37"/>
  <c r="W239" i="37" s="1"/>
  <c r="T399" i="38"/>
  <c r="V399" i="38" s="1"/>
  <c r="U399" i="38"/>
  <c r="W399" i="38" s="1"/>
  <c r="T246" i="38"/>
  <c r="V246" i="38" s="1"/>
  <c r="U246" i="38"/>
  <c r="W246" i="38" s="1"/>
  <c r="T246" i="37"/>
  <c r="V246" i="37" s="1"/>
  <c r="U246" i="37"/>
  <c r="W246" i="37" s="1"/>
  <c r="T306" i="37"/>
  <c r="V306" i="37" s="1"/>
  <c r="U306" i="37"/>
  <c r="W306" i="37" s="1"/>
  <c r="T340" i="37"/>
  <c r="V340" i="37" s="1"/>
  <c r="U340" i="37"/>
  <c r="W340" i="37" s="1"/>
  <c r="T178" i="38"/>
  <c r="V178" i="38" s="1"/>
  <c r="U178" i="38"/>
  <c r="W178" i="38" s="1"/>
  <c r="T108" i="37"/>
  <c r="V108" i="37" s="1"/>
  <c r="U108" i="37"/>
  <c r="W108" i="37" s="1"/>
  <c r="T108" i="38"/>
  <c r="V108" i="38" s="1"/>
  <c r="U108" i="38"/>
  <c r="W108" i="38" s="1"/>
  <c r="T393" i="38"/>
  <c r="V393" i="38" s="1"/>
  <c r="U393" i="38"/>
  <c r="W393" i="38" s="1"/>
  <c r="T91" i="37"/>
  <c r="V91" i="37" s="1"/>
  <c r="U91" i="37"/>
  <c r="W91" i="37" s="1"/>
  <c r="T183" i="38"/>
  <c r="V183" i="38" s="1"/>
  <c r="U183" i="38"/>
  <c r="W183" i="38" s="1"/>
  <c r="T183" i="37"/>
  <c r="V183" i="37" s="1"/>
  <c r="U183" i="37"/>
  <c r="W183" i="37" s="1"/>
  <c r="T209" i="37"/>
  <c r="V209" i="37" s="1"/>
  <c r="U209" i="37"/>
  <c r="W209" i="37" s="1"/>
  <c r="T209" i="38"/>
  <c r="V209" i="38" s="1"/>
  <c r="U209" i="38"/>
  <c r="W209" i="38" s="1"/>
  <c r="T209" i="42"/>
  <c r="V209" i="42" s="1"/>
  <c r="U209" i="42"/>
  <c r="W209" i="42" s="1"/>
  <c r="T249" i="38"/>
  <c r="V249" i="38" s="1"/>
  <c r="U249" i="38"/>
  <c r="W249" i="38" s="1"/>
  <c r="T100" i="40"/>
  <c r="V100" i="40" s="1"/>
  <c r="U100" i="40"/>
  <c r="W100" i="40" s="1"/>
  <c r="T265" i="37"/>
  <c r="V265" i="37" s="1"/>
  <c r="U265" i="37"/>
  <c r="W265" i="37" s="1"/>
  <c r="T265" i="40"/>
  <c r="V265" i="40" s="1"/>
  <c r="U265" i="40"/>
  <c r="W265" i="40" s="1"/>
  <c r="T174" i="38"/>
  <c r="V174" i="38" s="1"/>
  <c r="U174" i="38"/>
  <c r="W174" i="38" s="1"/>
  <c r="T174" i="37"/>
  <c r="V174" i="37" s="1"/>
  <c r="U174" i="37"/>
  <c r="W174" i="37" s="1"/>
  <c r="T428" i="40"/>
  <c r="V428" i="40" s="1"/>
  <c r="U428" i="40"/>
  <c r="W428" i="40" s="1"/>
  <c r="T428" i="37"/>
  <c r="V428" i="37" s="1"/>
  <c r="U428" i="37"/>
  <c r="W428" i="37" s="1"/>
  <c r="T145" i="38"/>
  <c r="V145" i="38" s="1"/>
  <c r="U145" i="38"/>
  <c r="W145" i="38" s="1"/>
  <c r="T145" i="37"/>
  <c r="V145" i="37" s="1"/>
  <c r="U145" i="37"/>
  <c r="W145" i="37" s="1"/>
  <c r="T192" i="38"/>
  <c r="V192" i="38" s="1"/>
  <c r="U192" i="38"/>
  <c r="W192" i="38" s="1"/>
  <c r="T154" i="39"/>
  <c r="V154" i="39" s="1"/>
  <c r="U154" i="39"/>
  <c r="W154" i="39" s="1"/>
  <c r="T154" i="38"/>
  <c r="V154" i="38" s="1"/>
  <c r="U154" i="38"/>
  <c r="W154" i="38" s="1"/>
  <c r="T154" i="37"/>
  <c r="V154" i="37" s="1"/>
  <c r="U154" i="37"/>
  <c r="W154" i="37" s="1"/>
  <c r="T258" i="37"/>
  <c r="V258" i="37" s="1"/>
  <c r="U258" i="37"/>
  <c r="W258" i="37" s="1"/>
  <c r="T167" i="38"/>
  <c r="V167" i="38" s="1"/>
  <c r="U167" i="38"/>
  <c r="W167" i="38" s="1"/>
  <c r="T222" i="37"/>
  <c r="V222" i="37" s="1"/>
  <c r="U222" i="37"/>
  <c r="W222" i="37" s="1"/>
  <c r="T222" i="38"/>
  <c r="V222" i="38" s="1"/>
  <c r="U222" i="38"/>
  <c r="W222" i="38" s="1"/>
  <c r="T348" i="37"/>
  <c r="V348" i="37" s="1"/>
  <c r="U348" i="37"/>
  <c r="W348" i="37" s="1"/>
  <c r="T184" i="39"/>
  <c r="V184" i="39" s="1"/>
  <c r="U184" i="39"/>
  <c r="W184" i="39" s="1"/>
  <c r="T161" i="38"/>
  <c r="V161" i="38" s="1"/>
  <c r="U161" i="38"/>
  <c r="W161" i="38" s="1"/>
  <c r="T161" i="37"/>
  <c r="V161" i="37" s="1"/>
  <c r="U161" i="37"/>
  <c r="W161" i="37" s="1"/>
  <c r="T447" i="38"/>
  <c r="V447" i="38" s="1"/>
  <c r="U447" i="38"/>
  <c r="W447" i="38" s="1"/>
  <c r="T355" i="37"/>
  <c r="V355" i="37" s="1"/>
  <c r="U355" i="37"/>
  <c r="W355" i="37" s="1"/>
  <c r="T462" i="38"/>
  <c r="V462" i="38" s="1"/>
  <c r="U462" i="38"/>
  <c r="W462" i="38" s="1"/>
  <c r="T94" i="38"/>
  <c r="V94" i="38" s="1"/>
  <c r="U94" i="38"/>
  <c r="W94" i="38" s="1"/>
  <c r="T374" i="37"/>
  <c r="V374" i="37" s="1"/>
  <c r="U374" i="37"/>
  <c r="W374" i="37" s="1"/>
  <c r="T374" i="38"/>
  <c r="V374" i="38" s="1"/>
  <c r="U374" i="38"/>
  <c r="W374" i="38" s="1"/>
  <c r="T327" i="37"/>
  <c r="V327" i="37" s="1"/>
  <c r="U327" i="37"/>
  <c r="W327" i="37" s="1"/>
  <c r="T419" i="37"/>
  <c r="V419" i="37" s="1"/>
  <c r="U419" i="37"/>
  <c r="W419" i="37" s="1"/>
  <c r="T419" i="38"/>
  <c r="V419" i="38" s="1"/>
  <c r="U419" i="38"/>
  <c r="W419" i="38" s="1"/>
  <c r="T251" i="38"/>
  <c r="V251" i="38" s="1"/>
  <c r="U251" i="38"/>
  <c r="W251" i="38" s="1"/>
  <c r="T251" i="37"/>
  <c r="V251" i="37" s="1"/>
  <c r="U251" i="37"/>
  <c r="W251" i="37" s="1"/>
  <c r="T303" i="38"/>
  <c r="V303" i="38" s="1"/>
  <c r="U303" i="38"/>
  <c r="W303" i="38" s="1"/>
  <c r="T440" i="37"/>
  <c r="V440" i="37" s="1"/>
  <c r="U440" i="37"/>
  <c r="W440" i="37" s="1"/>
  <c r="T351" i="37"/>
  <c r="V351" i="37" s="1"/>
  <c r="U351" i="37"/>
  <c r="W351" i="37" s="1"/>
  <c r="T404" i="37"/>
  <c r="V404" i="37" s="1"/>
  <c r="U404" i="37"/>
  <c r="W404" i="37" s="1"/>
  <c r="T456" i="37"/>
  <c r="V456" i="37" s="1"/>
  <c r="U456" i="37"/>
  <c r="W456" i="37" s="1"/>
  <c r="T327" i="38"/>
  <c r="V327" i="38" s="1"/>
  <c r="U327" i="38"/>
  <c r="W327" i="38" s="1"/>
  <c r="T477" i="38"/>
  <c r="V477" i="38" s="1"/>
  <c r="U477" i="38"/>
  <c r="W477" i="38" s="1"/>
  <c r="T477" i="37"/>
  <c r="V477" i="37" s="1"/>
  <c r="U477" i="37"/>
  <c r="W477" i="37" s="1"/>
  <c r="T349" i="38"/>
  <c r="V349" i="38" s="1"/>
  <c r="U349" i="38"/>
  <c r="W349" i="38" s="1"/>
  <c r="T177" i="38"/>
  <c r="V177" i="38" s="1"/>
  <c r="U177" i="38"/>
  <c r="W177" i="38" s="1"/>
  <c r="T228" i="37"/>
  <c r="V228" i="37" s="1"/>
  <c r="U228" i="37"/>
  <c r="W228" i="37" s="1"/>
  <c r="T370" i="37"/>
  <c r="V370" i="37" s="1"/>
  <c r="U370" i="37"/>
  <c r="W370" i="37" s="1"/>
  <c r="T81" i="35"/>
  <c r="V81" i="35" s="1"/>
  <c r="U81" i="35"/>
  <c r="W81" i="35" s="1"/>
  <c r="T402" i="37"/>
  <c r="V402" i="37" s="1"/>
  <c r="U402" i="37"/>
  <c r="W402" i="37" s="1"/>
  <c r="T418" i="38"/>
  <c r="V418" i="38" s="1"/>
  <c r="U418" i="38"/>
  <c r="W418" i="38" s="1"/>
  <c r="T221" i="37"/>
  <c r="V221" i="37" s="1"/>
  <c r="U221" i="37"/>
  <c r="W221" i="37" s="1"/>
  <c r="T235" i="38"/>
  <c r="V235" i="38" s="1"/>
  <c r="U235" i="38"/>
  <c r="W235" i="38" s="1"/>
  <c r="T283" i="38"/>
  <c r="V283" i="38" s="1"/>
  <c r="U283" i="38"/>
  <c r="W283" i="38" s="1"/>
  <c r="T211" i="37"/>
  <c r="V211" i="37" s="1"/>
  <c r="U211" i="37"/>
  <c r="W211" i="37" s="1"/>
  <c r="T211" i="38"/>
  <c r="V211" i="38" s="1"/>
  <c r="U211" i="38"/>
  <c r="W211" i="38" s="1"/>
  <c r="T406" i="37"/>
  <c r="V406" i="37" s="1"/>
  <c r="U406" i="37"/>
  <c r="W406" i="37" s="1"/>
  <c r="T406" i="38"/>
  <c r="V406" i="38" s="1"/>
  <c r="U406" i="38"/>
  <c r="W406" i="38" s="1"/>
  <c r="T245" i="38"/>
  <c r="V245" i="38" s="1"/>
  <c r="U245" i="38"/>
  <c r="W245" i="38" s="1"/>
  <c r="T470" i="38"/>
  <c r="V470" i="38" s="1"/>
  <c r="U470" i="38"/>
  <c r="W470" i="38" s="1"/>
  <c r="T470" i="37"/>
  <c r="V470" i="37" s="1"/>
  <c r="U470" i="37"/>
  <c r="W470" i="37" s="1"/>
  <c r="T276" i="37"/>
  <c r="V276" i="37" s="1"/>
  <c r="U276" i="37"/>
  <c r="W276" i="37" s="1"/>
  <c r="T276" i="38"/>
  <c r="V276" i="38" s="1"/>
  <c r="U276" i="38"/>
  <c r="W276" i="38" s="1"/>
  <c r="T461" i="38"/>
  <c r="V461" i="38" s="1"/>
  <c r="U461" i="38"/>
  <c r="W461" i="38" s="1"/>
  <c r="T300" i="38"/>
  <c r="V300" i="38" s="1"/>
  <c r="U300" i="38"/>
  <c r="W300" i="38" s="1"/>
  <c r="T397" i="37"/>
  <c r="V397" i="37" s="1"/>
  <c r="U397" i="37"/>
  <c r="W397" i="37" s="1"/>
  <c r="T137" i="38"/>
  <c r="V137" i="38" s="1"/>
  <c r="U137" i="38"/>
  <c r="W137" i="38" s="1"/>
  <c r="T352" i="38"/>
  <c r="V352" i="38" s="1"/>
  <c r="U352" i="38"/>
  <c r="W352" i="38" s="1"/>
  <c r="T226" i="38"/>
  <c r="V226" i="38" s="1"/>
  <c r="U226" i="38"/>
  <c r="W226" i="38" s="1"/>
  <c r="T313" i="38"/>
  <c r="V313" i="38" s="1"/>
  <c r="U313" i="38"/>
  <c r="W313" i="38" s="1"/>
  <c r="T212" i="37"/>
  <c r="V212" i="37" s="1"/>
  <c r="U212" i="37"/>
  <c r="W212" i="37" s="1"/>
  <c r="T360" i="37"/>
  <c r="V360" i="37" s="1"/>
  <c r="U360" i="37"/>
  <c r="W360" i="37" s="1"/>
  <c r="T130" i="37"/>
  <c r="V130" i="37" s="1"/>
  <c r="U130" i="37"/>
  <c r="W130" i="37" s="1"/>
  <c r="T361" i="38"/>
  <c r="V361" i="38" s="1"/>
  <c r="U361" i="38"/>
  <c r="W361" i="38" s="1"/>
  <c r="T210" i="38"/>
  <c r="V210" i="38" s="1"/>
  <c r="U210" i="38"/>
  <c r="W210" i="38" s="1"/>
  <c r="T391" i="37"/>
  <c r="V391" i="37" s="1"/>
  <c r="U391" i="37"/>
  <c r="W391" i="37" s="1"/>
  <c r="T420" i="37"/>
  <c r="V420" i="37" s="1"/>
  <c r="U420" i="37"/>
  <c r="W420" i="37" s="1"/>
  <c r="T420" i="38"/>
  <c r="V420" i="38" s="1"/>
  <c r="U420" i="38"/>
  <c r="W420" i="38" s="1"/>
  <c r="T231" i="37"/>
  <c r="V231" i="37" s="1"/>
  <c r="U231" i="37"/>
  <c r="W231" i="37" s="1"/>
  <c r="T203" i="37"/>
  <c r="V203" i="37" s="1"/>
  <c r="U203" i="37"/>
  <c r="W203" i="37" s="1"/>
  <c r="T422" i="37"/>
  <c r="V422" i="37" s="1"/>
  <c r="U422" i="37"/>
  <c r="W422" i="37" s="1"/>
  <c r="T422" i="38"/>
  <c r="V422" i="38" s="1"/>
  <c r="U422" i="38"/>
  <c r="W422" i="38" s="1"/>
  <c r="T208" i="37"/>
  <c r="V208" i="37" s="1"/>
  <c r="U208" i="37"/>
  <c r="W208" i="37" s="1"/>
  <c r="T172" i="38"/>
  <c r="V172" i="38" s="1"/>
  <c r="U172" i="38"/>
  <c r="W172" i="38" s="1"/>
  <c r="T473" i="37"/>
  <c r="V473" i="37" s="1"/>
  <c r="U473" i="37"/>
  <c r="W473" i="37" s="1"/>
  <c r="T109" i="38"/>
  <c r="V109" i="38" s="1"/>
  <c r="U109" i="38"/>
  <c r="W109" i="38" s="1"/>
  <c r="T266" i="37"/>
  <c r="V266" i="37" s="1"/>
  <c r="U266" i="37"/>
  <c r="W266" i="37" s="1"/>
  <c r="T99" i="37"/>
  <c r="V99" i="37" s="1"/>
  <c r="U99" i="37"/>
  <c r="W99" i="37" s="1"/>
  <c r="T99" i="38"/>
  <c r="V99" i="38" s="1"/>
  <c r="U99" i="38"/>
  <c r="W99" i="38" s="1"/>
  <c r="T293" i="38"/>
  <c r="V293" i="38" s="1"/>
  <c r="U293" i="38"/>
  <c r="W293" i="38" s="1"/>
  <c r="T162" i="37"/>
  <c r="V162" i="37" s="1"/>
  <c r="U162" i="37"/>
  <c r="W162" i="37" s="1"/>
  <c r="T273" i="37"/>
  <c r="V273" i="37" s="1"/>
  <c r="U273" i="37"/>
  <c r="W273" i="37" s="1"/>
  <c r="T463" i="38"/>
  <c r="V463" i="38" s="1"/>
  <c r="U463" i="38"/>
  <c r="W463" i="38" s="1"/>
  <c r="T463" i="37"/>
  <c r="V463" i="37" s="1"/>
  <c r="U463" i="37"/>
  <c r="W463" i="37" s="1"/>
  <c r="T321" i="37"/>
  <c r="V321" i="37" s="1"/>
  <c r="U321" i="37"/>
  <c r="W321" i="37" s="1"/>
  <c r="T460" i="38"/>
  <c r="V460" i="38" s="1"/>
  <c r="U460" i="38"/>
  <c r="W460" i="38" s="1"/>
  <c r="T460" i="37"/>
  <c r="V460" i="37" s="1"/>
  <c r="U460" i="37"/>
  <c r="W460" i="37" s="1"/>
  <c r="T175" i="38"/>
  <c r="V175" i="38" s="1"/>
  <c r="U175" i="38"/>
  <c r="W175" i="38" s="1"/>
  <c r="T244" i="38"/>
  <c r="V244" i="38" s="1"/>
  <c r="U244" i="38"/>
  <c r="W244" i="38" s="1"/>
  <c r="T185" i="38"/>
  <c r="V185" i="38" s="1"/>
  <c r="U185" i="38"/>
  <c r="W185" i="38" s="1"/>
  <c r="T459" i="38"/>
  <c r="V459" i="38" s="1"/>
  <c r="U459" i="38"/>
  <c r="W459" i="38" s="1"/>
  <c r="T275" i="38"/>
  <c r="V275" i="38" s="1"/>
  <c r="U275" i="38"/>
  <c r="W275" i="38" s="1"/>
  <c r="T425" i="37"/>
  <c r="V425" i="37" s="1"/>
  <c r="U425" i="37"/>
  <c r="W425" i="37" s="1"/>
  <c r="T425" i="38"/>
  <c r="V425" i="38" s="1"/>
  <c r="U425" i="38"/>
  <c r="W425" i="38" s="1"/>
  <c r="T127" i="37"/>
  <c r="V127" i="37" s="1"/>
  <c r="U127" i="37"/>
  <c r="W127" i="37" s="1"/>
  <c r="T379" i="38"/>
  <c r="V379" i="38" s="1"/>
  <c r="U379" i="38"/>
  <c r="W379" i="38" s="1"/>
  <c r="T93" i="37"/>
  <c r="V93" i="37" s="1"/>
  <c r="U93" i="37"/>
  <c r="W93" i="37" s="1"/>
  <c r="T93" i="38"/>
  <c r="V93" i="38" s="1"/>
  <c r="U93" i="38"/>
  <c r="W93" i="38" s="1"/>
  <c r="T357" i="38"/>
  <c r="V357" i="38" s="1"/>
  <c r="U357" i="38"/>
  <c r="W357" i="38" s="1"/>
  <c r="T147" i="38"/>
  <c r="V147" i="38" s="1"/>
  <c r="U147" i="38"/>
  <c r="W147" i="38" s="1"/>
  <c r="T423" i="38"/>
  <c r="V423" i="38" s="1"/>
  <c r="U423" i="38"/>
  <c r="W423" i="38" s="1"/>
  <c r="T403" i="38"/>
  <c r="V403" i="38" s="1"/>
  <c r="U403" i="38"/>
  <c r="W403" i="38" s="1"/>
  <c r="T323" i="37"/>
  <c r="V323" i="37" s="1"/>
  <c r="U323" i="37"/>
  <c r="W323" i="37" s="1"/>
  <c r="T323" i="38"/>
  <c r="V323" i="38" s="1"/>
  <c r="U323" i="38"/>
  <c r="W323" i="38" s="1"/>
  <c r="T191" i="37"/>
  <c r="V191" i="37" s="1"/>
  <c r="U191" i="37"/>
  <c r="W191" i="37" s="1"/>
  <c r="T243" i="38"/>
  <c r="V243" i="38" s="1"/>
  <c r="U243" i="38"/>
  <c r="W243" i="38" s="1"/>
  <c r="T468" i="37"/>
  <c r="V468" i="37" s="1"/>
  <c r="U468" i="37"/>
  <c r="W468" i="37" s="1"/>
  <c r="T468" i="38"/>
  <c r="V468" i="38" s="1"/>
  <c r="U468" i="38"/>
  <c r="W468" i="38" s="1"/>
  <c r="T414" i="37"/>
  <c r="V414" i="37" s="1"/>
  <c r="U414" i="37"/>
  <c r="W414" i="37" s="1"/>
  <c r="T329" i="38"/>
  <c r="V329" i="38" s="1"/>
  <c r="U329" i="38"/>
  <c r="W329" i="38" s="1"/>
  <c r="T289" i="38"/>
  <c r="V289" i="38" s="1"/>
  <c r="U289" i="38"/>
  <c r="W289" i="38" s="1"/>
  <c r="T170" i="38"/>
  <c r="V170" i="38" s="1"/>
  <c r="U170" i="38"/>
  <c r="W170" i="38" s="1"/>
  <c r="T170" i="37"/>
  <c r="V170" i="37" s="1"/>
  <c r="U170" i="37"/>
  <c r="W170" i="37" s="1"/>
  <c r="T207" i="37"/>
  <c r="V207" i="37" s="1"/>
  <c r="U207" i="37"/>
  <c r="W207" i="37" s="1"/>
  <c r="T132" i="38"/>
  <c r="V132" i="38" s="1"/>
  <c r="U132" i="38"/>
  <c r="W132" i="38" s="1"/>
  <c r="T216" i="44"/>
  <c r="V216" i="44" s="1"/>
  <c r="U216" i="44"/>
  <c r="W216" i="44" s="1"/>
  <c r="T216" i="37"/>
  <c r="V216" i="37" s="1"/>
  <c r="U216" i="37"/>
  <c r="W216" i="37" s="1"/>
  <c r="T138" i="39"/>
  <c r="V138" i="39" s="1"/>
  <c r="U138" i="39"/>
  <c r="W138" i="39" s="1"/>
  <c r="T424" i="38"/>
  <c r="V424" i="38" s="1"/>
  <c r="U424" i="38"/>
  <c r="W424" i="38" s="1"/>
  <c r="T424" i="37"/>
  <c r="V424" i="37" s="1"/>
  <c r="U424" i="37"/>
  <c r="W424" i="37" s="1"/>
  <c r="T344" i="37"/>
  <c r="V344" i="37" s="1"/>
  <c r="U344" i="37"/>
  <c r="W344" i="37" s="1"/>
  <c r="T382" i="37"/>
  <c r="V382" i="37" s="1"/>
  <c r="U382" i="37"/>
  <c r="W382" i="37" s="1"/>
  <c r="T236" i="38"/>
  <c r="V236" i="38" s="1"/>
  <c r="U236" i="38"/>
  <c r="W236" i="38" s="1"/>
  <c r="T236" i="37"/>
  <c r="V236" i="37" s="1"/>
  <c r="U236" i="37"/>
  <c r="W236" i="37" s="1"/>
  <c r="T131" i="38"/>
  <c r="V131" i="38" s="1"/>
  <c r="U131" i="38"/>
  <c r="W131" i="38" s="1"/>
  <c r="T186" i="37"/>
  <c r="V186" i="37" s="1"/>
  <c r="U186" i="37"/>
  <c r="W186" i="37" s="1"/>
  <c r="T186" i="38"/>
  <c r="V186" i="38" s="1"/>
  <c r="U186" i="38"/>
  <c r="W186" i="38" s="1"/>
  <c r="T429" i="37"/>
  <c r="V429" i="37" s="1"/>
  <c r="U429" i="37"/>
  <c r="W429" i="37" s="1"/>
  <c r="T242" i="37"/>
  <c r="V242" i="37" s="1"/>
  <c r="U242" i="37"/>
  <c r="W242" i="37" s="1"/>
  <c r="T125" i="37"/>
  <c r="V125" i="37" s="1"/>
  <c r="U125" i="37"/>
  <c r="W125" i="37" s="1"/>
  <c r="T307" i="38"/>
  <c r="V307" i="38" s="1"/>
  <c r="U307" i="38"/>
  <c r="W307" i="38" s="1"/>
  <c r="T452" i="38"/>
  <c r="V452" i="38" s="1"/>
  <c r="U452" i="38"/>
  <c r="W452" i="38" s="1"/>
  <c r="T416" i="38"/>
  <c r="V416" i="38" s="1"/>
  <c r="U416" i="38"/>
  <c r="W416" i="38" s="1"/>
  <c r="T250" i="38"/>
  <c r="V250" i="38" s="1"/>
  <c r="U250" i="38"/>
  <c r="W250" i="38" s="1"/>
  <c r="T474" i="37"/>
  <c r="V474" i="37" s="1"/>
  <c r="U474" i="37"/>
  <c r="W474" i="37" s="1"/>
  <c r="T373" i="40"/>
  <c r="V373" i="40" s="1"/>
  <c r="U373" i="40"/>
  <c r="W373" i="40" s="1"/>
  <c r="T373" i="38"/>
  <c r="V373" i="38" s="1"/>
  <c r="U373" i="38"/>
  <c r="W373" i="38" s="1"/>
  <c r="T373" i="41"/>
  <c r="V373" i="41" s="1"/>
  <c r="U373" i="41"/>
  <c r="W373" i="41" s="1"/>
  <c r="T373" i="39"/>
  <c r="V373" i="39" s="1"/>
  <c r="U373" i="39"/>
  <c r="W373" i="39" s="1"/>
  <c r="T367" i="38"/>
  <c r="V367" i="38" s="1"/>
  <c r="U367" i="38"/>
  <c r="W367" i="38" s="1"/>
  <c r="T465" i="37"/>
  <c r="V465" i="37" s="1"/>
  <c r="U465" i="37"/>
  <c r="W465" i="37" s="1"/>
  <c r="T364" i="37"/>
  <c r="V364" i="37" s="1"/>
  <c r="U364" i="37"/>
  <c r="W364" i="37" s="1"/>
  <c r="T455" i="38"/>
  <c r="V455" i="38" s="1"/>
  <c r="U455" i="38"/>
  <c r="W455" i="38" s="1"/>
  <c r="T435" i="38"/>
  <c r="V435" i="38" s="1"/>
  <c r="U435" i="38"/>
  <c r="W435" i="38" s="1"/>
  <c r="T435" i="37"/>
  <c r="V435" i="37" s="1"/>
  <c r="U435" i="37"/>
  <c r="W435" i="37" s="1"/>
  <c r="T339" i="37"/>
  <c r="V339" i="37" s="1"/>
  <c r="U339" i="37"/>
  <c r="W339" i="37" s="1"/>
  <c r="T445" i="38"/>
  <c r="V445" i="38" s="1"/>
  <c r="U445" i="38"/>
  <c r="W445" i="38" s="1"/>
  <c r="T384" i="38"/>
  <c r="V384" i="38" s="1"/>
  <c r="U384" i="38"/>
  <c r="W384" i="38" s="1"/>
  <c r="T217" i="37"/>
  <c r="V217" i="37" s="1"/>
  <c r="U217" i="37"/>
  <c r="W217" i="37" s="1"/>
  <c r="T426" i="37"/>
  <c r="V426" i="37" s="1"/>
  <c r="U426" i="37"/>
  <c r="W426" i="37" s="1"/>
  <c r="T252" i="37"/>
  <c r="V252" i="37" s="1"/>
  <c r="U252" i="37"/>
  <c r="W252" i="37" s="1"/>
  <c r="T187" i="37"/>
  <c r="V187" i="37" s="1"/>
  <c r="U187" i="37"/>
  <c r="W187" i="37" s="1"/>
  <c r="T204" i="38"/>
  <c r="V204" i="38" s="1"/>
  <c r="U204" i="38"/>
  <c r="W204" i="38" s="1"/>
  <c r="T171" i="38"/>
  <c r="V171" i="38" s="1"/>
  <c r="U171" i="38"/>
  <c r="W171" i="38" s="1"/>
  <c r="T377" i="37"/>
  <c r="V377" i="37" s="1"/>
  <c r="U377" i="37"/>
  <c r="W377" i="37" s="1"/>
  <c r="T334" i="37"/>
  <c r="V334" i="37" s="1"/>
  <c r="U334" i="37"/>
  <c r="W334" i="37" s="1"/>
  <c r="T334" i="38"/>
  <c r="V334" i="38" s="1"/>
  <c r="U334" i="38"/>
  <c r="W334" i="38" s="1"/>
  <c r="T182" i="37"/>
  <c r="V182" i="37" s="1"/>
  <c r="U182" i="37"/>
  <c r="W182" i="37" s="1"/>
  <c r="T405" i="37"/>
  <c r="V405" i="37" s="1"/>
  <c r="U405" i="37"/>
  <c r="W405" i="37" s="1"/>
  <c r="T358" i="38"/>
  <c r="V358" i="38" s="1"/>
  <c r="U358" i="38"/>
  <c r="W358" i="38" s="1"/>
  <c r="T358" i="37"/>
  <c r="V358" i="37" s="1"/>
  <c r="U358" i="37"/>
  <c r="W358" i="37" s="1"/>
  <c r="T193" i="38"/>
  <c r="V193" i="38" s="1"/>
  <c r="U193" i="38"/>
  <c r="W193" i="38" s="1"/>
  <c r="T169" i="37"/>
  <c r="V169" i="37" s="1"/>
  <c r="U169" i="37"/>
  <c r="W169" i="37" s="1"/>
  <c r="T345" i="38"/>
  <c r="V345" i="38" s="1"/>
  <c r="U345" i="38"/>
  <c r="W345" i="38" s="1"/>
  <c r="T134" i="37"/>
  <c r="V134" i="37" s="1"/>
  <c r="U134" i="37"/>
  <c r="W134" i="37" s="1"/>
  <c r="T286" i="37"/>
  <c r="V286" i="37" s="1"/>
  <c r="U286" i="37"/>
  <c r="W286" i="37" s="1"/>
  <c r="T286" i="38"/>
  <c r="V286" i="38" s="1"/>
  <c r="U286" i="38"/>
  <c r="W286" i="38" s="1"/>
  <c r="T158" i="39"/>
  <c r="V158" i="39" s="1"/>
  <c r="U158" i="39"/>
  <c r="W158" i="39" s="1"/>
  <c r="T158" i="37"/>
  <c r="V158" i="37" s="1"/>
  <c r="U158" i="37"/>
  <c r="W158" i="37" s="1"/>
  <c r="T376" i="38"/>
  <c r="V376" i="38" s="1"/>
  <c r="U376" i="38"/>
  <c r="W376" i="38" s="1"/>
  <c r="T376" i="37"/>
  <c r="V376" i="37" s="1"/>
  <c r="U376" i="37"/>
  <c r="W376" i="37" s="1"/>
  <c r="T302" i="40"/>
  <c r="V302" i="40" s="1"/>
  <c r="U302" i="40"/>
  <c r="W302" i="40" s="1"/>
  <c r="T302" i="41"/>
  <c r="V302" i="41" s="1"/>
  <c r="U302" i="41"/>
  <c r="W302" i="41" s="1"/>
  <c r="T302" i="37"/>
  <c r="V302" i="37" s="1"/>
  <c r="U302" i="37"/>
  <c r="W302" i="37" s="1"/>
  <c r="T112" i="41"/>
  <c r="V112" i="41" s="1"/>
  <c r="U112" i="41"/>
  <c r="W112" i="41" s="1"/>
  <c r="T380" i="37"/>
  <c r="V380" i="37" s="1"/>
  <c r="U380" i="37"/>
  <c r="W380" i="37" s="1"/>
  <c r="T380" i="39"/>
  <c r="V380" i="39" s="1"/>
  <c r="U380" i="39"/>
  <c r="W380" i="39" s="1"/>
  <c r="T380" i="44"/>
  <c r="V380" i="44" s="1"/>
  <c r="U380" i="44"/>
  <c r="W380" i="44" s="1"/>
  <c r="T105" i="39"/>
  <c r="V105" i="39" s="1"/>
  <c r="U105" i="39"/>
  <c r="W105" i="39" s="1"/>
  <c r="T105" i="37"/>
  <c r="V105" i="37" s="1"/>
  <c r="U105" i="37"/>
  <c r="W105" i="37" s="1"/>
  <c r="T105" i="38"/>
  <c r="V105" i="38" s="1"/>
  <c r="U105" i="38"/>
  <c r="W105" i="38" s="1"/>
  <c r="T454" i="38"/>
  <c r="V454" i="38" s="1"/>
  <c r="U454" i="38"/>
  <c r="W454" i="38" s="1"/>
  <c r="T128" i="38"/>
  <c r="V128" i="38" s="1"/>
  <c r="U128" i="38"/>
  <c r="W128" i="38" s="1"/>
  <c r="T128" i="40"/>
  <c r="V128" i="40" s="1"/>
  <c r="U128" i="40"/>
  <c r="W128" i="40" s="1"/>
  <c r="T128" i="43"/>
  <c r="V128" i="43" s="1"/>
  <c r="U128" i="43"/>
  <c r="W128" i="43" s="1"/>
  <c r="T415" i="44"/>
  <c r="V415" i="44" s="1"/>
  <c r="U415" i="44"/>
  <c r="W415" i="44" s="1"/>
  <c r="T415" i="37"/>
  <c r="V415" i="37" s="1"/>
  <c r="U415" i="37"/>
  <c r="W415" i="37" s="1"/>
  <c r="T309" i="37"/>
  <c r="V309" i="37" s="1"/>
  <c r="U309" i="37"/>
  <c r="W309" i="37" s="1"/>
  <c r="T309" i="39"/>
  <c r="V309" i="39" s="1"/>
  <c r="U309" i="39"/>
  <c r="W309" i="39" s="1"/>
  <c r="T309" i="41"/>
  <c r="V309" i="41" s="1"/>
  <c r="U309" i="41"/>
  <c r="W309" i="41" s="1"/>
  <c r="T392" i="38"/>
  <c r="V392" i="38" s="1"/>
  <c r="U392" i="38"/>
  <c r="W392" i="38" s="1"/>
  <c r="T326" i="38"/>
  <c r="V326" i="38" s="1"/>
  <c r="U326" i="38"/>
  <c r="W326" i="38" s="1"/>
  <c r="T248" i="38"/>
  <c r="V248" i="38" s="1"/>
  <c r="U248" i="38"/>
  <c r="W248" i="38" s="1"/>
  <c r="T284" i="37"/>
  <c r="V284" i="37" s="1"/>
  <c r="U284" i="37"/>
  <c r="W284" i="37" s="1"/>
  <c r="T290" i="38"/>
  <c r="V290" i="38" s="1"/>
  <c r="U290" i="38"/>
  <c r="W290" i="38" s="1"/>
  <c r="T218" i="38"/>
  <c r="V218" i="38" s="1"/>
  <c r="U218" i="38"/>
  <c r="W218" i="38" s="1"/>
  <c r="T438" i="37"/>
  <c r="V438" i="37" s="1"/>
  <c r="U438" i="37"/>
  <c r="W438" i="37" s="1"/>
  <c r="T433" i="37"/>
  <c r="V433" i="37" s="1"/>
  <c r="U433" i="37"/>
  <c r="W433" i="37" s="1"/>
  <c r="T165" i="38"/>
  <c r="V165" i="38" s="1"/>
  <c r="U165" i="38"/>
  <c r="W165" i="38" s="1"/>
  <c r="T366" i="38"/>
  <c r="V366" i="38" s="1"/>
  <c r="U366" i="38"/>
  <c r="W366" i="38" s="1"/>
  <c r="T247" i="37"/>
  <c r="V247" i="37" s="1"/>
  <c r="U247" i="37"/>
  <c r="W247" i="37" s="1"/>
  <c r="T478" i="37"/>
  <c r="V478" i="37" s="1"/>
  <c r="U478" i="37"/>
  <c r="W478" i="37" s="1"/>
  <c r="T343" i="38"/>
  <c r="V343" i="38" s="1"/>
  <c r="U343" i="38"/>
  <c r="W343" i="38" s="1"/>
  <c r="T343" i="37"/>
  <c r="V343" i="37" s="1"/>
  <c r="U343" i="37"/>
  <c r="W343" i="37" s="1"/>
  <c r="T311" i="38"/>
  <c r="V311" i="38" s="1"/>
  <c r="U311" i="38"/>
  <c r="W311" i="38" s="1"/>
  <c r="T311" i="37"/>
  <c r="V311" i="37" s="1"/>
  <c r="U311" i="37"/>
  <c r="W311" i="37" s="1"/>
  <c r="T305" i="38"/>
  <c r="V305" i="38" s="1"/>
  <c r="U305" i="38"/>
  <c r="W305" i="38" s="1"/>
  <c r="T114" i="37"/>
  <c r="V114" i="37" s="1"/>
  <c r="U114" i="37"/>
  <c r="W114" i="37" s="1"/>
  <c r="T114" i="38"/>
  <c r="V114" i="38" s="1"/>
  <c r="U114" i="38"/>
  <c r="W114" i="38" s="1"/>
  <c r="T421" i="38"/>
  <c r="V421" i="38" s="1"/>
  <c r="U421" i="38"/>
  <c r="W421" i="38" s="1"/>
  <c r="T257" i="38"/>
  <c r="V257" i="38" s="1"/>
  <c r="U257" i="38"/>
  <c r="W257" i="38" s="1"/>
  <c r="T414" i="38"/>
  <c r="V414" i="38" s="1"/>
  <c r="U414" i="38"/>
  <c r="W414" i="38" s="1"/>
  <c r="T442" i="37"/>
  <c r="V442" i="37" s="1"/>
  <c r="U442" i="37"/>
  <c r="W442" i="37" s="1"/>
  <c r="T259" i="38"/>
  <c r="V259" i="38" s="1"/>
  <c r="U259" i="38"/>
  <c r="W259" i="38" s="1"/>
  <c r="T259" i="37"/>
  <c r="V259" i="37" s="1"/>
  <c r="U259" i="37"/>
  <c r="W259" i="37" s="1"/>
  <c r="T129" i="38"/>
  <c r="V129" i="38" s="1"/>
  <c r="U129" i="38"/>
  <c r="W129" i="38" s="1"/>
  <c r="T139" i="37"/>
  <c r="V139" i="37" s="1"/>
  <c r="U139" i="37"/>
  <c r="W139" i="37" s="1"/>
  <c r="T144" i="37"/>
  <c r="V144" i="37" s="1"/>
  <c r="U144" i="37"/>
  <c r="W144" i="37" s="1"/>
  <c r="T278" i="38"/>
  <c r="V278" i="38" s="1"/>
  <c r="U278" i="38"/>
  <c r="W278" i="38" s="1"/>
  <c r="T453" i="37"/>
  <c r="V453" i="37" s="1"/>
  <c r="U453" i="37"/>
  <c r="W453" i="37" s="1"/>
  <c r="T453" i="38"/>
  <c r="V453" i="38" s="1"/>
  <c r="U453" i="38"/>
  <c r="W453" i="38" s="1"/>
  <c r="T390" i="38"/>
  <c r="V390" i="38" s="1"/>
  <c r="U390" i="38"/>
  <c r="W390" i="38" s="1"/>
  <c r="T400" i="38"/>
  <c r="V400" i="38" s="1"/>
  <c r="U400" i="38"/>
  <c r="W400" i="38" s="1"/>
  <c r="T368" i="37"/>
  <c r="V368" i="37" s="1"/>
  <c r="U368" i="37"/>
  <c r="W368" i="37" s="1"/>
  <c r="T451" i="38"/>
  <c r="V451" i="38" s="1"/>
  <c r="U451" i="38"/>
  <c r="W451" i="38" s="1"/>
  <c r="T298" i="37"/>
  <c r="V298" i="37" s="1"/>
  <c r="U298" i="37"/>
  <c r="W298" i="37" s="1"/>
  <c r="T298" i="38"/>
  <c r="V298" i="38" s="1"/>
  <c r="U298" i="38"/>
  <c r="W298" i="38" s="1"/>
  <c r="T330" i="37"/>
  <c r="V330" i="37" s="1"/>
  <c r="U330" i="37"/>
  <c r="W330" i="37" s="1"/>
  <c r="T417" i="38"/>
  <c r="V417" i="38" s="1"/>
  <c r="U417" i="38"/>
  <c r="W417" i="38" s="1"/>
  <c r="T371" i="38"/>
  <c r="V371" i="38" s="1"/>
  <c r="U371" i="38"/>
  <c r="W371" i="38" s="1"/>
  <c r="T163" i="38"/>
  <c r="V163" i="38" s="1"/>
  <c r="U163" i="38"/>
  <c r="W163" i="38" s="1"/>
  <c r="T280" i="37"/>
  <c r="V280" i="37" s="1"/>
  <c r="U280" i="37"/>
  <c r="W280" i="37" s="1"/>
  <c r="T153" i="38"/>
  <c r="V153" i="38" s="1"/>
  <c r="U153" i="38"/>
  <c r="W153" i="38" s="1"/>
  <c r="T449" i="44"/>
  <c r="V449" i="44" s="1"/>
  <c r="U449" i="44"/>
  <c r="W449" i="44" s="1"/>
  <c r="T449" i="37"/>
  <c r="V449" i="37" s="1"/>
  <c r="U449" i="37"/>
  <c r="W449" i="37" s="1"/>
  <c r="T449" i="38"/>
  <c r="V449" i="38" s="1"/>
  <c r="U449" i="38"/>
  <c r="W449" i="38" s="1"/>
  <c r="T230" i="38"/>
  <c r="V230" i="38" s="1"/>
  <c r="U230" i="38"/>
  <c r="W230" i="38" s="1"/>
  <c r="T230" i="37"/>
  <c r="V230" i="37" s="1"/>
  <c r="U230" i="37"/>
  <c r="W230" i="37" s="1"/>
  <c r="T299" i="42"/>
  <c r="V299" i="42" s="1"/>
  <c r="U299" i="42"/>
  <c r="W299" i="42" s="1"/>
  <c r="T347" i="38"/>
  <c r="V347" i="38" s="1"/>
  <c r="U347" i="38"/>
  <c r="W347" i="38" s="1"/>
  <c r="T195" i="42"/>
  <c r="V195" i="42" s="1"/>
  <c r="U195" i="42"/>
  <c r="W195" i="42" s="1"/>
  <c r="T195" i="37"/>
  <c r="V195" i="37" s="1"/>
  <c r="U195" i="37"/>
  <c r="W195" i="37" s="1"/>
  <c r="T253" i="37"/>
  <c r="V253" i="37" s="1"/>
  <c r="U253" i="37"/>
  <c r="W253" i="37" s="1"/>
  <c r="T253" i="38"/>
  <c r="V253" i="38" s="1"/>
  <c r="U253" i="38"/>
  <c r="W253" i="38" s="1"/>
  <c r="T441" i="38"/>
  <c r="V441" i="38" s="1"/>
  <c r="U441" i="38"/>
  <c r="W441" i="38" s="1"/>
  <c r="T335" i="38"/>
  <c r="V335" i="38" s="1"/>
  <c r="U335" i="38"/>
  <c r="W335" i="38" s="1"/>
  <c r="T136" i="37"/>
  <c r="V136" i="37" s="1"/>
  <c r="U136" i="37"/>
  <c r="W136" i="37" s="1"/>
  <c r="T387" i="37"/>
  <c r="V387" i="37" s="1"/>
  <c r="U387" i="37"/>
  <c r="W387" i="37" s="1"/>
  <c r="T389" i="37"/>
  <c r="V389" i="37" s="1"/>
  <c r="U389" i="37"/>
  <c r="W389" i="37" s="1"/>
  <c r="T450" i="37"/>
  <c r="V450" i="37" s="1"/>
  <c r="U450" i="37"/>
  <c r="W450" i="37" s="1"/>
  <c r="T229" i="37"/>
  <c r="V229" i="37" s="1"/>
  <c r="U229" i="37"/>
  <c r="W229" i="37" s="1"/>
  <c r="T294" i="38"/>
  <c r="V294" i="38" s="1"/>
  <c r="U294" i="38"/>
  <c r="W294" i="38" s="1"/>
  <c r="T118" i="38"/>
  <c r="V118" i="38" s="1"/>
  <c r="U118" i="38"/>
  <c r="W118" i="38" s="1"/>
  <c r="T118" i="37"/>
  <c r="V118" i="37" s="1"/>
  <c r="U118" i="37"/>
  <c r="W118" i="37" s="1"/>
  <c r="T431" i="37"/>
  <c r="V431" i="37" s="1"/>
  <c r="U431" i="37"/>
  <c r="W431" i="37" s="1"/>
  <c r="T98" i="38"/>
  <c r="V98" i="38" s="1"/>
  <c r="U98" i="38"/>
  <c r="W98" i="38" s="1"/>
  <c r="T409" i="38"/>
  <c r="V409" i="38" s="1"/>
  <c r="U409" i="38"/>
  <c r="W409" i="38" s="1"/>
  <c r="T409" i="37"/>
  <c r="V409" i="37" s="1"/>
  <c r="U409" i="37"/>
  <c r="W409" i="37" s="1"/>
  <c r="T408" i="37"/>
  <c r="V408" i="37" s="1"/>
  <c r="U408" i="37"/>
  <c r="W408" i="37" s="1"/>
  <c r="T408" i="38"/>
  <c r="V408" i="38" s="1"/>
  <c r="U408" i="38"/>
  <c r="W408" i="38" s="1"/>
  <c r="T224" i="37"/>
  <c r="V224" i="37" s="1"/>
  <c r="U224" i="37"/>
  <c r="W224" i="37" s="1"/>
  <c r="T254" i="37"/>
  <c r="V254" i="37" s="1"/>
  <c r="U254" i="37"/>
  <c r="W254" i="37" s="1"/>
  <c r="T381" i="37"/>
  <c r="V381" i="37" s="1"/>
  <c r="U381" i="37"/>
  <c r="W381" i="37" s="1"/>
  <c r="T261" i="38"/>
  <c r="V261" i="38" s="1"/>
  <c r="U261" i="38"/>
  <c r="W261" i="38" s="1"/>
  <c r="T85" i="37"/>
  <c r="V85" i="37" s="1"/>
  <c r="U85" i="37"/>
  <c r="W85" i="37" s="1"/>
  <c r="T388" i="39"/>
  <c r="V388" i="39" s="1"/>
  <c r="U388" i="39"/>
  <c r="W388" i="39" s="1"/>
  <c r="T149" i="42"/>
  <c r="V149" i="42" s="1"/>
  <c r="U149" i="42"/>
  <c r="W149" i="42" s="1"/>
  <c r="T264" i="39"/>
  <c r="V264" i="39" s="1"/>
  <c r="U264" i="39"/>
  <c r="W264" i="39" s="1"/>
  <c r="T220" i="43"/>
  <c r="V220" i="43" s="1"/>
  <c r="U220" i="43"/>
  <c r="W220" i="43" s="1"/>
  <c r="T220" i="40"/>
  <c r="V220" i="40" s="1"/>
  <c r="U220" i="40"/>
  <c r="W220" i="40" s="1"/>
  <c r="T220" i="39"/>
  <c r="V220" i="39" s="1"/>
  <c r="U220" i="39"/>
  <c r="W220" i="39" s="1"/>
  <c r="T189" i="42"/>
  <c r="V189" i="42" s="1"/>
  <c r="U189" i="42"/>
  <c r="W189" i="42" s="1"/>
  <c r="T84" i="40"/>
  <c r="V84" i="40" s="1"/>
  <c r="U84" i="40"/>
  <c r="W84" i="40" s="1"/>
  <c r="T84" i="41"/>
  <c r="V84" i="41" s="1"/>
  <c r="U84" i="41"/>
  <c r="W84" i="41" s="1"/>
  <c r="T180" i="39"/>
  <c r="V180" i="39" s="1"/>
  <c r="U180" i="39"/>
  <c r="W180" i="39" s="1"/>
  <c r="T179" i="40"/>
  <c r="V179" i="40" s="1"/>
  <c r="U179" i="40"/>
  <c r="W179" i="40" s="1"/>
  <c r="T386" i="42"/>
  <c r="V386" i="42" s="1"/>
  <c r="U386" i="42"/>
  <c r="W386" i="42" s="1"/>
  <c r="T316" i="40"/>
  <c r="V316" i="40" s="1"/>
  <c r="U316" i="40"/>
  <c r="W316" i="40" s="1"/>
  <c r="T206" i="40"/>
  <c r="V206" i="40" s="1"/>
  <c r="U206" i="40"/>
  <c r="W206" i="40" s="1"/>
  <c r="T206" i="39"/>
  <c r="V206" i="39" s="1"/>
  <c r="U206" i="39"/>
  <c r="W206" i="39" s="1"/>
  <c r="T410" i="40"/>
  <c r="V410" i="40" s="1"/>
  <c r="U410" i="40"/>
  <c r="W410" i="40" s="1"/>
  <c r="T341" i="39"/>
  <c r="V341" i="39" s="1"/>
  <c r="U341" i="39"/>
  <c r="W341" i="39" s="1"/>
  <c r="T341" i="40"/>
  <c r="V341" i="40" s="1"/>
  <c r="U341" i="40"/>
  <c r="W341" i="40" s="1"/>
  <c r="T393" i="44"/>
  <c r="V393" i="44" s="1"/>
  <c r="U393" i="44"/>
  <c r="W393" i="44" s="1"/>
  <c r="T200" i="39"/>
  <c r="V200" i="39" s="1"/>
  <c r="U200" i="39"/>
  <c r="W200" i="39" s="1"/>
  <c r="T184" i="42"/>
  <c r="V184" i="42" s="1"/>
  <c r="U184" i="42"/>
  <c r="W184" i="42" s="1"/>
  <c r="T80" i="40"/>
  <c r="V80" i="40" s="1"/>
  <c r="U80" i="40"/>
  <c r="W80" i="40" s="1"/>
  <c r="T168" i="39"/>
  <c r="V168" i="39" s="1"/>
  <c r="U168" i="39"/>
  <c r="W168" i="39" s="1"/>
  <c r="T168" i="42"/>
  <c r="V168" i="42" s="1"/>
  <c r="U168" i="42"/>
  <c r="W168" i="42" s="1"/>
  <c r="T168" i="44"/>
  <c r="V168" i="44" s="1"/>
  <c r="U168" i="44"/>
  <c r="W168" i="44" s="1"/>
  <c r="T209" i="44"/>
  <c r="V209" i="44" s="1"/>
  <c r="U209" i="44"/>
  <c r="W209" i="44" s="1"/>
  <c r="T249" i="44"/>
  <c r="V249" i="44" s="1"/>
  <c r="U249" i="44"/>
  <c r="W249" i="44" s="1"/>
  <c r="T265" i="44"/>
  <c r="V265" i="44" s="1"/>
  <c r="U265" i="44"/>
  <c r="W265" i="44" s="1"/>
  <c r="T265" i="41"/>
  <c r="V265" i="41" s="1"/>
  <c r="U265" i="41"/>
  <c r="W265" i="41" s="1"/>
  <c r="T108" i="40"/>
  <c r="V108" i="40" s="1"/>
  <c r="U108" i="40"/>
  <c r="W108" i="40" s="1"/>
  <c r="T192" i="41"/>
  <c r="V192" i="41" s="1"/>
  <c r="U192" i="41"/>
  <c r="W192" i="41" s="1"/>
  <c r="T154" i="40"/>
  <c r="V154" i="40" s="1"/>
  <c r="U154" i="40"/>
  <c r="W154" i="40" s="1"/>
  <c r="T167" i="39"/>
  <c r="V167" i="39" s="1"/>
  <c r="U167" i="39"/>
  <c r="W167" i="39" s="1"/>
  <c r="T348" i="40"/>
  <c r="V348" i="40" s="1"/>
  <c r="U348" i="40"/>
  <c r="W348" i="40" s="1"/>
  <c r="T184" i="43"/>
  <c r="V184" i="43" s="1"/>
  <c r="U184" i="43"/>
  <c r="W184" i="43" s="1"/>
  <c r="T161" i="40"/>
  <c r="V161" i="40" s="1"/>
  <c r="U161" i="40"/>
  <c r="W161" i="40" s="1"/>
  <c r="T161" i="39"/>
  <c r="V161" i="39" s="1"/>
  <c r="U161" i="39"/>
  <c r="W161" i="39" s="1"/>
  <c r="T462" i="42"/>
  <c r="V462" i="42" s="1"/>
  <c r="U462" i="42"/>
  <c r="W462" i="42" s="1"/>
  <c r="T94" i="40"/>
  <c r="V94" i="40" s="1"/>
  <c r="U94" i="40"/>
  <c r="W94" i="40" s="1"/>
  <c r="T402" i="39"/>
  <c r="V402" i="39" s="1"/>
  <c r="U402" i="39"/>
  <c r="W402" i="39" s="1"/>
  <c r="T402" i="41"/>
  <c r="V402" i="41" s="1"/>
  <c r="U402" i="41"/>
  <c r="W402" i="41" s="1"/>
  <c r="T402" i="44"/>
  <c r="V402" i="44" s="1"/>
  <c r="U402" i="44"/>
  <c r="W402" i="44" s="1"/>
  <c r="T310" i="41"/>
  <c r="V310" i="41" s="1"/>
  <c r="U310" i="41"/>
  <c r="W310" i="41" s="1"/>
  <c r="T221" i="39"/>
  <c r="V221" i="39" s="1"/>
  <c r="U221" i="39"/>
  <c r="W221" i="39" s="1"/>
  <c r="T270" i="40"/>
  <c r="V270" i="40" s="1"/>
  <c r="U270" i="40"/>
  <c r="W270" i="40" s="1"/>
  <c r="T321" i="39"/>
  <c r="V321" i="39" s="1"/>
  <c r="U321" i="39"/>
  <c r="W321" i="39" s="1"/>
  <c r="T467" i="39"/>
  <c r="V467" i="39" s="1"/>
  <c r="U467" i="39"/>
  <c r="W467" i="39" s="1"/>
  <c r="T217" i="44"/>
  <c r="V217" i="44" s="1"/>
  <c r="U217" i="44"/>
  <c r="W217" i="44" s="1"/>
  <c r="T426" i="43"/>
  <c r="V426" i="43" s="1"/>
  <c r="U426" i="43"/>
  <c r="W426" i="43" s="1"/>
  <c r="T426" i="39"/>
  <c r="V426" i="39" s="1"/>
  <c r="U426" i="39"/>
  <c r="W426" i="39" s="1"/>
  <c r="T252" i="43"/>
  <c r="V252" i="43" s="1"/>
  <c r="U252" i="43"/>
  <c r="W252" i="43" s="1"/>
  <c r="T171" i="40"/>
  <c r="V171" i="40" s="1"/>
  <c r="U171" i="40"/>
  <c r="W171" i="40" s="1"/>
  <c r="T377" i="43"/>
  <c r="V377" i="43" s="1"/>
  <c r="U377" i="43"/>
  <c r="W377" i="43" s="1"/>
  <c r="T298" i="39"/>
  <c r="V298" i="39" s="1"/>
  <c r="U298" i="39"/>
  <c r="W298" i="39" s="1"/>
  <c r="T304" i="41"/>
  <c r="V304" i="41" s="1"/>
  <c r="U304" i="41"/>
  <c r="W304" i="41" s="1"/>
  <c r="T337" i="44"/>
  <c r="V337" i="44" s="1"/>
  <c r="U337" i="44"/>
  <c r="W337" i="44" s="1"/>
  <c r="T337" i="41"/>
  <c r="V337" i="41" s="1"/>
  <c r="U337" i="41"/>
  <c r="W337" i="41" s="1"/>
  <c r="T151" i="39"/>
  <c r="V151" i="39" s="1"/>
  <c r="U151" i="39"/>
  <c r="W151" i="39" s="1"/>
  <c r="T330" i="39"/>
  <c r="V330" i="39" s="1"/>
  <c r="U330" i="39"/>
  <c r="W330" i="39" s="1"/>
  <c r="T371" i="43"/>
  <c r="V371" i="43" s="1"/>
  <c r="U371" i="43"/>
  <c r="W371" i="43" s="1"/>
  <c r="T439" i="41"/>
  <c r="V439" i="41" s="1"/>
  <c r="U439" i="41"/>
  <c r="W439" i="41" s="1"/>
  <c r="T439" i="40"/>
  <c r="V439" i="40" s="1"/>
  <c r="U439" i="40"/>
  <c r="W439" i="40" s="1"/>
  <c r="T439" i="42"/>
  <c r="V439" i="42" s="1"/>
  <c r="U439" i="42"/>
  <c r="W439" i="42" s="1"/>
  <c r="T439" i="43"/>
  <c r="V439" i="43" s="1"/>
  <c r="U439" i="43"/>
  <c r="W439" i="43" s="1"/>
  <c r="T152" i="41"/>
  <c r="V152" i="41" s="1"/>
  <c r="U152" i="41"/>
  <c r="W152" i="41" s="1"/>
  <c r="T152" i="44"/>
  <c r="V152" i="44" s="1"/>
  <c r="U152" i="44"/>
  <c r="W152" i="44" s="1"/>
  <c r="T152" i="43"/>
  <c r="V152" i="43" s="1"/>
  <c r="U152" i="43"/>
  <c r="W152" i="43" s="1"/>
  <c r="T163" i="43"/>
  <c r="V163" i="43" s="1"/>
  <c r="U163" i="43"/>
  <c r="W163" i="43" s="1"/>
  <c r="T163" i="41"/>
  <c r="V163" i="41" s="1"/>
  <c r="U163" i="41"/>
  <c r="W163" i="41" s="1"/>
  <c r="T280" i="40"/>
  <c r="V280" i="40" s="1"/>
  <c r="U280" i="40"/>
  <c r="W280" i="40" s="1"/>
  <c r="T325" i="41"/>
  <c r="V325" i="41" s="1"/>
  <c r="U325" i="41"/>
  <c r="W325" i="41" s="1"/>
  <c r="T325" i="42"/>
  <c r="V325" i="42" s="1"/>
  <c r="U325" i="42"/>
  <c r="W325" i="42" s="1"/>
  <c r="T325" i="43"/>
  <c r="V325" i="43" s="1"/>
  <c r="U325" i="43"/>
  <c r="W325" i="43" s="1"/>
  <c r="T153" i="42"/>
  <c r="V153" i="42" s="1"/>
  <c r="U153" i="42"/>
  <c r="W153" i="42" s="1"/>
  <c r="T153" i="44"/>
  <c r="V153" i="44" s="1"/>
  <c r="U153" i="44"/>
  <c r="W153" i="44" s="1"/>
  <c r="T153" i="40"/>
  <c r="V153" i="40" s="1"/>
  <c r="U153" i="40"/>
  <c r="W153" i="40" s="1"/>
  <c r="T449" i="41"/>
  <c r="V449" i="41" s="1"/>
  <c r="U449" i="41"/>
  <c r="W449" i="41" s="1"/>
  <c r="T230" i="40"/>
  <c r="V230" i="40" s="1"/>
  <c r="U230" i="40"/>
  <c r="W230" i="40" s="1"/>
  <c r="T195" i="39"/>
  <c r="V195" i="39" s="1"/>
  <c r="U195" i="39"/>
  <c r="W195" i="39" s="1"/>
  <c r="T195" i="44"/>
  <c r="V195" i="44" s="1"/>
  <c r="U195" i="44"/>
  <c r="W195" i="44" s="1"/>
  <c r="T441" i="43"/>
  <c r="V441" i="43" s="1"/>
  <c r="U441" i="43"/>
  <c r="W441" i="43" s="1"/>
  <c r="T107" i="41"/>
  <c r="V107" i="41" s="1"/>
  <c r="U107" i="41"/>
  <c r="W107" i="41" s="1"/>
  <c r="T107" i="40"/>
  <c r="V107" i="40" s="1"/>
  <c r="U107" i="40"/>
  <c r="W107" i="40" s="1"/>
  <c r="T107" i="42"/>
  <c r="V107" i="42" s="1"/>
  <c r="U107" i="42"/>
  <c r="W107" i="42" s="1"/>
  <c r="T136" i="41"/>
  <c r="V136" i="41" s="1"/>
  <c r="U136" i="41"/>
  <c r="W136" i="41" s="1"/>
  <c r="T458" i="43"/>
  <c r="V458" i="43" s="1"/>
  <c r="U458" i="43"/>
  <c r="W458" i="43" s="1"/>
  <c r="T288" i="44"/>
  <c r="V288" i="44" s="1"/>
  <c r="U288" i="44"/>
  <c r="W288" i="44" s="1"/>
  <c r="T387" i="39"/>
  <c r="V387" i="39" s="1"/>
  <c r="U387" i="39"/>
  <c r="W387" i="39" s="1"/>
  <c r="T387" i="44"/>
  <c r="V387" i="44" s="1"/>
  <c r="U387" i="44"/>
  <c r="W387" i="44" s="1"/>
  <c r="T363" i="41"/>
  <c r="V363" i="41" s="1"/>
  <c r="U363" i="41"/>
  <c r="W363" i="41" s="1"/>
  <c r="T363" i="40"/>
  <c r="V363" i="40" s="1"/>
  <c r="U363" i="40"/>
  <c r="W363" i="40" s="1"/>
  <c r="T389" i="41"/>
  <c r="V389" i="41" s="1"/>
  <c r="U389" i="41"/>
  <c r="W389" i="41" s="1"/>
  <c r="T389" i="40"/>
  <c r="V389" i="40" s="1"/>
  <c r="U389" i="40"/>
  <c r="W389" i="40" s="1"/>
  <c r="T450" i="39"/>
  <c r="V450" i="39" s="1"/>
  <c r="U450" i="39"/>
  <c r="W450" i="39" s="1"/>
  <c r="T450" i="40"/>
  <c r="V450" i="40" s="1"/>
  <c r="U450" i="40"/>
  <c r="W450" i="40" s="1"/>
  <c r="T229" i="42"/>
  <c r="V229" i="42" s="1"/>
  <c r="U229" i="42"/>
  <c r="W229" i="42" s="1"/>
  <c r="T229" i="39"/>
  <c r="V229" i="39" s="1"/>
  <c r="U229" i="39"/>
  <c r="W229" i="39" s="1"/>
  <c r="T294" i="40"/>
  <c r="V294" i="40" s="1"/>
  <c r="U294" i="40"/>
  <c r="W294" i="40" s="1"/>
  <c r="T118" i="40"/>
  <c r="V118" i="40" s="1"/>
  <c r="U118" i="40"/>
  <c r="W118" i="40" s="1"/>
  <c r="T118" i="44"/>
  <c r="V118" i="44" s="1"/>
  <c r="U118" i="44"/>
  <c r="W118" i="44" s="1"/>
  <c r="T118" i="39"/>
  <c r="V118" i="39" s="1"/>
  <c r="U118" i="39"/>
  <c r="W118" i="39" s="1"/>
  <c r="T118" i="43"/>
  <c r="V118" i="43" s="1"/>
  <c r="U118" i="43"/>
  <c r="W118" i="43" s="1"/>
  <c r="T466" i="43"/>
  <c r="V466" i="43" s="1"/>
  <c r="U466" i="43"/>
  <c r="W466" i="43" s="1"/>
  <c r="T232" i="39"/>
  <c r="V232" i="39" s="1"/>
  <c r="U232" i="39"/>
  <c r="W232" i="39" s="1"/>
  <c r="T232" i="43"/>
  <c r="V232" i="43" s="1"/>
  <c r="U232" i="43"/>
  <c r="W232" i="43" s="1"/>
  <c r="T232" i="42"/>
  <c r="V232" i="42" s="1"/>
  <c r="U232" i="42"/>
  <c r="W232" i="42" s="1"/>
  <c r="T287" i="40"/>
  <c r="V287" i="40" s="1"/>
  <c r="U287" i="40"/>
  <c r="W287" i="40" s="1"/>
  <c r="T287" i="43"/>
  <c r="V287" i="43" s="1"/>
  <c r="U287" i="43"/>
  <c r="W287" i="43" s="1"/>
  <c r="T287" i="44"/>
  <c r="V287" i="44" s="1"/>
  <c r="U287" i="44"/>
  <c r="W287" i="44" s="1"/>
  <c r="T409" i="44"/>
  <c r="V409" i="44" s="1"/>
  <c r="U409" i="44"/>
  <c r="W409" i="44" s="1"/>
  <c r="T409" i="41"/>
  <c r="V409" i="41" s="1"/>
  <c r="U409" i="41"/>
  <c r="W409" i="41" s="1"/>
  <c r="T409" i="42"/>
  <c r="V409" i="42" s="1"/>
  <c r="U409" i="42"/>
  <c r="W409" i="42" s="1"/>
  <c r="T408" i="42"/>
  <c r="V408" i="42" s="1"/>
  <c r="U408" i="42"/>
  <c r="W408" i="42" s="1"/>
  <c r="T408" i="43"/>
  <c r="V408" i="43" s="1"/>
  <c r="U408" i="43"/>
  <c r="W408" i="43" s="1"/>
  <c r="T106" i="42"/>
  <c r="V106" i="42" s="1"/>
  <c r="U106" i="42"/>
  <c r="W106" i="42" s="1"/>
  <c r="T106" i="41"/>
  <c r="V106" i="41" s="1"/>
  <c r="U106" i="41"/>
  <c r="W106" i="41" s="1"/>
  <c r="T274" i="39"/>
  <c r="V274" i="39" s="1"/>
  <c r="U274" i="39"/>
  <c r="W274" i="39" s="1"/>
  <c r="T274" i="40"/>
  <c r="V274" i="40" s="1"/>
  <c r="U274" i="40"/>
  <c r="W274" i="40" s="1"/>
  <c r="T274" i="44"/>
  <c r="V274" i="44" s="1"/>
  <c r="U274" i="44"/>
  <c r="W274" i="44" s="1"/>
  <c r="T224" i="44"/>
  <c r="V224" i="44" s="1"/>
  <c r="U224" i="44"/>
  <c r="W224" i="44" s="1"/>
  <c r="T224" i="41"/>
  <c r="V224" i="41" s="1"/>
  <c r="U224" i="41"/>
  <c r="W224" i="41" s="1"/>
  <c r="T224" i="42"/>
  <c r="V224" i="42" s="1"/>
  <c r="U224" i="42"/>
  <c r="W224" i="42" s="1"/>
  <c r="T378" i="39"/>
  <c r="V378" i="39" s="1"/>
  <c r="U378" i="39"/>
  <c r="W378" i="39" s="1"/>
  <c r="T378" i="41"/>
  <c r="V378" i="41" s="1"/>
  <c r="U378" i="41"/>
  <c r="W378" i="41" s="1"/>
  <c r="T378" i="43"/>
  <c r="V378" i="43" s="1"/>
  <c r="U378" i="43"/>
  <c r="W378" i="43" s="1"/>
  <c r="T254" i="39"/>
  <c r="V254" i="39" s="1"/>
  <c r="U254" i="39"/>
  <c r="W254" i="39" s="1"/>
  <c r="T150" i="43"/>
  <c r="V150" i="43" s="1"/>
  <c r="U150" i="43"/>
  <c r="W150" i="43" s="1"/>
  <c r="T150" i="44"/>
  <c r="V150" i="44" s="1"/>
  <c r="U150" i="44"/>
  <c r="W150" i="44" s="1"/>
  <c r="T269" i="42"/>
  <c r="V269" i="42" s="1"/>
  <c r="U269" i="42"/>
  <c r="W269" i="42" s="1"/>
  <c r="T85" i="43"/>
  <c r="V85" i="43" s="1"/>
  <c r="U85" i="43"/>
  <c r="W85" i="43" s="1"/>
  <c r="T86" i="39"/>
  <c r="V86" i="39" s="1"/>
  <c r="U86" i="39"/>
  <c r="W86" i="39" s="1"/>
  <c r="T264" i="44"/>
  <c r="V264" i="44" s="1"/>
  <c r="U264" i="44"/>
  <c r="W264" i="44" s="1"/>
  <c r="T264" i="43"/>
  <c r="V264" i="43" s="1"/>
  <c r="U264" i="43"/>
  <c r="W264" i="43" s="1"/>
  <c r="T410" i="44"/>
  <c r="V410" i="44" s="1"/>
  <c r="U410" i="44"/>
  <c r="W410" i="44" s="1"/>
  <c r="T95" i="44"/>
  <c r="V95" i="44" s="1"/>
  <c r="U95" i="44"/>
  <c r="W95" i="44" s="1"/>
  <c r="T202" i="44"/>
  <c r="V202" i="44" s="1"/>
  <c r="U202" i="44"/>
  <c r="W202" i="44" s="1"/>
  <c r="T399" i="44"/>
  <c r="V399" i="44" s="1"/>
  <c r="U399" i="44"/>
  <c r="W399" i="44" s="1"/>
  <c r="T303" i="44"/>
  <c r="V303" i="44" s="1"/>
  <c r="U303" i="44"/>
  <c r="W303" i="44" s="1"/>
  <c r="T440" i="43"/>
  <c r="V440" i="43" s="1"/>
  <c r="U440" i="43"/>
  <c r="W440" i="43" s="1"/>
  <c r="T351" i="44"/>
  <c r="V351" i="44" s="1"/>
  <c r="U351" i="44"/>
  <c r="W351" i="44" s="1"/>
  <c r="T355" i="44"/>
  <c r="V355" i="44" s="1"/>
  <c r="U355" i="44"/>
  <c r="W355" i="44" s="1"/>
  <c r="T456" i="44"/>
  <c r="V456" i="44" s="1"/>
  <c r="U456" i="44"/>
  <c r="W456" i="44" s="1"/>
  <c r="T477" i="44"/>
  <c r="V477" i="44" s="1"/>
  <c r="U477" i="44"/>
  <c r="W477" i="44" s="1"/>
  <c r="T117" i="44"/>
  <c r="V117" i="44" s="1"/>
  <c r="U117" i="44"/>
  <c r="W117" i="44" s="1"/>
  <c r="T272" i="43"/>
  <c r="V272" i="43" s="1"/>
  <c r="U272" i="43"/>
  <c r="W272" i="43" s="1"/>
  <c r="T272" i="44"/>
  <c r="V272" i="44" s="1"/>
  <c r="U272" i="44"/>
  <c r="W272" i="44" s="1"/>
  <c r="T402" i="43"/>
  <c r="V402" i="43" s="1"/>
  <c r="U402" i="43"/>
  <c r="W402" i="43" s="1"/>
  <c r="T430" i="43"/>
  <c r="V430" i="43" s="1"/>
  <c r="U430" i="43"/>
  <c r="W430" i="43" s="1"/>
  <c r="T461" i="44"/>
  <c r="V461" i="44" s="1"/>
  <c r="U461" i="44"/>
  <c r="W461" i="44" s="1"/>
  <c r="T300" i="44"/>
  <c r="V300" i="44" s="1"/>
  <c r="U300" i="44"/>
  <c r="W300" i="44" s="1"/>
  <c r="T407" i="43"/>
  <c r="V407" i="43" s="1"/>
  <c r="U407" i="43"/>
  <c r="W407" i="43" s="1"/>
  <c r="T360" i="44"/>
  <c r="V360" i="44" s="1"/>
  <c r="U360" i="44"/>
  <c r="W360" i="44" s="1"/>
  <c r="U115" i="39"/>
  <c r="W115" i="39" s="1"/>
  <c r="T115" i="39"/>
  <c r="V115" i="39" s="1"/>
  <c r="T416" i="44"/>
  <c r="V416" i="44" s="1"/>
  <c r="U416" i="44"/>
  <c r="W416" i="44" s="1"/>
  <c r="T367" i="43"/>
  <c r="V367" i="43" s="1"/>
  <c r="U367" i="43"/>
  <c r="W367" i="43" s="1"/>
  <c r="T332" i="43"/>
  <c r="V332" i="43" s="1"/>
  <c r="U332" i="43"/>
  <c r="W332" i="43" s="1"/>
  <c r="T334" i="44"/>
  <c r="V334" i="44" s="1"/>
  <c r="U334" i="44"/>
  <c r="W334" i="44" s="1"/>
  <c r="T124" i="44"/>
  <c r="V124" i="44" s="1"/>
  <c r="U124" i="44"/>
  <c r="W124" i="44" s="1"/>
  <c r="T169" i="43"/>
  <c r="V169" i="43" s="1"/>
  <c r="U169" i="43"/>
  <c r="W169" i="43" s="1"/>
  <c r="T345" i="44"/>
  <c r="V345" i="44" s="1"/>
  <c r="U345" i="44"/>
  <c r="W345" i="44" s="1"/>
  <c r="T227" i="44"/>
  <c r="V227" i="44" s="1"/>
  <c r="U227" i="44"/>
  <c r="W227" i="44" s="1"/>
  <c r="T365" i="44"/>
  <c r="V365" i="44" s="1"/>
  <c r="U365" i="44"/>
  <c r="W365" i="44" s="1"/>
  <c r="T302" i="43"/>
  <c r="V302" i="43" s="1"/>
  <c r="U302" i="43"/>
  <c r="W302" i="43" s="1"/>
  <c r="T302" i="44"/>
  <c r="V302" i="44" s="1"/>
  <c r="U302" i="44"/>
  <c r="W302" i="44" s="1"/>
  <c r="T112" i="44"/>
  <c r="V112" i="44" s="1"/>
  <c r="U112" i="44"/>
  <c r="W112" i="44" s="1"/>
  <c r="T105" i="44"/>
  <c r="V105" i="44" s="1"/>
  <c r="U105" i="44"/>
  <c r="W105" i="44" s="1"/>
  <c r="T363" i="43"/>
  <c r="V363" i="43" s="1"/>
  <c r="U363" i="43"/>
  <c r="W363" i="43" s="1"/>
  <c r="T363" i="44"/>
  <c r="V363" i="44" s="1"/>
  <c r="U363" i="44"/>
  <c r="W363" i="44" s="1"/>
  <c r="T389" i="43"/>
  <c r="V389" i="43" s="1"/>
  <c r="U389" i="43"/>
  <c r="W389" i="43" s="1"/>
  <c r="T229" i="44"/>
  <c r="V229" i="44" s="1"/>
  <c r="U229" i="44"/>
  <c r="W229" i="44" s="1"/>
  <c r="T294" i="43"/>
  <c r="V294" i="43" s="1"/>
  <c r="U294" i="43"/>
  <c r="W294" i="43" s="1"/>
  <c r="T256" i="44"/>
  <c r="V256" i="44" s="1"/>
  <c r="U256" i="44"/>
  <c r="W256" i="44" s="1"/>
  <c r="T431" i="43"/>
  <c r="V431" i="43" s="1"/>
  <c r="U431" i="43"/>
  <c r="W431" i="43" s="1"/>
  <c r="T408" i="44"/>
  <c r="V408" i="44" s="1"/>
  <c r="U408" i="44"/>
  <c r="W408" i="44" s="1"/>
  <c r="T86" i="43"/>
  <c r="V86" i="43" s="1"/>
  <c r="U86" i="43"/>
  <c r="W86" i="43" s="1"/>
  <c r="T89" i="41"/>
  <c r="V89" i="41" s="1"/>
  <c r="U89" i="41"/>
  <c r="W89" i="41" s="1"/>
  <c r="T197" i="44"/>
  <c r="V197" i="44" s="1"/>
  <c r="U197" i="44"/>
  <c r="W197" i="44" s="1"/>
  <c r="T197" i="43"/>
  <c r="V197" i="43" s="1"/>
  <c r="U197" i="43"/>
  <c r="W197" i="43" s="1"/>
  <c r="T240" i="42"/>
  <c r="V240" i="42" s="1"/>
  <c r="U240" i="42"/>
  <c r="W240" i="42" s="1"/>
  <c r="T240" i="44"/>
  <c r="V240" i="44" s="1"/>
  <c r="U240" i="44"/>
  <c r="W240" i="44" s="1"/>
  <c r="T388" i="42"/>
  <c r="V388" i="42" s="1"/>
  <c r="U388" i="42"/>
  <c r="W388" i="42" s="1"/>
  <c r="T87" i="42"/>
  <c r="V87" i="42" s="1"/>
  <c r="U87" i="42"/>
  <c r="W87" i="42" s="1"/>
  <c r="T267" i="44"/>
  <c r="V267" i="44" s="1"/>
  <c r="U267" i="44"/>
  <c r="W267" i="44" s="1"/>
  <c r="T267" i="42"/>
  <c r="V267" i="42" s="1"/>
  <c r="U267" i="42"/>
  <c r="W267" i="42" s="1"/>
  <c r="T268" i="43"/>
  <c r="V268" i="43" s="1"/>
  <c r="U268" i="43"/>
  <c r="W268" i="43" s="1"/>
  <c r="T89" i="43"/>
  <c r="V89" i="43" s="1"/>
  <c r="U89" i="43"/>
  <c r="W89" i="43" s="1"/>
  <c r="T220" i="41"/>
  <c r="V220" i="41" s="1"/>
  <c r="U220" i="41"/>
  <c r="W220" i="41" s="1"/>
  <c r="T189" i="43"/>
  <c r="V189" i="43" s="1"/>
  <c r="U189" i="43"/>
  <c r="W189" i="43" s="1"/>
  <c r="T84" i="44"/>
  <c r="V84" i="44" s="1"/>
  <c r="U84" i="44"/>
  <c r="W84" i="44" s="1"/>
  <c r="T84" i="42"/>
  <c r="V84" i="42" s="1"/>
  <c r="U84" i="42"/>
  <c r="W84" i="42" s="1"/>
  <c r="T180" i="43"/>
  <c r="V180" i="43" s="1"/>
  <c r="U180" i="43"/>
  <c r="W180" i="43" s="1"/>
  <c r="T179" i="41"/>
  <c r="V179" i="41" s="1"/>
  <c r="U179" i="41"/>
  <c r="W179" i="41" s="1"/>
  <c r="T386" i="44"/>
  <c r="V386" i="44" s="1"/>
  <c r="U386" i="44"/>
  <c r="W386" i="44" s="1"/>
  <c r="T316" i="42"/>
  <c r="V316" i="42" s="1"/>
  <c r="U316" i="42"/>
  <c r="W316" i="42" s="1"/>
  <c r="T206" i="41"/>
  <c r="V206" i="41" s="1"/>
  <c r="U206" i="41"/>
  <c r="W206" i="41" s="1"/>
  <c r="T180" i="44"/>
  <c r="V180" i="44" s="1"/>
  <c r="U180" i="44"/>
  <c r="W180" i="44" s="1"/>
  <c r="T277" i="44"/>
  <c r="V277" i="44" s="1"/>
  <c r="U277" i="44"/>
  <c r="W277" i="44" s="1"/>
  <c r="T80" i="41"/>
  <c r="V80" i="41" s="1"/>
  <c r="U80" i="41"/>
  <c r="W80" i="41" s="1"/>
  <c r="T200" i="44"/>
  <c r="V200" i="44" s="1"/>
  <c r="U200" i="44"/>
  <c r="W200" i="44" s="1"/>
  <c r="T95" i="43"/>
  <c r="V95" i="43" s="1"/>
  <c r="U95" i="43"/>
  <c r="W95" i="43" s="1"/>
  <c r="T95" i="41"/>
  <c r="V95" i="41" s="1"/>
  <c r="U95" i="41"/>
  <c r="W95" i="41" s="1"/>
  <c r="T239" i="42"/>
  <c r="V239" i="42" s="1"/>
  <c r="U239" i="42"/>
  <c r="W239" i="42" s="1"/>
  <c r="T428" i="44"/>
  <c r="V428" i="44" s="1"/>
  <c r="U428" i="44"/>
  <c r="W428" i="44" s="1"/>
  <c r="T192" i="44"/>
  <c r="V192" i="44" s="1"/>
  <c r="U192" i="44"/>
  <c r="W192" i="44" s="1"/>
  <c r="T161" i="42"/>
  <c r="V161" i="42" s="1"/>
  <c r="U161" i="42"/>
  <c r="W161" i="42" s="1"/>
  <c r="T164" i="41"/>
  <c r="V164" i="41" s="1"/>
  <c r="U164" i="41"/>
  <c r="W164" i="41" s="1"/>
  <c r="T338" i="42"/>
  <c r="V338" i="42" s="1"/>
  <c r="U338" i="42"/>
  <c r="W338" i="42" s="1"/>
  <c r="T406" i="43"/>
  <c r="V406" i="43" s="1"/>
  <c r="U406" i="43"/>
  <c r="W406" i="43" s="1"/>
  <c r="T369" i="41"/>
  <c r="V369" i="41" s="1"/>
  <c r="U369" i="41"/>
  <c r="W369" i="41" s="1"/>
  <c r="T369" i="43"/>
  <c r="V369" i="43" s="1"/>
  <c r="U369" i="43"/>
  <c r="W369" i="43" s="1"/>
  <c r="T446" i="44"/>
  <c r="V446" i="44" s="1"/>
  <c r="U446" i="44"/>
  <c r="W446" i="44" s="1"/>
  <c r="T137" i="42"/>
  <c r="V137" i="42" s="1"/>
  <c r="U137" i="42"/>
  <c r="W137" i="42" s="1"/>
  <c r="T173" i="43"/>
  <c r="V173" i="43" s="1"/>
  <c r="U173" i="43"/>
  <c r="W173" i="43" s="1"/>
  <c r="T352" i="43"/>
  <c r="V352" i="43" s="1"/>
  <c r="U352" i="43"/>
  <c r="W352" i="43" s="1"/>
  <c r="T175" i="41"/>
  <c r="V175" i="41" s="1"/>
  <c r="U175" i="41"/>
  <c r="W175" i="41" s="1"/>
  <c r="T175" i="43"/>
  <c r="V175" i="43" s="1"/>
  <c r="U175" i="43"/>
  <c r="W175" i="43" s="1"/>
  <c r="T350" i="41"/>
  <c r="V350" i="41" s="1"/>
  <c r="U350" i="41"/>
  <c r="W350" i="41" s="1"/>
  <c r="T350" i="43"/>
  <c r="V350" i="43" s="1"/>
  <c r="U350" i="43"/>
  <c r="W350" i="43" s="1"/>
  <c r="T226" i="43"/>
  <c r="V226" i="43" s="1"/>
  <c r="U226" i="43"/>
  <c r="W226" i="43" s="1"/>
  <c r="T226" i="44"/>
  <c r="V226" i="44" s="1"/>
  <c r="U226" i="44"/>
  <c r="W226" i="44" s="1"/>
  <c r="T313" i="42"/>
  <c r="V313" i="42" s="1"/>
  <c r="U313" i="42"/>
  <c r="W313" i="42" s="1"/>
  <c r="T469" i="42"/>
  <c r="V469" i="42" s="1"/>
  <c r="U469" i="42"/>
  <c r="W469" i="42" s="1"/>
  <c r="T469" i="43"/>
  <c r="V469" i="43" s="1"/>
  <c r="U469" i="43"/>
  <c r="W469" i="43" s="1"/>
  <c r="T354" i="44"/>
  <c r="V354" i="44" s="1"/>
  <c r="U354" i="44"/>
  <c r="W354" i="44" s="1"/>
  <c r="T401" i="42"/>
  <c r="V401" i="42" s="1"/>
  <c r="U401" i="42"/>
  <c r="W401" i="42" s="1"/>
  <c r="T401" i="43"/>
  <c r="V401" i="43" s="1"/>
  <c r="U401" i="43"/>
  <c r="W401" i="43" s="1"/>
  <c r="T207" i="44"/>
  <c r="V207" i="44" s="1"/>
  <c r="U207" i="44"/>
  <c r="W207" i="44" s="1"/>
  <c r="T207" i="43"/>
  <c r="V207" i="43" s="1"/>
  <c r="U207" i="43"/>
  <c r="W207" i="43" s="1"/>
  <c r="T216" i="42"/>
  <c r="V216" i="42" s="1"/>
  <c r="U216" i="42"/>
  <c r="W216" i="42" s="1"/>
  <c r="T216" i="41"/>
  <c r="V216" i="41" s="1"/>
  <c r="U216" i="41"/>
  <c r="W216" i="41" s="1"/>
  <c r="T216" i="43"/>
  <c r="V216" i="43" s="1"/>
  <c r="U216" i="43"/>
  <c r="W216" i="43" s="1"/>
  <c r="T138" i="42"/>
  <c r="V138" i="42" s="1"/>
  <c r="U138" i="42"/>
  <c r="W138" i="42" s="1"/>
  <c r="T138" i="43"/>
  <c r="V138" i="43" s="1"/>
  <c r="U138" i="43"/>
  <c r="W138" i="43" s="1"/>
  <c r="T125" i="41"/>
  <c r="V125" i="41" s="1"/>
  <c r="U125" i="41"/>
  <c r="W125" i="41" s="1"/>
  <c r="T307" i="43"/>
  <c r="V307" i="43" s="1"/>
  <c r="U307" i="43"/>
  <c r="W307" i="43" s="1"/>
  <c r="T233" i="43"/>
  <c r="V233" i="43" s="1"/>
  <c r="U233" i="43"/>
  <c r="W233" i="43" s="1"/>
  <c r="T416" i="41"/>
  <c r="V416" i="41" s="1"/>
  <c r="U416" i="41"/>
  <c r="W416" i="41" s="1"/>
  <c r="T285" i="43"/>
  <c r="V285" i="43" s="1"/>
  <c r="U285" i="43"/>
  <c r="W285" i="43" s="1"/>
  <c r="T285" i="44"/>
  <c r="V285" i="44" s="1"/>
  <c r="U285" i="44"/>
  <c r="W285" i="44" s="1"/>
  <c r="T465" i="43"/>
  <c r="V465" i="43" s="1"/>
  <c r="U465" i="43"/>
  <c r="W465" i="43" s="1"/>
  <c r="T364" i="43"/>
  <c r="V364" i="43" s="1"/>
  <c r="U364" i="43"/>
  <c r="W364" i="43" s="1"/>
  <c r="T455" i="43"/>
  <c r="V455" i="43" s="1"/>
  <c r="U455" i="43"/>
  <c r="W455" i="43" s="1"/>
  <c r="T248" i="43"/>
  <c r="V248" i="43" s="1"/>
  <c r="U248" i="43"/>
  <c r="W248" i="43" s="1"/>
  <c r="T278" i="42"/>
  <c r="V278" i="42" s="1"/>
  <c r="U278" i="42"/>
  <c r="W278" i="42" s="1"/>
  <c r="T453" i="44"/>
  <c r="V453" i="44" s="1"/>
  <c r="U453" i="44"/>
  <c r="W453" i="44" s="1"/>
  <c r="T88" i="44"/>
  <c r="V88" i="44" s="1"/>
  <c r="U88" i="44"/>
  <c r="W88" i="44" s="1"/>
  <c r="T180" i="41"/>
  <c r="V180" i="41" s="1"/>
  <c r="U180" i="41"/>
  <c r="W180" i="41" s="1"/>
  <c r="T89" i="40"/>
  <c r="V89" i="40" s="1"/>
  <c r="U89" i="40"/>
  <c r="W89" i="40" s="1"/>
  <c r="T188" i="40"/>
  <c r="V188" i="40" s="1"/>
  <c r="U188" i="40"/>
  <c r="W188" i="40" s="1"/>
  <c r="T188" i="41"/>
  <c r="V188" i="41" s="1"/>
  <c r="U188" i="41"/>
  <c r="W188" i="41" s="1"/>
  <c r="T265" i="43"/>
  <c r="V265" i="43" s="1"/>
  <c r="U265" i="43"/>
  <c r="W265" i="43" s="1"/>
  <c r="T81" i="39"/>
  <c r="V81" i="39" s="1"/>
  <c r="U81" i="39"/>
  <c r="W81" i="39" s="1"/>
  <c r="T272" i="41"/>
  <c r="V272" i="41" s="1"/>
  <c r="U272" i="41"/>
  <c r="W272" i="41" s="1"/>
  <c r="T219" i="43"/>
  <c r="V219" i="43" s="1"/>
  <c r="U219" i="43"/>
  <c r="W219" i="43" s="1"/>
  <c r="T219" i="40"/>
  <c r="V219" i="40" s="1"/>
  <c r="U219" i="40"/>
  <c r="W219" i="40" s="1"/>
  <c r="T255" i="42"/>
  <c r="V255" i="42" s="1"/>
  <c r="U255" i="42"/>
  <c r="W255" i="42" s="1"/>
  <c r="T255" i="41"/>
  <c r="V255" i="41" s="1"/>
  <c r="U255" i="41"/>
  <c r="W255" i="41" s="1"/>
  <c r="T331" i="42"/>
  <c r="V331" i="42" s="1"/>
  <c r="U331" i="42"/>
  <c r="W331" i="42" s="1"/>
  <c r="T331" i="40"/>
  <c r="V331" i="40" s="1"/>
  <c r="U331" i="40"/>
  <c r="W331" i="40" s="1"/>
  <c r="T331" i="44"/>
  <c r="V331" i="44" s="1"/>
  <c r="U331" i="44"/>
  <c r="W331" i="44" s="1"/>
  <c r="T331" i="43"/>
  <c r="V331" i="43" s="1"/>
  <c r="U331" i="43"/>
  <c r="W331" i="43" s="1"/>
  <c r="T402" i="40"/>
  <c r="V402" i="40" s="1"/>
  <c r="U402" i="40"/>
  <c r="W402" i="40" s="1"/>
  <c r="T402" i="42"/>
  <c r="V402" i="42" s="1"/>
  <c r="U402" i="42"/>
  <c r="W402" i="42" s="1"/>
  <c r="T310" i="44"/>
  <c r="V310" i="44" s="1"/>
  <c r="U310" i="44"/>
  <c r="W310" i="44" s="1"/>
  <c r="T310" i="43"/>
  <c r="V310" i="43" s="1"/>
  <c r="U310" i="43"/>
  <c r="W310" i="43" s="1"/>
  <c r="T418" i="43"/>
  <c r="V418" i="43" s="1"/>
  <c r="U418" i="43"/>
  <c r="W418" i="43" s="1"/>
  <c r="T221" i="44"/>
  <c r="V221" i="44" s="1"/>
  <c r="U221" i="44"/>
  <c r="W221" i="44" s="1"/>
  <c r="T221" i="42"/>
  <c r="V221" i="42" s="1"/>
  <c r="U221" i="42"/>
  <c r="W221" i="42" s="1"/>
  <c r="T235" i="42"/>
  <c r="V235" i="42" s="1"/>
  <c r="U235" i="42"/>
  <c r="W235" i="42" s="1"/>
  <c r="T270" i="43"/>
  <c r="V270" i="43" s="1"/>
  <c r="U270" i="43"/>
  <c r="W270" i="43" s="1"/>
  <c r="T270" i="44"/>
  <c r="V270" i="44" s="1"/>
  <c r="U270" i="44"/>
  <c r="W270" i="44" s="1"/>
  <c r="T297" i="40"/>
  <c r="V297" i="40" s="1"/>
  <c r="U297" i="40"/>
  <c r="W297" i="40" s="1"/>
  <c r="T473" i="42"/>
  <c r="V473" i="42" s="1"/>
  <c r="U473" i="42"/>
  <c r="W473" i="42" s="1"/>
  <c r="T385" i="40"/>
  <c r="V385" i="40" s="1"/>
  <c r="U385" i="40"/>
  <c r="W385" i="40" s="1"/>
  <c r="T346" i="40"/>
  <c r="V346" i="40" s="1"/>
  <c r="U346" i="40"/>
  <c r="W346" i="40" s="1"/>
  <c r="T323" i="41"/>
  <c r="V323" i="41" s="1"/>
  <c r="U323" i="41"/>
  <c r="W323" i="41" s="1"/>
  <c r="T323" i="43"/>
  <c r="V323" i="43" s="1"/>
  <c r="U323" i="43"/>
  <c r="W323" i="43" s="1"/>
  <c r="T326" i="43"/>
  <c r="V326" i="43" s="1"/>
  <c r="U326" i="43"/>
  <c r="W326" i="43" s="1"/>
  <c r="T281" i="40"/>
  <c r="V281" i="40" s="1"/>
  <c r="U281" i="40"/>
  <c r="W281" i="40" s="1"/>
  <c r="T259" i="41"/>
  <c r="V259" i="41" s="1"/>
  <c r="U259" i="41"/>
  <c r="W259" i="41" s="1"/>
  <c r="T279" i="41"/>
  <c r="V279" i="41" s="1"/>
  <c r="U279" i="41"/>
  <c r="W279" i="41" s="1"/>
  <c r="T278" i="40"/>
  <c r="V278" i="40" s="1"/>
  <c r="U278" i="40"/>
  <c r="W278" i="40" s="1"/>
  <c r="T278" i="43"/>
  <c r="V278" i="43" s="1"/>
  <c r="U278" i="43"/>
  <c r="W278" i="43" s="1"/>
  <c r="U263" i="35"/>
  <c r="W263" i="35" s="1"/>
  <c r="T263" i="35"/>
  <c r="V263" i="35" s="1"/>
  <c r="T202" i="39"/>
  <c r="V202" i="39" s="1"/>
  <c r="U202" i="39"/>
  <c r="W202" i="39" s="1"/>
  <c r="T202" i="41"/>
  <c r="V202" i="41" s="1"/>
  <c r="U202" i="41"/>
  <c r="W202" i="41" s="1"/>
  <c r="T430" i="40"/>
  <c r="V430" i="40" s="1"/>
  <c r="U430" i="40"/>
  <c r="W430" i="40" s="1"/>
  <c r="T418" i="39"/>
  <c r="V418" i="39" s="1"/>
  <c r="U418" i="39"/>
  <c r="W418" i="39" s="1"/>
  <c r="T418" i="41"/>
  <c r="V418" i="41" s="1"/>
  <c r="U418" i="41"/>
  <c r="W418" i="41" s="1"/>
  <c r="T221" i="43"/>
  <c r="V221" i="43" s="1"/>
  <c r="U221" i="43"/>
  <c r="W221" i="43" s="1"/>
  <c r="T221" i="41"/>
  <c r="V221" i="41" s="1"/>
  <c r="U221" i="41"/>
  <c r="W221" i="41" s="1"/>
  <c r="T235" i="41"/>
  <c r="V235" i="41" s="1"/>
  <c r="U235" i="41"/>
  <c r="W235" i="41" s="1"/>
  <c r="T235" i="40"/>
  <c r="V235" i="40" s="1"/>
  <c r="U235" i="40"/>
  <c r="W235" i="40" s="1"/>
  <c r="T235" i="39"/>
  <c r="V235" i="39" s="1"/>
  <c r="U235" i="39"/>
  <c r="W235" i="39" s="1"/>
  <c r="T235" i="44"/>
  <c r="V235" i="44" s="1"/>
  <c r="U235" i="44"/>
  <c r="W235" i="44" s="1"/>
  <c r="T270" i="42"/>
  <c r="V270" i="42" s="1"/>
  <c r="U270" i="42"/>
  <c r="W270" i="42" s="1"/>
  <c r="T270" i="39"/>
  <c r="V270" i="39" s="1"/>
  <c r="U270" i="39"/>
  <c r="W270" i="39" s="1"/>
  <c r="T270" i="41"/>
  <c r="V270" i="41" s="1"/>
  <c r="U270" i="41"/>
  <c r="W270" i="41" s="1"/>
  <c r="T283" i="39"/>
  <c r="V283" i="39" s="1"/>
  <c r="U283" i="39"/>
  <c r="W283" i="39" s="1"/>
  <c r="T338" i="40"/>
  <c r="V338" i="40" s="1"/>
  <c r="U338" i="40"/>
  <c r="W338" i="40" s="1"/>
  <c r="T338" i="39"/>
  <c r="V338" i="39" s="1"/>
  <c r="U338" i="39"/>
  <c r="W338" i="39" s="1"/>
  <c r="T338" i="43"/>
  <c r="V338" i="43" s="1"/>
  <c r="U338" i="43"/>
  <c r="W338" i="43" s="1"/>
  <c r="T338" i="44"/>
  <c r="V338" i="44" s="1"/>
  <c r="U338" i="44"/>
  <c r="W338" i="44" s="1"/>
  <c r="T211" i="42"/>
  <c r="V211" i="42" s="1"/>
  <c r="U211" i="42"/>
  <c r="W211" i="42" s="1"/>
  <c r="T211" i="41"/>
  <c r="V211" i="41" s="1"/>
  <c r="U211" i="41"/>
  <c r="W211" i="41" s="1"/>
  <c r="T406" i="44"/>
  <c r="V406" i="44" s="1"/>
  <c r="U406" i="44"/>
  <c r="W406" i="44" s="1"/>
  <c r="T406" i="42"/>
  <c r="V406" i="42" s="1"/>
  <c r="U406" i="42"/>
  <c r="W406" i="42" s="1"/>
  <c r="T406" i="41"/>
  <c r="V406" i="41" s="1"/>
  <c r="U406" i="41"/>
  <c r="W406" i="41" s="1"/>
  <c r="T406" i="39"/>
  <c r="V406" i="39" s="1"/>
  <c r="U406" i="39"/>
  <c r="W406" i="39" s="1"/>
  <c r="T296" i="43"/>
  <c r="V296" i="43" s="1"/>
  <c r="U296" i="43"/>
  <c r="W296" i="43" s="1"/>
  <c r="T296" i="40"/>
  <c r="V296" i="40" s="1"/>
  <c r="U296" i="40"/>
  <c r="W296" i="40" s="1"/>
  <c r="T319" i="39"/>
  <c r="V319" i="39" s="1"/>
  <c r="U319" i="39"/>
  <c r="W319" i="39" s="1"/>
  <c r="T319" i="43"/>
  <c r="V319" i="43" s="1"/>
  <c r="U319" i="43"/>
  <c r="W319" i="43" s="1"/>
  <c r="T312" i="40"/>
  <c r="V312" i="40" s="1"/>
  <c r="U312" i="40"/>
  <c r="W312" i="40" s="1"/>
  <c r="T312" i="44"/>
  <c r="V312" i="44" s="1"/>
  <c r="U312" i="44"/>
  <c r="W312" i="44" s="1"/>
  <c r="T245" i="44"/>
  <c r="V245" i="44" s="1"/>
  <c r="U245" i="44"/>
  <c r="W245" i="44" s="1"/>
  <c r="T479" i="43"/>
  <c r="V479" i="43" s="1"/>
  <c r="U479" i="43"/>
  <c r="W479" i="43" s="1"/>
  <c r="T479" i="44"/>
  <c r="V479" i="44" s="1"/>
  <c r="U479" i="44"/>
  <c r="W479" i="44" s="1"/>
  <c r="T96" i="41"/>
  <c r="V96" i="41" s="1"/>
  <c r="U96" i="41"/>
  <c r="W96" i="41" s="1"/>
  <c r="T96" i="43"/>
  <c r="V96" i="43" s="1"/>
  <c r="U96" i="43"/>
  <c r="W96" i="43" s="1"/>
  <c r="T96" i="40"/>
  <c r="V96" i="40" s="1"/>
  <c r="U96" i="40"/>
  <c r="W96" i="40" s="1"/>
  <c r="T470" i="43"/>
  <c r="V470" i="43" s="1"/>
  <c r="U470" i="43"/>
  <c r="W470" i="43" s="1"/>
  <c r="T276" i="39"/>
  <c r="V276" i="39" s="1"/>
  <c r="U276" i="39"/>
  <c r="W276" i="39" s="1"/>
  <c r="T276" i="43"/>
  <c r="V276" i="43" s="1"/>
  <c r="U276" i="43"/>
  <c r="W276" i="43" s="1"/>
  <c r="T461" i="40"/>
  <c r="V461" i="40" s="1"/>
  <c r="U461" i="40"/>
  <c r="W461" i="40" s="1"/>
  <c r="T300" i="39"/>
  <c r="V300" i="39" s="1"/>
  <c r="U300" i="39"/>
  <c r="W300" i="39" s="1"/>
  <c r="T300" i="41"/>
  <c r="V300" i="41" s="1"/>
  <c r="U300" i="41"/>
  <c r="W300" i="41" s="1"/>
  <c r="T300" i="43"/>
  <c r="V300" i="43" s="1"/>
  <c r="U300" i="43"/>
  <c r="W300" i="43" s="1"/>
  <c r="T407" i="39"/>
  <c r="V407" i="39" s="1"/>
  <c r="U407" i="39"/>
  <c r="W407" i="39" s="1"/>
  <c r="T407" i="41"/>
  <c r="V407" i="41" s="1"/>
  <c r="U407" i="41"/>
  <c r="W407" i="41" s="1"/>
  <c r="T407" i="44"/>
  <c r="V407" i="44" s="1"/>
  <c r="U407" i="44"/>
  <c r="W407" i="44" s="1"/>
  <c r="T369" i="39"/>
  <c r="V369" i="39" s="1"/>
  <c r="U369" i="39"/>
  <c r="W369" i="39" s="1"/>
  <c r="T369" i="44"/>
  <c r="V369" i="44" s="1"/>
  <c r="U369" i="44"/>
  <c r="W369" i="44" s="1"/>
  <c r="T446" i="42"/>
  <c r="V446" i="42" s="1"/>
  <c r="U446" i="42"/>
  <c r="W446" i="42" s="1"/>
  <c r="T446" i="41"/>
  <c r="V446" i="41" s="1"/>
  <c r="U446" i="41"/>
  <c r="W446" i="41" s="1"/>
  <c r="T397" i="44"/>
  <c r="V397" i="44" s="1"/>
  <c r="U397" i="44"/>
  <c r="W397" i="44" s="1"/>
  <c r="T397" i="40"/>
  <c r="V397" i="40" s="1"/>
  <c r="U397" i="40"/>
  <c r="W397" i="40" s="1"/>
  <c r="T397" i="41"/>
  <c r="V397" i="41" s="1"/>
  <c r="U397" i="41"/>
  <c r="W397" i="41" s="1"/>
  <c r="T397" i="42"/>
  <c r="V397" i="42" s="1"/>
  <c r="U397" i="42"/>
  <c r="W397" i="42" s="1"/>
  <c r="T397" i="43"/>
  <c r="V397" i="43" s="1"/>
  <c r="U397" i="43"/>
  <c r="W397" i="43" s="1"/>
  <c r="T352" i="39"/>
  <c r="V352" i="39" s="1"/>
  <c r="U352" i="39"/>
  <c r="W352" i="39" s="1"/>
  <c r="T420" i="39"/>
  <c r="V420" i="39" s="1"/>
  <c r="U420" i="39"/>
  <c r="W420" i="39" s="1"/>
  <c r="T185" i="43"/>
  <c r="V185" i="43" s="1"/>
  <c r="U185" i="43"/>
  <c r="W185" i="43" s="1"/>
  <c r="T411" i="40"/>
  <c r="V411" i="40" s="1"/>
  <c r="U411" i="40"/>
  <c r="W411" i="40" s="1"/>
  <c r="T301" i="39"/>
  <c r="V301" i="39" s="1"/>
  <c r="U301" i="39"/>
  <c r="W301" i="39" s="1"/>
  <c r="T379" i="43"/>
  <c r="V379" i="43" s="1"/>
  <c r="U379" i="43"/>
  <c r="W379" i="43" s="1"/>
  <c r="T379" i="42"/>
  <c r="V379" i="42" s="1"/>
  <c r="U379" i="42"/>
  <c r="W379" i="42" s="1"/>
  <c r="T93" i="42"/>
  <c r="V93" i="42" s="1"/>
  <c r="U93" i="42"/>
  <c r="W93" i="42" s="1"/>
  <c r="T423" i="42"/>
  <c r="V423" i="42" s="1"/>
  <c r="U423" i="42"/>
  <c r="W423" i="42" s="1"/>
  <c r="T423" i="43"/>
  <c r="V423" i="43" s="1"/>
  <c r="U423" i="43"/>
  <c r="W423" i="43" s="1"/>
  <c r="T403" i="40"/>
  <c r="V403" i="40" s="1"/>
  <c r="U403" i="40"/>
  <c r="W403" i="40" s="1"/>
  <c r="T403" i="39"/>
  <c r="V403" i="39" s="1"/>
  <c r="U403" i="39"/>
  <c r="W403" i="39" s="1"/>
  <c r="T323" i="42"/>
  <c r="V323" i="42" s="1"/>
  <c r="U323" i="42"/>
  <c r="W323" i="42" s="1"/>
  <c r="T213" i="41"/>
  <c r="V213" i="41" s="1"/>
  <c r="U213" i="41"/>
  <c r="W213" i="41" s="1"/>
  <c r="T468" i="39"/>
  <c r="V468" i="39" s="1"/>
  <c r="U468" i="39"/>
  <c r="W468" i="39" s="1"/>
  <c r="T468" i="43"/>
  <c r="V468" i="43" s="1"/>
  <c r="U468" i="43"/>
  <c r="W468" i="43" s="1"/>
  <c r="T329" i="42"/>
  <c r="V329" i="42" s="1"/>
  <c r="U329" i="42"/>
  <c r="W329" i="42" s="1"/>
  <c r="T289" i="44"/>
  <c r="V289" i="44" s="1"/>
  <c r="U289" i="44"/>
  <c r="W289" i="44" s="1"/>
  <c r="T289" i="43"/>
  <c r="V289" i="43" s="1"/>
  <c r="U289" i="43"/>
  <c r="W289" i="43" s="1"/>
  <c r="T289" i="39"/>
  <c r="V289" i="39" s="1"/>
  <c r="U289" i="39"/>
  <c r="W289" i="39" s="1"/>
  <c r="T170" i="40"/>
  <c r="V170" i="40" s="1"/>
  <c r="U170" i="40"/>
  <c r="W170" i="40" s="1"/>
  <c r="T170" i="41"/>
  <c r="V170" i="41" s="1"/>
  <c r="U170" i="41"/>
  <c r="W170" i="41" s="1"/>
  <c r="T170" i="39"/>
  <c r="V170" i="39" s="1"/>
  <c r="U170" i="39"/>
  <c r="W170" i="39" s="1"/>
  <c r="T401" i="40"/>
  <c r="V401" i="40" s="1"/>
  <c r="U401" i="40"/>
  <c r="W401" i="40" s="1"/>
  <c r="T207" i="42"/>
  <c r="V207" i="42" s="1"/>
  <c r="U207" i="42"/>
  <c r="W207" i="42" s="1"/>
  <c r="T207" i="41"/>
  <c r="V207" i="41" s="1"/>
  <c r="U207" i="41"/>
  <c r="W207" i="41" s="1"/>
  <c r="T427" i="39"/>
  <c r="V427" i="39" s="1"/>
  <c r="U427" i="39"/>
  <c r="W427" i="39" s="1"/>
  <c r="T427" i="41"/>
  <c r="V427" i="41" s="1"/>
  <c r="U427" i="41"/>
  <c r="W427" i="41" s="1"/>
  <c r="T427" i="40"/>
  <c r="V427" i="40" s="1"/>
  <c r="U427" i="40"/>
  <c r="W427" i="40" s="1"/>
  <c r="T427" i="44"/>
  <c r="V427" i="44" s="1"/>
  <c r="U427" i="44"/>
  <c r="W427" i="44" s="1"/>
  <c r="T132" i="44"/>
  <c r="V132" i="44" s="1"/>
  <c r="U132" i="44"/>
  <c r="W132" i="44" s="1"/>
  <c r="T132" i="39"/>
  <c r="V132" i="39" s="1"/>
  <c r="U132" i="39"/>
  <c r="W132" i="39" s="1"/>
  <c r="T132" i="41"/>
  <c r="V132" i="41" s="1"/>
  <c r="U132" i="41"/>
  <c r="W132" i="41" s="1"/>
  <c r="T132" i="42"/>
  <c r="V132" i="42" s="1"/>
  <c r="U132" i="42"/>
  <c r="W132" i="42" s="1"/>
  <c r="T216" i="40"/>
  <c r="V216" i="40" s="1"/>
  <c r="U216" i="40"/>
  <c r="W216" i="40" s="1"/>
  <c r="T216" i="39"/>
  <c r="V216" i="39" s="1"/>
  <c r="U216" i="39"/>
  <c r="W216" i="39" s="1"/>
  <c r="T467" i="40"/>
  <c r="V467" i="40" s="1"/>
  <c r="U467" i="40"/>
  <c r="W467" i="40" s="1"/>
  <c r="T295" i="39"/>
  <c r="V295" i="39" s="1"/>
  <c r="U295" i="39"/>
  <c r="W295" i="39" s="1"/>
  <c r="T367" i="40"/>
  <c r="V367" i="40" s="1"/>
  <c r="U367" i="40"/>
  <c r="W367" i="40" s="1"/>
  <c r="T383" i="40"/>
  <c r="V383" i="40" s="1"/>
  <c r="U383" i="40"/>
  <c r="W383" i="40" s="1"/>
  <c r="T148" i="40"/>
  <c r="V148" i="40" s="1"/>
  <c r="U148" i="40"/>
  <c r="W148" i="40" s="1"/>
  <c r="T445" i="40"/>
  <c r="V445" i="40" s="1"/>
  <c r="U445" i="40"/>
  <c r="W445" i="40" s="1"/>
  <c r="T111" i="39"/>
  <c r="V111" i="39" s="1"/>
  <c r="U111" i="39"/>
  <c r="W111" i="39" s="1"/>
  <c r="T111" i="40"/>
  <c r="V111" i="40" s="1"/>
  <c r="U111" i="40"/>
  <c r="W111" i="40" s="1"/>
  <c r="T292" i="43"/>
  <c r="V292" i="43" s="1"/>
  <c r="U292" i="43"/>
  <c r="W292" i="43" s="1"/>
  <c r="T317" i="44"/>
  <c r="V317" i="44" s="1"/>
  <c r="U317" i="44"/>
  <c r="W317" i="44" s="1"/>
  <c r="T396" i="40"/>
  <c r="V396" i="40" s="1"/>
  <c r="U396" i="40"/>
  <c r="W396" i="40" s="1"/>
  <c r="T392" i="42"/>
  <c r="V392" i="42" s="1"/>
  <c r="U392" i="42"/>
  <c r="W392" i="42" s="1"/>
  <c r="T464" i="43"/>
  <c r="V464" i="43" s="1"/>
  <c r="U464" i="43"/>
  <c r="W464" i="43" s="1"/>
  <c r="T326" i="40"/>
  <c r="V326" i="40" s="1"/>
  <c r="U326" i="40"/>
  <c r="W326" i="40" s="1"/>
  <c r="T248" i="40"/>
  <c r="V248" i="40" s="1"/>
  <c r="U248" i="40"/>
  <c r="W248" i="40" s="1"/>
  <c r="T284" i="39"/>
  <c r="V284" i="39" s="1"/>
  <c r="U284" i="39"/>
  <c r="W284" i="39" s="1"/>
  <c r="T290" i="41"/>
  <c r="V290" i="41" s="1"/>
  <c r="U290" i="41"/>
  <c r="W290" i="41" s="1"/>
  <c r="T290" i="40"/>
  <c r="V290" i="40" s="1"/>
  <c r="U290" i="40"/>
  <c r="W290" i="40" s="1"/>
  <c r="T218" i="42"/>
  <c r="V218" i="42" s="1"/>
  <c r="U218" i="42"/>
  <c r="W218" i="42" s="1"/>
  <c r="T215" i="43"/>
  <c r="V215" i="43" s="1"/>
  <c r="U215" i="43"/>
  <c r="W215" i="43" s="1"/>
  <c r="T215" i="40"/>
  <c r="V215" i="40" s="1"/>
  <c r="U215" i="40"/>
  <c r="W215" i="40" s="1"/>
  <c r="T438" i="43"/>
  <c r="V438" i="43" s="1"/>
  <c r="U438" i="43"/>
  <c r="W438" i="43" s="1"/>
  <c r="T433" i="43"/>
  <c r="V433" i="43" s="1"/>
  <c r="U433" i="43"/>
  <c r="W433" i="43" s="1"/>
  <c r="T247" i="40"/>
  <c r="V247" i="40" s="1"/>
  <c r="U247" i="40"/>
  <c r="W247" i="40" s="1"/>
  <c r="T343" i="44"/>
  <c r="V343" i="44" s="1"/>
  <c r="U343" i="44"/>
  <c r="W343" i="44" s="1"/>
  <c r="T196" i="39"/>
  <c r="V196" i="39" s="1"/>
  <c r="U196" i="39"/>
  <c r="W196" i="39" s="1"/>
  <c r="T311" i="40"/>
  <c r="V311" i="40" s="1"/>
  <c r="U311" i="40"/>
  <c r="W311" i="40" s="1"/>
  <c r="T311" i="44"/>
  <c r="V311" i="44" s="1"/>
  <c r="U311" i="44"/>
  <c r="W311" i="44" s="1"/>
  <c r="T305" i="39"/>
  <c r="V305" i="39" s="1"/>
  <c r="U305" i="39"/>
  <c r="W305" i="39" s="1"/>
  <c r="T305" i="40"/>
  <c r="V305" i="40" s="1"/>
  <c r="U305" i="40"/>
  <c r="W305" i="40" s="1"/>
  <c r="T305" i="44"/>
  <c r="V305" i="44" s="1"/>
  <c r="U305" i="44"/>
  <c r="W305" i="44" s="1"/>
  <c r="T356" i="40"/>
  <c r="V356" i="40" s="1"/>
  <c r="U356" i="40"/>
  <c r="W356" i="40" s="1"/>
  <c r="T160" i="39"/>
  <c r="V160" i="39" s="1"/>
  <c r="U160" i="39"/>
  <c r="W160" i="39" s="1"/>
  <c r="T449" i="43"/>
  <c r="V449" i="43" s="1"/>
  <c r="U449" i="43"/>
  <c r="W449" i="43" s="1"/>
  <c r="T449" i="40"/>
  <c r="V449" i="40" s="1"/>
  <c r="U449" i="40"/>
  <c r="W449" i="40" s="1"/>
  <c r="T449" i="39"/>
  <c r="V449" i="39" s="1"/>
  <c r="U449" i="39"/>
  <c r="W449" i="39" s="1"/>
  <c r="T230" i="41"/>
  <c r="V230" i="41" s="1"/>
  <c r="U230" i="41"/>
  <c r="W230" i="41" s="1"/>
  <c r="T230" i="42"/>
  <c r="V230" i="42" s="1"/>
  <c r="U230" i="42"/>
  <c r="W230" i="42" s="1"/>
  <c r="T230" i="43"/>
  <c r="V230" i="43" s="1"/>
  <c r="U230" i="43"/>
  <c r="W230" i="43" s="1"/>
  <c r="T299" i="39"/>
  <c r="V299" i="39" s="1"/>
  <c r="U299" i="39"/>
  <c r="W299" i="39" s="1"/>
  <c r="T299" i="41"/>
  <c r="V299" i="41" s="1"/>
  <c r="U299" i="41"/>
  <c r="W299" i="41" s="1"/>
  <c r="T299" i="43"/>
  <c r="V299" i="43" s="1"/>
  <c r="U299" i="43"/>
  <c r="W299" i="43" s="1"/>
  <c r="T347" i="44"/>
  <c r="V347" i="44" s="1"/>
  <c r="U347" i="44"/>
  <c r="W347" i="44" s="1"/>
  <c r="T347" i="41"/>
  <c r="V347" i="41" s="1"/>
  <c r="U347" i="41"/>
  <c r="W347" i="41" s="1"/>
  <c r="T195" i="41"/>
  <c r="V195" i="41" s="1"/>
  <c r="U195" i="41"/>
  <c r="W195" i="41" s="1"/>
  <c r="T253" i="43"/>
  <c r="V253" i="43" s="1"/>
  <c r="U253" i="43"/>
  <c r="W253" i="43" s="1"/>
  <c r="T253" i="44"/>
  <c r="V253" i="44" s="1"/>
  <c r="U253" i="44"/>
  <c r="W253" i="44" s="1"/>
  <c r="T253" i="40"/>
  <c r="V253" i="40" s="1"/>
  <c r="U253" i="40"/>
  <c r="W253" i="40" s="1"/>
  <c r="T441" i="39"/>
  <c r="V441" i="39" s="1"/>
  <c r="U441" i="39"/>
  <c r="W441" i="39" s="1"/>
  <c r="T441" i="42"/>
  <c r="V441" i="42" s="1"/>
  <c r="U441" i="42"/>
  <c r="W441" i="42" s="1"/>
  <c r="T441" i="40"/>
  <c r="V441" i="40" s="1"/>
  <c r="U441" i="40"/>
  <c r="W441" i="40" s="1"/>
  <c r="T441" i="41"/>
  <c r="V441" i="41" s="1"/>
  <c r="U441" i="41"/>
  <c r="W441" i="41" s="1"/>
  <c r="T441" i="44"/>
  <c r="V441" i="44" s="1"/>
  <c r="U441" i="44"/>
  <c r="W441" i="44" s="1"/>
  <c r="T107" i="44"/>
  <c r="V107" i="44" s="1"/>
  <c r="U107" i="44"/>
  <c r="W107" i="44" s="1"/>
  <c r="T107" i="43"/>
  <c r="V107" i="43" s="1"/>
  <c r="U107" i="43"/>
  <c r="W107" i="43" s="1"/>
  <c r="T107" i="39"/>
  <c r="V107" i="39" s="1"/>
  <c r="U107" i="39"/>
  <c r="W107" i="39" s="1"/>
  <c r="T197" i="40"/>
  <c r="V197" i="40" s="1"/>
  <c r="U197" i="40"/>
  <c r="W197" i="40" s="1"/>
  <c r="T268" i="39"/>
  <c r="V268" i="39" s="1"/>
  <c r="U268" i="39"/>
  <c r="W268" i="39" s="1"/>
  <c r="T268" i="40"/>
  <c r="V268" i="40" s="1"/>
  <c r="U268" i="40"/>
  <c r="W268" i="40" s="1"/>
  <c r="T149" i="40"/>
  <c r="V149" i="40" s="1"/>
  <c r="U149" i="40"/>
  <c r="W149" i="40" s="1"/>
  <c r="T149" i="39"/>
  <c r="V149" i="39" s="1"/>
  <c r="U149" i="39"/>
  <c r="W149" i="39" s="1"/>
  <c r="T89" i="39"/>
  <c r="V89" i="39" s="1"/>
  <c r="U89" i="39"/>
  <c r="W89" i="39" s="1"/>
  <c r="T188" i="39"/>
  <c r="V188" i="39" s="1"/>
  <c r="U188" i="39"/>
  <c r="W188" i="39" s="1"/>
  <c r="T240" i="39"/>
  <c r="V240" i="39" s="1"/>
  <c r="U240" i="39"/>
  <c r="W240" i="39" s="1"/>
  <c r="T240" i="40"/>
  <c r="V240" i="40" s="1"/>
  <c r="U240" i="40"/>
  <c r="W240" i="40" s="1"/>
  <c r="T189" i="40"/>
  <c r="V189" i="40" s="1"/>
  <c r="U189" i="40"/>
  <c r="W189" i="40" s="1"/>
  <c r="T189" i="39"/>
  <c r="V189" i="39" s="1"/>
  <c r="U189" i="39"/>
  <c r="W189" i="39" s="1"/>
  <c r="T84" i="39"/>
  <c r="V84" i="39" s="1"/>
  <c r="U84" i="39"/>
  <c r="W84" i="39" s="1"/>
  <c r="T179" i="39"/>
  <c r="V179" i="39" s="1"/>
  <c r="U179" i="39"/>
  <c r="W179" i="39" s="1"/>
  <c r="T386" i="40"/>
  <c r="V386" i="40" s="1"/>
  <c r="U386" i="40"/>
  <c r="W386" i="40" s="1"/>
  <c r="T386" i="39"/>
  <c r="V386" i="39" s="1"/>
  <c r="U386" i="39"/>
  <c r="W386" i="39" s="1"/>
  <c r="T316" i="39"/>
  <c r="V316" i="39" s="1"/>
  <c r="U316" i="39"/>
  <c r="W316" i="39" s="1"/>
  <c r="T88" i="40"/>
  <c r="V88" i="40" s="1"/>
  <c r="U88" i="40"/>
  <c r="W88" i="40" s="1"/>
  <c r="T410" i="39"/>
  <c r="V410" i="39" s="1"/>
  <c r="U410" i="39"/>
  <c r="W410" i="39" s="1"/>
  <c r="T95" i="39"/>
  <c r="V95" i="39" s="1"/>
  <c r="U95" i="39"/>
  <c r="W95" i="39" s="1"/>
  <c r="T95" i="40"/>
  <c r="V95" i="40" s="1"/>
  <c r="U95" i="40"/>
  <c r="W95" i="40" s="1"/>
  <c r="T239" i="40"/>
  <c r="V239" i="40" s="1"/>
  <c r="U239" i="40"/>
  <c r="W239" i="40" s="1"/>
  <c r="T239" i="39"/>
  <c r="V239" i="39" s="1"/>
  <c r="U239" i="39"/>
  <c r="W239" i="39" s="1"/>
  <c r="T202" i="40"/>
  <c r="V202" i="40" s="1"/>
  <c r="U202" i="40"/>
  <c r="W202" i="40" s="1"/>
  <c r="T202" i="42"/>
  <c r="V202" i="42" s="1"/>
  <c r="U202" i="42"/>
  <c r="W202" i="42" s="1"/>
  <c r="T315" i="44"/>
  <c r="V315" i="44" s="1"/>
  <c r="U315" i="44"/>
  <c r="W315" i="44" s="1"/>
  <c r="T315" i="39"/>
  <c r="V315" i="39" s="1"/>
  <c r="U315" i="39"/>
  <c r="W315" i="39" s="1"/>
  <c r="T399" i="39"/>
  <c r="V399" i="39" s="1"/>
  <c r="U399" i="39"/>
  <c r="W399" i="39" s="1"/>
  <c r="T399" i="40"/>
  <c r="V399" i="40" s="1"/>
  <c r="U399" i="40"/>
  <c r="W399" i="40" s="1"/>
  <c r="T246" i="40"/>
  <c r="V246" i="40" s="1"/>
  <c r="U246" i="40"/>
  <c r="W246" i="40" s="1"/>
  <c r="T246" i="39"/>
  <c r="V246" i="39" s="1"/>
  <c r="U246" i="39"/>
  <c r="W246" i="39" s="1"/>
  <c r="T306" i="40"/>
  <c r="V306" i="40" s="1"/>
  <c r="U306" i="40"/>
  <c r="W306" i="40" s="1"/>
  <c r="T306" i="39"/>
  <c r="V306" i="39" s="1"/>
  <c r="U306" i="39"/>
  <c r="W306" i="39" s="1"/>
  <c r="T340" i="40"/>
  <c r="V340" i="40" s="1"/>
  <c r="U340" i="40"/>
  <c r="W340" i="40" s="1"/>
  <c r="T340" i="39"/>
  <c r="V340" i="39" s="1"/>
  <c r="U340" i="39"/>
  <c r="W340" i="39" s="1"/>
  <c r="T333" i="39"/>
  <c r="V333" i="39" s="1"/>
  <c r="U333" i="39"/>
  <c r="W333" i="39" s="1"/>
  <c r="T222" i="39"/>
  <c r="V222" i="39" s="1"/>
  <c r="U222" i="39"/>
  <c r="W222" i="39" s="1"/>
  <c r="T126" i="39"/>
  <c r="V126" i="39" s="1"/>
  <c r="U126" i="39"/>
  <c r="W126" i="39" s="1"/>
  <c r="T183" i="39"/>
  <c r="V183" i="39" s="1"/>
  <c r="U183" i="39"/>
  <c r="W183" i="39" s="1"/>
  <c r="T183" i="40"/>
  <c r="V183" i="40" s="1"/>
  <c r="U183" i="40"/>
  <c r="W183" i="40" s="1"/>
  <c r="T209" i="39"/>
  <c r="V209" i="39" s="1"/>
  <c r="U209" i="39"/>
  <c r="W209" i="39" s="1"/>
  <c r="T249" i="39"/>
  <c r="V249" i="39" s="1"/>
  <c r="U249" i="39"/>
  <c r="W249" i="39" s="1"/>
  <c r="T249" i="40"/>
  <c r="V249" i="40" s="1"/>
  <c r="U249" i="40"/>
  <c r="W249" i="40" s="1"/>
  <c r="T100" i="41"/>
  <c r="V100" i="41" s="1"/>
  <c r="U100" i="41"/>
  <c r="W100" i="41" s="1"/>
  <c r="T108" i="39"/>
  <c r="V108" i="39" s="1"/>
  <c r="U108" i="39"/>
  <c r="W108" i="39" s="1"/>
  <c r="T174" i="39"/>
  <c r="V174" i="39" s="1"/>
  <c r="U174" i="39"/>
  <c r="W174" i="39" s="1"/>
  <c r="T174" i="40"/>
  <c r="V174" i="40" s="1"/>
  <c r="U174" i="40"/>
  <c r="W174" i="40" s="1"/>
  <c r="T428" i="39"/>
  <c r="V428" i="39" s="1"/>
  <c r="U428" i="39"/>
  <c r="W428" i="39" s="1"/>
  <c r="T145" i="40"/>
  <c r="V145" i="40" s="1"/>
  <c r="U145" i="40"/>
  <c r="W145" i="40" s="1"/>
  <c r="T192" i="39"/>
  <c r="V192" i="39" s="1"/>
  <c r="U192" i="39"/>
  <c r="W192" i="39" s="1"/>
  <c r="T192" i="40"/>
  <c r="V192" i="40" s="1"/>
  <c r="U192" i="40"/>
  <c r="W192" i="40" s="1"/>
  <c r="T258" i="39"/>
  <c r="V258" i="39" s="1"/>
  <c r="U258" i="39"/>
  <c r="W258" i="39" s="1"/>
  <c r="T167" i="40"/>
  <c r="V167" i="40" s="1"/>
  <c r="U167" i="40"/>
  <c r="W167" i="40" s="1"/>
  <c r="T222" i="40"/>
  <c r="V222" i="40" s="1"/>
  <c r="U222" i="40"/>
  <c r="W222" i="40" s="1"/>
  <c r="T348" i="44"/>
  <c r="V348" i="44" s="1"/>
  <c r="U348" i="44"/>
  <c r="W348" i="44" s="1"/>
  <c r="T161" i="44"/>
  <c r="V161" i="44" s="1"/>
  <c r="U161" i="44"/>
  <c r="W161" i="44" s="1"/>
  <c r="T161" i="41"/>
  <c r="V161" i="41" s="1"/>
  <c r="U161" i="41"/>
  <c r="W161" i="41" s="1"/>
  <c r="T164" i="39"/>
  <c r="V164" i="39" s="1"/>
  <c r="U164" i="39"/>
  <c r="W164" i="39" s="1"/>
  <c r="T164" i="40"/>
  <c r="V164" i="40" s="1"/>
  <c r="U164" i="40"/>
  <c r="W164" i="40" s="1"/>
  <c r="T462" i="39"/>
  <c r="V462" i="39" s="1"/>
  <c r="U462" i="39"/>
  <c r="W462" i="39" s="1"/>
  <c r="T462" i="40"/>
  <c r="V462" i="40" s="1"/>
  <c r="U462" i="40"/>
  <c r="W462" i="40" s="1"/>
  <c r="T94" i="39"/>
  <c r="V94" i="39" s="1"/>
  <c r="U94" i="39"/>
  <c r="W94" i="39" s="1"/>
  <c r="T374" i="39"/>
  <c r="V374" i="39" s="1"/>
  <c r="U374" i="39"/>
  <c r="W374" i="39" s="1"/>
  <c r="T251" i="39"/>
  <c r="V251" i="39" s="1"/>
  <c r="U251" i="39"/>
  <c r="W251" i="39" s="1"/>
  <c r="T303" i="39"/>
  <c r="V303" i="39" s="1"/>
  <c r="U303" i="39"/>
  <c r="W303" i="39" s="1"/>
  <c r="T440" i="40"/>
  <c r="V440" i="40" s="1"/>
  <c r="U440" i="40"/>
  <c r="W440" i="40" s="1"/>
  <c r="T404" i="39"/>
  <c r="V404" i="39" s="1"/>
  <c r="U404" i="39"/>
  <c r="W404" i="39" s="1"/>
  <c r="T355" i="40"/>
  <c r="V355" i="40" s="1"/>
  <c r="U355" i="40"/>
  <c r="W355" i="40" s="1"/>
  <c r="T327" i="40"/>
  <c r="V327" i="40" s="1"/>
  <c r="U327" i="40"/>
  <c r="W327" i="40" s="1"/>
  <c r="T477" i="39"/>
  <c r="V477" i="39" s="1"/>
  <c r="U477" i="39"/>
  <c r="W477" i="39" s="1"/>
  <c r="T477" i="40"/>
  <c r="V477" i="40" s="1"/>
  <c r="U477" i="40"/>
  <c r="W477" i="40" s="1"/>
  <c r="T117" i="40"/>
  <c r="V117" i="40" s="1"/>
  <c r="U117" i="40"/>
  <c r="W117" i="40" s="1"/>
  <c r="T349" i="40"/>
  <c r="V349" i="40" s="1"/>
  <c r="U349" i="40"/>
  <c r="W349" i="40" s="1"/>
  <c r="T349" i="39"/>
  <c r="V349" i="39" s="1"/>
  <c r="U349" i="39"/>
  <c r="W349" i="39" s="1"/>
  <c r="T177" i="40"/>
  <c r="V177" i="40" s="1"/>
  <c r="U177" i="40"/>
  <c r="W177" i="40" s="1"/>
  <c r="T228" i="39"/>
  <c r="V228" i="39" s="1"/>
  <c r="U228" i="39"/>
  <c r="W228" i="39" s="1"/>
  <c r="T370" i="40"/>
  <c r="V370" i="40" s="1"/>
  <c r="U370" i="40"/>
  <c r="W370" i="40" s="1"/>
  <c r="T370" i="39"/>
  <c r="V370" i="39" s="1"/>
  <c r="U370" i="39"/>
  <c r="W370" i="39" s="1"/>
  <c r="T272" i="40"/>
  <c r="V272" i="40" s="1"/>
  <c r="U272" i="40"/>
  <c r="W272" i="40" s="1"/>
  <c r="T272" i="39"/>
  <c r="V272" i="39" s="1"/>
  <c r="U272" i="39"/>
  <c r="W272" i="39" s="1"/>
  <c r="T310" i="40"/>
  <c r="V310" i="40" s="1"/>
  <c r="U310" i="40"/>
  <c r="W310" i="40" s="1"/>
  <c r="T430" i="39"/>
  <c r="V430" i="39" s="1"/>
  <c r="U430" i="39"/>
  <c r="W430" i="39" s="1"/>
  <c r="T418" i="40"/>
  <c r="V418" i="40" s="1"/>
  <c r="U418" i="40"/>
  <c r="W418" i="40" s="1"/>
  <c r="T221" i="40"/>
  <c r="V221" i="40" s="1"/>
  <c r="U221" i="40"/>
  <c r="W221" i="40" s="1"/>
  <c r="T283" i="40"/>
  <c r="V283" i="40" s="1"/>
  <c r="U283" i="40"/>
  <c r="W283" i="40" s="1"/>
  <c r="T211" i="40"/>
  <c r="V211" i="40" s="1"/>
  <c r="U211" i="40"/>
  <c r="W211" i="40" s="1"/>
  <c r="T211" i="39"/>
  <c r="V211" i="39" s="1"/>
  <c r="U211" i="39"/>
  <c r="W211" i="39" s="1"/>
  <c r="T296" i="39"/>
  <c r="V296" i="39" s="1"/>
  <c r="U296" i="39"/>
  <c r="W296" i="39" s="1"/>
  <c r="T319" i="40"/>
  <c r="V319" i="40" s="1"/>
  <c r="U319" i="40"/>
  <c r="W319" i="40" s="1"/>
  <c r="T312" i="39"/>
  <c r="V312" i="39" s="1"/>
  <c r="U312" i="39"/>
  <c r="W312" i="39" s="1"/>
  <c r="T245" i="40"/>
  <c r="V245" i="40" s="1"/>
  <c r="U245" i="40"/>
  <c r="W245" i="40" s="1"/>
  <c r="T479" i="40"/>
  <c r="V479" i="40" s="1"/>
  <c r="U479" i="40"/>
  <c r="W479" i="40" s="1"/>
  <c r="T479" i="39"/>
  <c r="V479" i="39" s="1"/>
  <c r="U479" i="39"/>
  <c r="W479" i="39" s="1"/>
  <c r="T96" i="39"/>
  <c r="V96" i="39" s="1"/>
  <c r="U96" i="39"/>
  <c r="W96" i="39" s="1"/>
  <c r="T470" i="39"/>
  <c r="V470" i="39" s="1"/>
  <c r="U470" i="39"/>
  <c r="W470" i="39" s="1"/>
  <c r="T470" i="40"/>
  <c r="V470" i="40" s="1"/>
  <c r="U470" i="40"/>
  <c r="W470" i="40" s="1"/>
  <c r="T300" i="40"/>
  <c r="V300" i="40" s="1"/>
  <c r="U300" i="40"/>
  <c r="W300" i="40" s="1"/>
  <c r="T446" i="39"/>
  <c r="V446" i="39" s="1"/>
  <c r="U446" i="39"/>
  <c r="W446" i="39" s="1"/>
  <c r="T446" i="40"/>
  <c r="V446" i="40" s="1"/>
  <c r="U446" i="40"/>
  <c r="W446" i="40" s="1"/>
  <c r="T397" i="39"/>
  <c r="V397" i="39" s="1"/>
  <c r="U397" i="39"/>
  <c r="W397" i="39" s="1"/>
  <c r="T137" i="39"/>
  <c r="V137" i="39" s="1"/>
  <c r="U137" i="39"/>
  <c r="W137" i="39" s="1"/>
  <c r="T173" i="41"/>
  <c r="V173" i="41" s="1"/>
  <c r="U173" i="41"/>
  <c r="W173" i="41" s="1"/>
  <c r="T352" i="40"/>
  <c r="V352" i="40" s="1"/>
  <c r="U352" i="40"/>
  <c r="W352" i="40" s="1"/>
  <c r="T350" i="42"/>
  <c r="V350" i="42" s="1"/>
  <c r="U350" i="42"/>
  <c r="W350" i="42" s="1"/>
  <c r="T226" i="40"/>
  <c r="V226" i="40" s="1"/>
  <c r="U226" i="40"/>
  <c r="W226" i="40" s="1"/>
  <c r="T226" i="42"/>
  <c r="V226" i="42" s="1"/>
  <c r="U226" i="42"/>
  <c r="W226" i="42" s="1"/>
  <c r="T226" i="39"/>
  <c r="V226" i="39" s="1"/>
  <c r="U226" i="39"/>
  <c r="W226" i="39" s="1"/>
  <c r="T313" i="40"/>
  <c r="V313" i="40" s="1"/>
  <c r="U313" i="40"/>
  <c r="W313" i="40" s="1"/>
  <c r="T313" i="39"/>
  <c r="V313" i="39" s="1"/>
  <c r="U313" i="39"/>
  <c r="W313" i="39" s="1"/>
  <c r="T225" i="42"/>
  <c r="V225" i="42" s="1"/>
  <c r="U225" i="42"/>
  <c r="W225" i="42" s="1"/>
  <c r="T225" i="43"/>
  <c r="V225" i="43" s="1"/>
  <c r="U225" i="43"/>
  <c r="W225" i="43" s="1"/>
  <c r="T469" i="44"/>
  <c r="V469" i="44" s="1"/>
  <c r="U469" i="44"/>
  <c r="W469" i="44" s="1"/>
  <c r="T469" i="39"/>
  <c r="V469" i="39" s="1"/>
  <c r="U469" i="39"/>
  <c r="W469" i="39" s="1"/>
  <c r="T212" i="39"/>
  <c r="V212" i="39" s="1"/>
  <c r="U212" i="39"/>
  <c r="W212" i="39" s="1"/>
  <c r="T354" i="40"/>
  <c r="V354" i="40" s="1"/>
  <c r="U354" i="40"/>
  <c r="W354" i="40" s="1"/>
  <c r="T360" i="40"/>
  <c r="V360" i="40" s="1"/>
  <c r="U360" i="40"/>
  <c r="W360" i="40" s="1"/>
  <c r="T360" i="42"/>
  <c r="V360" i="42" s="1"/>
  <c r="U360" i="42"/>
  <c r="W360" i="42" s="1"/>
  <c r="T360" i="39"/>
  <c r="V360" i="39" s="1"/>
  <c r="U360" i="39"/>
  <c r="W360" i="39" s="1"/>
  <c r="T130" i="41"/>
  <c r="V130" i="41" s="1"/>
  <c r="U130" i="41"/>
  <c r="W130" i="41" s="1"/>
  <c r="T130" i="42"/>
  <c r="V130" i="42" s="1"/>
  <c r="U130" i="42"/>
  <c r="W130" i="42" s="1"/>
  <c r="T130" i="40"/>
  <c r="V130" i="40" s="1"/>
  <c r="U130" i="40"/>
  <c r="W130" i="40" s="1"/>
  <c r="T361" i="39"/>
  <c r="V361" i="39" s="1"/>
  <c r="U361" i="39"/>
  <c r="W361" i="39" s="1"/>
  <c r="T361" i="41"/>
  <c r="V361" i="41" s="1"/>
  <c r="U361" i="41"/>
  <c r="W361" i="41" s="1"/>
  <c r="T361" i="40"/>
  <c r="V361" i="40" s="1"/>
  <c r="U361" i="40"/>
  <c r="W361" i="40" s="1"/>
  <c r="T115" i="42"/>
  <c r="V115" i="42" s="1"/>
  <c r="U115" i="42"/>
  <c r="W115" i="42" s="1"/>
  <c r="T391" i="43"/>
  <c r="V391" i="43" s="1"/>
  <c r="U391" i="43"/>
  <c r="W391" i="43" s="1"/>
  <c r="T391" i="40"/>
  <c r="V391" i="40" s="1"/>
  <c r="U391" i="40"/>
  <c r="W391" i="40" s="1"/>
  <c r="T420" i="40"/>
  <c r="V420" i="40" s="1"/>
  <c r="U420" i="40"/>
  <c r="W420" i="40" s="1"/>
  <c r="T231" i="40"/>
  <c r="V231" i="40" s="1"/>
  <c r="U231" i="40"/>
  <c r="W231" i="40" s="1"/>
  <c r="T231" i="39"/>
  <c r="V231" i="39" s="1"/>
  <c r="U231" i="39"/>
  <c r="W231" i="39" s="1"/>
  <c r="T92" i="39"/>
  <c r="V92" i="39" s="1"/>
  <c r="U92" i="39"/>
  <c r="W92" i="39" s="1"/>
  <c r="T203" i="40"/>
  <c r="V203" i="40" s="1"/>
  <c r="U203" i="40"/>
  <c r="W203" i="40" s="1"/>
  <c r="T157" i="40"/>
  <c r="V157" i="40" s="1"/>
  <c r="U157" i="40"/>
  <c r="W157" i="40" s="1"/>
  <c r="T208" i="39"/>
  <c r="V208" i="39" s="1"/>
  <c r="U208" i="39"/>
  <c r="W208" i="39" s="1"/>
  <c r="T320" i="40"/>
  <c r="V320" i="40" s="1"/>
  <c r="U320" i="40"/>
  <c r="W320" i="40" s="1"/>
  <c r="T172" i="39"/>
  <c r="V172" i="39" s="1"/>
  <c r="U172" i="39"/>
  <c r="W172" i="39" s="1"/>
  <c r="T172" i="40"/>
  <c r="V172" i="40" s="1"/>
  <c r="U172" i="40"/>
  <c r="W172" i="40" s="1"/>
  <c r="T443" i="40"/>
  <c r="V443" i="40" s="1"/>
  <c r="U443" i="40"/>
  <c r="W443" i="40" s="1"/>
  <c r="T443" i="39"/>
  <c r="V443" i="39" s="1"/>
  <c r="U443" i="39"/>
  <c r="W443" i="39" s="1"/>
  <c r="T297" i="42"/>
  <c r="V297" i="42" s="1"/>
  <c r="U297" i="42"/>
  <c r="W297" i="42" s="1"/>
  <c r="T473" i="40"/>
  <c r="V473" i="40" s="1"/>
  <c r="U473" i="40"/>
  <c r="W473" i="40" s="1"/>
  <c r="T109" i="44"/>
  <c r="V109" i="44" s="1"/>
  <c r="U109" i="44"/>
  <c r="W109" i="44" s="1"/>
  <c r="T109" i="39"/>
  <c r="V109" i="39" s="1"/>
  <c r="U109" i="39"/>
  <c r="W109" i="39" s="1"/>
  <c r="T266" i="39"/>
  <c r="V266" i="39" s="1"/>
  <c r="U266" i="39"/>
  <c r="W266" i="39" s="1"/>
  <c r="T99" i="40"/>
  <c r="V99" i="40" s="1"/>
  <c r="U99" i="40"/>
  <c r="W99" i="40" s="1"/>
  <c r="T178" i="40"/>
  <c r="V178" i="40" s="1"/>
  <c r="U178" i="40"/>
  <c r="W178" i="40" s="1"/>
  <c r="T293" i="40"/>
  <c r="V293" i="40" s="1"/>
  <c r="U293" i="40"/>
  <c r="W293" i="40" s="1"/>
  <c r="T353" i="40"/>
  <c r="V353" i="40" s="1"/>
  <c r="U353" i="40"/>
  <c r="W353" i="40" s="1"/>
  <c r="T162" i="39"/>
  <c r="V162" i="39" s="1"/>
  <c r="U162" i="39"/>
  <c r="W162" i="39" s="1"/>
  <c r="T113" i="40"/>
  <c r="V113" i="40" s="1"/>
  <c r="U113" i="40"/>
  <c r="W113" i="40" s="1"/>
  <c r="T113" i="39"/>
  <c r="V113" i="39" s="1"/>
  <c r="U113" i="39"/>
  <c r="W113" i="39" s="1"/>
  <c r="T223" i="40"/>
  <c r="V223" i="40" s="1"/>
  <c r="U223" i="40"/>
  <c r="W223" i="40" s="1"/>
  <c r="T223" i="39"/>
  <c r="V223" i="39" s="1"/>
  <c r="U223" i="39"/>
  <c r="W223" i="39" s="1"/>
  <c r="T273" i="39"/>
  <c r="V273" i="39" s="1"/>
  <c r="U273" i="39"/>
  <c r="W273" i="39" s="1"/>
  <c r="T273" i="40"/>
  <c r="V273" i="40" s="1"/>
  <c r="U273" i="40"/>
  <c r="W273" i="40" s="1"/>
  <c r="T208" i="40"/>
  <c r="V208" i="40" s="1"/>
  <c r="U208" i="40"/>
  <c r="W208" i="40" s="1"/>
  <c r="T463" i="39"/>
  <c r="V463" i="39" s="1"/>
  <c r="U463" i="39"/>
  <c r="W463" i="39" s="1"/>
  <c r="T463" i="40"/>
  <c r="V463" i="40" s="1"/>
  <c r="U463" i="40"/>
  <c r="W463" i="40" s="1"/>
  <c r="T321" i="40"/>
  <c r="V321" i="40" s="1"/>
  <c r="U321" i="40"/>
  <c r="W321" i="40" s="1"/>
  <c r="T460" i="39"/>
  <c r="V460" i="39" s="1"/>
  <c r="U460" i="39"/>
  <c r="W460" i="39" s="1"/>
  <c r="T434" i="40"/>
  <c r="V434" i="40" s="1"/>
  <c r="U434" i="40"/>
  <c r="W434" i="40" s="1"/>
  <c r="T434" i="39"/>
  <c r="V434" i="39" s="1"/>
  <c r="U434" i="39"/>
  <c r="W434" i="39" s="1"/>
  <c r="T175" i="39"/>
  <c r="V175" i="39" s="1"/>
  <c r="U175" i="39"/>
  <c r="W175" i="39" s="1"/>
  <c r="T244" i="39"/>
  <c r="V244" i="39" s="1"/>
  <c r="U244" i="39"/>
  <c r="W244" i="39" s="1"/>
  <c r="T234" i="40"/>
  <c r="V234" i="40" s="1"/>
  <c r="U234" i="40"/>
  <c r="W234" i="40" s="1"/>
  <c r="T185" i="39"/>
  <c r="V185" i="39" s="1"/>
  <c r="U185" i="39"/>
  <c r="W185" i="39" s="1"/>
  <c r="T185" i="40"/>
  <c r="V185" i="40" s="1"/>
  <c r="U185" i="40"/>
  <c r="W185" i="40" s="1"/>
  <c r="T275" i="39"/>
  <c r="V275" i="39" s="1"/>
  <c r="U275" i="39"/>
  <c r="W275" i="39" s="1"/>
  <c r="T425" i="40"/>
  <c r="V425" i="40" s="1"/>
  <c r="U425" i="40"/>
  <c r="W425" i="40" s="1"/>
  <c r="T127" i="40"/>
  <c r="V127" i="40" s="1"/>
  <c r="U127" i="40"/>
  <c r="W127" i="40" s="1"/>
  <c r="T127" i="39"/>
  <c r="V127" i="39" s="1"/>
  <c r="U127" i="39"/>
  <c r="W127" i="39" s="1"/>
  <c r="T379" i="39"/>
  <c r="V379" i="39" s="1"/>
  <c r="U379" i="39"/>
  <c r="W379" i="39" s="1"/>
  <c r="T93" i="40"/>
  <c r="V93" i="40" s="1"/>
  <c r="U93" i="40"/>
  <c r="W93" i="40" s="1"/>
  <c r="T93" i="39"/>
  <c r="V93" i="39" s="1"/>
  <c r="U93" i="39"/>
  <c r="W93" i="39" s="1"/>
  <c r="T357" i="39"/>
  <c r="V357" i="39" s="1"/>
  <c r="U357" i="39"/>
  <c r="W357" i="39" s="1"/>
  <c r="T423" i="39"/>
  <c r="V423" i="39" s="1"/>
  <c r="U423" i="39"/>
  <c r="W423" i="39" s="1"/>
  <c r="T323" i="40"/>
  <c r="V323" i="40" s="1"/>
  <c r="U323" i="40"/>
  <c r="W323" i="40" s="1"/>
  <c r="T323" i="39"/>
  <c r="V323" i="39" s="1"/>
  <c r="U323" i="39"/>
  <c r="W323" i="39" s="1"/>
  <c r="T213" i="40"/>
  <c r="V213" i="40" s="1"/>
  <c r="U213" i="40"/>
  <c r="W213" i="40" s="1"/>
  <c r="T213" i="39"/>
  <c r="V213" i="39" s="1"/>
  <c r="U213" i="39"/>
  <c r="W213" i="39" s="1"/>
  <c r="T159" i="40"/>
  <c r="V159" i="40" s="1"/>
  <c r="U159" i="40"/>
  <c r="W159" i="40" s="1"/>
  <c r="T269" i="40"/>
  <c r="V269" i="40" s="1"/>
  <c r="U269" i="40"/>
  <c r="W269" i="40" s="1"/>
  <c r="T191" i="40"/>
  <c r="V191" i="40" s="1"/>
  <c r="U191" i="40"/>
  <c r="W191" i="40" s="1"/>
  <c r="T191" i="39"/>
  <c r="V191" i="39" s="1"/>
  <c r="U191" i="39"/>
  <c r="W191" i="39" s="1"/>
  <c r="T329" i="40"/>
  <c r="V329" i="40" s="1"/>
  <c r="U329" i="40"/>
  <c r="W329" i="40" s="1"/>
  <c r="T329" i="39"/>
  <c r="V329" i="39" s="1"/>
  <c r="U329" i="39"/>
  <c r="W329" i="39" s="1"/>
  <c r="T401" i="39"/>
  <c r="V401" i="39" s="1"/>
  <c r="U401" i="39"/>
  <c r="W401" i="39" s="1"/>
  <c r="T132" i="40"/>
  <c r="V132" i="40" s="1"/>
  <c r="U132" i="40"/>
  <c r="W132" i="40" s="1"/>
  <c r="T138" i="44"/>
  <c r="V138" i="44" s="1"/>
  <c r="U138" i="44"/>
  <c r="W138" i="44" s="1"/>
  <c r="T424" i="40"/>
  <c r="V424" i="40" s="1"/>
  <c r="U424" i="40"/>
  <c r="W424" i="40" s="1"/>
  <c r="T424" i="39"/>
  <c r="V424" i="39" s="1"/>
  <c r="U424" i="39"/>
  <c r="W424" i="39" s="1"/>
  <c r="T344" i="39"/>
  <c r="V344" i="39" s="1"/>
  <c r="U344" i="39"/>
  <c r="W344" i="39" s="1"/>
  <c r="T344" i="43"/>
  <c r="V344" i="43" s="1"/>
  <c r="U344" i="43"/>
  <c r="W344" i="43" s="1"/>
  <c r="T166" i="40"/>
  <c r="V166" i="40" s="1"/>
  <c r="U166" i="40"/>
  <c r="W166" i="40" s="1"/>
  <c r="T166" i="39"/>
  <c r="V166" i="39" s="1"/>
  <c r="U166" i="39"/>
  <c r="W166" i="39" s="1"/>
  <c r="T119" i="40"/>
  <c r="V119" i="40" s="1"/>
  <c r="U119" i="40"/>
  <c r="W119" i="40" s="1"/>
  <c r="T359" i="43"/>
  <c r="V359" i="43" s="1"/>
  <c r="U359" i="43"/>
  <c r="W359" i="43" s="1"/>
  <c r="T475" i="40"/>
  <c r="V475" i="40" s="1"/>
  <c r="U475" i="40"/>
  <c r="W475" i="40" s="1"/>
  <c r="T475" i="39"/>
  <c r="V475" i="39" s="1"/>
  <c r="U475" i="39"/>
  <c r="W475" i="39" s="1"/>
  <c r="T475" i="41"/>
  <c r="V475" i="41" s="1"/>
  <c r="U475" i="41"/>
  <c r="W475" i="41" s="1"/>
  <c r="T448" i="43"/>
  <c r="V448" i="43" s="1"/>
  <c r="U448" i="43"/>
  <c r="W448" i="43" s="1"/>
  <c r="T324" i="44"/>
  <c r="V324" i="44" s="1"/>
  <c r="U324" i="44"/>
  <c r="W324" i="44" s="1"/>
  <c r="T324" i="40"/>
  <c r="V324" i="40" s="1"/>
  <c r="U324" i="40"/>
  <c r="W324" i="40" s="1"/>
  <c r="T324" i="43"/>
  <c r="V324" i="43" s="1"/>
  <c r="U324" i="43"/>
  <c r="W324" i="43" s="1"/>
  <c r="T324" i="41"/>
  <c r="V324" i="41" s="1"/>
  <c r="U324" i="41"/>
  <c r="W324" i="41" s="1"/>
  <c r="T382" i="43"/>
  <c r="V382" i="43" s="1"/>
  <c r="U382" i="43"/>
  <c r="W382" i="43" s="1"/>
  <c r="T382" i="42"/>
  <c r="V382" i="42" s="1"/>
  <c r="U382" i="42"/>
  <c r="W382" i="42" s="1"/>
  <c r="T382" i="39"/>
  <c r="V382" i="39" s="1"/>
  <c r="U382" i="39"/>
  <c r="W382" i="39" s="1"/>
  <c r="T236" i="39"/>
  <c r="V236" i="39" s="1"/>
  <c r="U236" i="39"/>
  <c r="W236" i="39" s="1"/>
  <c r="T236" i="40"/>
  <c r="V236" i="40" s="1"/>
  <c r="U236" i="40"/>
  <c r="W236" i="40" s="1"/>
  <c r="T131" i="43"/>
  <c r="V131" i="43" s="1"/>
  <c r="U131" i="43"/>
  <c r="W131" i="43" s="1"/>
  <c r="T131" i="40"/>
  <c r="V131" i="40" s="1"/>
  <c r="U131" i="40"/>
  <c r="W131" i="40" s="1"/>
  <c r="T131" i="39"/>
  <c r="V131" i="39" s="1"/>
  <c r="U131" i="39"/>
  <c r="W131" i="39" s="1"/>
  <c r="T429" i="39"/>
  <c r="V429" i="39" s="1"/>
  <c r="U429" i="39"/>
  <c r="W429" i="39" s="1"/>
  <c r="T429" i="40"/>
  <c r="V429" i="40" s="1"/>
  <c r="U429" i="40"/>
  <c r="W429" i="40" s="1"/>
  <c r="T429" i="43"/>
  <c r="V429" i="43" s="1"/>
  <c r="U429" i="43"/>
  <c r="W429" i="43" s="1"/>
  <c r="T394" i="39"/>
  <c r="V394" i="39" s="1"/>
  <c r="U394" i="39"/>
  <c r="W394" i="39" s="1"/>
  <c r="T394" i="40"/>
  <c r="V394" i="40" s="1"/>
  <c r="U394" i="40"/>
  <c r="W394" i="40" s="1"/>
  <c r="T394" i="41"/>
  <c r="V394" i="41" s="1"/>
  <c r="U394" i="41"/>
  <c r="W394" i="41" s="1"/>
  <c r="T444" i="40"/>
  <c r="V444" i="40" s="1"/>
  <c r="U444" i="40"/>
  <c r="W444" i="40" s="1"/>
  <c r="T444" i="39"/>
  <c r="V444" i="39" s="1"/>
  <c r="U444" i="39"/>
  <c r="W444" i="39" s="1"/>
  <c r="T444" i="41"/>
  <c r="V444" i="41" s="1"/>
  <c r="U444" i="41"/>
  <c r="W444" i="41" s="1"/>
  <c r="T444" i="42"/>
  <c r="V444" i="42" s="1"/>
  <c r="U444" i="42"/>
  <c r="W444" i="42" s="1"/>
  <c r="T437" i="43"/>
  <c r="V437" i="43" s="1"/>
  <c r="U437" i="43"/>
  <c r="W437" i="43" s="1"/>
  <c r="T437" i="39"/>
  <c r="V437" i="39" s="1"/>
  <c r="U437" i="39"/>
  <c r="W437" i="39" s="1"/>
  <c r="T156" i="43"/>
  <c r="V156" i="43" s="1"/>
  <c r="U156" i="43"/>
  <c r="W156" i="43" s="1"/>
  <c r="T156" i="41"/>
  <c r="V156" i="41" s="1"/>
  <c r="U156" i="41"/>
  <c r="W156" i="41" s="1"/>
  <c r="T156" i="39"/>
  <c r="V156" i="39" s="1"/>
  <c r="U156" i="39"/>
  <c r="W156" i="39" s="1"/>
  <c r="T156" i="44"/>
  <c r="V156" i="44" s="1"/>
  <c r="U156" i="44"/>
  <c r="W156" i="44" s="1"/>
  <c r="T125" i="40"/>
  <c r="V125" i="40" s="1"/>
  <c r="U125" i="40"/>
  <c r="W125" i="40" s="1"/>
  <c r="T125" i="39"/>
  <c r="V125" i="39" s="1"/>
  <c r="U125" i="39"/>
  <c r="W125" i="39" s="1"/>
  <c r="T90" i="43"/>
  <c r="V90" i="43" s="1"/>
  <c r="U90" i="43"/>
  <c r="W90" i="43" s="1"/>
  <c r="T90" i="44"/>
  <c r="V90" i="44" s="1"/>
  <c r="U90" i="44"/>
  <c r="W90" i="44" s="1"/>
  <c r="T90" i="40"/>
  <c r="V90" i="40" s="1"/>
  <c r="U90" i="40"/>
  <c r="W90" i="40" s="1"/>
  <c r="T307" i="42"/>
  <c r="V307" i="42" s="1"/>
  <c r="U307" i="42"/>
  <c r="W307" i="42" s="1"/>
  <c r="T307" i="39"/>
  <c r="V307" i="39" s="1"/>
  <c r="U307" i="39"/>
  <c r="W307" i="39" s="1"/>
  <c r="T452" i="44"/>
  <c r="V452" i="44" s="1"/>
  <c r="U452" i="44"/>
  <c r="W452" i="44" s="1"/>
  <c r="T452" i="39"/>
  <c r="V452" i="39" s="1"/>
  <c r="U452" i="39"/>
  <c r="W452" i="39" s="1"/>
  <c r="T452" i="40"/>
  <c r="V452" i="40" s="1"/>
  <c r="U452" i="40"/>
  <c r="W452" i="40" s="1"/>
  <c r="T452" i="42"/>
  <c r="V452" i="42" s="1"/>
  <c r="U452" i="42"/>
  <c r="W452" i="42" s="1"/>
  <c r="T314" i="40"/>
  <c r="V314" i="40" s="1"/>
  <c r="U314" i="40"/>
  <c r="W314" i="40" s="1"/>
  <c r="T233" i="39"/>
  <c r="V233" i="39" s="1"/>
  <c r="U233" i="39"/>
  <c r="W233" i="39" s="1"/>
  <c r="T233" i="40"/>
  <c r="V233" i="40" s="1"/>
  <c r="U233" i="40"/>
  <c r="W233" i="40" s="1"/>
  <c r="T416" i="39"/>
  <c r="V416" i="39" s="1"/>
  <c r="U416" i="39"/>
  <c r="W416" i="39" s="1"/>
  <c r="T416" i="40"/>
  <c r="V416" i="40" s="1"/>
  <c r="U416" i="40"/>
  <c r="W416" i="40" s="1"/>
  <c r="T250" i="41"/>
  <c r="V250" i="41" s="1"/>
  <c r="U250" i="41"/>
  <c r="W250" i="41" s="1"/>
  <c r="T250" i="40"/>
  <c r="V250" i="40" s="1"/>
  <c r="U250" i="40"/>
  <c r="W250" i="40" s="1"/>
  <c r="T250" i="39"/>
  <c r="V250" i="39" s="1"/>
  <c r="U250" i="39"/>
  <c r="W250" i="39" s="1"/>
  <c r="T285" i="40"/>
  <c r="V285" i="40" s="1"/>
  <c r="U285" i="40"/>
  <c r="W285" i="40" s="1"/>
  <c r="T285" i="39"/>
  <c r="V285" i="39" s="1"/>
  <c r="U285" i="39"/>
  <c r="W285" i="39" s="1"/>
  <c r="T285" i="41"/>
  <c r="V285" i="41" s="1"/>
  <c r="U285" i="41"/>
  <c r="W285" i="41" s="1"/>
  <c r="T474" i="39"/>
  <c r="V474" i="39" s="1"/>
  <c r="U474" i="39"/>
  <c r="W474" i="39" s="1"/>
  <c r="T474" i="44"/>
  <c r="V474" i="44" s="1"/>
  <c r="U474" i="44"/>
  <c r="W474" i="44" s="1"/>
  <c r="T295" i="43"/>
  <c r="V295" i="43" s="1"/>
  <c r="U295" i="43"/>
  <c r="W295" i="43" s="1"/>
  <c r="T295" i="40"/>
  <c r="V295" i="40" s="1"/>
  <c r="U295" i="40"/>
  <c r="W295" i="40" s="1"/>
  <c r="T295" i="41"/>
  <c r="V295" i="41" s="1"/>
  <c r="U295" i="41"/>
  <c r="W295" i="41" s="1"/>
  <c r="T367" i="42"/>
  <c r="V367" i="42" s="1"/>
  <c r="U367" i="42"/>
  <c r="W367" i="42" s="1"/>
  <c r="T465" i="39"/>
  <c r="V465" i="39" s="1"/>
  <c r="U465" i="39"/>
  <c r="W465" i="39" s="1"/>
  <c r="T465" i="40"/>
  <c r="V465" i="40" s="1"/>
  <c r="U465" i="40"/>
  <c r="W465" i="40" s="1"/>
  <c r="T364" i="44"/>
  <c r="V364" i="44" s="1"/>
  <c r="U364" i="44"/>
  <c r="W364" i="44" s="1"/>
  <c r="T364" i="39"/>
  <c r="V364" i="39" s="1"/>
  <c r="U364" i="39"/>
  <c r="W364" i="39" s="1"/>
  <c r="T364" i="40"/>
  <c r="V364" i="40" s="1"/>
  <c r="U364" i="40"/>
  <c r="W364" i="40" s="1"/>
  <c r="T455" i="44"/>
  <c r="V455" i="44" s="1"/>
  <c r="U455" i="44"/>
  <c r="W455" i="44" s="1"/>
  <c r="T455" i="40"/>
  <c r="V455" i="40" s="1"/>
  <c r="U455" i="40"/>
  <c r="W455" i="40" s="1"/>
  <c r="T332" i="39"/>
  <c r="V332" i="39" s="1"/>
  <c r="U332" i="39"/>
  <c r="W332" i="39" s="1"/>
  <c r="T332" i="40"/>
  <c r="V332" i="40" s="1"/>
  <c r="U332" i="40"/>
  <c r="W332" i="40" s="1"/>
  <c r="T395" i="42"/>
  <c r="V395" i="42" s="1"/>
  <c r="U395" i="42"/>
  <c r="W395" i="42" s="1"/>
  <c r="T395" i="39"/>
  <c r="V395" i="39" s="1"/>
  <c r="U395" i="39"/>
  <c r="W395" i="39" s="1"/>
  <c r="T395" i="44"/>
  <c r="V395" i="44" s="1"/>
  <c r="U395" i="44"/>
  <c r="W395" i="44" s="1"/>
  <c r="T457" i="41"/>
  <c r="V457" i="41" s="1"/>
  <c r="U457" i="41"/>
  <c r="W457" i="41" s="1"/>
  <c r="T457" i="44"/>
  <c r="V457" i="44" s="1"/>
  <c r="U457" i="44"/>
  <c r="W457" i="44" s="1"/>
  <c r="T457" i="40"/>
  <c r="V457" i="40" s="1"/>
  <c r="U457" i="40"/>
  <c r="W457" i="40" s="1"/>
  <c r="T457" i="42"/>
  <c r="V457" i="42" s="1"/>
  <c r="U457" i="42"/>
  <c r="W457" i="42" s="1"/>
  <c r="T435" i="40"/>
  <c r="V435" i="40" s="1"/>
  <c r="U435" i="40"/>
  <c r="W435" i="40" s="1"/>
  <c r="T435" i="41"/>
  <c r="V435" i="41" s="1"/>
  <c r="U435" i="41"/>
  <c r="W435" i="41" s="1"/>
  <c r="T398" i="43"/>
  <c r="V398" i="43" s="1"/>
  <c r="U398" i="43"/>
  <c r="W398" i="43" s="1"/>
  <c r="T398" i="40"/>
  <c r="V398" i="40" s="1"/>
  <c r="U398" i="40"/>
  <c r="W398" i="40" s="1"/>
  <c r="T398" i="39"/>
  <c r="V398" i="39" s="1"/>
  <c r="U398" i="39"/>
  <c r="W398" i="39" s="1"/>
  <c r="T372" i="41"/>
  <c r="V372" i="41" s="1"/>
  <c r="U372" i="41"/>
  <c r="W372" i="41" s="1"/>
  <c r="T372" i="43"/>
  <c r="V372" i="43" s="1"/>
  <c r="U372" i="43"/>
  <c r="W372" i="43" s="1"/>
  <c r="T372" i="40"/>
  <c r="V372" i="40" s="1"/>
  <c r="U372" i="40"/>
  <c r="W372" i="40" s="1"/>
  <c r="T328" i="42"/>
  <c r="V328" i="42" s="1"/>
  <c r="U328" i="42"/>
  <c r="W328" i="42" s="1"/>
  <c r="T383" i="39"/>
  <c r="V383" i="39" s="1"/>
  <c r="U383" i="39"/>
  <c r="W383" i="39" s="1"/>
  <c r="T148" i="42"/>
  <c r="V148" i="42" s="1"/>
  <c r="U148" i="42"/>
  <c r="W148" i="42" s="1"/>
  <c r="T148" i="39"/>
  <c r="V148" i="39" s="1"/>
  <c r="U148" i="39"/>
  <c r="W148" i="39" s="1"/>
  <c r="T148" i="43"/>
  <c r="V148" i="43" s="1"/>
  <c r="U148" i="43"/>
  <c r="W148" i="43" s="1"/>
  <c r="T148" i="41"/>
  <c r="V148" i="41" s="1"/>
  <c r="U148" i="41"/>
  <c r="W148" i="41" s="1"/>
  <c r="T339" i="44"/>
  <c r="V339" i="44" s="1"/>
  <c r="U339" i="44"/>
  <c r="W339" i="44" s="1"/>
  <c r="T339" i="40"/>
  <c r="V339" i="40" s="1"/>
  <c r="U339" i="40"/>
  <c r="W339" i="40" s="1"/>
  <c r="T339" i="43"/>
  <c r="V339" i="43" s="1"/>
  <c r="U339" i="43"/>
  <c r="W339" i="43" s="1"/>
  <c r="T339" i="39"/>
  <c r="V339" i="39" s="1"/>
  <c r="U339" i="39"/>
  <c r="W339" i="39" s="1"/>
  <c r="T445" i="39"/>
  <c r="V445" i="39" s="1"/>
  <c r="U445" i="39"/>
  <c r="W445" i="39" s="1"/>
  <c r="T445" i="43"/>
  <c r="V445" i="43" s="1"/>
  <c r="U445" i="43"/>
  <c r="W445" i="43" s="1"/>
  <c r="T445" i="41"/>
  <c r="V445" i="41" s="1"/>
  <c r="U445" i="41"/>
  <c r="W445" i="41" s="1"/>
  <c r="T111" i="41"/>
  <c r="V111" i="41" s="1"/>
  <c r="U111" i="41"/>
  <c r="W111" i="41" s="1"/>
  <c r="T111" i="43"/>
  <c r="V111" i="43" s="1"/>
  <c r="U111" i="43"/>
  <c r="W111" i="43" s="1"/>
  <c r="T292" i="39"/>
  <c r="V292" i="39" s="1"/>
  <c r="U292" i="39"/>
  <c r="W292" i="39" s="1"/>
  <c r="T292" i="44"/>
  <c r="V292" i="44" s="1"/>
  <c r="U292" i="44"/>
  <c r="W292" i="44" s="1"/>
  <c r="T362" i="40"/>
  <c r="V362" i="40" s="1"/>
  <c r="U362" i="40"/>
  <c r="W362" i="40" s="1"/>
  <c r="T362" i="39"/>
  <c r="V362" i="39" s="1"/>
  <c r="U362" i="39"/>
  <c r="W362" i="39" s="1"/>
  <c r="T110" i="44"/>
  <c r="V110" i="44" s="1"/>
  <c r="U110" i="44"/>
  <c r="W110" i="44" s="1"/>
  <c r="T110" i="43"/>
  <c r="V110" i="43" s="1"/>
  <c r="U110" i="43"/>
  <c r="W110" i="43" s="1"/>
  <c r="T110" i="41"/>
  <c r="V110" i="41" s="1"/>
  <c r="U110" i="41"/>
  <c r="W110" i="41" s="1"/>
  <c r="T110" i="40"/>
  <c r="V110" i="40" s="1"/>
  <c r="U110" i="40"/>
  <c r="W110" i="40" s="1"/>
  <c r="T317" i="39"/>
  <c r="V317" i="39" s="1"/>
  <c r="U317" i="39"/>
  <c r="W317" i="39" s="1"/>
  <c r="T336" i="40"/>
  <c r="V336" i="40" s="1"/>
  <c r="U336" i="40"/>
  <c r="W336" i="40" s="1"/>
  <c r="T238" i="39"/>
  <c r="V238" i="39" s="1"/>
  <c r="U238" i="39"/>
  <c r="W238" i="39" s="1"/>
  <c r="T238" i="40"/>
  <c r="V238" i="40" s="1"/>
  <c r="U238" i="40"/>
  <c r="W238" i="40" s="1"/>
  <c r="T116" i="40"/>
  <c r="V116" i="40" s="1"/>
  <c r="U116" i="40"/>
  <c r="W116" i="40" s="1"/>
  <c r="T116" i="39"/>
  <c r="V116" i="39" s="1"/>
  <c r="U116" i="39"/>
  <c r="W116" i="39" s="1"/>
  <c r="T241" i="40"/>
  <c r="V241" i="40" s="1"/>
  <c r="U241" i="40"/>
  <c r="W241" i="40" s="1"/>
  <c r="T241" i="39"/>
  <c r="V241" i="39" s="1"/>
  <c r="U241" i="39"/>
  <c r="W241" i="39" s="1"/>
  <c r="T322" i="39"/>
  <c r="V322" i="39" s="1"/>
  <c r="U322" i="39"/>
  <c r="W322" i="39" s="1"/>
  <c r="T217" i="40"/>
  <c r="V217" i="40" s="1"/>
  <c r="U217" i="40"/>
  <c r="W217" i="40" s="1"/>
  <c r="T217" i="39"/>
  <c r="V217" i="39" s="1"/>
  <c r="U217" i="39"/>
  <c r="W217" i="39" s="1"/>
  <c r="T426" i="40"/>
  <c r="V426" i="40" s="1"/>
  <c r="U426" i="40"/>
  <c r="W426" i="40" s="1"/>
  <c r="T146" i="40"/>
  <c r="V146" i="40" s="1"/>
  <c r="U146" i="40"/>
  <c r="W146" i="40" s="1"/>
  <c r="T252" i="40"/>
  <c r="V252" i="40" s="1"/>
  <c r="U252" i="40"/>
  <c r="W252" i="40" s="1"/>
  <c r="T187" i="40"/>
  <c r="V187" i="40" s="1"/>
  <c r="U187" i="40"/>
  <c r="W187" i="40" s="1"/>
  <c r="T133" i="39"/>
  <c r="V133" i="39" s="1"/>
  <c r="U133" i="39"/>
  <c r="W133" i="39" s="1"/>
  <c r="T377" i="39"/>
  <c r="V377" i="39" s="1"/>
  <c r="U377" i="39"/>
  <c r="W377" i="39" s="1"/>
  <c r="T237" i="40"/>
  <c r="V237" i="40" s="1"/>
  <c r="U237" i="40"/>
  <c r="W237" i="40" s="1"/>
  <c r="T237" i="39"/>
  <c r="V237" i="39" s="1"/>
  <c r="U237" i="39"/>
  <c r="W237" i="39" s="1"/>
  <c r="T124" i="39"/>
  <c r="V124" i="39" s="1"/>
  <c r="U124" i="39"/>
  <c r="W124" i="39" s="1"/>
  <c r="T182" i="40"/>
  <c r="V182" i="40" s="1"/>
  <c r="U182" i="40"/>
  <c r="W182" i="40" s="1"/>
  <c r="T80" i="39"/>
  <c r="V80" i="39" s="1"/>
  <c r="U80" i="39"/>
  <c r="W80" i="39" s="1"/>
  <c r="T135" i="39"/>
  <c r="V135" i="39" s="1"/>
  <c r="U135" i="39"/>
  <c r="W135" i="39" s="1"/>
  <c r="T412" i="39"/>
  <c r="V412" i="39" s="1"/>
  <c r="U412" i="39"/>
  <c r="W412" i="39" s="1"/>
  <c r="T412" i="40"/>
  <c r="V412" i="40" s="1"/>
  <c r="U412" i="40"/>
  <c r="W412" i="40" s="1"/>
  <c r="T375" i="39"/>
  <c r="V375" i="39" s="1"/>
  <c r="U375" i="39"/>
  <c r="W375" i="39" s="1"/>
  <c r="T375" i="43"/>
  <c r="V375" i="43" s="1"/>
  <c r="U375" i="43"/>
  <c r="W375" i="43" s="1"/>
  <c r="T227" i="43"/>
  <c r="V227" i="43" s="1"/>
  <c r="U227" i="43"/>
  <c r="W227" i="43" s="1"/>
  <c r="T286" i="40"/>
  <c r="V286" i="40" s="1"/>
  <c r="U286" i="40"/>
  <c r="W286" i="40" s="1"/>
  <c r="T286" i="39"/>
  <c r="V286" i="39" s="1"/>
  <c r="U286" i="39"/>
  <c r="W286" i="39" s="1"/>
  <c r="T365" i="40"/>
  <c r="V365" i="40" s="1"/>
  <c r="U365" i="40"/>
  <c r="W365" i="40" s="1"/>
  <c r="T365" i="39"/>
  <c r="V365" i="39" s="1"/>
  <c r="U365" i="39"/>
  <c r="W365" i="39" s="1"/>
  <c r="T158" i="43"/>
  <c r="V158" i="43" s="1"/>
  <c r="U158" i="43"/>
  <c r="W158" i="43" s="1"/>
  <c r="T376" i="41"/>
  <c r="V376" i="41" s="1"/>
  <c r="U376" i="41"/>
  <c r="W376" i="41" s="1"/>
  <c r="T376" i="40"/>
  <c r="V376" i="40" s="1"/>
  <c r="U376" i="40"/>
  <c r="W376" i="40" s="1"/>
  <c r="T302" i="39"/>
  <c r="V302" i="39" s="1"/>
  <c r="U302" i="39"/>
  <c r="W302" i="39" s="1"/>
  <c r="T112" i="42"/>
  <c r="V112" i="42" s="1"/>
  <c r="U112" i="42"/>
  <c r="W112" i="42" s="1"/>
  <c r="T112" i="39"/>
  <c r="V112" i="39" s="1"/>
  <c r="U112" i="39"/>
  <c r="W112" i="39" s="1"/>
  <c r="T380" i="40"/>
  <c r="V380" i="40" s="1"/>
  <c r="U380" i="40"/>
  <c r="W380" i="40" s="1"/>
  <c r="T105" i="40"/>
  <c r="V105" i="40" s="1"/>
  <c r="U105" i="40"/>
  <c r="W105" i="40" s="1"/>
  <c r="T454" i="40"/>
  <c r="V454" i="40" s="1"/>
  <c r="U454" i="40"/>
  <c r="W454" i="40" s="1"/>
  <c r="T454" i="42"/>
  <c r="V454" i="42" s="1"/>
  <c r="U454" i="42"/>
  <c r="W454" i="42" s="1"/>
  <c r="T128" i="44"/>
  <c r="V128" i="44" s="1"/>
  <c r="U128" i="44"/>
  <c r="W128" i="44" s="1"/>
  <c r="T128" i="39"/>
  <c r="V128" i="39" s="1"/>
  <c r="U128" i="39"/>
  <c r="W128" i="39" s="1"/>
  <c r="T415" i="40"/>
  <c r="V415" i="40" s="1"/>
  <c r="U415" i="40"/>
  <c r="W415" i="40" s="1"/>
  <c r="T415" i="39"/>
  <c r="V415" i="39" s="1"/>
  <c r="U415" i="39"/>
  <c r="W415" i="39" s="1"/>
  <c r="T309" i="40"/>
  <c r="V309" i="40" s="1"/>
  <c r="U309" i="40"/>
  <c r="W309" i="40" s="1"/>
  <c r="T309" i="43"/>
  <c r="V309" i="43" s="1"/>
  <c r="U309" i="43"/>
  <c r="W309" i="43" s="1"/>
  <c r="T392" i="39"/>
  <c r="V392" i="39" s="1"/>
  <c r="U392" i="39"/>
  <c r="W392" i="39" s="1"/>
  <c r="T392" i="40"/>
  <c r="V392" i="40" s="1"/>
  <c r="U392" i="40"/>
  <c r="W392" i="40" s="1"/>
  <c r="T464" i="40"/>
  <c r="V464" i="40" s="1"/>
  <c r="U464" i="40"/>
  <c r="W464" i="40" s="1"/>
  <c r="T326" i="39"/>
  <c r="V326" i="39" s="1"/>
  <c r="U326" i="39"/>
  <c r="W326" i="39" s="1"/>
  <c r="T248" i="39"/>
  <c r="V248" i="39" s="1"/>
  <c r="U248" i="39"/>
  <c r="W248" i="39" s="1"/>
  <c r="T284" i="40"/>
  <c r="V284" i="40" s="1"/>
  <c r="U284" i="40"/>
  <c r="W284" i="40" s="1"/>
  <c r="T438" i="39"/>
  <c r="V438" i="39" s="1"/>
  <c r="U438" i="39"/>
  <c r="W438" i="39" s="1"/>
  <c r="T433" i="40"/>
  <c r="V433" i="40" s="1"/>
  <c r="U433" i="40"/>
  <c r="W433" i="40" s="1"/>
  <c r="T165" i="40"/>
  <c r="V165" i="40" s="1"/>
  <c r="U165" i="40"/>
  <c r="W165" i="40" s="1"/>
  <c r="T165" i="39"/>
  <c r="V165" i="39" s="1"/>
  <c r="U165" i="39"/>
  <c r="W165" i="39" s="1"/>
  <c r="T366" i="40"/>
  <c r="V366" i="40" s="1"/>
  <c r="U366" i="40"/>
  <c r="W366" i="40" s="1"/>
  <c r="T478" i="41"/>
  <c r="V478" i="41" s="1"/>
  <c r="U478" i="41"/>
  <c r="W478" i="41" s="1"/>
  <c r="T478" i="40"/>
  <c r="V478" i="40" s="1"/>
  <c r="U478" i="40"/>
  <c r="W478" i="40" s="1"/>
  <c r="T343" i="42"/>
  <c r="V343" i="42" s="1"/>
  <c r="U343" i="42"/>
  <c r="W343" i="42" s="1"/>
  <c r="T343" i="39"/>
  <c r="V343" i="39" s="1"/>
  <c r="U343" i="39"/>
  <c r="W343" i="39" s="1"/>
  <c r="T196" i="40"/>
  <c r="V196" i="40" s="1"/>
  <c r="U196" i="40"/>
  <c r="W196" i="40" s="1"/>
  <c r="T311" i="41"/>
  <c r="V311" i="41" s="1"/>
  <c r="U311" i="41"/>
  <c r="W311" i="41" s="1"/>
  <c r="T305" i="43"/>
  <c r="V305" i="43" s="1"/>
  <c r="U305" i="43"/>
  <c r="W305" i="43" s="1"/>
  <c r="T214" i="39"/>
  <c r="V214" i="39" s="1"/>
  <c r="U214" i="39"/>
  <c r="W214" i="39" s="1"/>
  <c r="T356" i="39"/>
  <c r="V356" i="39" s="1"/>
  <c r="U356" i="39"/>
  <c r="W356" i="39" s="1"/>
  <c r="T356" i="41"/>
  <c r="V356" i="41" s="1"/>
  <c r="U356" i="41"/>
  <c r="W356" i="41" s="1"/>
  <c r="T114" i="39"/>
  <c r="V114" i="39" s="1"/>
  <c r="U114" i="39"/>
  <c r="W114" i="39" s="1"/>
  <c r="T114" i="40"/>
  <c r="V114" i="40" s="1"/>
  <c r="U114" i="40"/>
  <c r="W114" i="40" s="1"/>
  <c r="T421" i="40"/>
  <c r="V421" i="40" s="1"/>
  <c r="U421" i="40"/>
  <c r="W421" i="40" s="1"/>
  <c r="T257" i="40"/>
  <c r="V257" i="40" s="1"/>
  <c r="U257" i="40"/>
  <c r="W257" i="40" s="1"/>
  <c r="T257" i="42"/>
  <c r="V257" i="42" s="1"/>
  <c r="U257" i="42"/>
  <c r="W257" i="42" s="1"/>
  <c r="T257" i="39"/>
  <c r="V257" i="39" s="1"/>
  <c r="U257" i="39"/>
  <c r="W257" i="39" s="1"/>
  <c r="T414" i="40"/>
  <c r="V414" i="40" s="1"/>
  <c r="U414" i="40"/>
  <c r="W414" i="40" s="1"/>
  <c r="T414" i="42"/>
  <c r="V414" i="42" s="1"/>
  <c r="U414" i="42"/>
  <c r="W414" i="42" s="1"/>
  <c r="T281" i="44"/>
  <c r="V281" i="44" s="1"/>
  <c r="U281" i="44"/>
  <c r="W281" i="44" s="1"/>
  <c r="T281" i="39"/>
  <c r="V281" i="39" s="1"/>
  <c r="U281" i="39"/>
  <c r="W281" i="39" s="1"/>
  <c r="T281" i="41"/>
  <c r="V281" i="41" s="1"/>
  <c r="U281" i="41"/>
  <c r="W281" i="41" s="1"/>
  <c r="T442" i="39"/>
  <c r="V442" i="39" s="1"/>
  <c r="U442" i="39"/>
  <c r="W442" i="39" s="1"/>
  <c r="T442" i="40"/>
  <c r="V442" i="40" s="1"/>
  <c r="U442" i="40"/>
  <c r="W442" i="40" s="1"/>
  <c r="T259" i="40"/>
  <c r="V259" i="40" s="1"/>
  <c r="U259" i="40"/>
  <c r="W259" i="40" s="1"/>
  <c r="T259" i="39"/>
  <c r="V259" i="39" s="1"/>
  <c r="U259" i="39"/>
  <c r="W259" i="39" s="1"/>
  <c r="T279" i="40"/>
  <c r="V279" i="40" s="1"/>
  <c r="U279" i="40"/>
  <c r="W279" i="40" s="1"/>
  <c r="T260" i="39"/>
  <c r="V260" i="39" s="1"/>
  <c r="U260" i="39"/>
  <c r="W260" i="39" s="1"/>
  <c r="T260" i="43"/>
  <c r="V260" i="43" s="1"/>
  <c r="U260" i="43"/>
  <c r="W260" i="43" s="1"/>
  <c r="T129" i="40"/>
  <c r="V129" i="40" s="1"/>
  <c r="U129" i="40"/>
  <c r="W129" i="40" s="1"/>
  <c r="T129" i="39"/>
  <c r="V129" i="39" s="1"/>
  <c r="U129" i="39"/>
  <c r="W129" i="39" s="1"/>
  <c r="T160" i="40"/>
  <c r="V160" i="40" s="1"/>
  <c r="U160" i="40"/>
  <c r="W160" i="40" s="1"/>
  <c r="T160" i="42"/>
  <c r="V160" i="42" s="1"/>
  <c r="U160" i="42"/>
  <c r="W160" i="42" s="1"/>
  <c r="T190" i="40"/>
  <c r="V190" i="40" s="1"/>
  <c r="U190" i="40"/>
  <c r="W190" i="40" s="1"/>
  <c r="T190" i="43"/>
  <c r="V190" i="43" s="1"/>
  <c r="U190" i="43"/>
  <c r="W190" i="43" s="1"/>
  <c r="T139" i="43"/>
  <c r="V139" i="43" s="1"/>
  <c r="U139" i="43"/>
  <c r="W139" i="43" s="1"/>
  <c r="T271" i="41"/>
  <c r="V271" i="41" s="1"/>
  <c r="U271" i="41"/>
  <c r="W271" i="41" s="1"/>
  <c r="T271" i="40"/>
  <c r="V271" i="40" s="1"/>
  <c r="U271" i="40"/>
  <c r="W271" i="40" s="1"/>
  <c r="T271" i="39"/>
  <c r="V271" i="39" s="1"/>
  <c r="U271" i="39"/>
  <c r="W271" i="39" s="1"/>
  <c r="T144" i="40"/>
  <c r="V144" i="40" s="1"/>
  <c r="U144" i="40"/>
  <c r="W144" i="40" s="1"/>
  <c r="T144" i="39"/>
  <c r="V144" i="39" s="1"/>
  <c r="U144" i="39"/>
  <c r="W144" i="39" s="1"/>
  <c r="T278" i="41"/>
  <c r="V278" i="41" s="1"/>
  <c r="U278" i="41"/>
  <c r="W278" i="41" s="1"/>
  <c r="T453" i="40"/>
  <c r="V453" i="40" s="1"/>
  <c r="U453" i="40"/>
  <c r="W453" i="40" s="1"/>
  <c r="T453" i="39"/>
  <c r="V453" i="39" s="1"/>
  <c r="U453" i="39"/>
  <c r="W453" i="39" s="1"/>
  <c r="T390" i="40"/>
  <c r="V390" i="40" s="1"/>
  <c r="U390" i="40"/>
  <c r="W390" i="40" s="1"/>
  <c r="T390" i="39"/>
  <c r="V390" i="39" s="1"/>
  <c r="U390" i="39"/>
  <c r="W390" i="39" s="1"/>
  <c r="T282" i="40"/>
  <c r="V282" i="40" s="1"/>
  <c r="U282" i="40"/>
  <c r="W282" i="40" s="1"/>
  <c r="T282" i="39"/>
  <c r="V282" i="39" s="1"/>
  <c r="U282" i="39"/>
  <c r="W282" i="39" s="1"/>
  <c r="T400" i="40"/>
  <c r="V400" i="40" s="1"/>
  <c r="U400" i="40"/>
  <c r="W400" i="40" s="1"/>
  <c r="T400" i="39"/>
  <c r="V400" i="39" s="1"/>
  <c r="U400" i="39"/>
  <c r="W400" i="39" s="1"/>
  <c r="T368" i="40"/>
  <c r="V368" i="40" s="1"/>
  <c r="U368" i="40"/>
  <c r="W368" i="40" s="1"/>
  <c r="T97" i="39"/>
  <c r="V97" i="39" s="1"/>
  <c r="U97" i="39"/>
  <c r="W97" i="39" s="1"/>
  <c r="T176" i="40"/>
  <c r="V176" i="40" s="1"/>
  <c r="U176" i="40"/>
  <c r="W176" i="40" s="1"/>
  <c r="T176" i="43"/>
  <c r="V176" i="43" s="1"/>
  <c r="U176" i="43"/>
  <c r="W176" i="43" s="1"/>
  <c r="T337" i="39"/>
  <c r="V337" i="39" s="1"/>
  <c r="U337" i="39"/>
  <c r="W337" i="39" s="1"/>
  <c r="T337" i="40"/>
  <c r="V337" i="40" s="1"/>
  <c r="U337" i="40"/>
  <c r="W337" i="40" s="1"/>
  <c r="T151" i="42"/>
  <c r="V151" i="42" s="1"/>
  <c r="U151" i="42"/>
  <c r="W151" i="42" s="1"/>
  <c r="T471" i="44"/>
  <c r="V471" i="44" s="1"/>
  <c r="U471" i="44"/>
  <c r="W471" i="44" s="1"/>
  <c r="T471" i="40"/>
  <c r="V471" i="40" s="1"/>
  <c r="U471" i="40"/>
  <c r="W471" i="40" s="1"/>
  <c r="T330" i="40"/>
  <c r="V330" i="40" s="1"/>
  <c r="U330" i="40"/>
  <c r="W330" i="40" s="1"/>
  <c r="T330" i="41"/>
  <c r="V330" i="41" s="1"/>
  <c r="U330" i="41"/>
  <c r="W330" i="41" s="1"/>
  <c r="T330" i="44"/>
  <c r="V330" i="44" s="1"/>
  <c r="U330" i="44"/>
  <c r="W330" i="44" s="1"/>
  <c r="T417" i="40"/>
  <c r="V417" i="40" s="1"/>
  <c r="U417" i="40"/>
  <c r="W417" i="40" s="1"/>
  <c r="T417" i="39"/>
  <c r="V417" i="39" s="1"/>
  <c r="U417" i="39"/>
  <c r="W417" i="39" s="1"/>
  <c r="T371" i="39"/>
  <c r="V371" i="39" s="1"/>
  <c r="U371" i="39"/>
  <c r="W371" i="39" s="1"/>
  <c r="T439" i="39"/>
  <c r="V439" i="39" s="1"/>
  <c r="U439" i="39"/>
  <c r="W439" i="39" s="1"/>
  <c r="T163" i="39"/>
  <c r="V163" i="39" s="1"/>
  <c r="U163" i="39"/>
  <c r="W163" i="39" s="1"/>
  <c r="T280" i="39"/>
  <c r="V280" i="39" s="1"/>
  <c r="U280" i="39"/>
  <c r="W280" i="39" s="1"/>
  <c r="T153" i="39"/>
  <c r="V153" i="39" s="1"/>
  <c r="U153" i="39"/>
  <c r="W153" i="39" s="1"/>
  <c r="T230" i="39"/>
  <c r="V230" i="39" s="1"/>
  <c r="U230" i="39"/>
  <c r="W230" i="39" s="1"/>
  <c r="T299" i="40"/>
  <c r="V299" i="40" s="1"/>
  <c r="U299" i="40"/>
  <c r="W299" i="40" s="1"/>
  <c r="T347" i="39"/>
  <c r="V347" i="39" s="1"/>
  <c r="U347" i="39"/>
  <c r="W347" i="39" s="1"/>
  <c r="T195" i="40"/>
  <c r="V195" i="40" s="1"/>
  <c r="U195" i="40"/>
  <c r="W195" i="40" s="1"/>
  <c r="T253" i="39"/>
  <c r="V253" i="39" s="1"/>
  <c r="U253" i="39"/>
  <c r="W253" i="39" s="1"/>
  <c r="T335" i="40"/>
  <c r="V335" i="40" s="1"/>
  <c r="U335" i="40"/>
  <c r="W335" i="40" s="1"/>
  <c r="T136" i="40"/>
  <c r="V136" i="40" s="1"/>
  <c r="U136" i="40"/>
  <c r="W136" i="40" s="1"/>
  <c r="T136" i="39"/>
  <c r="V136" i="39" s="1"/>
  <c r="U136" i="39"/>
  <c r="W136" i="39" s="1"/>
  <c r="T458" i="40"/>
  <c r="V458" i="40" s="1"/>
  <c r="U458" i="40"/>
  <c r="W458" i="40" s="1"/>
  <c r="T288" i="39"/>
  <c r="V288" i="39" s="1"/>
  <c r="U288" i="39"/>
  <c r="W288" i="39" s="1"/>
  <c r="T288" i="40"/>
  <c r="V288" i="40" s="1"/>
  <c r="U288" i="40"/>
  <c r="W288" i="40" s="1"/>
  <c r="T363" i="39"/>
  <c r="V363" i="39" s="1"/>
  <c r="U363" i="39"/>
  <c r="W363" i="39" s="1"/>
  <c r="T466" i="39"/>
  <c r="V466" i="39" s="1"/>
  <c r="U466" i="39"/>
  <c r="W466" i="39" s="1"/>
  <c r="T232" i="40"/>
  <c r="V232" i="40" s="1"/>
  <c r="U232" i="40"/>
  <c r="W232" i="40" s="1"/>
  <c r="T431" i="40"/>
  <c r="V431" i="40" s="1"/>
  <c r="U431" i="40"/>
  <c r="W431" i="40" s="1"/>
  <c r="T98" i="40"/>
  <c r="V98" i="40" s="1"/>
  <c r="U98" i="40"/>
  <c r="W98" i="40" s="1"/>
  <c r="T413" i="39"/>
  <c r="V413" i="39" s="1"/>
  <c r="U413" i="39"/>
  <c r="W413" i="39" s="1"/>
  <c r="T409" i="40"/>
  <c r="V409" i="40" s="1"/>
  <c r="U409" i="40"/>
  <c r="W409" i="40" s="1"/>
  <c r="T106" i="40"/>
  <c r="V106" i="40" s="1"/>
  <c r="U106" i="40"/>
  <c r="W106" i="40" s="1"/>
  <c r="T224" i="39"/>
  <c r="V224" i="39" s="1"/>
  <c r="U224" i="39"/>
  <c r="W224" i="39" s="1"/>
  <c r="T378" i="42"/>
  <c r="V378" i="42" s="1"/>
  <c r="U378" i="42"/>
  <c r="W378" i="42" s="1"/>
  <c r="T254" i="42"/>
  <c r="V254" i="42" s="1"/>
  <c r="U254" i="42"/>
  <c r="W254" i="42" s="1"/>
  <c r="T381" i="40"/>
  <c r="V381" i="40" s="1"/>
  <c r="U381" i="40"/>
  <c r="W381" i="40" s="1"/>
  <c r="T381" i="39"/>
  <c r="V381" i="39" s="1"/>
  <c r="U381" i="39"/>
  <c r="W381" i="39" s="1"/>
  <c r="T88" i="41"/>
  <c r="V88" i="41" s="1"/>
  <c r="U88" i="41"/>
  <c r="W88" i="41" s="1"/>
  <c r="T261" i="39"/>
  <c r="V261" i="39" s="1"/>
  <c r="U261" i="39"/>
  <c r="W261" i="39" s="1"/>
  <c r="T120" i="43"/>
  <c r="V120" i="43" s="1"/>
  <c r="U120" i="43"/>
  <c r="W120" i="43" s="1"/>
  <c r="T85" i="39"/>
  <c r="V85" i="39" s="1"/>
  <c r="U85" i="39"/>
  <c r="W85" i="39" s="1"/>
  <c r="T85" i="41"/>
  <c r="V85" i="41" s="1"/>
  <c r="U85" i="41"/>
  <c r="W85" i="41" s="1"/>
  <c r="T86" i="41"/>
  <c r="V86" i="41" s="1"/>
  <c r="U86" i="41"/>
  <c r="W86" i="41" s="1"/>
  <c r="U141" i="40"/>
  <c r="W141" i="40" s="1"/>
  <c r="T141" i="40"/>
  <c r="V141" i="40" s="1"/>
  <c r="T240" i="43"/>
  <c r="V240" i="43" s="1"/>
  <c r="U240" i="43"/>
  <c r="W240" i="43" s="1"/>
  <c r="T388" i="43"/>
  <c r="V388" i="43" s="1"/>
  <c r="U388" i="43"/>
  <c r="W388" i="43" s="1"/>
  <c r="T87" i="43"/>
  <c r="V87" i="43" s="1"/>
  <c r="U87" i="43"/>
  <c r="W87" i="43" s="1"/>
  <c r="T87" i="44"/>
  <c r="V87" i="44" s="1"/>
  <c r="U87" i="44"/>
  <c r="W87" i="44" s="1"/>
  <c r="T267" i="41"/>
  <c r="V267" i="41" s="1"/>
  <c r="U267" i="41"/>
  <c r="W267" i="41" s="1"/>
  <c r="T268" i="44"/>
  <c r="V268" i="44" s="1"/>
  <c r="U268" i="44"/>
  <c r="W268" i="44" s="1"/>
  <c r="T268" i="41"/>
  <c r="V268" i="41" s="1"/>
  <c r="U268" i="41"/>
  <c r="W268" i="41" s="1"/>
  <c r="T149" i="44"/>
  <c r="V149" i="44" s="1"/>
  <c r="U149" i="44"/>
  <c r="W149" i="44" s="1"/>
  <c r="T149" i="41"/>
  <c r="V149" i="41" s="1"/>
  <c r="U149" i="41"/>
  <c r="W149" i="41" s="1"/>
  <c r="T149" i="43"/>
  <c r="V149" i="43" s="1"/>
  <c r="U149" i="43"/>
  <c r="W149" i="43" s="1"/>
  <c r="T264" i="41"/>
  <c r="V264" i="41" s="1"/>
  <c r="U264" i="41"/>
  <c r="W264" i="41" s="1"/>
  <c r="T264" i="42"/>
  <c r="V264" i="42" s="1"/>
  <c r="U264" i="42"/>
  <c r="W264" i="42" s="1"/>
  <c r="T89" i="44"/>
  <c r="V89" i="44" s="1"/>
  <c r="U89" i="44"/>
  <c r="W89" i="44" s="1"/>
  <c r="T89" i="42"/>
  <c r="V89" i="42" s="1"/>
  <c r="U89" i="42"/>
  <c r="W89" i="42" s="1"/>
  <c r="T388" i="44"/>
  <c r="V388" i="44" s="1"/>
  <c r="U388" i="44"/>
  <c r="W388" i="44" s="1"/>
  <c r="T188" i="44"/>
  <c r="V188" i="44" s="1"/>
  <c r="U188" i="44"/>
  <c r="W188" i="44" s="1"/>
  <c r="T188" i="42"/>
  <c r="V188" i="42" s="1"/>
  <c r="U188" i="42"/>
  <c r="W188" i="42" s="1"/>
  <c r="T220" i="44"/>
  <c r="V220" i="44" s="1"/>
  <c r="U220" i="44"/>
  <c r="W220" i="44" s="1"/>
  <c r="T220" i="42"/>
  <c r="V220" i="42" s="1"/>
  <c r="U220" i="42"/>
  <c r="W220" i="42" s="1"/>
  <c r="T240" i="41"/>
  <c r="V240" i="41" s="1"/>
  <c r="U240" i="41"/>
  <c r="W240" i="41" s="1"/>
  <c r="T189" i="44"/>
  <c r="V189" i="44" s="1"/>
  <c r="U189" i="44"/>
  <c r="W189" i="44" s="1"/>
  <c r="T189" i="41"/>
  <c r="V189" i="41" s="1"/>
  <c r="U189" i="41"/>
  <c r="W189" i="41" s="1"/>
  <c r="T84" i="43"/>
  <c r="V84" i="43" s="1"/>
  <c r="U84" i="43"/>
  <c r="W84" i="43" s="1"/>
  <c r="T180" i="42"/>
  <c r="V180" i="42" s="1"/>
  <c r="U180" i="42"/>
  <c r="W180" i="42" s="1"/>
  <c r="T179" i="43"/>
  <c r="V179" i="43" s="1"/>
  <c r="U179" i="43"/>
  <c r="W179" i="43" s="1"/>
  <c r="T386" i="41"/>
  <c r="V386" i="41" s="1"/>
  <c r="U386" i="41"/>
  <c r="W386" i="41" s="1"/>
  <c r="T386" i="43"/>
  <c r="V386" i="43" s="1"/>
  <c r="U386" i="43"/>
  <c r="W386" i="43" s="1"/>
  <c r="T316" i="44"/>
  <c r="V316" i="44" s="1"/>
  <c r="U316" i="44"/>
  <c r="W316" i="44" s="1"/>
  <c r="T316" i="41"/>
  <c r="V316" i="41" s="1"/>
  <c r="U316" i="41"/>
  <c r="W316" i="41" s="1"/>
  <c r="T316" i="43"/>
  <c r="V316" i="43" s="1"/>
  <c r="U316" i="43"/>
  <c r="W316" i="43" s="1"/>
  <c r="T206" i="44"/>
  <c r="V206" i="44" s="1"/>
  <c r="U206" i="44"/>
  <c r="W206" i="44" s="1"/>
  <c r="T206" i="43"/>
  <c r="V206" i="43" s="1"/>
  <c r="U206" i="43"/>
  <c r="W206" i="43" s="1"/>
  <c r="T206" i="42"/>
  <c r="V206" i="42" s="1"/>
  <c r="U206" i="42"/>
  <c r="W206" i="42" s="1"/>
  <c r="T88" i="42"/>
  <c r="V88" i="42" s="1"/>
  <c r="U88" i="42"/>
  <c r="W88" i="42" s="1"/>
  <c r="T410" i="41"/>
  <c r="V410" i="41" s="1"/>
  <c r="U410" i="41"/>
  <c r="W410" i="41" s="1"/>
  <c r="T410" i="43"/>
  <c r="V410" i="43" s="1"/>
  <c r="U410" i="43"/>
  <c r="W410" i="43" s="1"/>
  <c r="T341" i="41"/>
  <c r="V341" i="41" s="1"/>
  <c r="U341" i="41"/>
  <c r="W341" i="41" s="1"/>
  <c r="T341" i="42"/>
  <c r="V341" i="42" s="1"/>
  <c r="U341" i="42"/>
  <c r="W341" i="42" s="1"/>
  <c r="T341" i="44"/>
  <c r="V341" i="44" s="1"/>
  <c r="U341" i="44"/>
  <c r="W341" i="44" s="1"/>
  <c r="T277" i="43"/>
  <c r="V277" i="43" s="1"/>
  <c r="U277" i="43"/>
  <c r="W277" i="43" s="1"/>
  <c r="T277" i="42"/>
  <c r="V277" i="42" s="1"/>
  <c r="U277" i="42"/>
  <c r="W277" i="42" s="1"/>
  <c r="T277" i="41"/>
  <c r="V277" i="41" s="1"/>
  <c r="U277" i="41"/>
  <c r="W277" i="41" s="1"/>
  <c r="T393" i="43"/>
  <c r="V393" i="43" s="1"/>
  <c r="U393" i="43"/>
  <c r="W393" i="43" s="1"/>
  <c r="T393" i="42"/>
  <c r="V393" i="42" s="1"/>
  <c r="U393" i="42"/>
  <c r="W393" i="42" s="1"/>
  <c r="T80" i="42"/>
  <c r="V80" i="42" s="1"/>
  <c r="U80" i="42"/>
  <c r="W80" i="42" s="1"/>
  <c r="T200" i="42"/>
  <c r="V200" i="42" s="1"/>
  <c r="U200" i="42"/>
  <c r="W200" i="42" s="1"/>
  <c r="T200" i="43"/>
  <c r="V200" i="43" s="1"/>
  <c r="U200" i="43"/>
  <c r="W200" i="43" s="1"/>
  <c r="T80" i="44"/>
  <c r="V80" i="44" s="1"/>
  <c r="U80" i="44"/>
  <c r="W80" i="44" s="1"/>
  <c r="T95" i="42"/>
  <c r="V95" i="42" s="1"/>
  <c r="U95" i="42"/>
  <c r="W95" i="42" s="1"/>
  <c r="T239" i="44"/>
  <c r="V239" i="44" s="1"/>
  <c r="U239" i="44"/>
  <c r="W239" i="44" s="1"/>
  <c r="T239" i="41"/>
  <c r="V239" i="41" s="1"/>
  <c r="U239" i="41"/>
  <c r="W239" i="41" s="1"/>
  <c r="T200" i="41"/>
  <c r="V200" i="41" s="1"/>
  <c r="U200" i="41"/>
  <c r="W200" i="41" s="1"/>
  <c r="T202" i="43"/>
  <c r="V202" i="43" s="1"/>
  <c r="U202" i="43"/>
  <c r="W202" i="43" s="1"/>
  <c r="T315" i="41"/>
  <c r="V315" i="41" s="1"/>
  <c r="U315" i="41"/>
  <c r="W315" i="41" s="1"/>
  <c r="T315" i="42"/>
  <c r="V315" i="42" s="1"/>
  <c r="U315" i="42"/>
  <c r="W315" i="42" s="1"/>
  <c r="T399" i="42"/>
  <c r="V399" i="42" s="1"/>
  <c r="U399" i="42"/>
  <c r="W399" i="42" s="1"/>
  <c r="T399" i="43"/>
  <c r="V399" i="43" s="1"/>
  <c r="U399" i="43"/>
  <c r="W399" i="43" s="1"/>
  <c r="T246" i="43"/>
  <c r="V246" i="43" s="1"/>
  <c r="U246" i="43"/>
  <c r="W246" i="43" s="1"/>
  <c r="T246" i="41"/>
  <c r="V246" i="41" s="1"/>
  <c r="U246" i="41"/>
  <c r="W246" i="41" s="1"/>
  <c r="T246" i="42"/>
  <c r="V246" i="42" s="1"/>
  <c r="U246" i="42"/>
  <c r="W246" i="42" s="1"/>
  <c r="T306" i="42"/>
  <c r="V306" i="42" s="1"/>
  <c r="U306" i="42"/>
  <c r="W306" i="42" s="1"/>
  <c r="T306" i="44"/>
  <c r="V306" i="44" s="1"/>
  <c r="U306" i="44"/>
  <c r="W306" i="44" s="1"/>
  <c r="T306" i="43"/>
  <c r="V306" i="43" s="1"/>
  <c r="U306" i="43"/>
  <c r="W306" i="43" s="1"/>
  <c r="T340" i="44"/>
  <c r="V340" i="44" s="1"/>
  <c r="U340" i="44"/>
  <c r="W340" i="44" s="1"/>
  <c r="T340" i="41"/>
  <c r="V340" i="41" s="1"/>
  <c r="U340" i="41"/>
  <c r="W340" i="41" s="1"/>
  <c r="T340" i="42"/>
  <c r="V340" i="42" s="1"/>
  <c r="U340" i="42"/>
  <c r="W340" i="42" s="1"/>
  <c r="T333" i="43"/>
  <c r="V333" i="43" s="1"/>
  <c r="U333" i="43"/>
  <c r="W333" i="43" s="1"/>
  <c r="T333" i="41"/>
  <c r="V333" i="41" s="1"/>
  <c r="U333" i="41"/>
  <c r="W333" i="41" s="1"/>
  <c r="T333" i="44"/>
  <c r="V333" i="44" s="1"/>
  <c r="U333" i="44"/>
  <c r="W333" i="44" s="1"/>
  <c r="T178" i="42"/>
  <c r="V178" i="42" s="1"/>
  <c r="U178" i="42"/>
  <c r="W178" i="42" s="1"/>
  <c r="T91" i="42"/>
  <c r="V91" i="42" s="1"/>
  <c r="U91" i="42"/>
  <c r="W91" i="42" s="1"/>
  <c r="T91" i="43"/>
  <c r="V91" i="43" s="1"/>
  <c r="U91" i="43"/>
  <c r="W91" i="43" s="1"/>
  <c r="T91" i="41"/>
  <c r="V91" i="41" s="1"/>
  <c r="U91" i="41"/>
  <c r="W91" i="41" s="1"/>
  <c r="T91" i="44"/>
  <c r="V91" i="44" s="1"/>
  <c r="U91" i="44"/>
  <c r="W91" i="44" s="1"/>
  <c r="T222" i="41"/>
  <c r="V222" i="41" s="1"/>
  <c r="U222" i="41"/>
  <c r="W222" i="41" s="1"/>
  <c r="T126" i="41"/>
  <c r="V126" i="41" s="1"/>
  <c r="U126" i="41"/>
  <c r="W126" i="41" s="1"/>
  <c r="T184" i="44"/>
  <c r="V184" i="44" s="1"/>
  <c r="U184" i="44"/>
  <c r="W184" i="44" s="1"/>
  <c r="T184" i="41"/>
  <c r="V184" i="41" s="1"/>
  <c r="U184" i="41"/>
  <c r="W184" i="41" s="1"/>
  <c r="T168" i="41"/>
  <c r="V168" i="41" s="1"/>
  <c r="U168" i="41"/>
  <c r="W168" i="41" s="1"/>
  <c r="T183" i="41"/>
  <c r="V183" i="41" s="1"/>
  <c r="U183" i="41"/>
  <c r="W183" i="41" s="1"/>
  <c r="T183" i="43"/>
  <c r="V183" i="43" s="1"/>
  <c r="U183" i="43"/>
  <c r="W183" i="43" s="1"/>
  <c r="T183" i="42"/>
  <c r="V183" i="42" s="1"/>
  <c r="U183" i="42"/>
  <c r="W183" i="42" s="1"/>
  <c r="T183" i="44"/>
  <c r="V183" i="44" s="1"/>
  <c r="U183" i="44"/>
  <c r="W183" i="44" s="1"/>
  <c r="T209" i="41"/>
  <c r="V209" i="41" s="1"/>
  <c r="U209" i="41"/>
  <c r="W209" i="41" s="1"/>
  <c r="T209" i="43"/>
  <c r="V209" i="43" s="1"/>
  <c r="U209" i="43"/>
  <c r="W209" i="43" s="1"/>
  <c r="T249" i="42"/>
  <c r="V249" i="42" s="1"/>
  <c r="U249" i="42"/>
  <c r="W249" i="42" s="1"/>
  <c r="T249" i="41"/>
  <c r="V249" i="41" s="1"/>
  <c r="U249" i="41"/>
  <c r="W249" i="41" s="1"/>
  <c r="T249" i="43"/>
  <c r="V249" i="43" s="1"/>
  <c r="U249" i="43"/>
  <c r="W249" i="43" s="1"/>
  <c r="T100" i="43"/>
  <c r="V100" i="43" s="1"/>
  <c r="U100" i="43"/>
  <c r="W100" i="43" s="1"/>
  <c r="T100" i="42"/>
  <c r="V100" i="42" s="1"/>
  <c r="U100" i="42"/>
  <c r="W100" i="42" s="1"/>
  <c r="T100" i="44"/>
  <c r="V100" i="44" s="1"/>
  <c r="U100" i="44"/>
  <c r="W100" i="44" s="1"/>
  <c r="T265" i="42"/>
  <c r="V265" i="42" s="1"/>
  <c r="U265" i="42"/>
  <c r="W265" i="42" s="1"/>
  <c r="T108" i="42"/>
  <c r="V108" i="42" s="1"/>
  <c r="U108" i="42"/>
  <c r="W108" i="42" s="1"/>
  <c r="T108" i="44"/>
  <c r="V108" i="44" s="1"/>
  <c r="U108" i="44"/>
  <c r="W108" i="44" s="1"/>
  <c r="T174" i="41"/>
  <c r="V174" i="41" s="1"/>
  <c r="U174" i="41"/>
  <c r="W174" i="41" s="1"/>
  <c r="T174" i="42"/>
  <c r="V174" i="42" s="1"/>
  <c r="U174" i="42"/>
  <c r="W174" i="42" s="1"/>
  <c r="T174" i="43"/>
  <c r="V174" i="43" s="1"/>
  <c r="U174" i="43"/>
  <c r="W174" i="43" s="1"/>
  <c r="T174" i="44"/>
  <c r="V174" i="44" s="1"/>
  <c r="U174" i="44"/>
  <c r="W174" i="44" s="1"/>
  <c r="T428" i="42"/>
  <c r="V428" i="42" s="1"/>
  <c r="U428" i="42"/>
  <c r="W428" i="42" s="1"/>
  <c r="T428" i="41"/>
  <c r="V428" i="41" s="1"/>
  <c r="U428" i="41"/>
  <c r="W428" i="41" s="1"/>
  <c r="T428" i="43"/>
  <c r="V428" i="43" s="1"/>
  <c r="U428" i="43"/>
  <c r="W428" i="43" s="1"/>
  <c r="T145" i="41"/>
  <c r="V145" i="41" s="1"/>
  <c r="U145" i="41"/>
  <c r="W145" i="41" s="1"/>
  <c r="T145" i="42"/>
  <c r="V145" i="42" s="1"/>
  <c r="U145" i="42"/>
  <c r="W145" i="42" s="1"/>
  <c r="T145" i="43"/>
  <c r="V145" i="43" s="1"/>
  <c r="U145" i="43"/>
  <c r="W145" i="43" s="1"/>
  <c r="T192" i="43"/>
  <c r="V192" i="43" s="1"/>
  <c r="U192" i="43"/>
  <c r="W192" i="43" s="1"/>
  <c r="T192" i="42"/>
  <c r="V192" i="42" s="1"/>
  <c r="U192" i="42"/>
  <c r="W192" i="42" s="1"/>
  <c r="T154" i="44"/>
  <c r="V154" i="44" s="1"/>
  <c r="U154" i="44"/>
  <c r="W154" i="44" s="1"/>
  <c r="T154" i="43"/>
  <c r="V154" i="43" s="1"/>
  <c r="U154" i="43"/>
  <c r="W154" i="43" s="1"/>
  <c r="T154" i="42"/>
  <c r="V154" i="42" s="1"/>
  <c r="U154" i="42"/>
  <c r="W154" i="42" s="1"/>
  <c r="T154" i="41"/>
  <c r="V154" i="41" s="1"/>
  <c r="U154" i="41"/>
  <c r="W154" i="41" s="1"/>
  <c r="T258" i="41"/>
  <c r="V258" i="41" s="1"/>
  <c r="U258" i="41"/>
  <c r="W258" i="41" s="1"/>
  <c r="T258" i="44"/>
  <c r="V258" i="44" s="1"/>
  <c r="U258" i="44"/>
  <c r="W258" i="44" s="1"/>
  <c r="T258" i="43"/>
  <c r="V258" i="43" s="1"/>
  <c r="U258" i="43"/>
  <c r="W258" i="43" s="1"/>
  <c r="T167" i="44"/>
  <c r="V167" i="44" s="1"/>
  <c r="U167" i="44"/>
  <c r="W167" i="44" s="1"/>
  <c r="T167" i="41"/>
  <c r="V167" i="41" s="1"/>
  <c r="U167" i="41"/>
  <c r="W167" i="41" s="1"/>
  <c r="T167" i="43"/>
  <c r="V167" i="43" s="1"/>
  <c r="U167" i="43"/>
  <c r="W167" i="43" s="1"/>
  <c r="T222" i="42"/>
  <c r="V222" i="42" s="1"/>
  <c r="U222" i="42"/>
  <c r="W222" i="42" s="1"/>
  <c r="T222" i="43"/>
  <c r="V222" i="43" s="1"/>
  <c r="U222" i="43"/>
  <c r="W222" i="43" s="1"/>
  <c r="T348" i="43"/>
  <c r="V348" i="43" s="1"/>
  <c r="U348" i="43"/>
  <c r="W348" i="43" s="1"/>
  <c r="T348" i="41"/>
  <c r="V348" i="41" s="1"/>
  <c r="U348" i="41"/>
  <c r="W348" i="41" s="1"/>
  <c r="T161" i="43"/>
  <c r="V161" i="43" s="1"/>
  <c r="U161" i="43"/>
  <c r="W161" i="43" s="1"/>
  <c r="T164" i="43"/>
  <c r="V164" i="43" s="1"/>
  <c r="U164" i="43"/>
  <c r="W164" i="43" s="1"/>
  <c r="T164" i="44"/>
  <c r="V164" i="44" s="1"/>
  <c r="U164" i="44"/>
  <c r="W164" i="44" s="1"/>
  <c r="T164" i="42"/>
  <c r="V164" i="42" s="1"/>
  <c r="U164" i="42"/>
  <c r="W164" i="42" s="1"/>
  <c r="T447" i="42"/>
  <c r="V447" i="42" s="1"/>
  <c r="U447" i="42"/>
  <c r="W447" i="42" s="1"/>
  <c r="T447" i="43"/>
  <c r="V447" i="43" s="1"/>
  <c r="U447" i="43"/>
  <c r="W447" i="43" s="1"/>
  <c r="T447" i="44"/>
  <c r="V447" i="44" s="1"/>
  <c r="U447" i="44"/>
  <c r="W447" i="44" s="1"/>
  <c r="T447" i="41"/>
  <c r="V447" i="41" s="1"/>
  <c r="U447" i="41"/>
  <c r="W447" i="41" s="1"/>
  <c r="T462" i="41"/>
  <c r="V462" i="41" s="1"/>
  <c r="U462" i="41"/>
  <c r="W462" i="41" s="1"/>
  <c r="T462" i="43"/>
  <c r="V462" i="43" s="1"/>
  <c r="U462" i="43"/>
  <c r="W462" i="43" s="1"/>
  <c r="T462" i="44"/>
  <c r="V462" i="44" s="1"/>
  <c r="U462" i="44"/>
  <c r="W462" i="44" s="1"/>
  <c r="T94" i="44"/>
  <c r="V94" i="44" s="1"/>
  <c r="U94" i="44"/>
  <c r="W94" i="44" s="1"/>
  <c r="T94" i="43"/>
  <c r="V94" i="43" s="1"/>
  <c r="U94" i="43"/>
  <c r="W94" i="43" s="1"/>
  <c r="T94" i="41"/>
  <c r="V94" i="41" s="1"/>
  <c r="U94" i="41"/>
  <c r="W94" i="41" s="1"/>
  <c r="T94" i="42"/>
  <c r="V94" i="42" s="1"/>
  <c r="U94" i="42"/>
  <c r="W94" i="42" s="1"/>
  <c r="T374" i="42"/>
  <c r="V374" i="42" s="1"/>
  <c r="U374" i="42"/>
  <c r="W374" i="42" s="1"/>
  <c r="T374" i="43"/>
  <c r="V374" i="43" s="1"/>
  <c r="U374" i="43"/>
  <c r="W374" i="43" s="1"/>
  <c r="T374" i="41"/>
  <c r="V374" i="41" s="1"/>
  <c r="U374" i="41"/>
  <c r="W374" i="41" s="1"/>
  <c r="T327" i="41"/>
  <c r="V327" i="41" s="1"/>
  <c r="U327" i="41"/>
  <c r="W327" i="41" s="1"/>
  <c r="T419" i="44"/>
  <c r="V419" i="44" s="1"/>
  <c r="U419" i="44"/>
  <c r="W419" i="44" s="1"/>
  <c r="T419" i="41"/>
  <c r="V419" i="41" s="1"/>
  <c r="U419" i="41"/>
  <c r="W419" i="41" s="1"/>
  <c r="T419" i="43"/>
  <c r="V419" i="43" s="1"/>
  <c r="U419" i="43"/>
  <c r="W419" i="43" s="1"/>
  <c r="T419" i="42"/>
  <c r="V419" i="42" s="1"/>
  <c r="U419" i="42"/>
  <c r="W419" i="42" s="1"/>
  <c r="T251" i="41"/>
  <c r="V251" i="41" s="1"/>
  <c r="U251" i="41"/>
  <c r="W251" i="41" s="1"/>
  <c r="T251" i="44"/>
  <c r="V251" i="44" s="1"/>
  <c r="U251" i="44"/>
  <c r="W251" i="44" s="1"/>
  <c r="T251" i="42"/>
  <c r="V251" i="42" s="1"/>
  <c r="U251" i="42"/>
  <c r="W251" i="42" s="1"/>
  <c r="T303" i="41"/>
  <c r="V303" i="41" s="1"/>
  <c r="U303" i="41"/>
  <c r="W303" i="41" s="1"/>
  <c r="T303" i="43"/>
  <c r="V303" i="43" s="1"/>
  <c r="U303" i="43"/>
  <c r="W303" i="43" s="1"/>
  <c r="T440" i="44"/>
  <c r="V440" i="44" s="1"/>
  <c r="U440" i="44"/>
  <c r="W440" i="44" s="1"/>
  <c r="T351" i="43"/>
  <c r="V351" i="43" s="1"/>
  <c r="U351" i="43"/>
  <c r="W351" i="43" s="1"/>
  <c r="T351" i="42"/>
  <c r="V351" i="42" s="1"/>
  <c r="U351" i="42"/>
  <c r="W351" i="42" s="1"/>
  <c r="T351" i="41"/>
  <c r="V351" i="41" s="1"/>
  <c r="U351" i="41"/>
  <c r="W351" i="41" s="1"/>
  <c r="T404" i="41"/>
  <c r="V404" i="41" s="1"/>
  <c r="U404" i="41"/>
  <c r="W404" i="41" s="1"/>
  <c r="T327" i="44"/>
  <c r="V327" i="44" s="1"/>
  <c r="U327" i="44"/>
  <c r="W327" i="44" s="1"/>
  <c r="T327" i="42"/>
  <c r="V327" i="42" s="1"/>
  <c r="U327" i="42"/>
  <c r="W327" i="42" s="1"/>
  <c r="T201" i="42"/>
  <c r="V201" i="42" s="1"/>
  <c r="U201" i="42"/>
  <c r="W201" i="42" s="1"/>
  <c r="T318" i="41"/>
  <c r="V318" i="41" s="1"/>
  <c r="U318" i="41"/>
  <c r="W318" i="41" s="1"/>
  <c r="T477" i="43"/>
  <c r="V477" i="43" s="1"/>
  <c r="U477" i="43"/>
  <c r="W477" i="43" s="1"/>
  <c r="T477" i="41"/>
  <c r="V477" i="41" s="1"/>
  <c r="U477" i="41"/>
  <c r="W477" i="41" s="1"/>
  <c r="T117" i="41"/>
  <c r="V117" i="41" s="1"/>
  <c r="U117" i="41"/>
  <c r="W117" i="41" s="1"/>
  <c r="T349" i="41"/>
  <c r="V349" i="41" s="1"/>
  <c r="U349" i="41"/>
  <c r="W349" i="41" s="1"/>
  <c r="T349" i="43"/>
  <c r="V349" i="43" s="1"/>
  <c r="U349" i="43"/>
  <c r="W349" i="43" s="1"/>
  <c r="T349" i="44"/>
  <c r="V349" i="44" s="1"/>
  <c r="U349" i="44"/>
  <c r="W349" i="44" s="1"/>
  <c r="T177" i="43"/>
  <c r="V177" i="43" s="1"/>
  <c r="U177" i="43"/>
  <c r="W177" i="43" s="1"/>
  <c r="T177" i="42"/>
  <c r="V177" i="42" s="1"/>
  <c r="U177" i="42"/>
  <c r="W177" i="42" s="1"/>
  <c r="T177" i="41"/>
  <c r="V177" i="41" s="1"/>
  <c r="U177" i="41"/>
  <c r="W177" i="41" s="1"/>
  <c r="T228" i="44"/>
  <c r="V228" i="44" s="1"/>
  <c r="U228" i="44"/>
  <c r="W228" i="44" s="1"/>
  <c r="T228" i="43"/>
  <c r="V228" i="43" s="1"/>
  <c r="U228" i="43"/>
  <c r="W228" i="43" s="1"/>
  <c r="T228" i="41"/>
  <c r="V228" i="41" s="1"/>
  <c r="U228" i="41"/>
  <c r="W228" i="41" s="1"/>
  <c r="T228" i="42"/>
  <c r="V228" i="42" s="1"/>
  <c r="U228" i="42"/>
  <c r="W228" i="42" s="1"/>
  <c r="T370" i="42"/>
  <c r="V370" i="42" s="1"/>
  <c r="U370" i="42"/>
  <c r="W370" i="42" s="1"/>
  <c r="T370" i="43"/>
  <c r="V370" i="43" s="1"/>
  <c r="U370" i="43"/>
  <c r="W370" i="43" s="1"/>
  <c r="T370" i="44"/>
  <c r="V370" i="44" s="1"/>
  <c r="U370" i="44"/>
  <c r="W370" i="44" s="1"/>
  <c r="T81" i="37"/>
  <c r="V81" i="37" s="1"/>
  <c r="U81" i="37"/>
  <c r="W81" i="37" s="1"/>
  <c r="T272" i="42"/>
  <c r="V272" i="42" s="1"/>
  <c r="U272" i="42"/>
  <c r="W272" i="42" s="1"/>
  <c r="T219" i="44"/>
  <c r="V219" i="44" s="1"/>
  <c r="U219" i="44"/>
  <c r="W219" i="44" s="1"/>
  <c r="T219" i="42"/>
  <c r="V219" i="42" s="1"/>
  <c r="U219" i="42"/>
  <c r="W219" i="42" s="1"/>
  <c r="T219" i="41"/>
  <c r="V219" i="41" s="1"/>
  <c r="U219" i="41"/>
  <c r="W219" i="41" s="1"/>
  <c r="T430" i="42"/>
  <c r="V430" i="42" s="1"/>
  <c r="U430" i="42"/>
  <c r="W430" i="42" s="1"/>
  <c r="T430" i="41"/>
  <c r="V430" i="41" s="1"/>
  <c r="U430" i="41"/>
  <c r="W430" i="41" s="1"/>
  <c r="T418" i="42"/>
  <c r="V418" i="42" s="1"/>
  <c r="U418" i="42"/>
  <c r="W418" i="42" s="1"/>
  <c r="T418" i="44"/>
  <c r="V418" i="44" s="1"/>
  <c r="U418" i="44"/>
  <c r="W418" i="44" s="1"/>
  <c r="T235" i="43"/>
  <c r="V235" i="43" s="1"/>
  <c r="U235" i="43"/>
  <c r="W235" i="43" s="1"/>
  <c r="T283" i="42"/>
  <c r="V283" i="42" s="1"/>
  <c r="U283" i="42"/>
  <c r="W283" i="42" s="1"/>
  <c r="T283" i="44"/>
  <c r="V283" i="44" s="1"/>
  <c r="U283" i="44"/>
  <c r="W283" i="44" s="1"/>
  <c r="T283" i="41"/>
  <c r="V283" i="41" s="1"/>
  <c r="U283" i="41"/>
  <c r="W283" i="41" s="1"/>
  <c r="T283" i="43"/>
  <c r="V283" i="43" s="1"/>
  <c r="U283" i="43"/>
  <c r="W283" i="43" s="1"/>
  <c r="T338" i="41"/>
  <c r="V338" i="41" s="1"/>
  <c r="U338" i="41"/>
  <c r="W338" i="41" s="1"/>
  <c r="T211" i="43"/>
  <c r="V211" i="43" s="1"/>
  <c r="U211" i="43"/>
  <c r="W211" i="43" s="1"/>
  <c r="T211" i="44"/>
  <c r="V211" i="44" s="1"/>
  <c r="U211" i="44"/>
  <c r="W211" i="44" s="1"/>
  <c r="T296" i="41"/>
  <c r="V296" i="41" s="1"/>
  <c r="U296" i="41"/>
  <c r="W296" i="41" s="1"/>
  <c r="T296" i="42"/>
  <c r="V296" i="42" s="1"/>
  <c r="U296" i="42"/>
  <c r="W296" i="42" s="1"/>
  <c r="T296" i="44"/>
  <c r="V296" i="44" s="1"/>
  <c r="U296" i="44"/>
  <c r="W296" i="44" s="1"/>
  <c r="T319" i="42"/>
  <c r="V319" i="42" s="1"/>
  <c r="U319" i="42"/>
  <c r="W319" i="42" s="1"/>
  <c r="T319" i="44"/>
  <c r="V319" i="44" s="1"/>
  <c r="U319" i="44"/>
  <c r="W319" i="44" s="1"/>
  <c r="T319" i="41"/>
  <c r="V319" i="41" s="1"/>
  <c r="U319" i="41"/>
  <c r="W319" i="41" s="1"/>
  <c r="T312" i="43"/>
  <c r="V312" i="43" s="1"/>
  <c r="U312" i="43"/>
  <c r="W312" i="43" s="1"/>
  <c r="T312" i="41"/>
  <c r="V312" i="41" s="1"/>
  <c r="U312" i="41"/>
  <c r="W312" i="41" s="1"/>
  <c r="T479" i="41"/>
  <c r="V479" i="41" s="1"/>
  <c r="U479" i="41"/>
  <c r="W479" i="41" s="1"/>
  <c r="T479" i="42"/>
  <c r="V479" i="42" s="1"/>
  <c r="U479" i="42"/>
  <c r="W479" i="42" s="1"/>
  <c r="T470" i="44"/>
  <c r="V470" i="44" s="1"/>
  <c r="U470" i="44"/>
  <c r="W470" i="44" s="1"/>
  <c r="T470" i="41"/>
  <c r="V470" i="41" s="1"/>
  <c r="U470" i="41"/>
  <c r="W470" i="41" s="1"/>
  <c r="T470" i="42"/>
  <c r="V470" i="42" s="1"/>
  <c r="U470" i="42"/>
  <c r="W470" i="42" s="1"/>
  <c r="T276" i="41"/>
  <c r="V276" i="41" s="1"/>
  <c r="U276" i="41"/>
  <c r="W276" i="41" s="1"/>
  <c r="T300" i="42"/>
  <c r="V300" i="42" s="1"/>
  <c r="U300" i="42"/>
  <c r="W300" i="42" s="1"/>
  <c r="T446" i="43"/>
  <c r="V446" i="43" s="1"/>
  <c r="U446" i="43"/>
  <c r="W446" i="43" s="1"/>
  <c r="T137" i="43"/>
  <c r="V137" i="43" s="1"/>
  <c r="U137" i="43"/>
  <c r="W137" i="43" s="1"/>
  <c r="T137" i="41"/>
  <c r="V137" i="41" s="1"/>
  <c r="U137" i="41"/>
  <c r="W137" i="41" s="1"/>
  <c r="T352" i="44"/>
  <c r="V352" i="44" s="1"/>
  <c r="U352" i="44"/>
  <c r="W352" i="44" s="1"/>
  <c r="T352" i="41"/>
  <c r="V352" i="41" s="1"/>
  <c r="U352" i="41"/>
  <c r="W352" i="41" s="1"/>
  <c r="T352" i="42"/>
  <c r="V352" i="42" s="1"/>
  <c r="U352" i="42"/>
  <c r="W352" i="42" s="1"/>
  <c r="T313" i="44"/>
  <c r="V313" i="44" s="1"/>
  <c r="U313" i="44"/>
  <c r="W313" i="44" s="1"/>
  <c r="T212" i="43"/>
  <c r="V212" i="43" s="1"/>
  <c r="U212" i="43"/>
  <c r="W212" i="43" s="1"/>
  <c r="T212" i="44"/>
  <c r="V212" i="44" s="1"/>
  <c r="U212" i="44"/>
  <c r="W212" i="44" s="1"/>
  <c r="T212" i="42"/>
  <c r="V212" i="42" s="1"/>
  <c r="U212" i="42"/>
  <c r="W212" i="42" s="1"/>
  <c r="T354" i="43"/>
  <c r="V354" i="43" s="1"/>
  <c r="U354" i="43"/>
  <c r="W354" i="43" s="1"/>
  <c r="T354" i="41"/>
  <c r="V354" i="41" s="1"/>
  <c r="U354" i="41"/>
  <c r="W354" i="41" s="1"/>
  <c r="T360" i="41"/>
  <c r="V360" i="41" s="1"/>
  <c r="U360" i="41"/>
  <c r="W360" i="41" s="1"/>
  <c r="T130" i="44"/>
  <c r="V130" i="44" s="1"/>
  <c r="U130" i="44"/>
  <c r="W130" i="44" s="1"/>
  <c r="T130" i="43"/>
  <c r="V130" i="43" s="1"/>
  <c r="U130" i="43"/>
  <c r="W130" i="43" s="1"/>
  <c r="T361" i="44"/>
  <c r="V361" i="44" s="1"/>
  <c r="U361" i="44"/>
  <c r="W361" i="44" s="1"/>
  <c r="T361" i="43"/>
  <c r="V361" i="43" s="1"/>
  <c r="U361" i="43"/>
  <c r="W361" i="43" s="1"/>
  <c r="T361" i="42"/>
  <c r="V361" i="42" s="1"/>
  <c r="U361" i="42"/>
  <c r="W361" i="42" s="1"/>
  <c r="T194" i="42"/>
  <c r="V194" i="42" s="1"/>
  <c r="U194" i="42"/>
  <c r="W194" i="42" s="1"/>
  <c r="T194" i="41"/>
  <c r="V194" i="41" s="1"/>
  <c r="U194" i="41"/>
  <c r="W194" i="41" s="1"/>
  <c r="T194" i="44"/>
  <c r="V194" i="44" s="1"/>
  <c r="U194" i="44"/>
  <c r="W194" i="44" s="1"/>
  <c r="T194" i="43"/>
  <c r="V194" i="43" s="1"/>
  <c r="U194" i="43"/>
  <c r="W194" i="43" s="1"/>
  <c r="T357" i="43"/>
  <c r="V357" i="43" s="1"/>
  <c r="U357" i="43"/>
  <c r="W357" i="43" s="1"/>
  <c r="T210" i="41"/>
  <c r="V210" i="41" s="1"/>
  <c r="U210" i="41"/>
  <c r="W210" i="41" s="1"/>
  <c r="T210" i="44"/>
  <c r="V210" i="44" s="1"/>
  <c r="U210" i="44"/>
  <c r="W210" i="44" s="1"/>
  <c r="T210" i="42"/>
  <c r="V210" i="42" s="1"/>
  <c r="U210" i="42"/>
  <c r="W210" i="42" s="1"/>
  <c r="T210" i="43"/>
  <c r="V210" i="43" s="1"/>
  <c r="U210" i="43"/>
  <c r="W210" i="43" s="1"/>
  <c r="T115" i="43"/>
  <c r="V115" i="43" s="1"/>
  <c r="U115" i="43"/>
  <c r="W115" i="43" s="1"/>
  <c r="T115" i="41"/>
  <c r="V115" i="41" s="1"/>
  <c r="U115" i="41"/>
  <c r="W115" i="41" s="1"/>
  <c r="T115" i="44"/>
  <c r="V115" i="44" s="1"/>
  <c r="U115" i="44"/>
  <c r="W115" i="44" s="1"/>
  <c r="T391" i="42"/>
  <c r="V391" i="42" s="1"/>
  <c r="U391" i="42"/>
  <c r="W391" i="42" s="1"/>
  <c r="T391" i="41"/>
  <c r="V391" i="41" s="1"/>
  <c r="U391" i="41"/>
  <c r="W391" i="41" s="1"/>
  <c r="T391" i="44"/>
  <c r="V391" i="44" s="1"/>
  <c r="U391" i="44"/>
  <c r="W391" i="44" s="1"/>
  <c r="T420" i="44"/>
  <c r="V420" i="44" s="1"/>
  <c r="U420" i="44"/>
  <c r="W420" i="44" s="1"/>
  <c r="T420" i="41"/>
  <c r="V420" i="41" s="1"/>
  <c r="U420" i="41"/>
  <c r="W420" i="41" s="1"/>
  <c r="T420" i="43"/>
  <c r="V420" i="43" s="1"/>
  <c r="U420" i="43"/>
  <c r="W420" i="43" s="1"/>
  <c r="T231" i="43"/>
  <c r="V231" i="43" s="1"/>
  <c r="U231" i="43"/>
  <c r="W231" i="43" s="1"/>
  <c r="T231" i="42"/>
  <c r="V231" i="42" s="1"/>
  <c r="U231" i="42"/>
  <c r="W231" i="42" s="1"/>
  <c r="T199" i="44"/>
  <c r="V199" i="44" s="1"/>
  <c r="U199" i="44"/>
  <c r="W199" i="44" s="1"/>
  <c r="T199" i="41"/>
  <c r="V199" i="41" s="1"/>
  <c r="U199" i="41"/>
  <c r="W199" i="41" s="1"/>
  <c r="T199" i="43"/>
  <c r="V199" i="43" s="1"/>
  <c r="U199" i="43"/>
  <c r="W199" i="43" s="1"/>
  <c r="T155" i="41"/>
  <c r="V155" i="41" s="1"/>
  <c r="U155" i="41"/>
  <c r="W155" i="41" s="1"/>
  <c r="T155" i="43"/>
  <c r="V155" i="43" s="1"/>
  <c r="U155" i="43"/>
  <c r="W155" i="43" s="1"/>
  <c r="T155" i="42"/>
  <c r="V155" i="42" s="1"/>
  <c r="U155" i="42"/>
  <c r="W155" i="42" s="1"/>
  <c r="T92" i="44"/>
  <c r="V92" i="44" s="1"/>
  <c r="U92" i="44"/>
  <c r="W92" i="44" s="1"/>
  <c r="T92" i="42"/>
  <c r="V92" i="42" s="1"/>
  <c r="U92" i="42"/>
  <c r="W92" i="42" s="1"/>
  <c r="T203" i="42"/>
  <c r="V203" i="42" s="1"/>
  <c r="U203" i="42"/>
  <c r="W203" i="42" s="1"/>
  <c r="T203" i="41"/>
  <c r="V203" i="41" s="1"/>
  <c r="U203" i="41"/>
  <c r="W203" i="41" s="1"/>
  <c r="T308" i="42"/>
  <c r="V308" i="42" s="1"/>
  <c r="U308" i="42"/>
  <c r="W308" i="42" s="1"/>
  <c r="T308" i="44"/>
  <c r="V308" i="44" s="1"/>
  <c r="U308" i="44"/>
  <c r="W308" i="44" s="1"/>
  <c r="T308" i="43"/>
  <c r="V308" i="43" s="1"/>
  <c r="U308" i="43"/>
  <c r="W308" i="43" s="1"/>
  <c r="T308" i="41"/>
  <c r="V308" i="41" s="1"/>
  <c r="U308" i="41"/>
  <c r="W308" i="41" s="1"/>
  <c r="T422" i="43"/>
  <c r="V422" i="43" s="1"/>
  <c r="U422" i="43"/>
  <c r="W422" i="43" s="1"/>
  <c r="T422" i="42"/>
  <c r="V422" i="42" s="1"/>
  <c r="U422" i="42"/>
  <c r="W422" i="42" s="1"/>
  <c r="T157" i="41"/>
  <c r="V157" i="41" s="1"/>
  <c r="U157" i="41"/>
  <c r="W157" i="41" s="1"/>
  <c r="T157" i="42"/>
  <c r="V157" i="42" s="1"/>
  <c r="U157" i="42"/>
  <c r="W157" i="42" s="1"/>
  <c r="T208" i="42"/>
  <c r="V208" i="42" s="1"/>
  <c r="U208" i="42"/>
  <c r="W208" i="42" s="1"/>
  <c r="T208" i="41"/>
  <c r="V208" i="41" s="1"/>
  <c r="U208" i="41"/>
  <c r="W208" i="41" s="1"/>
  <c r="T208" i="44"/>
  <c r="V208" i="44" s="1"/>
  <c r="U208" i="44"/>
  <c r="W208" i="44" s="1"/>
  <c r="T320" i="41"/>
  <c r="V320" i="41" s="1"/>
  <c r="U320" i="41"/>
  <c r="W320" i="41" s="1"/>
  <c r="T320" i="44"/>
  <c r="V320" i="44" s="1"/>
  <c r="U320" i="44"/>
  <c r="W320" i="44" s="1"/>
  <c r="T320" i="43"/>
  <c r="V320" i="43" s="1"/>
  <c r="U320" i="43"/>
  <c r="W320" i="43" s="1"/>
  <c r="T172" i="43"/>
  <c r="V172" i="43" s="1"/>
  <c r="U172" i="43"/>
  <c r="W172" i="43" s="1"/>
  <c r="T172" i="42"/>
  <c r="V172" i="42" s="1"/>
  <c r="U172" i="42"/>
  <c r="W172" i="42" s="1"/>
  <c r="T172" i="41"/>
  <c r="V172" i="41" s="1"/>
  <c r="U172" i="41"/>
  <c r="W172" i="41" s="1"/>
  <c r="T443" i="44"/>
  <c r="V443" i="44" s="1"/>
  <c r="U443" i="44"/>
  <c r="W443" i="44" s="1"/>
  <c r="T443" i="41"/>
  <c r="V443" i="41" s="1"/>
  <c r="U443" i="41"/>
  <c r="W443" i="41" s="1"/>
  <c r="T443" i="42"/>
  <c r="V443" i="42" s="1"/>
  <c r="U443" i="42"/>
  <c r="W443" i="42" s="1"/>
  <c r="T297" i="43"/>
  <c r="V297" i="43" s="1"/>
  <c r="U297" i="43"/>
  <c r="W297" i="43" s="1"/>
  <c r="T297" i="41"/>
  <c r="V297" i="41" s="1"/>
  <c r="U297" i="41"/>
  <c r="W297" i="41" s="1"/>
  <c r="T297" i="44"/>
  <c r="V297" i="44" s="1"/>
  <c r="U297" i="44"/>
  <c r="W297" i="44" s="1"/>
  <c r="T473" i="44"/>
  <c r="V473" i="44" s="1"/>
  <c r="U473" i="44"/>
  <c r="W473" i="44" s="1"/>
  <c r="T473" i="41"/>
  <c r="V473" i="41" s="1"/>
  <c r="U473" i="41"/>
  <c r="W473" i="41" s="1"/>
  <c r="T473" i="43"/>
  <c r="V473" i="43" s="1"/>
  <c r="U473" i="43"/>
  <c r="W473" i="43" s="1"/>
  <c r="T385" i="41"/>
  <c r="V385" i="41" s="1"/>
  <c r="U385" i="41"/>
  <c r="W385" i="41" s="1"/>
  <c r="T385" i="44"/>
  <c r="V385" i="44" s="1"/>
  <c r="U385" i="44"/>
  <c r="W385" i="44" s="1"/>
  <c r="T346" i="43"/>
  <c r="V346" i="43" s="1"/>
  <c r="U346" i="43"/>
  <c r="W346" i="43" s="1"/>
  <c r="T346" i="42"/>
  <c r="V346" i="42" s="1"/>
  <c r="U346" i="42"/>
  <c r="W346" i="42" s="1"/>
  <c r="T109" i="41"/>
  <c r="V109" i="41" s="1"/>
  <c r="U109" i="41"/>
  <c r="W109" i="41" s="1"/>
  <c r="T109" i="42"/>
  <c r="V109" i="42" s="1"/>
  <c r="U109" i="42"/>
  <c r="W109" i="42" s="1"/>
  <c r="T291" i="41"/>
  <c r="V291" i="41" s="1"/>
  <c r="U291" i="41"/>
  <c r="W291" i="41" s="1"/>
  <c r="T291" i="44"/>
  <c r="V291" i="44" s="1"/>
  <c r="U291" i="44"/>
  <c r="W291" i="44" s="1"/>
  <c r="T291" i="42"/>
  <c r="V291" i="42" s="1"/>
  <c r="U291" i="42"/>
  <c r="W291" i="42" s="1"/>
  <c r="T99" i="43"/>
  <c r="V99" i="43" s="1"/>
  <c r="U99" i="43"/>
  <c r="W99" i="43" s="1"/>
  <c r="T99" i="44"/>
  <c r="V99" i="44" s="1"/>
  <c r="U99" i="44"/>
  <c r="W99" i="44" s="1"/>
  <c r="T99" i="41"/>
  <c r="V99" i="41" s="1"/>
  <c r="U99" i="41"/>
  <c r="W99" i="41" s="1"/>
  <c r="T178" i="43"/>
  <c r="V178" i="43" s="1"/>
  <c r="U178" i="43"/>
  <c r="W178" i="43" s="1"/>
  <c r="T178" i="44"/>
  <c r="V178" i="44" s="1"/>
  <c r="U178" i="44"/>
  <c r="W178" i="44" s="1"/>
  <c r="T293" i="44"/>
  <c r="V293" i="44" s="1"/>
  <c r="U293" i="44"/>
  <c r="W293" i="44" s="1"/>
  <c r="T293" i="41"/>
  <c r="V293" i="41" s="1"/>
  <c r="U293" i="41"/>
  <c r="W293" i="41" s="1"/>
  <c r="T293" i="42"/>
  <c r="V293" i="42" s="1"/>
  <c r="U293" i="42"/>
  <c r="W293" i="42" s="1"/>
  <c r="T353" i="41"/>
  <c r="V353" i="41" s="1"/>
  <c r="U353" i="41"/>
  <c r="W353" i="41" s="1"/>
  <c r="T353" i="43"/>
  <c r="V353" i="43" s="1"/>
  <c r="U353" i="43"/>
  <c r="W353" i="43" s="1"/>
  <c r="T353" i="42"/>
  <c r="V353" i="42" s="1"/>
  <c r="U353" i="42"/>
  <c r="W353" i="42" s="1"/>
  <c r="T162" i="44"/>
  <c r="V162" i="44" s="1"/>
  <c r="U162" i="44"/>
  <c r="W162" i="44" s="1"/>
  <c r="T113" i="42"/>
  <c r="V113" i="42" s="1"/>
  <c r="U113" i="42"/>
  <c r="W113" i="42" s="1"/>
  <c r="T113" i="44"/>
  <c r="V113" i="44" s="1"/>
  <c r="U113" i="44"/>
  <c r="W113" i="44" s="1"/>
  <c r="T113" i="41"/>
  <c r="V113" i="41" s="1"/>
  <c r="U113" i="41"/>
  <c r="W113" i="41" s="1"/>
  <c r="T113" i="43"/>
  <c r="V113" i="43" s="1"/>
  <c r="U113" i="43"/>
  <c r="W113" i="43" s="1"/>
  <c r="T223" i="41"/>
  <c r="V223" i="41" s="1"/>
  <c r="U223" i="41"/>
  <c r="W223" i="41" s="1"/>
  <c r="T223" i="44"/>
  <c r="V223" i="44" s="1"/>
  <c r="U223" i="44"/>
  <c r="W223" i="44" s="1"/>
  <c r="T223" i="43"/>
  <c r="V223" i="43" s="1"/>
  <c r="U223" i="43"/>
  <c r="W223" i="43" s="1"/>
  <c r="T273" i="43"/>
  <c r="V273" i="43" s="1"/>
  <c r="U273" i="43"/>
  <c r="W273" i="43" s="1"/>
  <c r="T273" i="44"/>
  <c r="V273" i="44" s="1"/>
  <c r="U273" i="44"/>
  <c r="W273" i="44" s="1"/>
  <c r="T273" i="42"/>
  <c r="V273" i="42" s="1"/>
  <c r="U273" i="42"/>
  <c r="W273" i="42" s="1"/>
  <c r="T273" i="41"/>
  <c r="V273" i="41" s="1"/>
  <c r="U273" i="41"/>
  <c r="W273" i="41" s="1"/>
  <c r="T463" i="41"/>
  <c r="V463" i="41" s="1"/>
  <c r="U463" i="41"/>
  <c r="W463" i="41" s="1"/>
  <c r="T463" i="42"/>
  <c r="V463" i="42" s="1"/>
  <c r="U463" i="42"/>
  <c r="W463" i="42" s="1"/>
  <c r="T463" i="44"/>
  <c r="V463" i="44" s="1"/>
  <c r="U463" i="44"/>
  <c r="W463" i="44" s="1"/>
  <c r="T321" i="42"/>
  <c r="V321" i="42" s="1"/>
  <c r="U321" i="42"/>
  <c r="W321" i="42" s="1"/>
  <c r="T321" i="41"/>
  <c r="V321" i="41" s="1"/>
  <c r="U321" i="41"/>
  <c r="W321" i="41" s="1"/>
  <c r="T321" i="43"/>
  <c r="V321" i="43" s="1"/>
  <c r="U321" i="43"/>
  <c r="W321" i="43" s="1"/>
  <c r="T321" i="44"/>
  <c r="V321" i="44" s="1"/>
  <c r="U321" i="44"/>
  <c r="W321" i="44" s="1"/>
  <c r="T460" i="42"/>
  <c r="V460" i="42" s="1"/>
  <c r="U460" i="42"/>
  <c r="W460" i="42" s="1"/>
  <c r="T460" i="41"/>
  <c r="V460" i="41" s="1"/>
  <c r="U460" i="41"/>
  <c r="W460" i="41" s="1"/>
  <c r="T460" i="44"/>
  <c r="V460" i="44" s="1"/>
  <c r="U460" i="44"/>
  <c r="W460" i="44" s="1"/>
  <c r="T460" i="43"/>
  <c r="V460" i="43" s="1"/>
  <c r="U460" i="43"/>
  <c r="W460" i="43" s="1"/>
  <c r="T434" i="41"/>
  <c r="V434" i="41" s="1"/>
  <c r="U434" i="41"/>
  <c r="W434" i="41" s="1"/>
  <c r="T434" i="43"/>
  <c r="V434" i="43" s="1"/>
  <c r="U434" i="43"/>
  <c r="W434" i="43" s="1"/>
  <c r="T434" i="42"/>
  <c r="V434" i="42" s="1"/>
  <c r="U434" i="42"/>
  <c r="W434" i="42" s="1"/>
  <c r="T434" i="44"/>
  <c r="V434" i="44" s="1"/>
  <c r="U434" i="44"/>
  <c r="W434" i="44" s="1"/>
  <c r="T175" i="44"/>
  <c r="V175" i="44" s="1"/>
  <c r="U175" i="44"/>
  <c r="W175" i="44" s="1"/>
  <c r="T175" i="42"/>
  <c r="V175" i="42" s="1"/>
  <c r="U175" i="42"/>
  <c r="W175" i="42" s="1"/>
  <c r="T244" i="41"/>
  <c r="V244" i="41" s="1"/>
  <c r="U244" i="41"/>
  <c r="W244" i="41" s="1"/>
  <c r="T244" i="42"/>
  <c r="V244" i="42" s="1"/>
  <c r="U244" i="42"/>
  <c r="W244" i="42" s="1"/>
  <c r="T244" i="44"/>
  <c r="V244" i="44" s="1"/>
  <c r="U244" i="44"/>
  <c r="W244" i="44" s="1"/>
  <c r="T234" i="42"/>
  <c r="V234" i="42" s="1"/>
  <c r="U234" i="42"/>
  <c r="W234" i="42" s="1"/>
  <c r="T234" i="41"/>
  <c r="V234" i="41" s="1"/>
  <c r="U234" i="41"/>
  <c r="W234" i="41" s="1"/>
  <c r="T185" i="41"/>
  <c r="V185" i="41" s="1"/>
  <c r="U185" i="41"/>
  <c r="W185" i="41" s="1"/>
  <c r="T185" i="44"/>
  <c r="V185" i="44" s="1"/>
  <c r="U185" i="44"/>
  <c r="W185" i="44" s="1"/>
  <c r="T459" i="43"/>
  <c r="V459" i="43" s="1"/>
  <c r="U459" i="43"/>
  <c r="W459" i="43" s="1"/>
  <c r="T459" i="44"/>
  <c r="V459" i="44" s="1"/>
  <c r="U459" i="44"/>
  <c r="W459" i="44" s="1"/>
  <c r="T459" i="41"/>
  <c r="V459" i="41" s="1"/>
  <c r="U459" i="41"/>
  <c r="W459" i="41" s="1"/>
  <c r="T275" i="42"/>
  <c r="V275" i="42" s="1"/>
  <c r="U275" i="42"/>
  <c r="W275" i="42" s="1"/>
  <c r="T275" i="41"/>
  <c r="V275" i="41" s="1"/>
  <c r="U275" i="41"/>
  <c r="W275" i="41" s="1"/>
  <c r="T275" i="43"/>
  <c r="V275" i="43" s="1"/>
  <c r="U275" i="43"/>
  <c r="W275" i="43" s="1"/>
  <c r="T275" i="44"/>
  <c r="V275" i="44" s="1"/>
  <c r="U275" i="44"/>
  <c r="W275" i="44" s="1"/>
  <c r="T313" i="41"/>
  <c r="V313" i="41" s="1"/>
  <c r="U313" i="41"/>
  <c r="W313" i="41" s="1"/>
  <c r="T411" i="41"/>
  <c r="V411" i="41" s="1"/>
  <c r="U411" i="41"/>
  <c r="W411" i="41" s="1"/>
  <c r="T411" i="43"/>
  <c r="V411" i="43" s="1"/>
  <c r="U411" i="43"/>
  <c r="W411" i="43" s="1"/>
  <c r="T411" i="44"/>
  <c r="V411" i="44" s="1"/>
  <c r="U411" i="44"/>
  <c r="W411" i="44" s="1"/>
  <c r="T301" i="44"/>
  <c r="V301" i="44" s="1"/>
  <c r="U301" i="44"/>
  <c r="W301" i="44" s="1"/>
  <c r="T425" i="41"/>
  <c r="V425" i="41" s="1"/>
  <c r="U425" i="41"/>
  <c r="W425" i="41" s="1"/>
  <c r="T127" i="44"/>
  <c r="V127" i="44" s="1"/>
  <c r="U127" i="44"/>
  <c r="W127" i="44" s="1"/>
  <c r="T127" i="41"/>
  <c r="V127" i="41" s="1"/>
  <c r="U127" i="41"/>
  <c r="W127" i="41" s="1"/>
  <c r="T127" i="42"/>
  <c r="V127" i="42" s="1"/>
  <c r="U127" i="42"/>
  <c r="W127" i="42" s="1"/>
  <c r="T379" i="44"/>
  <c r="V379" i="44" s="1"/>
  <c r="U379" i="44"/>
  <c r="W379" i="44" s="1"/>
  <c r="T93" i="41"/>
  <c r="V93" i="41" s="1"/>
  <c r="U93" i="41"/>
  <c r="W93" i="41" s="1"/>
  <c r="T93" i="43"/>
  <c r="V93" i="43" s="1"/>
  <c r="U93" i="43"/>
  <c r="W93" i="43" s="1"/>
  <c r="T93" i="44"/>
  <c r="V93" i="44" s="1"/>
  <c r="U93" i="44"/>
  <c r="W93" i="44" s="1"/>
  <c r="T357" i="41"/>
  <c r="V357" i="41" s="1"/>
  <c r="U357" i="41"/>
  <c r="W357" i="41" s="1"/>
  <c r="T357" i="44"/>
  <c r="V357" i="44" s="1"/>
  <c r="U357" i="44"/>
  <c r="W357" i="44" s="1"/>
  <c r="T147" i="44"/>
  <c r="V147" i="44" s="1"/>
  <c r="U147" i="44"/>
  <c r="W147" i="44" s="1"/>
  <c r="T147" i="43"/>
  <c r="V147" i="43" s="1"/>
  <c r="U147" i="43"/>
  <c r="W147" i="43" s="1"/>
  <c r="T403" i="42"/>
  <c r="V403" i="42" s="1"/>
  <c r="U403" i="42"/>
  <c r="W403" i="42" s="1"/>
  <c r="T403" i="44"/>
  <c r="V403" i="44" s="1"/>
  <c r="U403" i="44"/>
  <c r="W403" i="44" s="1"/>
  <c r="T213" i="42"/>
  <c r="V213" i="42" s="1"/>
  <c r="U213" i="42"/>
  <c r="W213" i="42" s="1"/>
  <c r="T213" i="44"/>
  <c r="V213" i="44" s="1"/>
  <c r="U213" i="44"/>
  <c r="W213" i="44" s="1"/>
  <c r="T159" i="41"/>
  <c r="V159" i="41" s="1"/>
  <c r="U159" i="41"/>
  <c r="W159" i="41" s="1"/>
  <c r="T159" i="42"/>
  <c r="V159" i="42" s="1"/>
  <c r="U159" i="42"/>
  <c r="W159" i="42" s="1"/>
  <c r="T269" i="41"/>
  <c r="V269" i="41" s="1"/>
  <c r="U269" i="41"/>
  <c r="W269" i="41" s="1"/>
  <c r="T269" i="44"/>
  <c r="V269" i="44" s="1"/>
  <c r="U269" i="44"/>
  <c r="W269" i="44" s="1"/>
  <c r="T243" i="44"/>
  <c r="V243" i="44" s="1"/>
  <c r="U243" i="44"/>
  <c r="W243" i="44" s="1"/>
  <c r="T243" i="41"/>
  <c r="V243" i="41" s="1"/>
  <c r="U243" i="41"/>
  <c r="W243" i="41" s="1"/>
  <c r="T243" i="43"/>
  <c r="V243" i="43" s="1"/>
  <c r="U243" i="43"/>
  <c r="W243" i="43" s="1"/>
  <c r="T468" i="41"/>
  <c r="V468" i="41" s="1"/>
  <c r="U468" i="41"/>
  <c r="W468" i="41" s="1"/>
  <c r="T468" i="42"/>
  <c r="V468" i="42" s="1"/>
  <c r="U468" i="42"/>
  <c r="W468" i="42" s="1"/>
  <c r="T329" i="41"/>
  <c r="V329" i="41" s="1"/>
  <c r="U329" i="41"/>
  <c r="W329" i="41" s="1"/>
  <c r="T329" i="44"/>
  <c r="V329" i="44" s="1"/>
  <c r="U329" i="44"/>
  <c r="W329" i="44" s="1"/>
  <c r="T329" i="43"/>
  <c r="V329" i="43" s="1"/>
  <c r="U329" i="43"/>
  <c r="W329" i="43" s="1"/>
  <c r="T289" i="42"/>
  <c r="V289" i="42" s="1"/>
  <c r="U289" i="42"/>
  <c r="W289" i="42" s="1"/>
  <c r="T289" i="41"/>
  <c r="V289" i="41" s="1"/>
  <c r="U289" i="41"/>
  <c r="W289" i="41" s="1"/>
  <c r="T170" i="44"/>
  <c r="V170" i="44" s="1"/>
  <c r="U170" i="44"/>
  <c r="W170" i="44" s="1"/>
  <c r="T170" i="43"/>
  <c r="V170" i="43" s="1"/>
  <c r="U170" i="43"/>
  <c r="W170" i="43" s="1"/>
  <c r="T170" i="42"/>
  <c r="V170" i="42" s="1"/>
  <c r="U170" i="42"/>
  <c r="W170" i="42" s="1"/>
  <c r="T401" i="44"/>
  <c r="V401" i="44" s="1"/>
  <c r="U401" i="44"/>
  <c r="W401" i="44" s="1"/>
  <c r="T132" i="43"/>
  <c r="V132" i="43" s="1"/>
  <c r="U132" i="43"/>
  <c r="W132" i="43" s="1"/>
  <c r="T138" i="41"/>
  <c r="V138" i="41" s="1"/>
  <c r="U138" i="41"/>
  <c r="W138" i="41" s="1"/>
  <c r="T424" i="41"/>
  <c r="V424" i="41" s="1"/>
  <c r="U424" i="41"/>
  <c r="W424" i="41" s="1"/>
  <c r="T424" i="44"/>
  <c r="V424" i="44" s="1"/>
  <c r="U424" i="44"/>
  <c r="W424" i="44" s="1"/>
  <c r="T424" i="42"/>
  <c r="V424" i="42" s="1"/>
  <c r="U424" i="42"/>
  <c r="W424" i="42" s="1"/>
  <c r="T424" i="43"/>
  <c r="V424" i="43" s="1"/>
  <c r="U424" i="43"/>
  <c r="W424" i="43" s="1"/>
  <c r="T467" i="44"/>
  <c r="V467" i="44" s="1"/>
  <c r="U467" i="44"/>
  <c r="W467" i="44" s="1"/>
  <c r="T467" i="43"/>
  <c r="V467" i="43" s="1"/>
  <c r="U467" i="43"/>
  <c r="W467" i="43" s="1"/>
  <c r="T467" i="41"/>
  <c r="V467" i="41" s="1"/>
  <c r="U467" i="41"/>
  <c r="W467" i="41" s="1"/>
  <c r="T467" i="42"/>
  <c r="V467" i="42" s="1"/>
  <c r="U467" i="42"/>
  <c r="W467" i="42" s="1"/>
  <c r="T472" i="42"/>
  <c r="V472" i="42" s="1"/>
  <c r="U472" i="42"/>
  <c r="W472" i="42" s="1"/>
  <c r="T472" i="43"/>
  <c r="V472" i="43" s="1"/>
  <c r="U472" i="43"/>
  <c r="W472" i="43" s="1"/>
  <c r="T472" i="41"/>
  <c r="V472" i="41" s="1"/>
  <c r="U472" i="41"/>
  <c r="W472" i="41" s="1"/>
  <c r="T119" i="42"/>
  <c r="V119" i="42" s="1"/>
  <c r="U119" i="42"/>
  <c r="W119" i="42" s="1"/>
  <c r="T119" i="44"/>
  <c r="V119" i="44" s="1"/>
  <c r="U119" i="44"/>
  <c r="W119" i="44" s="1"/>
  <c r="T359" i="44"/>
  <c r="V359" i="44" s="1"/>
  <c r="U359" i="44"/>
  <c r="W359" i="44" s="1"/>
  <c r="T475" i="42"/>
  <c r="V475" i="42" s="1"/>
  <c r="U475" i="42"/>
  <c r="W475" i="42" s="1"/>
  <c r="T475" i="44"/>
  <c r="V475" i="44" s="1"/>
  <c r="U475" i="44"/>
  <c r="W475" i="44" s="1"/>
  <c r="T448" i="44"/>
  <c r="V448" i="44" s="1"/>
  <c r="U448" i="44"/>
  <c r="W448" i="44" s="1"/>
  <c r="T382" i="44"/>
  <c r="V382" i="44" s="1"/>
  <c r="U382" i="44"/>
  <c r="W382" i="44" s="1"/>
  <c r="T382" i="41"/>
  <c r="V382" i="41" s="1"/>
  <c r="U382" i="41"/>
  <c r="W382" i="41" s="1"/>
  <c r="T236" i="41"/>
  <c r="V236" i="41" s="1"/>
  <c r="U236" i="41"/>
  <c r="W236" i="41" s="1"/>
  <c r="T236" i="43"/>
  <c r="V236" i="43" s="1"/>
  <c r="U236" i="43"/>
  <c r="W236" i="43" s="1"/>
  <c r="T236" i="42"/>
  <c r="V236" i="42" s="1"/>
  <c r="U236" i="42"/>
  <c r="W236" i="42" s="1"/>
  <c r="T131" i="44"/>
  <c r="V131" i="44" s="1"/>
  <c r="U131" i="44"/>
  <c r="W131" i="44" s="1"/>
  <c r="T131" i="41"/>
  <c r="V131" i="41" s="1"/>
  <c r="U131" i="41"/>
  <c r="W131" i="41" s="1"/>
  <c r="T186" i="43"/>
  <c r="V186" i="43" s="1"/>
  <c r="U186" i="43"/>
  <c r="W186" i="43" s="1"/>
  <c r="T186" i="44"/>
  <c r="V186" i="44" s="1"/>
  <c r="U186" i="44"/>
  <c r="W186" i="44" s="1"/>
  <c r="T429" i="41"/>
  <c r="V429" i="41" s="1"/>
  <c r="U429" i="41"/>
  <c r="W429" i="41" s="1"/>
  <c r="T394" i="42"/>
  <c r="V394" i="42" s="1"/>
  <c r="U394" i="42"/>
  <c r="W394" i="42" s="1"/>
  <c r="T444" i="44"/>
  <c r="V444" i="44" s="1"/>
  <c r="U444" i="44"/>
  <c r="W444" i="44" s="1"/>
  <c r="T242" i="44"/>
  <c r="V242" i="44" s="1"/>
  <c r="U242" i="44"/>
  <c r="W242" i="44" s="1"/>
  <c r="T242" i="42"/>
  <c r="V242" i="42" s="1"/>
  <c r="U242" i="42"/>
  <c r="W242" i="42" s="1"/>
  <c r="T437" i="44"/>
  <c r="V437" i="44" s="1"/>
  <c r="U437" i="44"/>
  <c r="W437" i="44" s="1"/>
  <c r="T437" i="41"/>
  <c r="V437" i="41" s="1"/>
  <c r="U437" i="41"/>
  <c r="W437" i="41" s="1"/>
  <c r="T156" i="42"/>
  <c r="V156" i="42" s="1"/>
  <c r="U156" i="42"/>
  <c r="W156" i="42" s="1"/>
  <c r="T125" i="44"/>
  <c r="V125" i="44" s="1"/>
  <c r="U125" i="44"/>
  <c r="W125" i="44" s="1"/>
  <c r="T307" i="44"/>
  <c r="V307" i="44" s="1"/>
  <c r="U307" i="44"/>
  <c r="W307" i="44" s="1"/>
  <c r="T452" i="43"/>
  <c r="V452" i="43" s="1"/>
  <c r="U452" i="43"/>
  <c r="W452" i="43" s="1"/>
  <c r="T452" i="41"/>
  <c r="V452" i="41" s="1"/>
  <c r="U452" i="41"/>
  <c r="W452" i="41" s="1"/>
  <c r="T314" i="42"/>
  <c r="V314" i="42" s="1"/>
  <c r="U314" i="42"/>
  <c r="W314" i="42" s="1"/>
  <c r="T314" i="44"/>
  <c r="V314" i="44" s="1"/>
  <c r="U314" i="44"/>
  <c r="W314" i="44" s="1"/>
  <c r="T314" i="41"/>
  <c r="V314" i="41" s="1"/>
  <c r="U314" i="41"/>
  <c r="W314" i="41" s="1"/>
  <c r="T233" i="41"/>
  <c r="V233" i="41" s="1"/>
  <c r="U233" i="41"/>
  <c r="W233" i="41" s="1"/>
  <c r="T233" i="42"/>
  <c r="V233" i="42" s="1"/>
  <c r="U233" i="42"/>
  <c r="W233" i="42" s="1"/>
  <c r="T416" i="42"/>
  <c r="V416" i="42" s="1"/>
  <c r="U416" i="42"/>
  <c r="W416" i="42" s="1"/>
  <c r="T250" i="43"/>
  <c r="V250" i="43" s="1"/>
  <c r="U250" i="43"/>
  <c r="W250" i="43" s="1"/>
  <c r="T285" i="42"/>
  <c r="V285" i="42" s="1"/>
  <c r="U285" i="42"/>
  <c r="W285" i="42" s="1"/>
  <c r="T474" i="41"/>
  <c r="V474" i="41" s="1"/>
  <c r="U474" i="41"/>
  <c r="W474" i="41" s="1"/>
  <c r="T474" i="43"/>
  <c r="V474" i="43" s="1"/>
  <c r="U474" i="43"/>
  <c r="W474" i="43" s="1"/>
  <c r="T474" i="42"/>
  <c r="V474" i="42" s="1"/>
  <c r="U474" i="42"/>
  <c r="W474" i="42" s="1"/>
  <c r="T295" i="42"/>
  <c r="V295" i="42" s="1"/>
  <c r="U295" i="42"/>
  <c r="W295" i="42" s="1"/>
  <c r="T295" i="44"/>
  <c r="V295" i="44" s="1"/>
  <c r="U295" i="44"/>
  <c r="W295" i="44" s="1"/>
  <c r="T373" i="44"/>
  <c r="V373" i="44" s="1"/>
  <c r="U373" i="44"/>
  <c r="W373" i="44" s="1"/>
  <c r="T373" i="43"/>
  <c r="V373" i="43" s="1"/>
  <c r="U373" i="43"/>
  <c r="W373" i="43" s="1"/>
  <c r="T373" i="42"/>
  <c r="V373" i="42" s="1"/>
  <c r="U373" i="42"/>
  <c r="W373" i="42" s="1"/>
  <c r="T367" i="41"/>
  <c r="V367" i="41" s="1"/>
  <c r="U367" i="41"/>
  <c r="W367" i="41" s="1"/>
  <c r="T465" i="42"/>
  <c r="V465" i="42" s="1"/>
  <c r="U465" i="42"/>
  <c r="W465" i="42" s="1"/>
  <c r="T465" i="44"/>
  <c r="V465" i="44" s="1"/>
  <c r="U465" i="44"/>
  <c r="W465" i="44" s="1"/>
  <c r="T465" i="41"/>
  <c r="V465" i="41" s="1"/>
  <c r="U465" i="41"/>
  <c r="W465" i="41" s="1"/>
  <c r="T364" i="41"/>
  <c r="V364" i="41" s="1"/>
  <c r="U364" i="41"/>
  <c r="W364" i="41" s="1"/>
  <c r="T364" i="42"/>
  <c r="V364" i="42" s="1"/>
  <c r="U364" i="42"/>
  <c r="W364" i="42" s="1"/>
  <c r="T455" i="42"/>
  <c r="V455" i="42" s="1"/>
  <c r="U455" i="42"/>
  <c r="W455" i="42" s="1"/>
  <c r="T455" i="41"/>
  <c r="V455" i="41" s="1"/>
  <c r="U455" i="41"/>
  <c r="W455" i="41" s="1"/>
  <c r="T332" i="41"/>
  <c r="V332" i="41" s="1"/>
  <c r="U332" i="41"/>
  <c r="W332" i="41" s="1"/>
  <c r="T332" i="42"/>
  <c r="V332" i="42" s="1"/>
  <c r="U332" i="42"/>
  <c r="W332" i="42" s="1"/>
  <c r="T332" i="44"/>
  <c r="V332" i="44" s="1"/>
  <c r="U332" i="44"/>
  <c r="W332" i="44" s="1"/>
  <c r="T395" i="43"/>
  <c r="V395" i="43" s="1"/>
  <c r="U395" i="43"/>
  <c r="W395" i="43" s="1"/>
  <c r="T395" i="41"/>
  <c r="V395" i="41" s="1"/>
  <c r="U395" i="41"/>
  <c r="W395" i="41" s="1"/>
  <c r="T457" i="43"/>
  <c r="V457" i="43" s="1"/>
  <c r="U457" i="43"/>
  <c r="W457" i="43" s="1"/>
  <c r="T435" i="44"/>
  <c r="V435" i="44" s="1"/>
  <c r="U435" i="44"/>
  <c r="W435" i="44" s="1"/>
  <c r="T435" i="42"/>
  <c r="V435" i="42" s="1"/>
  <c r="U435" i="42"/>
  <c r="W435" i="42" s="1"/>
  <c r="T398" i="44"/>
  <c r="V398" i="44" s="1"/>
  <c r="U398" i="44"/>
  <c r="W398" i="44" s="1"/>
  <c r="T398" i="42"/>
  <c r="V398" i="42" s="1"/>
  <c r="U398" i="42"/>
  <c r="W398" i="42" s="1"/>
  <c r="T372" i="44"/>
  <c r="V372" i="44" s="1"/>
  <c r="U372" i="44"/>
  <c r="W372" i="44" s="1"/>
  <c r="T328" i="41"/>
  <c r="V328" i="41" s="1"/>
  <c r="U328" i="41"/>
  <c r="W328" i="41" s="1"/>
  <c r="T328" i="44"/>
  <c r="V328" i="44" s="1"/>
  <c r="U328" i="44"/>
  <c r="W328" i="44" s="1"/>
  <c r="T328" i="43"/>
  <c r="V328" i="43" s="1"/>
  <c r="U328" i="43"/>
  <c r="W328" i="43" s="1"/>
  <c r="T383" i="41"/>
  <c r="V383" i="41" s="1"/>
  <c r="U383" i="41"/>
  <c r="W383" i="41" s="1"/>
  <c r="T383" i="43"/>
  <c r="V383" i="43" s="1"/>
  <c r="U383" i="43"/>
  <c r="W383" i="43" s="1"/>
  <c r="T383" i="42"/>
  <c r="V383" i="42" s="1"/>
  <c r="U383" i="42"/>
  <c r="W383" i="42" s="1"/>
  <c r="T383" i="44"/>
  <c r="V383" i="44" s="1"/>
  <c r="U383" i="44"/>
  <c r="W383" i="44" s="1"/>
  <c r="T148" i="44"/>
  <c r="V148" i="44" s="1"/>
  <c r="U148" i="44"/>
  <c r="W148" i="44" s="1"/>
  <c r="T339" i="41"/>
  <c r="V339" i="41" s="1"/>
  <c r="U339" i="41"/>
  <c r="W339" i="41" s="1"/>
  <c r="T445" i="42"/>
  <c r="V445" i="42" s="1"/>
  <c r="U445" i="42"/>
  <c r="W445" i="42" s="1"/>
  <c r="T111" i="44"/>
  <c r="V111" i="44" s="1"/>
  <c r="U111" i="44"/>
  <c r="W111" i="44" s="1"/>
  <c r="T111" i="42"/>
  <c r="V111" i="42" s="1"/>
  <c r="U111" i="42"/>
  <c r="W111" i="42" s="1"/>
  <c r="T292" i="42"/>
  <c r="V292" i="42" s="1"/>
  <c r="U292" i="42"/>
  <c r="W292" i="42" s="1"/>
  <c r="T362" i="41"/>
  <c r="V362" i="41" s="1"/>
  <c r="U362" i="41"/>
  <c r="W362" i="41" s="1"/>
  <c r="T362" i="43"/>
  <c r="V362" i="43" s="1"/>
  <c r="U362" i="43"/>
  <c r="W362" i="43" s="1"/>
  <c r="T362" i="44"/>
  <c r="V362" i="44" s="1"/>
  <c r="U362" i="44"/>
  <c r="W362" i="44" s="1"/>
  <c r="T110" i="42"/>
  <c r="V110" i="42" s="1"/>
  <c r="U110" i="42"/>
  <c r="W110" i="42" s="1"/>
  <c r="T317" i="42"/>
  <c r="V317" i="42" s="1"/>
  <c r="U317" i="42"/>
  <c r="W317" i="42" s="1"/>
  <c r="T317" i="43"/>
  <c r="V317" i="43" s="1"/>
  <c r="U317" i="43"/>
  <c r="W317" i="43" s="1"/>
  <c r="T396" i="43"/>
  <c r="V396" i="43" s="1"/>
  <c r="U396" i="43"/>
  <c r="W396" i="43" s="1"/>
  <c r="T336" i="41"/>
  <c r="V336" i="41" s="1"/>
  <c r="U336" i="41"/>
  <c r="W336" i="41" s="1"/>
  <c r="T336" i="44"/>
  <c r="V336" i="44" s="1"/>
  <c r="U336" i="44"/>
  <c r="W336" i="44" s="1"/>
  <c r="T336" i="42"/>
  <c r="V336" i="42" s="1"/>
  <c r="U336" i="42"/>
  <c r="W336" i="42" s="1"/>
  <c r="T238" i="43"/>
  <c r="V238" i="43" s="1"/>
  <c r="U238" i="43"/>
  <c r="W238" i="43" s="1"/>
  <c r="T116" i="41"/>
  <c r="V116" i="41" s="1"/>
  <c r="U116" i="41"/>
  <c r="W116" i="41" s="1"/>
  <c r="T116" i="43"/>
  <c r="V116" i="43" s="1"/>
  <c r="U116" i="43"/>
  <c r="W116" i="43" s="1"/>
  <c r="T241" i="43"/>
  <c r="V241" i="43" s="1"/>
  <c r="U241" i="43"/>
  <c r="W241" i="43" s="1"/>
  <c r="T241" i="44"/>
  <c r="V241" i="44" s="1"/>
  <c r="U241" i="44"/>
  <c r="W241" i="44" s="1"/>
  <c r="T241" i="41"/>
  <c r="V241" i="41" s="1"/>
  <c r="U241" i="41"/>
  <c r="W241" i="41" s="1"/>
  <c r="T322" i="42"/>
  <c r="V322" i="42" s="1"/>
  <c r="U322" i="42"/>
  <c r="W322" i="42" s="1"/>
  <c r="T217" i="43"/>
  <c r="V217" i="43" s="1"/>
  <c r="U217" i="43"/>
  <c r="W217" i="43" s="1"/>
  <c r="T426" i="41"/>
  <c r="V426" i="41" s="1"/>
  <c r="U426" i="41"/>
  <c r="W426" i="41" s="1"/>
  <c r="T146" i="41"/>
  <c r="V146" i="41" s="1"/>
  <c r="U146" i="41"/>
  <c r="W146" i="41" s="1"/>
  <c r="T146" i="43"/>
  <c r="V146" i="43" s="1"/>
  <c r="U146" i="43"/>
  <c r="W146" i="43" s="1"/>
  <c r="T252" i="44"/>
  <c r="V252" i="44" s="1"/>
  <c r="U252" i="44"/>
  <c r="W252" i="44" s="1"/>
  <c r="T252" i="42"/>
  <c r="V252" i="42" s="1"/>
  <c r="U252" i="42"/>
  <c r="W252" i="42" s="1"/>
  <c r="T187" i="44"/>
  <c r="V187" i="44" s="1"/>
  <c r="U187" i="44"/>
  <c r="W187" i="44" s="1"/>
  <c r="T187" i="43"/>
  <c r="V187" i="43" s="1"/>
  <c r="U187" i="43"/>
  <c r="W187" i="43" s="1"/>
  <c r="T187" i="42"/>
  <c r="V187" i="42" s="1"/>
  <c r="U187" i="42"/>
  <c r="W187" i="42" s="1"/>
  <c r="T204" i="42"/>
  <c r="V204" i="42" s="1"/>
  <c r="U204" i="42"/>
  <c r="W204" i="42" s="1"/>
  <c r="T204" i="43"/>
  <c r="V204" i="43" s="1"/>
  <c r="U204" i="43"/>
  <c r="W204" i="43" s="1"/>
  <c r="T171" i="44"/>
  <c r="V171" i="44" s="1"/>
  <c r="U171" i="44"/>
  <c r="W171" i="44" s="1"/>
  <c r="T171" i="41"/>
  <c r="V171" i="41" s="1"/>
  <c r="U171" i="41"/>
  <c r="W171" i="41" s="1"/>
  <c r="T171" i="43"/>
  <c r="V171" i="43" s="1"/>
  <c r="U171" i="43"/>
  <c r="W171" i="43" s="1"/>
  <c r="T171" i="42"/>
  <c r="V171" i="42" s="1"/>
  <c r="U171" i="42"/>
  <c r="W171" i="42" s="1"/>
  <c r="T133" i="44"/>
  <c r="V133" i="44" s="1"/>
  <c r="U133" i="44"/>
  <c r="W133" i="44" s="1"/>
  <c r="T133" i="41"/>
  <c r="V133" i="41" s="1"/>
  <c r="U133" i="41"/>
  <c r="W133" i="41" s="1"/>
  <c r="T133" i="43"/>
  <c r="V133" i="43" s="1"/>
  <c r="U133" i="43"/>
  <c r="W133" i="43" s="1"/>
  <c r="T377" i="42"/>
  <c r="V377" i="42" s="1"/>
  <c r="U377" i="42"/>
  <c r="W377" i="42" s="1"/>
  <c r="T377" i="41"/>
  <c r="V377" i="41" s="1"/>
  <c r="U377" i="41"/>
  <c r="W377" i="41" s="1"/>
  <c r="T237" i="42"/>
  <c r="V237" i="42" s="1"/>
  <c r="U237" i="42"/>
  <c r="W237" i="42" s="1"/>
  <c r="T237" i="41"/>
  <c r="V237" i="41" s="1"/>
  <c r="U237" i="41"/>
  <c r="W237" i="41" s="1"/>
  <c r="T124" i="41"/>
  <c r="V124" i="41" s="1"/>
  <c r="U124" i="41"/>
  <c r="W124" i="41" s="1"/>
  <c r="T182" i="44"/>
  <c r="V182" i="44" s="1"/>
  <c r="U182" i="44"/>
  <c r="W182" i="44" s="1"/>
  <c r="T182" i="41"/>
  <c r="V182" i="41" s="1"/>
  <c r="U182" i="41"/>
  <c r="W182" i="41" s="1"/>
  <c r="T182" i="42"/>
  <c r="V182" i="42" s="1"/>
  <c r="U182" i="42"/>
  <c r="W182" i="42" s="1"/>
  <c r="T182" i="43"/>
  <c r="V182" i="43" s="1"/>
  <c r="U182" i="43"/>
  <c r="W182" i="43" s="1"/>
  <c r="T80" i="43"/>
  <c r="V80" i="43" s="1"/>
  <c r="U80" i="43"/>
  <c r="W80" i="43" s="1"/>
  <c r="T358" i="42"/>
  <c r="V358" i="42" s="1"/>
  <c r="U358" i="42"/>
  <c r="W358" i="42" s="1"/>
  <c r="T358" i="41"/>
  <c r="V358" i="41" s="1"/>
  <c r="U358" i="41"/>
  <c r="W358" i="41" s="1"/>
  <c r="T358" i="43"/>
  <c r="V358" i="43" s="1"/>
  <c r="U358" i="43"/>
  <c r="W358" i="43" s="1"/>
  <c r="T193" i="44"/>
  <c r="V193" i="44" s="1"/>
  <c r="U193" i="44"/>
  <c r="W193" i="44" s="1"/>
  <c r="T193" i="41"/>
  <c r="V193" i="41" s="1"/>
  <c r="U193" i="41"/>
  <c r="W193" i="41" s="1"/>
  <c r="T169" i="42"/>
  <c r="V169" i="42" s="1"/>
  <c r="U169" i="42"/>
  <c r="W169" i="42" s="1"/>
  <c r="T169" i="41"/>
  <c r="V169" i="41" s="1"/>
  <c r="U169" i="41"/>
  <c r="W169" i="41" s="1"/>
  <c r="T169" i="44"/>
  <c r="V169" i="44" s="1"/>
  <c r="U169" i="44"/>
  <c r="W169" i="44" s="1"/>
  <c r="T476" i="41"/>
  <c r="V476" i="41" s="1"/>
  <c r="U476" i="41"/>
  <c r="W476" i="41" s="1"/>
  <c r="T104" i="43"/>
  <c r="V104" i="43" s="1"/>
  <c r="U104" i="43"/>
  <c r="W104" i="43" s="1"/>
  <c r="T104" i="44"/>
  <c r="V104" i="44" s="1"/>
  <c r="U104" i="44"/>
  <c r="W104" i="44" s="1"/>
  <c r="T135" i="41"/>
  <c r="V135" i="41" s="1"/>
  <c r="U135" i="41"/>
  <c r="W135" i="41" s="1"/>
  <c r="T135" i="44"/>
  <c r="V135" i="44" s="1"/>
  <c r="U135" i="44"/>
  <c r="W135" i="44" s="1"/>
  <c r="T135" i="43"/>
  <c r="V135" i="43" s="1"/>
  <c r="U135" i="43"/>
  <c r="W135" i="43" s="1"/>
  <c r="T412" i="43"/>
  <c r="V412" i="43" s="1"/>
  <c r="U412" i="43"/>
  <c r="W412" i="43" s="1"/>
  <c r="T412" i="42"/>
  <c r="V412" i="42" s="1"/>
  <c r="U412" i="42"/>
  <c r="W412" i="42" s="1"/>
  <c r="T412" i="41"/>
  <c r="V412" i="41" s="1"/>
  <c r="U412" i="41"/>
  <c r="W412" i="41" s="1"/>
  <c r="T134" i="44"/>
  <c r="V134" i="44" s="1"/>
  <c r="U134" i="44"/>
  <c r="W134" i="44" s="1"/>
  <c r="T286" i="43"/>
  <c r="V286" i="43" s="1"/>
  <c r="U286" i="43"/>
  <c r="W286" i="43" s="1"/>
  <c r="T286" i="41"/>
  <c r="V286" i="41" s="1"/>
  <c r="U286" i="41"/>
  <c r="W286" i="41" s="1"/>
  <c r="T286" i="44"/>
  <c r="V286" i="44" s="1"/>
  <c r="U286" i="44"/>
  <c r="W286" i="44" s="1"/>
  <c r="T286" i="42"/>
  <c r="V286" i="42" s="1"/>
  <c r="U286" i="42"/>
  <c r="W286" i="42" s="1"/>
  <c r="T365" i="41"/>
  <c r="V365" i="41" s="1"/>
  <c r="U365" i="41"/>
  <c r="W365" i="41" s="1"/>
  <c r="T365" i="43"/>
  <c r="V365" i="43" s="1"/>
  <c r="U365" i="43"/>
  <c r="W365" i="43" s="1"/>
  <c r="T158" i="42"/>
  <c r="V158" i="42" s="1"/>
  <c r="U158" i="42"/>
  <c r="W158" i="42" s="1"/>
  <c r="T158" i="44"/>
  <c r="V158" i="44" s="1"/>
  <c r="U158" i="44"/>
  <c r="W158" i="44" s="1"/>
  <c r="T158" i="41"/>
  <c r="V158" i="41" s="1"/>
  <c r="U158" i="41"/>
  <c r="W158" i="41" s="1"/>
  <c r="T376" i="43"/>
  <c r="V376" i="43" s="1"/>
  <c r="U376" i="43"/>
  <c r="W376" i="43" s="1"/>
  <c r="T376" i="44"/>
  <c r="V376" i="44" s="1"/>
  <c r="U376" i="44"/>
  <c r="W376" i="44" s="1"/>
  <c r="T302" i="42"/>
  <c r="V302" i="42" s="1"/>
  <c r="U302" i="42"/>
  <c r="W302" i="42" s="1"/>
  <c r="T112" i="43"/>
  <c r="V112" i="43" s="1"/>
  <c r="U112" i="43"/>
  <c r="W112" i="43" s="1"/>
  <c r="T380" i="41"/>
  <c r="V380" i="41" s="1"/>
  <c r="U380" i="41"/>
  <c r="W380" i="41" s="1"/>
  <c r="T105" i="42"/>
  <c r="V105" i="42" s="1"/>
  <c r="U105" i="42"/>
  <c r="W105" i="42" s="1"/>
  <c r="T105" i="43"/>
  <c r="V105" i="43" s="1"/>
  <c r="U105" i="43"/>
  <c r="W105" i="43" s="1"/>
  <c r="T105" i="41"/>
  <c r="V105" i="41" s="1"/>
  <c r="U105" i="41"/>
  <c r="W105" i="41" s="1"/>
  <c r="T454" i="44"/>
  <c r="V454" i="44" s="1"/>
  <c r="U454" i="44"/>
  <c r="W454" i="44" s="1"/>
  <c r="T454" i="41"/>
  <c r="V454" i="41" s="1"/>
  <c r="U454" i="41"/>
  <c r="W454" i="41" s="1"/>
  <c r="T128" i="41"/>
  <c r="V128" i="41" s="1"/>
  <c r="U128" i="41"/>
  <c r="W128" i="41" s="1"/>
  <c r="T128" i="42"/>
  <c r="V128" i="42" s="1"/>
  <c r="U128" i="42"/>
  <c r="W128" i="42" s="1"/>
  <c r="T415" i="41"/>
  <c r="V415" i="41" s="1"/>
  <c r="U415" i="41"/>
  <c r="W415" i="41" s="1"/>
  <c r="T415" i="43"/>
  <c r="V415" i="43" s="1"/>
  <c r="U415" i="43"/>
  <c r="W415" i="43" s="1"/>
  <c r="T415" i="42"/>
  <c r="V415" i="42" s="1"/>
  <c r="U415" i="42"/>
  <c r="W415" i="42" s="1"/>
  <c r="T309" i="44"/>
  <c r="V309" i="44" s="1"/>
  <c r="U309" i="44"/>
  <c r="W309" i="44" s="1"/>
  <c r="T392" i="43"/>
  <c r="V392" i="43" s="1"/>
  <c r="U392" i="43"/>
  <c r="W392" i="43" s="1"/>
  <c r="T392" i="41"/>
  <c r="V392" i="41" s="1"/>
  <c r="U392" i="41"/>
  <c r="W392" i="41" s="1"/>
  <c r="T392" i="44"/>
  <c r="V392" i="44" s="1"/>
  <c r="U392" i="44"/>
  <c r="W392" i="44" s="1"/>
  <c r="T464" i="44"/>
  <c r="V464" i="44" s="1"/>
  <c r="U464" i="44"/>
  <c r="W464" i="44" s="1"/>
  <c r="T464" i="41"/>
  <c r="V464" i="41" s="1"/>
  <c r="U464" i="41"/>
  <c r="W464" i="41" s="1"/>
  <c r="T326" i="41"/>
  <c r="V326" i="41" s="1"/>
  <c r="U326" i="41"/>
  <c r="W326" i="41" s="1"/>
  <c r="T326" i="44"/>
  <c r="V326" i="44" s="1"/>
  <c r="U326" i="44"/>
  <c r="W326" i="44" s="1"/>
  <c r="T248" i="42"/>
  <c r="V248" i="42" s="1"/>
  <c r="U248" i="42"/>
  <c r="W248" i="42" s="1"/>
  <c r="T248" i="44"/>
  <c r="V248" i="44" s="1"/>
  <c r="U248" i="44"/>
  <c r="W248" i="44" s="1"/>
  <c r="T284" i="44"/>
  <c r="V284" i="44" s="1"/>
  <c r="U284" i="44"/>
  <c r="W284" i="44" s="1"/>
  <c r="T290" i="42"/>
  <c r="V290" i="42" s="1"/>
  <c r="U290" i="42"/>
  <c r="W290" i="42" s="1"/>
  <c r="T290" i="43"/>
  <c r="V290" i="43" s="1"/>
  <c r="U290" i="43"/>
  <c r="W290" i="43" s="1"/>
  <c r="T218" i="43"/>
  <c r="V218" i="43" s="1"/>
  <c r="U218" i="43"/>
  <c r="W218" i="43" s="1"/>
  <c r="T218" i="41"/>
  <c r="V218" i="41" s="1"/>
  <c r="U218" i="41"/>
  <c r="W218" i="41" s="1"/>
  <c r="T438" i="41"/>
  <c r="V438" i="41" s="1"/>
  <c r="U438" i="41"/>
  <c r="W438" i="41" s="1"/>
  <c r="T433" i="41"/>
  <c r="V433" i="41" s="1"/>
  <c r="U433" i="41"/>
  <c r="W433" i="41" s="1"/>
  <c r="T433" i="44"/>
  <c r="V433" i="44" s="1"/>
  <c r="U433" i="44"/>
  <c r="W433" i="44" s="1"/>
  <c r="T433" i="42"/>
  <c r="V433" i="42" s="1"/>
  <c r="U433" i="42"/>
  <c r="W433" i="42" s="1"/>
  <c r="T165" i="42"/>
  <c r="V165" i="42" s="1"/>
  <c r="U165" i="42"/>
  <c r="W165" i="42" s="1"/>
  <c r="T165" i="43"/>
  <c r="V165" i="43" s="1"/>
  <c r="U165" i="43"/>
  <c r="W165" i="43" s="1"/>
  <c r="T366" i="44"/>
  <c r="V366" i="44" s="1"/>
  <c r="U366" i="44"/>
  <c r="W366" i="44" s="1"/>
  <c r="T366" i="42"/>
  <c r="V366" i="42" s="1"/>
  <c r="U366" i="42"/>
  <c r="W366" i="42" s="1"/>
  <c r="T366" i="41"/>
  <c r="V366" i="41" s="1"/>
  <c r="U366" i="41"/>
  <c r="W366" i="41" s="1"/>
  <c r="T247" i="41"/>
  <c r="V247" i="41" s="1"/>
  <c r="U247" i="41"/>
  <c r="W247" i="41" s="1"/>
  <c r="T247" i="43"/>
  <c r="V247" i="43" s="1"/>
  <c r="U247" i="43"/>
  <c r="W247" i="43" s="1"/>
  <c r="T247" i="44"/>
  <c r="V247" i="44" s="1"/>
  <c r="U247" i="44"/>
  <c r="W247" i="44" s="1"/>
  <c r="T247" i="42"/>
  <c r="V247" i="42" s="1"/>
  <c r="U247" i="42"/>
  <c r="W247" i="42" s="1"/>
  <c r="T343" i="41"/>
  <c r="V343" i="41" s="1"/>
  <c r="U343" i="41"/>
  <c r="W343" i="41" s="1"/>
  <c r="T343" i="43"/>
  <c r="V343" i="43" s="1"/>
  <c r="U343" i="43"/>
  <c r="W343" i="43" s="1"/>
  <c r="T196" i="43"/>
  <c r="V196" i="43" s="1"/>
  <c r="U196" i="43"/>
  <c r="W196" i="43" s="1"/>
  <c r="T196" i="44"/>
  <c r="V196" i="44" s="1"/>
  <c r="U196" i="44"/>
  <c r="W196" i="44" s="1"/>
  <c r="T196" i="42"/>
  <c r="V196" i="42" s="1"/>
  <c r="U196" i="42"/>
  <c r="W196" i="42" s="1"/>
  <c r="T311" i="43"/>
  <c r="V311" i="43" s="1"/>
  <c r="U311" i="43"/>
  <c r="W311" i="43" s="1"/>
  <c r="T305" i="42"/>
  <c r="V305" i="42" s="1"/>
  <c r="U305" i="42"/>
  <c r="W305" i="42" s="1"/>
  <c r="T305" i="41"/>
  <c r="V305" i="41" s="1"/>
  <c r="U305" i="41"/>
  <c r="W305" i="41" s="1"/>
  <c r="T214" i="42"/>
  <c r="V214" i="42" s="1"/>
  <c r="U214" i="42"/>
  <c r="W214" i="42" s="1"/>
  <c r="T214" i="44"/>
  <c r="V214" i="44" s="1"/>
  <c r="U214" i="44"/>
  <c r="W214" i="44" s="1"/>
  <c r="T214" i="43"/>
  <c r="V214" i="43" s="1"/>
  <c r="U214" i="43"/>
  <c r="W214" i="43" s="1"/>
  <c r="T214" i="41"/>
  <c r="V214" i="41" s="1"/>
  <c r="U214" i="41"/>
  <c r="W214" i="41" s="1"/>
  <c r="T356" i="44"/>
  <c r="V356" i="44" s="1"/>
  <c r="U356" i="44"/>
  <c r="W356" i="44" s="1"/>
  <c r="T356" i="42"/>
  <c r="V356" i="42" s="1"/>
  <c r="U356" i="42"/>
  <c r="W356" i="42" s="1"/>
  <c r="T114" i="43"/>
  <c r="V114" i="43" s="1"/>
  <c r="U114" i="43"/>
  <c r="W114" i="43" s="1"/>
  <c r="T114" i="44"/>
  <c r="V114" i="44" s="1"/>
  <c r="U114" i="44"/>
  <c r="W114" i="44" s="1"/>
  <c r="T114" i="42"/>
  <c r="V114" i="42" s="1"/>
  <c r="U114" i="42"/>
  <c r="W114" i="42" s="1"/>
  <c r="T191" i="41"/>
  <c r="V191" i="41" s="1"/>
  <c r="U191" i="41"/>
  <c r="W191" i="41" s="1"/>
  <c r="T191" i="44"/>
  <c r="V191" i="44" s="1"/>
  <c r="U191" i="44"/>
  <c r="W191" i="44" s="1"/>
  <c r="T191" i="43"/>
  <c r="V191" i="43" s="1"/>
  <c r="U191" i="43"/>
  <c r="W191" i="43" s="1"/>
  <c r="T421" i="44"/>
  <c r="V421" i="44" s="1"/>
  <c r="U421" i="44"/>
  <c r="W421" i="44" s="1"/>
  <c r="T421" i="41"/>
  <c r="V421" i="41" s="1"/>
  <c r="U421" i="41"/>
  <c r="W421" i="41" s="1"/>
  <c r="T421" i="42"/>
  <c r="V421" i="42" s="1"/>
  <c r="U421" i="42"/>
  <c r="W421" i="42" s="1"/>
  <c r="T342" i="42"/>
  <c r="V342" i="42" s="1"/>
  <c r="U342" i="42"/>
  <c r="W342" i="42" s="1"/>
  <c r="T342" i="44"/>
  <c r="V342" i="44" s="1"/>
  <c r="U342" i="44"/>
  <c r="W342" i="44" s="1"/>
  <c r="T342" i="41"/>
  <c r="V342" i="41" s="1"/>
  <c r="U342" i="41"/>
  <c r="W342" i="41" s="1"/>
  <c r="T342" i="43"/>
  <c r="V342" i="43" s="1"/>
  <c r="U342" i="43"/>
  <c r="W342" i="43" s="1"/>
  <c r="T414" i="43"/>
  <c r="V414" i="43" s="1"/>
  <c r="U414" i="43"/>
  <c r="W414" i="43" s="1"/>
  <c r="T414" i="41"/>
  <c r="V414" i="41" s="1"/>
  <c r="U414" i="41"/>
  <c r="W414" i="41" s="1"/>
  <c r="T281" i="43"/>
  <c r="V281" i="43" s="1"/>
  <c r="U281" i="43"/>
  <c r="W281" i="43" s="1"/>
  <c r="T281" i="42"/>
  <c r="V281" i="42" s="1"/>
  <c r="U281" i="42"/>
  <c r="W281" i="42" s="1"/>
  <c r="T442" i="42"/>
  <c r="V442" i="42" s="1"/>
  <c r="U442" i="42"/>
  <c r="W442" i="42" s="1"/>
  <c r="T442" i="41"/>
  <c r="V442" i="41" s="1"/>
  <c r="U442" i="41"/>
  <c r="W442" i="41" s="1"/>
  <c r="T442" i="43"/>
  <c r="V442" i="43" s="1"/>
  <c r="U442" i="43"/>
  <c r="W442" i="43" s="1"/>
  <c r="T442" i="44"/>
  <c r="V442" i="44" s="1"/>
  <c r="U442" i="44"/>
  <c r="W442" i="44" s="1"/>
  <c r="T259" i="42"/>
  <c r="V259" i="42" s="1"/>
  <c r="U259" i="42"/>
  <c r="W259" i="42" s="1"/>
  <c r="T259" i="44"/>
  <c r="V259" i="44" s="1"/>
  <c r="U259" i="44"/>
  <c r="W259" i="44" s="1"/>
  <c r="T259" i="43"/>
  <c r="V259" i="43" s="1"/>
  <c r="U259" i="43"/>
  <c r="W259" i="43" s="1"/>
  <c r="T279" i="43"/>
  <c r="V279" i="43" s="1"/>
  <c r="U279" i="43"/>
  <c r="W279" i="43" s="1"/>
  <c r="T279" i="42"/>
  <c r="V279" i="42" s="1"/>
  <c r="U279" i="42"/>
  <c r="W279" i="42" s="1"/>
  <c r="T260" i="42"/>
  <c r="V260" i="42" s="1"/>
  <c r="U260" i="42"/>
  <c r="W260" i="42" s="1"/>
  <c r="T260" i="44"/>
  <c r="V260" i="44" s="1"/>
  <c r="U260" i="44"/>
  <c r="W260" i="44" s="1"/>
  <c r="T260" i="41"/>
  <c r="V260" i="41" s="1"/>
  <c r="U260" i="41"/>
  <c r="W260" i="41" s="1"/>
  <c r="T129" i="44"/>
  <c r="V129" i="44" s="1"/>
  <c r="U129" i="44"/>
  <c r="W129" i="44" s="1"/>
  <c r="T129" i="41"/>
  <c r="V129" i="41" s="1"/>
  <c r="U129" i="41"/>
  <c r="W129" i="41" s="1"/>
  <c r="T129" i="42"/>
  <c r="V129" i="42" s="1"/>
  <c r="U129" i="42"/>
  <c r="W129" i="42" s="1"/>
  <c r="T129" i="43"/>
  <c r="V129" i="43" s="1"/>
  <c r="U129" i="43"/>
  <c r="W129" i="43" s="1"/>
  <c r="T160" i="43"/>
  <c r="V160" i="43" s="1"/>
  <c r="U160" i="43"/>
  <c r="W160" i="43" s="1"/>
  <c r="T160" i="44"/>
  <c r="V160" i="44" s="1"/>
  <c r="U160" i="44"/>
  <c r="W160" i="44" s="1"/>
  <c r="T160" i="41"/>
  <c r="V160" i="41" s="1"/>
  <c r="U160" i="41"/>
  <c r="W160" i="41" s="1"/>
  <c r="T190" i="41"/>
  <c r="V190" i="41" s="1"/>
  <c r="U190" i="41"/>
  <c r="W190" i="41" s="1"/>
  <c r="T190" i="44"/>
  <c r="V190" i="44" s="1"/>
  <c r="U190" i="44"/>
  <c r="W190" i="44" s="1"/>
  <c r="T190" i="42"/>
  <c r="V190" i="42" s="1"/>
  <c r="U190" i="42"/>
  <c r="W190" i="42" s="1"/>
  <c r="T139" i="42"/>
  <c r="V139" i="42" s="1"/>
  <c r="U139" i="42"/>
  <c r="W139" i="42" s="1"/>
  <c r="T139" i="41"/>
  <c r="V139" i="41" s="1"/>
  <c r="U139" i="41"/>
  <c r="W139" i="41" s="1"/>
  <c r="T139" i="44"/>
  <c r="V139" i="44" s="1"/>
  <c r="U139" i="44"/>
  <c r="W139" i="44" s="1"/>
  <c r="T271" i="43"/>
  <c r="V271" i="43" s="1"/>
  <c r="U271" i="43"/>
  <c r="W271" i="43" s="1"/>
  <c r="T271" i="42"/>
  <c r="V271" i="42" s="1"/>
  <c r="U271" i="42"/>
  <c r="W271" i="42" s="1"/>
  <c r="T271" i="44"/>
  <c r="V271" i="44" s="1"/>
  <c r="U271" i="44"/>
  <c r="W271" i="44" s="1"/>
  <c r="T144" i="41"/>
  <c r="V144" i="41" s="1"/>
  <c r="U144" i="41"/>
  <c r="W144" i="41" s="1"/>
  <c r="T144" i="43"/>
  <c r="V144" i="43" s="1"/>
  <c r="U144" i="43"/>
  <c r="W144" i="43" s="1"/>
  <c r="T144" i="44"/>
  <c r="V144" i="44" s="1"/>
  <c r="U144" i="44"/>
  <c r="W144" i="44" s="1"/>
  <c r="T144" i="42"/>
  <c r="V144" i="42" s="1"/>
  <c r="U144" i="42"/>
  <c r="W144" i="42" s="1"/>
  <c r="T278" i="44"/>
  <c r="V278" i="44" s="1"/>
  <c r="U278" i="44"/>
  <c r="W278" i="44" s="1"/>
  <c r="T453" i="41"/>
  <c r="V453" i="41" s="1"/>
  <c r="U453" i="41"/>
  <c r="W453" i="41" s="1"/>
  <c r="T390" i="43"/>
  <c r="V390" i="43" s="1"/>
  <c r="U390" i="43"/>
  <c r="W390" i="43" s="1"/>
  <c r="T390" i="42"/>
  <c r="V390" i="42" s="1"/>
  <c r="U390" i="42"/>
  <c r="W390" i="42" s="1"/>
  <c r="T436" i="44"/>
  <c r="V436" i="44" s="1"/>
  <c r="U436" i="44"/>
  <c r="W436" i="44" s="1"/>
  <c r="T436" i="41"/>
  <c r="V436" i="41" s="1"/>
  <c r="U436" i="41"/>
  <c r="W436" i="41" s="1"/>
  <c r="T282" i="43"/>
  <c r="V282" i="43" s="1"/>
  <c r="U282" i="43"/>
  <c r="W282" i="43" s="1"/>
  <c r="T282" i="41"/>
  <c r="V282" i="41" s="1"/>
  <c r="U282" i="41"/>
  <c r="W282" i="41" s="1"/>
  <c r="T282" i="44"/>
  <c r="V282" i="44" s="1"/>
  <c r="U282" i="44"/>
  <c r="W282" i="44" s="1"/>
  <c r="T282" i="42"/>
  <c r="V282" i="42" s="1"/>
  <c r="U282" i="42"/>
  <c r="W282" i="42" s="1"/>
  <c r="T181" i="42"/>
  <c r="V181" i="42" s="1"/>
  <c r="U181" i="42"/>
  <c r="W181" i="42" s="1"/>
  <c r="T181" i="43"/>
  <c r="V181" i="43" s="1"/>
  <c r="U181" i="43"/>
  <c r="W181" i="43" s="1"/>
  <c r="T400" i="44"/>
  <c r="V400" i="44" s="1"/>
  <c r="U400" i="44"/>
  <c r="W400" i="44" s="1"/>
  <c r="T400" i="43"/>
  <c r="V400" i="43" s="1"/>
  <c r="U400" i="43"/>
  <c r="W400" i="43" s="1"/>
  <c r="T368" i="43"/>
  <c r="V368" i="43" s="1"/>
  <c r="U368" i="43"/>
  <c r="W368" i="43" s="1"/>
  <c r="T368" i="41"/>
  <c r="V368" i="41" s="1"/>
  <c r="U368" i="41"/>
  <c r="W368" i="41" s="1"/>
  <c r="T368" i="42"/>
  <c r="V368" i="42" s="1"/>
  <c r="U368" i="42"/>
  <c r="W368" i="42" s="1"/>
  <c r="T368" i="44"/>
  <c r="V368" i="44" s="1"/>
  <c r="U368" i="44"/>
  <c r="W368" i="44" s="1"/>
  <c r="T451" i="41"/>
  <c r="V451" i="41" s="1"/>
  <c r="U451" i="41"/>
  <c r="W451" i="41" s="1"/>
  <c r="T451" i="42"/>
  <c r="V451" i="42" s="1"/>
  <c r="U451" i="42"/>
  <c r="W451" i="42" s="1"/>
  <c r="T451" i="44"/>
  <c r="V451" i="44" s="1"/>
  <c r="U451" i="44"/>
  <c r="W451" i="44" s="1"/>
  <c r="T451" i="43"/>
  <c r="V451" i="43" s="1"/>
  <c r="U451" i="43"/>
  <c r="W451" i="43" s="1"/>
  <c r="T298" i="42"/>
  <c r="V298" i="42" s="1"/>
  <c r="U298" i="42"/>
  <c r="W298" i="42" s="1"/>
  <c r="T298" i="44"/>
  <c r="V298" i="44" s="1"/>
  <c r="U298" i="44"/>
  <c r="W298" i="44" s="1"/>
  <c r="T298" i="41"/>
  <c r="V298" i="41" s="1"/>
  <c r="U298" i="41"/>
  <c r="W298" i="41" s="1"/>
  <c r="T304" i="42"/>
  <c r="V304" i="42" s="1"/>
  <c r="U304" i="42"/>
  <c r="W304" i="42" s="1"/>
  <c r="T304" i="43"/>
  <c r="V304" i="43" s="1"/>
  <c r="U304" i="43"/>
  <c r="W304" i="43" s="1"/>
  <c r="T304" i="44"/>
  <c r="V304" i="44" s="1"/>
  <c r="U304" i="44"/>
  <c r="W304" i="44" s="1"/>
  <c r="T97" i="41"/>
  <c r="V97" i="41" s="1"/>
  <c r="U97" i="41"/>
  <c r="W97" i="41" s="1"/>
  <c r="T97" i="43"/>
  <c r="V97" i="43" s="1"/>
  <c r="U97" i="43"/>
  <c r="W97" i="43" s="1"/>
  <c r="T176" i="41"/>
  <c r="V176" i="41" s="1"/>
  <c r="U176" i="41"/>
  <c r="W176" i="41" s="1"/>
  <c r="T176" i="42"/>
  <c r="V176" i="42" s="1"/>
  <c r="U176" i="42"/>
  <c r="W176" i="42" s="1"/>
  <c r="T176" i="44"/>
  <c r="V176" i="44" s="1"/>
  <c r="U176" i="44"/>
  <c r="W176" i="44" s="1"/>
  <c r="T337" i="43"/>
  <c r="V337" i="43" s="1"/>
  <c r="U337" i="43"/>
  <c r="W337" i="43" s="1"/>
  <c r="T337" i="42"/>
  <c r="V337" i="42" s="1"/>
  <c r="U337" i="42"/>
  <c r="W337" i="42" s="1"/>
  <c r="T151" i="43"/>
  <c r="V151" i="43" s="1"/>
  <c r="U151" i="43"/>
  <c r="W151" i="43" s="1"/>
  <c r="T151" i="44"/>
  <c r="V151" i="44" s="1"/>
  <c r="U151" i="44"/>
  <c r="W151" i="44" s="1"/>
  <c r="T151" i="41"/>
  <c r="V151" i="41" s="1"/>
  <c r="U151" i="41"/>
  <c r="W151" i="41" s="1"/>
  <c r="T471" i="41"/>
  <c r="V471" i="41" s="1"/>
  <c r="U471" i="41"/>
  <c r="W471" i="41" s="1"/>
  <c r="T471" i="42"/>
  <c r="V471" i="42" s="1"/>
  <c r="U471" i="42"/>
  <c r="W471" i="42" s="1"/>
  <c r="T471" i="43"/>
  <c r="V471" i="43" s="1"/>
  <c r="U471" i="43"/>
  <c r="W471" i="43" s="1"/>
  <c r="T330" i="42"/>
  <c r="V330" i="42" s="1"/>
  <c r="U330" i="42"/>
  <c r="W330" i="42" s="1"/>
  <c r="T417" i="41"/>
  <c r="V417" i="41" s="1"/>
  <c r="U417" i="41"/>
  <c r="W417" i="41" s="1"/>
  <c r="T417" i="43"/>
  <c r="V417" i="43" s="1"/>
  <c r="U417" i="43"/>
  <c r="W417" i="43" s="1"/>
  <c r="T417" i="42"/>
  <c r="V417" i="42" s="1"/>
  <c r="U417" i="42"/>
  <c r="W417" i="42" s="1"/>
  <c r="T371" i="42"/>
  <c r="V371" i="42" s="1"/>
  <c r="U371" i="42"/>
  <c r="W371" i="42" s="1"/>
  <c r="T439" i="44"/>
  <c r="V439" i="44" s="1"/>
  <c r="U439" i="44"/>
  <c r="W439" i="44" s="1"/>
  <c r="T152" i="42"/>
  <c r="V152" i="42" s="1"/>
  <c r="U152" i="42"/>
  <c r="W152" i="42" s="1"/>
  <c r="T163" i="44"/>
  <c r="V163" i="44" s="1"/>
  <c r="U163" i="44"/>
  <c r="W163" i="44" s="1"/>
  <c r="T280" i="42"/>
  <c r="V280" i="42" s="1"/>
  <c r="U280" i="42"/>
  <c r="W280" i="42" s="1"/>
  <c r="T280" i="43"/>
  <c r="V280" i="43" s="1"/>
  <c r="U280" i="43"/>
  <c r="W280" i="43" s="1"/>
  <c r="T280" i="41"/>
  <c r="V280" i="41" s="1"/>
  <c r="U280" i="41"/>
  <c r="W280" i="41" s="1"/>
  <c r="T280" i="44"/>
  <c r="V280" i="44" s="1"/>
  <c r="U280" i="44"/>
  <c r="W280" i="44" s="1"/>
  <c r="T325" i="44"/>
  <c r="V325" i="44" s="1"/>
  <c r="U325" i="44"/>
  <c r="W325" i="44" s="1"/>
  <c r="T153" i="41"/>
  <c r="V153" i="41" s="1"/>
  <c r="U153" i="41"/>
  <c r="W153" i="41" s="1"/>
  <c r="T230" i="44"/>
  <c r="V230" i="44" s="1"/>
  <c r="U230" i="44"/>
  <c r="W230" i="44" s="1"/>
  <c r="T299" i="44"/>
  <c r="V299" i="44" s="1"/>
  <c r="U299" i="44"/>
  <c r="W299" i="44" s="1"/>
  <c r="T347" i="43"/>
  <c r="V347" i="43" s="1"/>
  <c r="U347" i="43"/>
  <c r="W347" i="43" s="1"/>
  <c r="T347" i="42"/>
  <c r="V347" i="42" s="1"/>
  <c r="U347" i="42"/>
  <c r="W347" i="42" s="1"/>
  <c r="T195" i="43"/>
  <c r="V195" i="43" s="1"/>
  <c r="U195" i="43"/>
  <c r="W195" i="43" s="1"/>
  <c r="T253" i="41"/>
  <c r="V253" i="41" s="1"/>
  <c r="U253" i="41"/>
  <c r="W253" i="41" s="1"/>
  <c r="T253" i="42"/>
  <c r="V253" i="42" s="1"/>
  <c r="U253" i="42"/>
  <c r="W253" i="42" s="1"/>
  <c r="T335" i="44"/>
  <c r="V335" i="44" s="1"/>
  <c r="U335" i="44"/>
  <c r="W335" i="44" s="1"/>
  <c r="T335" i="43"/>
  <c r="V335" i="43" s="1"/>
  <c r="U335" i="43"/>
  <c r="W335" i="43" s="1"/>
  <c r="T335" i="41"/>
  <c r="V335" i="41" s="1"/>
  <c r="U335" i="41"/>
  <c r="W335" i="41" s="1"/>
  <c r="T335" i="42"/>
  <c r="V335" i="42" s="1"/>
  <c r="U335" i="42"/>
  <c r="W335" i="42" s="1"/>
  <c r="T136" i="43"/>
  <c r="V136" i="43" s="1"/>
  <c r="U136" i="43"/>
  <c r="W136" i="43" s="1"/>
  <c r="T136" i="42"/>
  <c r="V136" i="42" s="1"/>
  <c r="U136" i="42"/>
  <c r="W136" i="42" s="1"/>
  <c r="T458" i="41"/>
  <c r="V458" i="41" s="1"/>
  <c r="U458" i="41"/>
  <c r="W458" i="41" s="1"/>
  <c r="T288" i="42"/>
  <c r="V288" i="42" s="1"/>
  <c r="U288" i="42"/>
  <c r="W288" i="42" s="1"/>
  <c r="T288" i="43"/>
  <c r="V288" i="43" s="1"/>
  <c r="U288" i="43"/>
  <c r="W288" i="43" s="1"/>
  <c r="T288" i="41"/>
  <c r="V288" i="41" s="1"/>
  <c r="U288" i="41"/>
  <c r="W288" i="41" s="1"/>
  <c r="T387" i="43"/>
  <c r="V387" i="43" s="1"/>
  <c r="U387" i="43"/>
  <c r="W387" i="43" s="1"/>
  <c r="T198" i="44"/>
  <c r="V198" i="44" s="1"/>
  <c r="U198" i="44"/>
  <c r="W198" i="44" s="1"/>
  <c r="T389" i="44"/>
  <c r="V389" i="44" s="1"/>
  <c r="U389" i="44"/>
  <c r="W389" i="44" s="1"/>
  <c r="T450" i="44"/>
  <c r="V450" i="44" s="1"/>
  <c r="U450" i="44"/>
  <c r="W450" i="44" s="1"/>
  <c r="T450" i="43"/>
  <c r="V450" i="43" s="1"/>
  <c r="U450" i="43"/>
  <c r="W450" i="43" s="1"/>
  <c r="T450" i="41"/>
  <c r="V450" i="41" s="1"/>
  <c r="U450" i="41"/>
  <c r="W450" i="41" s="1"/>
  <c r="T229" i="43"/>
  <c r="V229" i="43" s="1"/>
  <c r="U229" i="43"/>
  <c r="W229" i="43" s="1"/>
  <c r="T294" i="44"/>
  <c r="V294" i="44" s="1"/>
  <c r="U294" i="44"/>
  <c r="W294" i="44" s="1"/>
  <c r="T118" i="42"/>
  <c r="V118" i="42" s="1"/>
  <c r="U118" i="42"/>
  <c r="W118" i="42" s="1"/>
  <c r="T466" i="41"/>
  <c r="V466" i="41" s="1"/>
  <c r="U466" i="41"/>
  <c r="W466" i="41" s="1"/>
  <c r="T466" i="44"/>
  <c r="V466" i="44" s="1"/>
  <c r="U466" i="44"/>
  <c r="W466" i="44" s="1"/>
  <c r="T466" i="42"/>
  <c r="V466" i="42" s="1"/>
  <c r="U466" i="42"/>
  <c r="W466" i="42" s="1"/>
  <c r="T232" i="44"/>
  <c r="V232" i="44" s="1"/>
  <c r="U232" i="44"/>
  <c r="W232" i="44" s="1"/>
  <c r="T256" i="43"/>
  <c r="V256" i="43" s="1"/>
  <c r="U256" i="43"/>
  <c r="W256" i="43" s="1"/>
  <c r="T256" i="42"/>
  <c r="V256" i="42" s="1"/>
  <c r="U256" i="42"/>
  <c r="W256" i="42" s="1"/>
  <c r="T287" i="42"/>
  <c r="V287" i="42" s="1"/>
  <c r="U287" i="42"/>
  <c r="W287" i="42" s="1"/>
  <c r="T431" i="44"/>
  <c r="V431" i="44" s="1"/>
  <c r="U431" i="44"/>
  <c r="W431" i="44" s="1"/>
  <c r="T431" i="41"/>
  <c r="V431" i="41" s="1"/>
  <c r="U431" i="41"/>
  <c r="W431" i="41" s="1"/>
  <c r="T431" i="42"/>
  <c r="V431" i="42" s="1"/>
  <c r="U431" i="42"/>
  <c r="W431" i="42" s="1"/>
  <c r="T98" i="44"/>
  <c r="V98" i="44" s="1"/>
  <c r="U98" i="44"/>
  <c r="W98" i="44" s="1"/>
  <c r="T413" i="42"/>
  <c r="V413" i="42" s="1"/>
  <c r="U413" i="42"/>
  <c r="W413" i="42" s="1"/>
  <c r="T413" i="44"/>
  <c r="V413" i="44" s="1"/>
  <c r="U413" i="44"/>
  <c r="W413" i="44" s="1"/>
  <c r="T408" i="41"/>
  <c r="V408" i="41" s="1"/>
  <c r="U408" i="41"/>
  <c r="W408" i="41" s="1"/>
  <c r="T106" i="43"/>
  <c r="V106" i="43" s="1"/>
  <c r="U106" i="43"/>
  <c r="W106" i="43" s="1"/>
  <c r="T106" i="44"/>
  <c r="V106" i="44" s="1"/>
  <c r="U106" i="44"/>
  <c r="W106" i="44" s="1"/>
  <c r="T274" i="42"/>
  <c r="V274" i="42" s="1"/>
  <c r="U274" i="42"/>
  <c r="W274" i="42" s="1"/>
  <c r="T274" i="43"/>
  <c r="V274" i="43" s="1"/>
  <c r="U274" i="43"/>
  <c r="W274" i="43" s="1"/>
  <c r="T274" i="41"/>
  <c r="V274" i="41" s="1"/>
  <c r="U274" i="41"/>
  <c r="W274" i="41" s="1"/>
  <c r="T378" i="44"/>
  <c r="V378" i="44" s="1"/>
  <c r="U378" i="44"/>
  <c r="W378" i="44" s="1"/>
  <c r="T254" i="44"/>
  <c r="V254" i="44" s="1"/>
  <c r="U254" i="44"/>
  <c r="W254" i="44" s="1"/>
  <c r="T254" i="43"/>
  <c r="V254" i="43" s="1"/>
  <c r="U254" i="43"/>
  <c r="W254" i="43" s="1"/>
  <c r="T254" i="41"/>
  <c r="V254" i="41" s="1"/>
  <c r="U254" i="41"/>
  <c r="W254" i="41" s="1"/>
  <c r="T381" i="42"/>
  <c r="V381" i="42" s="1"/>
  <c r="U381" i="42"/>
  <c r="W381" i="42" s="1"/>
  <c r="T381" i="41"/>
  <c r="V381" i="41" s="1"/>
  <c r="U381" i="41"/>
  <c r="W381" i="41" s="1"/>
  <c r="T381" i="44"/>
  <c r="V381" i="44" s="1"/>
  <c r="U381" i="44"/>
  <c r="W381" i="44" s="1"/>
  <c r="T88" i="43"/>
  <c r="V88" i="43" s="1"/>
  <c r="U88" i="43"/>
  <c r="W88" i="43" s="1"/>
  <c r="T269" i="43"/>
  <c r="V269" i="43" s="1"/>
  <c r="U269" i="43"/>
  <c r="W269" i="43" s="1"/>
  <c r="T120" i="44"/>
  <c r="V120" i="44" s="1"/>
  <c r="U120" i="44"/>
  <c r="W120" i="44" s="1"/>
  <c r="T85" i="44"/>
  <c r="V85" i="44" s="1"/>
  <c r="U85" i="44"/>
  <c r="W85" i="44" s="1"/>
  <c r="T85" i="42"/>
  <c r="V85" i="42" s="1"/>
  <c r="U85" i="42"/>
  <c r="W85" i="42" s="1"/>
  <c r="T86" i="44"/>
  <c r="V86" i="44" s="1"/>
  <c r="U86" i="44"/>
  <c r="W86" i="44" s="1"/>
  <c r="T86" i="42"/>
  <c r="V86" i="42" s="1"/>
  <c r="U86" i="42"/>
  <c r="W86" i="42" s="1"/>
  <c r="U263" i="33"/>
  <c r="W263" i="33" s="1"/>
  <c r="T263" i="33"/>
  <c r="V263" i="33" s="1"/>
  <c r="U183" i="45"/>
  <c r="W183" i="45" s="1"/>
  <c r="T183" i="45"/>
  <c r="V183" i="45" s="1"/>
  <c r="T209" i="46"/>
  <c r="V209" i="46" s="1"/>
  <c r="U209" i="46"/>
  <c r="W209" i="46" s="1"/>
  <c r="U349" i="45"/>
  <c r="W349" i="45" s="1"/>
  <c r="T349" i="45"/>
  <c r="V349" i="45" s="1"/>
  <c r="U272" i="45"/>
  <c r="W272" i="45" s="1"/>
  <c r="T272" i="45"/>
  <c r="V272" i="45" s="1"/>
  <c r="U397" i="45"/>
  <c r="W397" i="45" s="1"/>
  <c r="T397" i="45"/>
  <c r="V397" i="45" s="1"/>
  <c r="U411" i="45"/>
  <c r="W411" i="45" s="1"/>
  <c r="T411" i="45"/>
  <c r="V411" i="45" s="1"/>
  <c r="U354" i="45"/>
  <c r="W354" i="45" s="1"/>
  <c r="T354" i="45"/>
  <c r="V354" i="45" s="1"/>
  <c r="U425" i="45"/>
  <c r="W425" i="45" s="1"/>
  <c r="T425" i="45"/>
  <c r="V425" i="45" s="1"/>
  <c r="U248" i="45"/>
  <c r="W248" i="45" s="1"/>
  <c r="T248" i="45"/>
  <c r="V248" i="45" s="1"/>
  <c r="U330" i="45"/>
  <c r="W330" i="45" s="1"/>
  <c r="T330" i="45"/>
  <c r="V330" i="45" s="1"/>
  <c r="U85" i="45"/>
  <c r="W85" i="45" s="1"/>
  <c r="T85" i="45"/>
  <c r="V85" i="45" s="1"/>
  <c r="U180" i="45"/>
  <c r="W180" i="45" s="1"/>
  <c r="T180" i="45"/>
  <c r="V180" i="45" s="1"/>
  <c r="U262" i="35"/>
  <c r="W262" i="35" s="1"/>
  <c r="T262" i="35"/>
  <c r="V262" i="35" s="1"/>
  <c r="U202" i="45"/>
  <c r="W202" i="45" s="1"/>
  <c r="T202" i="45"/>
  <c r="V202" i="45" s="1"/>
  <c r="U221" i="45"/>
  <c r="W221" i="45" s="1"/>
  <c r="T221" i="45"/>
  <c r="V221" i="45" s="1"/>
  <c r="U308" i="45"/>
  <c r="W308" i="45" s="1"/>
  <c r="T308" i="45"/>
  <c r="V308" i="45" s="1"/>
  <c r="U423" i="45"/>
  <c r="W423" i="45" s="1"/>
  <c r="T423" i="45"/>
  <c r="V423" i="45" s="1"/>
  <c r="U213" i="45"/>
  <c r="W213" i="45" s="1"/>
  <c r="T213" i="45"/>
  <c r="V213" i="45" s="1"/>
  <c r="U159" i="45"/>
  <c r="W159" i="45" s="1"/>
  <c r="T159" i="45"/>
  <c r="V159" i="45" s="1"/>
  <c r="U437" i="45"/>
  <c r="W437" i="45" s="1"/>
  <c r="T437" i="45"/>
  <c r="V437" i="45" s="1"/>
  <c r="U90" i="45"/>
  <c r="W90" i="45" s="1"/>
  <c r="T90" i="45"/>
  <c r="V90" i="45" s="1"/>
  <c r="U307" i="45"/>
  <c r="W307" i="45" s="1"/>
  <c r="T307" i="45"/>
  <c r="V307" i="45" s="1"/>
  <c r="U314" i="45"/>
  <c r="W314" i="45" s="1"/>
  <c r="T314" i="45"/>
  <c r="V314" i="45" s="1"/>
  <c r="U233" i="45"/>
  <c r="W233" i="45" s="1"/>
  <c r="T233" i="45"/>
  <c r="V233" i="45" s="1"/>
  <c r="U416" i="45"/>
  <c r="W416" i="45" s="1"/>
  <c r="T416" i="45"/>
  <c r="V416" i="45" s="1"/>
  <c r="U317" i="45"/>
  <c r="W317" i="45" s="1"/>
  <c r="T317" i="45"/>
  <c r="V317" i="45" s="1"/>
  <c r="U365" i="45"/>
  <c r="W365" i="45" s="1"/>
  <c r="T365" i="45"/>
  <c r="V365" i="45" s="1"/>
  <c r="U112" i="45"/>
  <c r="W112" i="45" s="1"/>
  <c r="T112" i="45"/>
  <c r="V112" i="45" s="1"/>
  <c r="U271" i="45"/>
  <c r="W271" i="45" s="1"/>
  <c r="T271" i="45"/>
  <c r="V271" i="45" s="1"/>
  <c r="U197" i="45"/>
  <c r="W197" i="45" s="1"/>
  <c r="T197" i="45"/>
  <c r="V197" i="45" s="1"/>
  <c r="U188" i="45"/>
  <c r="W188" i="45" s="1"/>
  <c r="T188" i="45"/>
  <c r="V188" i="45" s="1"/>
  <c r="U240" i="45"/>
  <c r="W240" i="45" s="1"/>
  <c r="T240" i="45"/>
  <c r="V240" i="45" s="1"/>
  <c r="U388" i="45"/>
  <c r="W388" i="45" s="1"/>
  <c r="T388" i="45"/>
  <c r="V388" i="45" s="1"/>
  <c r="U220" i="45"/>
  <c r="W220" i="45" s="1"/>
  <c r="T220" i="45"/>
  <c r="V220" i="45" s="1"/>
  <c r="U262" i="45"/>
  <c r="W262" i="45" s="1"/>
  <c r="T262" i="45"/>
  <c r="V262" i="45" s="1"/>
  <c r="U179" i="45"/>
  <c r="W179" i="45" s="1"/>
  <c r="T179" i="45"/>
  <c r="V179" i="45" s="1"/>
  <c r="U386" i="45"/>
  <c r="W386" i="45" s="1"/>
  <c r="T386" i="45"/>
  <c r="V386" i="45" s="1"/>
  <c r="U316" i="45"/>
  <c r="W316" i="45" s="1"/>
  <c r="T316" i="45"/>
  <c r="V316" i="45" s="1"/>
  <c r="U206" i="45"/>
  <c r="W206" i="45" s="1"/>
  <c r="T206" i="45"/>
  <c r="V206" i="45" s="1"/>
  <c r="U410" i="45"/>
  <c r="W410" i="45" s="1"/>
  <c r="T410" i="45"/>
  <c r="V410" i="45" s="1"/>
  <c r="U341" i="45"/>
  <c r="W341" i="45" s="1"/>
  <c r="T341" i="45"/>
  <c r="V341" i="45" s="1"/>
  <c r="U277" i="45"/>
  <c r="W277" i="45" s="1"/>
  <c r="T277" i="45"/>
  <c r="V277" i="45" s="1"/>
  <c r="U393" i="45"/>
  <c r="W393" i="45" s="1"/>
  <c r="T393" i="45"/>
  <c r="V393" i="45" s="1"/>
  <c r="U95" i="45"/>
  <c r="W95" i="45" s="1"/>
  <c r="T95" i="45"/>
  <c r="V95" i="45" s="1"/>
  <c r="U239" i="45"/>
  <c r="W239" i="45" s="1"/>
  <c r="T239" i="45"/>
  <c r="V239" i="45" s="1"/>
  <c r="T83" i="29"/>
  <c r="V83" i="29" s="1"/>
  <c r="U83" i="29"/>
  <c r="W83" i="29" s="1"/>
  <c r="U315" i="45"/>
  <c r="W315" i="45" s="1"/>
  <c r="T315" i="45"/>
  <c r="V315" i="45" s="1"/>
  <c r="U399" i="45"/>
  <c r="W399" i="45" s="1"/>
  <c r="T399" i="45"/>
  <c r="V399" i="45" s="1"/>
  <c r="U246" i="45"/>
  <c r="W246" i="45" s="1"/>
  <c r="T246" i="45"/>
  <c r="V246" i="45" s="1"/>
  <c r="U306" i="45"/>
  <c r="W306" i="45" s="1"/>
  <c r="T306" i="45"/>
  <c r="V306" i="45" s="1"/>
  <c r="U340" i="45"/>
  <c r="W340" i="45" s="1"/>
  <c r="T340" i="45"/>
  <c r="V340" i="45" s="1"/>
  <c r="U178" i="45"/>
  <c r="W178" i="45" s="1"/>
  <c r="T178" i="45"/>
  <c r="V178" i="45" s="1"/>
  <c r="U91" i="45"/>
  <c r="W91" i="45" s="1"/>
  <c r="T91" i="45"/>
  <c r="V91" i="45" s="1"/>
  <c r="U222" i="45"/>
  <c r="W222" i="45" s="1"/>
  <c r="T222" i="45"/>
  <c r="V222" i="45" s="1"/>
  <c r="U126" i="45"/>
  <c r="W126" i="45" s="1"/>
  <c r="T126" i="45"/>
  <c r="V126" i="45" s="1"/>
  <c r="U100" i="45"/>
  <c r="W100" i="45" s="1"/>
  <c r="T100" i="45"/>
  <c r="V100" i="45" s="1"/>
  <c r="U108" i="45"/>
  <c r="W108" i="45" s="1"/>
  <c r="T108" i="45"/>
  <c r="V108" i="45" s="1"/>
  <c r="U428" i="45"/>
  <c r="W428" i="45" s="1"/>
  <c r="T428" i="45"/>
  <c r="V428" i="45" s="1"/>
  <c r="U145" i="45"/>
  <c r="W145" i="45" s="1"/>
  <c r="T145" i="45"/>
  <c r="V145" i="45" s="1"/>
  <c r="U154" i="45"/>
  <c r="W154" i="45" s="1"/>
  <c r="T154" i="45"/>
  <c r="V154" i="45" s="1"/>
  <c r="U258" i="45"/>
  <c r="W258" i="45" s="1"/>
  <c r="T258" i="45"/>
  <c r="V258" i="45" s="1"/>
  <c r="U348" i="45"/>
  <c r="W348" i="45" s="1"/>
  <c r="T348" i="45"/>
  <c r="V348" i="45" s="1"/>
  <c r="U184" i="45"/>
  <c r="W184" i="45" s="1"/>
  <c r="T184" i="45"/>
  <c r="V184" i="45" s="1"/>
  <c r="U80" i="45"/>
  <c r="W80" i="45" s="1"/>
  <c r="T80" i="45"/>
  <c r="V80" i="45" s="1"/>
  <c r="T83" i="48"/>
  <c r="V83" i="48" s="1"/>
  <c r="U83" i="48"/>
  <c r="W83" i="48" s="1"/>
  <c r="U447" i="45"/>
  <c r="W447" i="45" s="1"/>
  <c r="T447" i="45"/>
  <c r="V447" i="45" s="1"/>
  <c r="U462" i="45"/>
  <c r="W462" i="45" s="1"/>
  <c r="T462" i="45"/>
  <c r="V462" i="45" s="1"/>
  <c r="U94" i="45"/>
  <c r="W94" i="45" s="1"/>
  <c r="T94" i="45"/>
  <c r="V94" i="45" s="1"/>
  <c r="U374" i="45"/>
  <c r="W374" i="45" s="1"/>
  <c r="T374" i="45"/>
  <c r="V374" i="45" s="1"/>
  <c r="U327" i="45"/>
  <c r="W327" i="45" s="1"/>
  <c r="T327" i="45"/>
  <c r="V327" i="45" s="1"/>
  <c r="U419" i="45"/>
  <c r="W419" i="45" s="1"/>
  <c r="T419" i="45"/>
  <c r="V419" i="45" s="1"/>
  <c r="U251" i="45"/>
  <c r="W251" i="45" s="1"/>
  <c r="T251" i="45"/>
  <c r="V251" i="45" s="1"/>
  <c r="U303" i="45"/>
  <c r="W303" i="45" s="1"/>
  <c r="T303" i="45"/>
  <c r="V303" i="45" s="1"/>
  <c r="U351" i="45"/>
  <c r="W351" i="45" s="1"/>
  <c r="T351" i="45"/>
  <c r="V351" i="45" s="1"/>
  <c r="U404" i="45"/>
  <c r="W404" i="45" s="1"/>
  <c r="T404" i="45"/>
  <c r="V404" i="45" s="1"/>
  <c r="U477" i="45"/>
  <c r="W477" i="45" s="1"/>
  <c r="T477" i="45"/>
  <c r="V477" i="45" s="1"/>
  <c r="U117" i="45"/>
  <c r="W117" i="45" s="1"/>
  <c r="T117" i="45"/>
  <c r="V117" i="45" s="1"/>
  <c r="U177" i="45"/>
  <c r="W177" i="45" s="1"/>
  <c r="T177" i="45"/>
  <c r="V177" i="45" s="1"/>
  <c r="U228" i="45"/>
  <c r="W228" i="45" s="1"/>
  <c r="T228" i="45"/>
  <c r="V228" i="45" s="1"/>
  <c r="U310" i="45"/>
  <c r="W310" i="45" s="1"/>
  <c r="T310" i="45"/>
  <c r="V310" i="45" s="1"/>
  <c r="U430" i="45"/>
  <c r="W430" i="45" s="1"/>
  <c r="T430" i="45"/>
  <c r="V430" i="45" s="1"/>
  <c r="U270" i="45"/>
  <c r="W270" i="45" s="1"/>
  <c r="T270" i="45"/>
  <c r="V270" i="45" s="1"/>
  <c r="U283" i="45"/>
  <c r="W283" i="45" s="1"/>
  <c r="T283" i="45"/>
  <c r="V283" i="45" s="1"/>
  <c r="U338" i="45"/>
  <c r="W338" i="45" s="1"/>
  <c r="T338" i="45"/>
  <c r="V338" i="45" s="1"/>
  <c r="U211" i="45"/>
  <c r="W211" i="45" s="1"/>
  <c r="T211" i="45"/>
  <c r="V211" i="45" s="1"/>
  <c r="U406" i="45"/>
  <c r="W406" i="45" s="1"/>
  <c r="T406" i="45"/>
  <c r="V406" i="45" s="1"/>
  <c r="U296" i="45"/>
  <c r="W296" i="45" s="1"/>
  <c r="T296" i="45"/>
  <c r="V296" i="45" s="1"/>
  <c r="U319" i="45"/>
  <c r="W319" i="45" s="1"/>
  <c r="T319" i="45"/>
  <c r="V319" i="45" s="1"/>
  <c r="U312" i="45"/>
  <c r="W312" i="45" s="1"/>
  <c r="T312" i="45"/>
  <c r="V312" i="45" s="1"/>
  <c r="U245" i="45"/>
  <c r="W245" i="45" s="1"/>
  <c r="T245" i="45"/>
  <c r="V245" i="45" s="1"/>
  <c r="U276" i="45"/>
  <c r="W276" i="45" s="1"/>
  <c r="T276" i="45"/>
  <c r="V276" i="45" s="1"/>
  <c r="U300" i="45"/>
  <c r="W300" i="45" s="1"/>
  <c r="T300" i="45"/>
  <c r="V300" i="45" s="1"/>
  <c r="U173" i="45"/>
  <c r="W173" i="45" s="1"/>
  <c r="T173" i="45"/>
  <c r="V173" i="45" s="1"/>
  <c r="U352" i="45"/>
  <c r="W352" i="45" s="1"/>
  <c r="T352" i="45"/>
  <c r="V352" i="45" s="1"/>
  <c r="U313" i="45"/>
  <c r="W313" i="45" s="1"/>
  <c r="T313" i="45"/>
  <c r="V313" i="45" s="1"/>
  <c r="U212" i="45"/>
  <c r="W212" i="45" s="1"/>
  <c r="T212" i="45"/>
  <c r="V212" i="45" s="1"/>
  <c r="U360" i="45"/>
  <c r="W360" i="45" s="1"/>
  <c r="T360" i="45"/>
  <c r="V360" i="45" s="1"/>
  <c r="U130" i="45"/>
  <c r="W130" i="45" s="1"/>
  <c r="T130" i="45"/>
  <c r="V130" i="45" s="1"/>
  <c r="U361" i="45"/>
  <c r="W361" i="45" s="1"/>
  <c r="T361" i="45"/>
  <c r="V361" i="45" s="1"/>
  <c r="U115" i="45"/>
  <c r="W115" i="45" s="1"/>
  <c r="T115" i="45"/>
  <c r="V115" i="45" s="1"/>
  <c r="U420" i="45"/>
  <c r="W420" i="45" s="1"/>
  <c r="T420" i="45"/>
  <c r="V420" i="45" s="1"/>
  <c r="U231" i="45"/>
  <c r="W231" i="45" s="1"/>
  <c r="T231" i="45"/>
  <c r="V231" i="45" s="1"/>
  <c r="U422" i="45"/>
  <c r="W422" i="45" s="1"/>
  <c r="T422" i="45"/>
  <c r="V422" i="45" s="1"/>
  <c r="U320" i="45"/>
  <c r="W320" i="45" s="1"/>
  <c r="T320" i="45"/>
  <c r="V320" i="45" s="1"/>
  <c r="U172" i="45"/>
  <c r="W172" i="45" s="1"/>
  <c r="T172" i="45"/>
  <c r="V172" i="45" s="1"/>
  <c r="U443" i="45"/>
  <c r="W443" i="45" s="1"/>
  <c r="T443" i="45"/>
  <c r="V443" i="45" s="1"/>
  <c r="U297" i="45"/>
  <c r="W297" i="45" s="1"/>
  <c r="T297" i="45"/>
  <c r="V297" i="45" s="1"/>
  <c r="U473" i="45"/>
  <c r="W473" i="45" s="1"/>
  <c r="T473" i="45"/>
  <c r="V473" i="45" s="1"/>
  <c r="U385" i="45"/>
  <c r="W385" i="45" s="1"/>
  <c r="T385" i="45"/>
  <c r="V385" i="45" s="1"/>
  <c r="U301" i="45"/>
  <c r="W301" i="45" s="1"/>
  <c r="T301" i="45"/>
  <c r="V301" i="45" s="1"/>
  <c r="U99" i="45"/>
  <c r="W99" i="45" s="1"/>
  <c r="T99" i="45"/>
  <c r="V99" i="45" s="1"/>
  <c r="U293" i="45"/>
  <c r="W293" i="45" s="1"/>
  <c r="T293" i="45"/>
  <c r="V293" i="45" s="1"/>
  <c r="U353" i="45"/>
  <c r="W353" i="45" s="1"/>
  <c r="T353" i="45"/>
  <c r="V353" i="45" s="1"/>
  <c r="U162" i="45"/>
  <c r="W162" i="45" s="1"/>
  <c r="T162" i="45"/>
  <c r="V162" i="45" s="1"/>
  <c r="U113" i="45"/>
  <c r="W113" i="45" s="1"/>
  <c r="T113" i="45"/>
  <c r="V113" i="45" s="1"/>
  <c r="U321" i="45"/>
  <c r="W321" i="45" s="1"/>
  <c r="T321" i="45"/>
  <c r="V321" i="45" s="1"/>
  <c r="U460" i="45"/>
  <c r="W460" i="45" s="1"/>
  <c r="T460" i="45"/>
  <c r="V460" i="45" s="1"/>
  <c r="U434" i="45"/>
  <c r="W434" i="45" s="1"/>
  <c r="T434" i="45"/>
  <c r="V434" i="45" s="1"/>
  <c r="U244" i="45"/>
  <c r="W244" i="45" s="1"/>
  <c r="T244" i="45"/>
  <c r="V244" i="45" s="1"/>
  <c r="U459" i="45"/>
  <c r="W459" i="45" s="1"/>
  <c r="T459" i="45"/>
  <c r="V459" i="45" s="1"/>
  <c r="U275" i="45"/>
  <c r="W275" i="45" s="1"/>
  <c r="T275" i="45"/>
  <c r="V275" i="45" s="1"/>
  <c r="U226" i="45"/>
  <c r="W226" i="45" s="1"/>
  <c r="T226" i="45"/>
  <c r="V226" i="45" s="1"/>
  <c r="U127" i="45"/>
  <c r="W127" i="45" s="1"/>
  <c r="T127" i="45"/>
  <c r="V127" i="45" s="1"/>
  <c r="U379" i="45"/>
  <c r="W379" i="45" s="1"/>
  <c r="T379" i="45"/>
  <c r="V379" i="45" s="1"/>
  <c r="U403" i="45"/>
  <c r="W403" i="45" s="1"/>
  <c r="T403" i="45"/>
  <c r="V403" i="45" s="1"/>
  <c r="U243" i="45"/>
  <c r="W243" i="45" s="1"/>
  <c r="T243" i="45"/>
  <c r="V243" i="45" s="1"/>
  <c r="U329" i="45"/>
  <c r="W329" i="45" s="1"/>
  <c r="T329" i="45"/>
  <c r="V329" i="45" s="1"/>
  <c r="U289" i="45"/>
  <c r="W289" i="45" s="1"/>
  <c r="T289" i="45"/>
  <c r="V289" i="45" s="1"/>
  <c r="U424" i="45"/>
  <c r="W424" i="45" s="1"/>
  <c r="T424" i="45"/>
  <c r="V424" i="45" s="1"/>
  <c r="U467" i="45"/>
  <c r="W467" i="45" s="1"/>
  <c r="T467" i="45"/>
  <c r="V467" i="45" s="1"/>
  <c r="U344" i="45"/>
  <c r="W344" i="45" s="1"/>
  <c r="T344" i="45"/>
  <c r="V344" i="45" s="1"/>
  <c r="U119" i="45"/>
  <c r="W119" i="45" s="1"/>
  <c r="T119" i="45"/>
  <c r="V119" i="45" s="1"/>
  <c r="U236" i="45"/>
  <c r="W236" i="45" s="1"/>
  <c r="T236" i="45"/>
  <c r="V236" i="45" s="1"/>
  <c r="U131" i="45"/>
  <c r="W131" i="45" s="1"/>
  <c r="T131" i="45"/>
  <c r="V131" i="45" s="1"/>
  <c r="U186" i="45"/>
  <c r="W186" i="45" s="1"/>
  <c r="T186" i="45"/>
  <c r="V186" i="45" s="1"/>
  <c r="U429" i="45"/>
  <c r="W429" i="45" s="1"/>
  <c r="T429" i="45"/>
  <c r="V429" i="45" s="1"/>
  <c r="U444" i="45"/>
  <c r="W444" i="45" s="1"/>
  <c r="T444" i="45"/>
  <c r="V444" i="45" s="1"/>
  <c r="U242" i="45"/>
  <c r="W242" i="45" s="1"/>
  <c r="T242" i="45"/>
  <c r="V242" i="45" s="1"/>
  <c r="U250" i="45"/>
  <c r="W250" i="45" s="1"/>
  <c r="T250" i="45"/>
  <c r="V250" i="45" s="1"/>
  <c r="U474" i="45"/>
  <c r="W474" i="45" s="1"/>
  <c r="T474" i="45"/>
  <c r="V474" i="45" s="1"/>
  <c r="U295" i="45"/>
  <c r="W295" i="45" s="1"/>
  <c r="T295" i="45"/>
  <c r="V295" i="45" s="1"/>
  <c r="U373" i="45"/>
  <c r="W373" i="45" s="1"/>
  <c r="T373" i="45"/>
  <c r="V373" i="45" s="1"/>
  <c r="U364" i="45"/>
  <c r="W364" i="45" s="1"/>
  <c r="T364" i="45"/>
  <c r="V364" i="45" s="1"/>
  <c r="U395" i="45"/>
  <c r="W395" i="45" s="1"/>
  <c r="T395" i="45"/>
  <c r="V395" i="45" s="1"/>
  <c r="U398" i="45"/>
  <c r="W398" i="45" s="1"/>
  <c r="T398" i="45"/>
  <c r="V398" i="45" s="1"/>
  <c r="U339" i="45"/>
  <c r="W339" i="45" s="1"/>
  <c r="T339" i="45"/>
  <c r="V339" i="45" s="1"/>
  <c r="U445" i="45"/>
  <c r="W445" i="45" s="1"/>
  <c r="T445" i="45"/>
  <c r="V445" i="45" s="1"/>
  <c r="U111" i="45"/>
  <c r="W111" i="45" s="1"/>
  <c r="T111" i="45"/>
  <c r="V111" i="45" s="1"/>
  <c r="U292" i="45"/>
  <c r="W292" i="45" s="1"/>
  <c r="T292" i="45"/>
  <c r="V292" i="45" s="1"/>
  <c r="U362" i="45"/>
  <c r="W362" i="45" s="1"/>
  <c r="T362" i="45"/>
  <c r="V362" i="45" s="1"/>
  <c r="U217" i="45"/>
  <c r="W217" i="45" s="1"/>
  <c r="T217" i="45"/>
  <c r="V217" i="45" s="1"/>
  <c r="U252" i="45"/>
  <c r="W252" i="45" s="1"/>
  <c r="T252" i="45"/>
  <c r="V252" i="45" s="1"/>
  <c r="U187" i="45"/>
  <c r="W187" i="45" s="1"/>
  <c r="T187" i="45"/>
  <c r="V187" i="45" s="1"/>
  <c r="U171" i="45"/>
  <c r="W171" i="45" s="1"/>
  <c r="T171" i="45"/>
  <c r="V171" i="45" s="1"/>
  <c r="U237" i="45"/>
  <c r="W237" i="45" s="1"/>
  <c r="T237" i="45"/>
  <c r="V237" i="45" s="1"/>
  <c r="U124" i="45"/>
  <c r="W124" i="45" s="1"/>
  <c r="T124" i="45"/>
  <c r="V124" i="45" s="1"/>
  <c r="U182" i="45"/>
  <c r="W182" i="45" s="1"/>
  <c r="T182" i="45"/>
  <c r="V182" i="45" s="1"/>
  <c r="U358" i="45"/>
  <c r="W358" i="45" s="1"/>
  <c r="T358" i="45"/>
  <c r="V358" i="45" s="1"/>
  <c r="U476" i="45"/>
  <c r="W476" i="45" s="1"/>
  <c r="T476" i="45"/>
  <c r="V476" i="45" s="1"/>
  <c r="U135" i="45"/>
  <c r="W135" i="45" s="1"/>
  <c r="T135" i="45"/>
  <c r="V135" i="45" s="1"/>
  <c r="U134" i="45"/>
  <c r="W134" i="45" s="1"/>
  <c r="T134" i="45"/>
  <c r="V134" i="45" s="1"/>
  <c r="U376" i="45"/>
  <c r="W376" i="45" s="1"/>
  <c r="T376" i="45"/>
  <c r="V376" i="45" s="1"/>
  <c r="U380" i="45"/>
  <c r="W380" i="45" s="1"/>
  <c r="T380" i="45"/>
  <c r="V380" i="45" s="1"/>
  <c r="U105" i="45"/>
  <c r="W105" i="45" s="1"/>
  <c r="T105" i="45"/>
  <c r="V105" i="45" s="1"/>
  <c r="U415" i="45"/>
  <c r="W415" i="45" s="1"/>
  <c r="T415" i="45"/>
  <c r="V415" i="45" s="1"/>
  <c r="U326" i="45"/>
  <c r="W326" i="45" s="1"/>
  <c r="T326" i="45"/>
  <c r="V326" i="45" s="1"/>
  <c r="U438" i="45"/>
  <c r="W438" i="45" s="1"/>
  <c r="T438" i="45"/>
  <c r="V438" i="45" s="1"/>
  <c r="U433" i="45"/>
  <c r="W433" i="45" s="1"/>
  <c r="T433" i="45"/>
  <c r="V433" i="45" s="1"/>
  <c r="U343" i="45"/>
  <c r="W343" i="45" s="1"/>
  <c r="T343" i="45"/>
  <c r="V343" i="45" s="1"/>
  <c r="U311" i="45"/>
  <c r="W311" i="45" s="1"/>
  <c r="T311" i="45"/>
  <c r="V311" i="45" s="1"/>
  <c r="U305" i="45"/>
  <c r="W305" i="45" s="1"/>
  <c r="T305" i="45"/>
  <c r="V305" i="45" s="1"/>
  <c r="U214" i="45"/>
  <c r="W214" i="45" s="1"/>
  <c r="T214" i="45"/>
  <c r="V214" i="45" s="1"/>
  <c r="U356" i="45"/>
  <c r="W356" i="45" s="1"/>
  <c r="T356" i="45"/>
  <c r="V356" i="45" s="1"/>
  <c r="U114" i="45"/>
  <c r="W114" i="45" s="1"/>
  <c r="T114" i="45"/>
  <c r="V114" i="45" s="1"/>
  <c r="U257" i="45"/>
  <c r="W257" i="45" s="1"/>
  <c r="T257" i="45"/>
  <c r="V257" i="45" s="1"/>
  <c r="U259" i="45"/>
  <c r="W259" i="45" s="1"/>
  <c r="T259" i="45"/>
  <c r="V259" i="45" s="1"/>
  <c r="U279" i="45"/>
  <c r="W279" i="45" s="1"/>
  <c r="T279" i="45"/>
  <c r="V279" i="45" s="1"/>
  <c r="U260" i="45"/>
  <c r="W260" i="45" s="1"/>
  <c r="T260" i="45"/>
  <c r="V260" i="45" s="1"/>
  <c r="U160" i="45"/>
  <c r="W160" i="45" s="1"/>
  <c r="T160" i="45"/>
  <c r="V160" i="45" s="1"/>
  <c r="U190" i="45"/>
  <c r="W190" i="45" s="1"/>
  <c r="T190" i="45"/>
  <c r="V190" i="45" s="1"/>
  <c r="U139" i="45"/>
  <c r="W139" i="45" s="1"/>
  <c r="T139" i="45"/>
  <c r="V139" i="45" s="1"/>
  <c r="U371" i="45"/>
  <c r="W371" i="45" s="1"/>
  <c r="T371" i="45"/>
  <c r="V371" i="45" s="1"/>
  <c r="U439" i="45"/>
  <c r="W439" i="45" s="1"/>
  <c r="T439" i="45"/>
  <c r="V439" i="45" s="1"/>
  <c r="U152" i="45"/>
  <c r="W152" i="45" s="1"/>
  <c r="T152" i="45"/>
  <c r="V152" i="45" s="1"/>
  <c r="U325" i="45"/>
  <c r="W325" i="45" s="1"/>
  <c r="T325" i="45"/>
  <c r="V325" i="45" s="1"/>
  <c r="U230" i="45"/>
  <c r="W230" i="45" s="1"/>
  <c r="T230" i="45"/>
  <c r="V230" i="45" s="1"/>
  <c r="U299" i="45"/>
  <c r="W299" i="45" s="1"/>
  <c r="T299" i="45"/>
  <c r="V299" i="45" s="1"/>
  <c r="U347" i="45"/>
  <c r="W347" i="45" s="1"/>
  <c r="T347" i="45"/>
  <c r="V347" i="45" s="1"/>
  <c r="U253" i="45"/>
  <c r="W253" i="45" s="1"/>
  <c r="T253" i="45"/>
  <c r="V253" i="45" s="1"/>
  <c r="U136" i="45"/>
  <c r="W136" i="45" s="1"/>
  <c r="T136" i="45"/>
  <c r="V136" i="45" s="1"/>
  <c r="U458" i="45"/>
  <c r="W458" i="45" s="1"/>
  <c r="T458" i="45"/>
  <c r="V458" i="45" s="1"/>
  <c r="U288" i="45"/>
  <c r="W288" i="45" s="1"/>
  <c r="T288" i="45"/>
  <c r="V288" i="45" s="1"/>
  <c r="U363" i="45"/>
  <c r="W363" i="45" s="1"/>
  <c r="T363" i="45"/>
  <c r="V363" i="45" s="1"/>
  <c r="U389" i="45"/>
  <c r="W389" i="45" s="1"/>
  <c r="T389" i="45"/>
  <c r="V389" i="45" s="1"/>
  <c r="U450" i="45"/>
  <c r="W450" i="45" s="1"/>
  <c r="T450" i="45"/>
  <c r="V450" i="45" s="1"/>
  <c r="U294" i="45"/>
  <c r="W294" i="45" s="1"/>
  <c r="T294" i="45"/>
  <c r="V294" i="45" s="1"/>
  <c r="U118" i="45"/>
  <c r="W118" i="45" s="1"/>
  <c r="T118" i="45"/>
  <c r="V118" i="45" s="1"/>
  <c r="U466" i="45"/>
  <c r="W466" i="45" s="1"/>
  <c r="T466" i="45"/>
  <c r="V466" i="45" s="1"/>
  <c r="U232" i="45"/>
  <c r="W232" i="45" s="1"/>
  <c r="T232" i="45"/>
  <c r="V232" i="45" s="1"/>
  <c r="U256" i="45"/>
  <c r="W256" i="45" s="1"/>
  <c r="T256" i="45"/>
  <c r="V256" i="45" s="1"/>
  <c r="U287" i="45"/>
  <c r="W287" i="45" s="1"/>
  <c r="T287" i="45"/>
  <c r="V287" i="45" s="1"/>
  <c r="U431" i="45"/>
  <c r="W431" i="45" s="1"/>
  <c r="T431" i="45"/>
  <c r="V431" i="45" s="1"/>
  <c r="U408" i="45"/>
  <c r="W408" i="45" s="1"/>
  <c r="T408" i="45"/>
  <c r="V408" i="45" s="1"/>
  <c r="U381" i="45"/>
  <c r="W381" i="45" s="1"/>
  <c r="T381" i="45"/>
  <c r="V381" i="45" s="1"/>
  <c r="U261" i="45"/>
  <c r="W261" i="45" s="1"/>
  <c r="T261" i="45"/>
  <c r="V261" i="45" s="1"/>
  <c r="U120" i="45"/>
  <c r="W120" i="45" s="1"/>
  <c r="T120" i="45"/>
  <c r="V120" i="45" s="1"/>
  <c r="U263" i="45"/>
  <c r="W263" i="45" s="1"/>
  <c r="T263" i="45"/>
  <c r="V263" i="45" s="1"/>
  <c r="U263" i="39"/>
  <c r="W263" i="39" s="1"/>
  <c r="T263" i="39"/>
  <c r="V263" i="39" s="1"/>
  <c r="U263" i="41"/>
  <c r="W263" i="41" s="1"/>
  <c r="T263" i="41"/>
  <c r="V263" i="41" s="1"/>
  <c r="U263" i="42"/>
  <c r="W263" i="42" s="1"/>
  <c r="T263" i="42"/>
  <c r="V263" i="42" s="1"/>
  <c r="S122" i="36"/>
  <c r="T122" i="36" s="1"/>
  <c r="V122" i="36" s="1"/>
  <c r="U122" i="36"/>
  <c r="W122" i="36" s="1"/>
  <c r="S122" i="45"/>
  <c r="S122" i="41"/>
  <c r="S122" i="38"/>
  <c r="U122" i="34"/>
  <c r="W122" i="34" s="1"/>
  <c r="S122" i="34"/>
  <c r="T122" i="34" s="1"/>
  <c r="V122" i="34" s="1"/>
  <c r="S122" i="30"/>
  <c r="T122" i="30" s="1"/>
  <c r="V122" i="30" s="1"/>
  <c r="U122" i="30"/>
  <c r="W122" i="30" s="1"/>
  <c r="S122" i="32"/>
  <c r="T122" i="32" s="1"/>
  <c r="V122" i="32" s="1"/>
  <c r="U122" i="32"/>
  <c r="W122" i="32" s="1"/>
  <c r="S122" i="31"/>
  <c r="T122" i="31" s="1"/>
  <c r="V122" i="31" s="1"/>
  <c r="U122" i="31"/>
  <c r="W122" i="31" s="1"/>
  <c r="S122" i="37"/>
  <c r="U122" i="33"/>
  <c r="W122" i="33" s="1"/>
  <c r="S122" i="33"/>
  <c r="T122" i="33" s="1"/>
  <c r="V122" i="33" s="1"/>
  <c r="U122" i="48"/>
  <c r="W122" i="48" s="1"/>
  <c r="S122" i="48"/>
  <c r="T122" i="48" s="1"/>
  <c r="V122" i="48" s="1"/>
  <c r="S122" i="46"/>
  <c r="U122" i="46" s="1"/>
  <c r="W122" i="46" s="1"/>
  <c r="T122" i="46"/>
  <c r="V122" i="46" s="1"/>
  <c r="S122" i="29"/>
  <c r="T122" i="29" s="1"/>
  <c r="V122" i="29" s="1"/>
  <c r="U122" i="29"/>
  <c r="W122" i="29" s="1"/>
  <c r="U262" i="36"/>
  <c r="W262" i="36" s="1"/>
  <c r="T262" i="36"/>
  <c r="V262" i="36" s="1"/>
  <c r="U263" i="30"/>
  <c r="W263" i="30" s="1"/>
  <c r="T263" i="30"/>
  <c r="V263" i="30" s="1"/>
  <c r="U101" i="48"/>
  <c r="W101" i="48" s="1"/>
  <c r="S101" i="48"/>
  <c r="T101" i="48" s="1"/>
  <c r="V101" i="48" s="1"/>
  <c r="S101" i="38"/>
  <c r="S101" i="45"/>
  <c r="S101" i="35"/>
  <c r="T101" i="35" s="1"/>
  <c r="V101" i="35" s="1"/>
  <c r="U101" i="35"/>
  <c r="W101" i="35" s="1"/>
  <c r="S101" i="37"/>
  <c r="T101" i="37" s="1"/>
  <c r="V101" i="37" s="1"/>
  <c r="U101" i="37"/>
  <c r="W101" i="37" s="1"/>
  <c r="S101" i="29"/>
  <c r="T101" i="29" s="1"/>
  <c r="V101" i="29" s="1"/>
  <c r="U101" i="29"/>
  <c r="W101" i="29" s="1"/>
  <c r="U101" i="32"/>
  <c r="W101" i="32" s="1"/>
  <c r="S101" i="32"/>
  <c r="T101" i="32" s="1"/>
  <c r="V101" i="32" s="1"/>
  <c r="U101" i="36"/>
  <c r="W101" i="36" s="1"/>
  <c r="S101" i="36"/>
  <c r="T101" i="36" s="1"/>
  <c r="V101" i="36" s="1"/>
  <c r="U101" i="33"/>
  <c r="W101" i="33" s="1"/>
  <c r="S101" i="33"/>
  <c r="T101" i="33" s="1"/>
  <c r="V101" i="33" s="1"/>
  <c r="U101" i="34"/>
  <c r="W101" i="34" s="1"/>
  <c r="S101" i="34"/>
  <c r="T101" i="34" s="1"/>
  <c r="V101" i="34" s="1"/>
  <c r="S101" i="41"/>
  <c r="S101" i="30"/>
  <c r="T101" i="30" s="1"/>
  <c r="V101" i="30" s="1"/>
  <c r="U101" i="30"/>
  <c r="W101" i="30" s="1"/>
  <c r="S101" i="39"/>
  <c r="S101" i="46"/>
  <c r="U101" i="46" s="1"/>
  <c r="W101" i="46" s="1"/>
  <c r="T101" i="46"/>
  <c r="V101" i="46" s="1"/>
  <c r="S101" i="31"/>
  <c r="T101" i="31" s="1"/>
  <c r="V101" i="31" s="1"/>
  <c r="U101" i="31"/>
  <c r="W101" i="31" s="1"/>
  <c r="U262" i="37"/>
  <c r="W262" i="37" s="1"/>
  <c r="T262" i="37"/>
  <c r="V262" i="37" s="1"/>
  <c r="U83" i="44"/>
  <c r="W83" i="44" s="1"/>
  <c r="T83" i="44"/>
  <c r="V83" i="44" s="1"/>
  <c r="U83" i="45"/>
  <c r="W83" i="45" s="1"/>
  <c r="T83" i="45"/>
  <c r="V83" i="45" s="1"/>
  <c r="U83" i="43"/>
  <c r="W83" i="43" s="1"/>
  <c r="T83" i="43"/>
  <c r="V83" i="43" s="1"/>
  <c r="U83" i="33"/>
  <c r="W83" i="33" s="1"/>
  <c r="T83" i="33"/>
  <c r="V83" i="33" s="1"/>
  <c r="U83" i="38"/>
  <c r="W83" i="38" s="1"/>
  <c r="T83" i="38"/>
  <c r="V83" i="38" s="1"/>
  <c r="U83" i="35"/>
  <c r="W83" i="35" s="1"/>
  <c r="T83" i="35"/>
  <c r="V83" i="35" s="1"/>
  <c r="U83" i="46"/>
  <c r="W83" i="46" s="1"/>
  <c r="T83" i="46"/>
  <c r="V83" i="46" s="1"/>
  <c r="U83" i="40"/>
  <c r="W83" i="40" s="1"/>
  <c r="T83" i="40"/>
  <c r="V83" i="40" s="1"/>
  <c r="U83" i="34"/>
  <c r="W83" i="34" s="1"/>
  <c r="T83" i="34"/>
  <c r="V83" i="34" s="1"/>
  <c r="U83" i="37"/>
  <c r="W83" i="37" s="1"/>
  <c r="T83" i="37"/>
  <c r="V83" i="37" s="1"/>
  <c r="T81" i="38"/>
  <c r="V81" i="38" s="1"/>
  <c r="U81" i="38"/>
  <c r="W81" i="38" s="1"/>
  <c r="T82" i="32"/>
  <c r="V82" i="32" s="1"/>
  <c r="U82" i="32"/>
  <c r="W82" i="32" s="1"/>
  <c r="T82" i="33"/>
  <c r="V82" i="33" s="1"/>
  <c r="U82" i="33"/>
  <c r="W82" i="33" s="1"/>
  <c r="T82" i="30"/>
  <c r="V82" i="30" s="1"/>
  <c r="U82" i="30"/>
  <c r="W82" i="30" s="1"/>
  <c r="T169" i="46"/>
  <c r="V169" i="46" s="1"/>
  <c r="U169" i="46"/>
  <c r="W169" i="46" s="1"/>
  <c r="S103" i="41"/>
  <c r="S103" i="43"/>
  <c r="S103" i="46"/>
  <c r="S103" i="34"/>
  <c r="S103" i="45"/>
  <c r="S103" i="29"/>
  <c r="S103" i="48"/>
  <c r="T103" i="48" s="1"/>
  <c r="V103" i="48" s="1"/>
  <c r="U103" i="48"/>
  <c r="W103" i="48" s="1"/>
  <c r="S103" i="38"/>
  <c r="S103" i="33"/>
  <c r="L78" i="29"/>
  <c r="I87" i="29" s="1"/>
  <c r="B91" i="29" s="1"/>
  <c r="C91" i="29" s="1"/>
  <c r="P75" i="35"/>
  <c r="J83" i="35" s="1"/>
  <c r="K83" i="35" s="1"/>
  <c r="D97" i="35" s="1"/>
  <c r="E33" i="1" s="1"/>
  <c r="P75" i="38"/>
  <c r="J83" i="38" s="1"/>
  <c r="K83" i="38" s="1"/>
  <c r="D97" i="38" s="1"/>
  <c r="E36" i="1" s="1"/>
  <c r="P75" i="42"/>
  <c r="J83" i="42" s="1"/>
  <c r="K83" i="42" s="1"/>
  <c r="D97" i="42" s="1"/>
  <c r="E40" i="1" s="1"/>
  <c r="P75" i="48"/>
  <c r="J83" i="48" s="1"/>
  <c r="K83" i="48" s="1"/>
  <c r="D97" i="48" s="1"/>
  <c r="E26" i="1" s="1"/>
  <c r="P75" i="45"/>
  <c r="J83" i="45" s="1"/>
  <c r="K83" i="45" s="1"/>
  <c r="D97" i="45" s="1"/>
  <c r="E43" i="1" s="1"/>
  <c r="P75" i="41"/>
  <c r="J83" i="41" s="1"/>
  <c r="K83" i="41" s="1"/>
  <c r="D97" i="41" s="1"/>
  <c r="E39" i="1" s="1"/>
  <c r="P75" i="34"/>
  <c r="J83" i="34" s="1"/>
  <c r="K83" i="34" s="1"/>
  <c r="D97" i="34" s="1"/>
  <c r="E32" i="1" s="1"/>
  <c r="P75" i="46"/>
  <c r="J83" i="46" s="1"/>
  <c r="K83" i="46" s="1"/>
  <c r="D97" i="46" s="1"/>
  <c r="E44" i="1" s="1"/>
  <c r="P75" i="36"/>
  <c r="J83" i="36" s="1"/>
  <c r="K83" i="36" s="1"/>
  <c r="D97" i="36" s="1"/>
  <c r="E34" i="1" s="1"/>
  <c r="L78" i="40"/>
  <c r="I87" i="40" s="1"/>
  <c r="B91" i="40" s="1"/>
  <c r="C91" i="40" s="1"/>
  <c r="L78" i="38"/>
  <c r="I87" i="38" s="1"/>
  <c r="B91" i="38" s="1"/>
  <c r="C91" i="38" s="1"/>
  <c r="L78" i="35"/>
  <c r="I87" i="35" s="1"/>
  <c r="B91" i="35" s="1"/>
  <c r="C91" i="35" s="1"/>
  <c r="L78" i="36"/>
  <c r="I87" i="36" s="1"/>
  <c r="B91" i="36" s="1"/>
  <c r="C91" i="36" s="1"/>
  <c r="L78" i="44"/>
  <c r="I87" i="44" s="1"/>
  <c r="B91" i="44" s="1"/>
  <c r="C91" i="44" s="1"/>
  <c r="L78" i="34"/>
  <c r="I87" i="34" s="1"/>
  <c r="B91" i="34" s="1"/>
  <c r="C91" i="34" s="1"/>
  <c r="L78" i="42"/>
  <c r="I87" i="42" s="1"/>
  <c r="B91" i="42" s="1"/>
  <c r="C91" i="42" s="1"/>
  <c r="L78" i="39"/>
  <c r="I87" i="39" s="1"/>
  <c r="B91" i="39" s="1"/>
  <c r="C91" i="39" s="1"/>
  <c r="L78" i="31"/>
  <c r="I87" i="31" s="1"/>
  <c r="B91" i="31" s="1"/>
  <c r="C91" i="31" s="1"/>
  <c r="P75" i="31"/>
  <c r="J83" i="31" s="1"/>
  <c r="K83" i="31" s="1"/>
  <c r="D97" i="31" s="1"/>
  <c r="E29" i="1" s="1"/>
  <c r="P75" i="39"/>
  <c r="J83" i="39" s="1"/>
  <c r="K83" i="39" s="1"/>
  <c r="D97" i="39" s="1"/>
  <c r="E37" i="1" s="1"/>
  <c r="P75" i="43"/>
  <c r="J83" i="43" s="1"/>
  <c r="K83" i="43" s="1"/>
  <c r="D97" i="43" s="1"/>
  <c r="E41" i="1" s="1"/>
  <c r="P75" i="29"/>
  <c r="J83" i="29" s="1"/>
  <c r="K83" i="29" s="1"/>
  <c r="D97" i="29" s="1"/>
  <c r="E27" i="1" s="1"/>
  <c r="P75" i="30"/>
  <c r="J83" i="30" s="1"/>
  <c r="K83" i="30" s="1"/>
  <c r="D97" i="30" s="1"/>
  <c r="E28" i="1" s="1"/>
  <c r="L78" i="48"/>
  <c r="I87" i="48" s="1"/>
  <c r="B91" i="48" s="1"/>
  <c r="C91" i="48" s="1"/>
  <c r="L78" i="45"/>
  <c r="I87" i="45" s="1"/>
  <c r="B91" i="45" s="1"/>
  <c r="C91" i="45" s="1"/>
  <c r="L78" i="37"/>
  <c r="I87" i="37" s="1"/>
  <c r="B91" i="37" s="1"/>
  <c r="C91" i="37" s="1"/>
  <c r="L78" i="32"/>
  <c r="I87" i="32" s="1"/>
  <c r="B91" i="32" s="1"/>
  <c r="C91" i="32" s="1"/>
  <c r="L78" i="43"/>
  <c r="I87" i="43" s="1"/>
  <c r="B91" i="43" s="1"/>
  <c r="C91" i="43" s="1"/>
  <c r="L78" i="33"/>
  <c r="I87" i="33" s="1"/>
  <c r="B91" i="33" s="1"/>
  <c r="C91" i="33" s="1"/>
  <c r="L78" i="41"/>
  <c r="I87" i="41" s="1"/>
  <c r="B91" i="41" s="1"/>
  <c r="C91" i="41" s="1"/>
  <c r="L78" i="30"/>
  <c r="I87" i="30" s="1"/>
  <c r="B91" i="30" s="1"/>
  <c r="C91" i="30" s="1"/>
  <c r="L78" i="46"/>
  <c r="I87" i="46" s="1"/>
  <c r="B91" i="46" s="1"/>
  <c r="C91" i="46" s="1"/>
  <c r="S141" i="42"/>
  <c r="S141" i="35"/>
  <c r="T141" i="35" s="1"/>
  <c r="V141" i="35" s="1"/>
  <c r="U141" i="35"/>
  <c r="W141" i="35" s="1"/>
  <c r="S141" i="44"/>
  <c r="S141" i="38"/>
  <c r="T141" i="38" s="1"/>
  <c r="V141" i="38" s="1"/>
  <c r="U141" i="38"/>
  <c r="W141" i="38" s="1"/>
  <c r="S141" i="45"/>
  <c r="U141" i="45" s="1"/>
  <c r="W141" i="45" s="1"/>
  <c r="T141" i="45"/>
  <c r="V141" i="45" s="1"/>
  <c r="U141" i="29"/>
  <c r="W141" i="29" s="1"/>
  <c r="S141" i="29"/>
  <c r="T141" i="29" s="1"/>
  <c r="V141" i="29" s="1"/>
  <c r="S141" i="39"/>
  <c r="T141" i="39" s="1"/>
  <c r="V141" i="39" s="1"/>
  <c r="U141" i="39"/>
  <c r="W141" i="39" s="1"/>
  <c r="U141" i="33"/>
  <c r="W141" i="33" s="1"/>
  <c r="S141" i="33"/>
  <c r="T141" i="33" s="1"/>
  <c r="V141" i="33" s="1"/>
  <c r="S141" i="32"/>
  <c r="T141" i="32" s="1"/>
  <c r="V141" i="32" s="1"/>
  <c r="U141" i="32"/>
  <c r="W141" i="32" s="1"/>
  <c r="S141" i="34"/>
  <c r="T141" i="34" s="1"/>
  <c r="V141" i="34" s="1"/>
  <c r="U141" i="34"/>
  <c r="W141" i="34" s="1"/>
  <c r="S141" i="37"/>
  <c r="U141" i="30"/>
  <c r="W141" i="30" s="1"/>
  <c r="S141" i="30"/>
  <c r="T141" i="30" s="1"/>
  <c r="V141" i="30" s="1"/>
  <c r="S141" i="46"/>
  <c r="U141" i="46" s="1"/>
  <c r="W141" i="46" s="1"/>
  <c r="T141" i="46"/>
  <c r="V141" i="46" s="1"/>
  <c r="U141" i="36"/>
  <c r="W141" i="36" s="1"/>
  <c r="S141" i="36"/>
  <c r="T141" i="36" s="1"/>
  <c r="V141" i="36" s="1"/>
  <c r="S141" i="48"/>
  <c r="T141" i="48" s="1"/>
  <c r="V141" i="48" s="1"/>
  <c r="U141" i="48"/>
  <c r="W141" i="48" s="1"/>
  <c r="U141" i="31"/>
  <c r="W141" i="31" s="1"/>
  <c r="S141" i="31"/>
  <c r="T141" i="31" s="1"/>
  <c r="V141" i="31" s="1"/>
  <c r="S123" i="43"/>
  <c r="S123" i="34"/>
  <c r="U123" i="34" s="1"/>
  <c r="W123" i="34" s="1"/>
  <c r="T123" i="34"/>
  <c r="V123" i="34" s="1"/>
  <c r="S123" i="46"/>
  <c r="S123" i="48"/>
  <c r="S123" i="29"/>
  <c r="S123" i="45"/>
  <c r="S142" i="32"/>
  <c r="T142" i="32" s="1"/>
  <c r="V142" i="32" s="1"/>
  <c r="U142" i="32"/>
  <c r="W142" i="32" s="1"/>
  <c r="S142" i="30"/>
  <c r="T142" i="30" s="1"/>
  <c r="V142" i="30" s="1"/>
  <c r="U142" i="30"/>
  <c r="W142" i="30" s="1"/>
  <c r="T142" i="45"/>
  <c r="V142" i="45" s="1"/>
  <c r="S142" i="45"/>
  <c r="U142" i="45" s="1"/>
  <c r="W142" i="45" s="1"/>
  <c r="T142" i="46"/>
  <c r="V142" i="46" s="1"/>
  <c r="S142" i="46"/>
  <c r="U142" i="46" s="1"/>
  <c r="W142" i="46" s="1"/>
  <c r="S142" i="31"/>
  <c r="T142" i="31" s="1"/>
  <c r="V142" i="31" s="1"/>
  <c r="U142" i="31"/>
  <c r="W142" i="31" s="1"/>
  <c r="S142" i="29"/>
  <c r="T142" i="29" s="1"/>
  <c r="V142" i="29" s="1"/>
  <c r="U142" i="29"/>
  <c r="W142" i="29" s="1"/>
  <c r="S142" i="48"/>
  <c r="T142" i="48" s="1"/>
  <c r="V142" i="48" s="1"/>
  <c r="U142" i="48"/>
  <c r="W142" i="48" s="1"/>
  <c r="S142" i="33"/>
  <c r="S142" i="34"/>
  <c r="S142" i="44"/>
  <c r="U102" i="35"/>
  <c r="W102" i="35" s="1"/>
  <c r="S102" i="35"/>
  <c r="T102" i="35" s="1"/>
  <c r="V102" i="35" s="1"/>
  <c r="S102" i="42"/>
  <c r="S102" i="39"/>
  <c r="S102" i="33"/>
  <c r="T102" i="33" s="1"/>
  <c r="V102" i="33" s="1"/>
  <c r="U102" i="33"/>
  <c r="W102" i="33" s="1"/>
  <c r="U102" i="29"/>
  <c r="W102" i="29" s="1"/>
  <c r="S102" i="29"/>
  <c r="T102" i="29" s="1"/>
  <c r="V102" i="29" s="1"/>
  <c r="S102" i="46"/>
  <c r="U102" i="46" s="1"/>
  <c r="W102" i="46" s="1"/>
  <c r="T102" i="46"/>
  <c r="V102" i="46" s="1"/>
  <c r="S102" i="32"/>
  <c r="T102" i="32" s="1"/>
  <c r="V102" i="32" s="1"/>
  <c r="U102" i="32"/>
  <c r="W102" i="32" s="1"/>
  <c r="S102" i="45"/>
  <c r="U102" i="30"/>
  <c r="W102" i="30" s="1"/>
  <c r="S102" i="30"/>
  <c r="T102" i="30" s="1"/>
  <c r="V102" i="30" s="1"/>
  <c r="S102" i="31"/>
  <c r="T102" i="31" s="1"/>
  <c r="V102" i="31" s="1"/>
  <c r="U102" i="31"/>
  <c r="W102" i="31" s="1"/>
  <c r="S102" i="37"/>
  <c r="U102" i="48"/>
  <c r="W102" i="48" s="1"/>
  <c r="S102" i="48"/>
  <c r="T102" i="48" s="1"/>
  <c r="V102" i="48" s="1"/>
  <c r="U102" i="34"/>
  <c r="W102" i="34" s="1"/>
  <c r="S102" i="34"/>
  <c r="T102" i="34" s="1"/>
  <c r="V102" i="34" s="1"/>
  <c r="S121" i="35"/>
  <c r="T121" i="35" s="1"/>
  <c r="V121" i="35" s="1"/>
  <c r="U121" i="35"/>
  <c r="W121" i="35" s="1"/>
  <c r="S121" i="45"/>
  <c r="U121" i="34"/>
  <c r="W121" i="34" s="1"/>
  <c r="S121" i="34"/>
  <c r="T121" i="34" s="1"/>
  <c r="V121" i="34" s="1"/>
  <c r="U121" i="30"/>
  <c r="W121" i="30" s="1"/>
  <c r="S121" i="30"/>
  <c r="T121" i="30" s="1"/>
  <c r="V121" i="30" s="1"/>
  <c r="S121" i="39"/>
  <c r="U121" i="33"/>
  <c r="W121" i="33" s="1"/>
  <c r="S121" i="33"/>
  <c r="T121" i="33" s="1"/>
  <c r="V121" i="33" s="1"/>
  <c r="S121" i="46"/>
  <c r="U121" i="46" s="1"/>
  <c r="W121" i="46" s="1"/>
  <c r="T121" i="46"/>
  <c r="V121" i="46" s="1"/>
  <c r="S121" i="38"/>
  <c r="S121" i="40"/>
  <c r="U121" i="48"/>
  <c r="W121" i="48" s="1"/>
  <c r="S121" i="48"/>
  <c r="T121" i="48" s="1"/>
  <c r="V121" i="48" s="1"/>
  <c r="U121" i="36"/>
  <c r="W121" i="36" s="1"/>
  <c r="S121" i="36"/>
  <c r="T121" i="36" s="1"/>
  <c r="V121" i="36" s="1"/>
  <c r="S121" i="43"/>
  <c r="S121" i="37"/>
  <c r="S121" i="31"/>
  <c r="T121" i="31" s="1"/>
  <c r="V121" i="31" s="1"/>
  <c r="U121" i="31"/>
  <c r="W121" i="31" s="1"/>
  <c r="S121" i="32"/>
  <c r="T121" i="32" s="1"/>
  <c r="V121" i="32" s="1"/>
  <c r="U121" i="32"/>
  <c r="W121" i="32" s="1"/>
  <c r="S121" i="29"/>
  <c r="T121" i="29" s="1"/>
  <c r="V121" i="29" s="1"/>
  <c r="U121" i="29"/>
  <c r="W121" i="29" s="1"/>
  <c r="S121" i="44"/>
  <c r="S143" i="48"/>
  <c r="S143" i="45"/>
  <c r="S143" i="41"/>
  <c r="S143" i="30"/>
  <c r="S143" i="29"/>
  <c r="S143" i="37"/>
  <c r="S143" i="40"/>
  <c r="S143" i="46"/>
  <c r="U262" i="40"/>
  <c r="W262" i="40" s="1"/>
  <c r="T262" i="40"/>
  <c r="V262" i="40" s="1"/>
  <c r="U262" i="42"/>
  <c r="W262" i="42" s="1"/>
  <c r="T262" i="42"/>
  <c r="V262" i="42" s="1"/>
  <c r="U262" i="38"/>
  <c r="W262" i="38" s="1"/>
  <c r="T262" i="38"/>
  <c r="V262" i="38" s="1"/>
  <c r="T103" i="36"/>
  <c r="V103" i="36" s="1"/>
  <c r="U103" i="36"/>
  <c r="W103" i="36" s="1"/>
  <c r="T141" i="41"/>
  <c r="V141" i="41" s="1"/>
  <c r="U141" i="41"/>
  <c r="W141" i="41" s="1"/>
  <c r="T141" i="43"/>
  <c r="V141" i="43" s="1"/>
  <c r="U141" i="43"/>
  <c r="W141" i="43" s="1"/>
  <c r="T265" i="45"/>
  <c r="V265" i="45" s="1"/>
  <c r="U265" i="45"/>
  <c r="W265" i="45" s="1"/>
  <c r="T122" i="42"/>
  <c r="V122" i="42" s="1"/>
  <c r="U122" i="42"/>
  <c r="W122" i="42" s="1"/>
  <c r="T122" i="39"/>
  <c r="V122" i="39" s="1"/>
  <c r="U122" i="39"/>
  <c r="W122" i="39" s="1"/>
  <c r="T122" i="35"/>
  <c r="V122" i="35" s="1"/>
  <c r="U122" i="35"/>
  <c r="W122" i="35" s="1"/>
  <c r="T122" i="40"/>
  <c r="V122" i="40" s="1"/>
  <c r="U122" i="40"/>
  <c r="W122" i="40" s="1"/>
  <c r="T122" i="44"/>
  <c r="V122" i="44" s="1"/>
  <c r="U122" i="44"/>
  <c r="W122" i="44" s="1"/>
  <c r="T122" i="43"/>
  <c r="V122" i="43" s="1"/>
  <c r="U122" i="43"/>
  <c r="W122" i="43" s="1"/>
  <c r="T123" i="30"/>
  <c r="V123" i="30" s="1"/>
  <c r="U123" i="30"/>
  <c r="W123" i="30" s="1"/>
  <c r="T123" i="36"/>
  <c r="V123" i="36" s="1"/>
  <c r="U123" i="36"/>
  <c r="W123" i="36" s="1"/>
  <c r="T123" i="33"/>
  <c r="V123" i="33" s="1"/>
  <c r="U123" i="33"/>
  <c r="W123" i="33" s="1"/>
  <c r="T123" i="38"/>
  <c r="V123" i="38" s="1"/>
  <c r="U123" i="38"/>
  <c r="W123" i="38" s="1"/>
  <c r="T123" i="35"/>
  <c r="V123" i="35" s="1"/>
  <c r="U123" i="35"/>
  <c r="W123" i="35" s="1"/>
  <c r="T123" i="37"/>
  <c r="V123" i="37" s="1"/>
  <c r="U123" i="37"/>
  <c r="W123" i="37" s="1"/>
  <c r="T123" i="44"/>
  <c r="V123" i="44" s="1"/>
  <c r="U123" i="44"/>
  <c r="W123" i="44" s="1"/>
  <c r="T123" i="39"/>
  <c r="V123" i="39" s="1"/>
  <c r="U123" i="39"/>
  <c r="W123" i="39" s="1"/>
  <c r="T123" i="42"/>
  <c r="V123" i="42" s="1"/>
  <c r="U123" i="42"/>
  <c r="W123" i="42" s="1"/>
  <c r="T123" i="41"/>
  <c r="V123" i="41" s="1"/>
  <c r="U123" i="41"/>
  <c r="W123" i="41" s="1"/>
  <c r="T123" i="32"/>
  <c r="V123" i="32" s="1"/>
  <c r="U123" i="32"/>
  <c r="W123" i="32" s="1"/>
  <c r="T123" i="31"/>
  <c r="V123" i="31" s="1"/>
  <c r="U123" i="31"/>
  <c r="W123" i="31" s="1"/>
  <c r="T123" i="40"/>
  <c r="V123" i="40" s="1"/>
  <c r="U123" i="40"/>
  <c r="W123" i="40" s="1"/>
  <c r="T142" i="42"/>
  <c r="V142" i="42" s="1"/>
  <c r="U142" i="42"/>
  <c r="W142" i="42" s="1"/>
  <c r="T142" i="37"/>
  <c r="V142" i="37" s="1"/>
  <c r="U142" i="37"/>
  <c r="W142" i="37" s="1"/>
  <c r="T142" i="43"/>
  <c r="V142" i="43" s="1"/>
  <c r="U142" i="43"/>
  <c r="W142" i="43" s="1"/>
  <c r="T142" i="35"/>
  <c r="V142" i="35" s="1"/>
  <c r="U142" i="35"/>
  <c r="W142" i="35" s="1"/>
  <c r="T142" i="40"/>
  <c r="V142" i="40" s="1"/>
  <c r="U142" i="40"/>
  <c r="W142" i="40" s="1"/>
  <c r="T142" i="38"/>
  <c r="V142" i="38" s="1"/>
  <c r="U142" i="38"/>
  <c r="W142" i="38" s="1"/>
  <c r="T142" i="39"/>
  <c r="V142" i="39" s="1"/>
  <c r="U142" i="39"/>
  <c r="W142" i="39" s="1"/>
  <c r="T142" i="41"/>
  <c r="V142" i="41" s="1"/>
  <c r="U142" i="41"/>
  <c r="W142" i="41" s="1"/>
  <c r="T142" i="36"/>
  <c r="V142" i="36" s="1"/>
  <c r="U142" i="36"/>
  <c r="W142" i="36" s="1"/>
  <c r="T102" i="41"/>
  <c r="V102" i="41" s="1"/>
  <c r="U102" i="41"/>
  <c r="W102" i="41" s="1"/>
  <c r="T102" i="43"/>
  <c r="V102" i="43" s="1"/>
  <c r="U102" i="43"/>
  <c r="W102" i="43" s="1"/>
  <c r="T102" i="40"/>
  <c r="V102" i="40" s="1"/>
  <c r="U102" i="40"/>
  <c r="W102" i="40" s="1"/>
  <c r="T102" i="38"/>
  <c r="V102" i="38" s="1"/>
  <c r="U102" i="38"/>
  <c r="W102" i="38" s="1"/>
  <c r="T102" i="44"/>
  <c r="V102" i="44" s="1"/>
  <c r="U102" i="44"/>
  <c r="W102" i="44" s="1"/>
  <c r="T102" i="36"/>
  <c r="V102" i="36" s="1"/>
  <c r="U102" i="36"/>
  <c r="W102" i="36" s="1"/>
  <c r="T103" i="30"/>
  <c r="V103" i="30" s="1"/>
  <c r="U103" i="30"/>
  <c r="W103" i="30" s="1"/>
  <c r="T103" i="35"/>
  <c r="V103" i="35" s="1"/>
  <c r="U103" i="35"/>
  <c r="W103" i="35" s="1"/>
  <c r="T103" i="31"/>
  <c r="V103" i="31" s="1"/>
  <c r="U103" i="31"/>
  <c r="W103" i="31" s="1"/>
  <c r="T103" i="32"/>
  <c r="V103" i="32" s="1"/>
  <c r="U103" i="32"/>
  <c r="W103" i="32" s="1"/>
  <c r="T103" i="37"/>
  <c r="V103" i="37" s="1"/>
  <c r="U103" i="37"/>
  <c r="W103" i="37" s="1"/>
  <c r="T103" i="42"/>
  <c r="V103" i="42" s="1"/>
  <c r="U103" i="42"/>
  <c r="W103" i="42" s="1"/>
  <c r="T103" i="40"/>
  <c r="V103" i="40" s="1"/>
  <c r="U103" i="40"/>
  <c r="W103" i="40" s="1"/>
  <c r="T103" i="44"/>
  <c r="V103" i="44" s="1"/>
  <c r="U103" i="44"/>
  <c r="W103" i="44" s="1"/>
  <c r="T103" i="39"/>
  <c r="V103" i="39" s="1"/>
  <c r="U103" i="39"/>
  <c r="W103" i="39" s="1"/>
  <c r="T101" i="40"/>
  <c r="V101" i="40" s="1"/>
  <c r="U101" i="40"/>
  <c r="W101" i="40" s="1"/>
  <c r="T101" i="43"/>
  <c r="V101" i="43" s="1"/>
  <c r="U101" i="43"/>
  <c r="W101" i="43" s="1"/>
  <c r="T101" i="44"/>
  <c r="V101" i="44" s="1"/>
  <c r="U101" i="44"/>
  <c r="W101" i="44" s="1"/>
  <c r="T101" i="42"/>
  <c r="V101" i="42" s="1"/>
  <c r="U101" i="42"/>
  <c r="W101" i="42" s="1"/>
  <c r="T121" i="41"/>
  <c r="V121" i="41" s="1"/>
  <c r="U121" i="41"/>
  <c r="W121" i="41" s="1"/>
  <c r="T121" i="42"/>
  <c r="V121" i="42" s="1"/>
  <c r="U121" i="42"/>
  <c r="W121" i="42" s="1"/>
  <c r="T143" i="44"/>
  <c r="V143" i="44" s="1"/>
  <c r="U143" i="44"/>
  <c r="W143" i="44" s="1"/>
  <c r="T143" i="38"/>
  <c r="V143" i="38" s="1"/>
  <c r="U143" i="38"/>
  <c r="W143" i="38" s="1"/>
  <c r="T143" i="42"/>
  <c r="V143" i="42" s="1"/>
  <c r="U143" i="42"/>
  <c r="W143" i="42" s="1"/>
  <c r="T143" i="36"/>
  <c r="V143" i="36" s="1"/>
  <c r="U143" i="36"/>
  <c r="W143" i="36" s="1"/>
  <c r="T143" i="39"/>
  <c r="V143" i="39" s="1"/>
  <c r="U143" i="39"/>
  <c r="W143" i="39" s="1"/>
  <c r="T143" i="32"/>
  <c r="V143" i="32" s="1"/>
  <c r="U143" i="32"/>
  <c r="W143" i="32" s="1"/>
  <c r="T143" i="31"/>
  <c r="V143" i="31" s="1"/>
  <c r="U143" i="31"/>
  <c r="W143" i="31" s="1"/>
  <c r="T143" i="35"/>
  <c r="V143" i="35" s="1"/>
  <c r="U143" i="35"/>
  <c r="W143" i="35" s="1"/>
  <c r="T143" i="34"/>
  <c r="V143" i="34" s="1"/>
  <c r="U143" i="34"/>
  <c r="W143" i="34" s="1"/>
  <c r="T143" i="43"/>
  <c r="V143" i="43" s="1"/>
  <c r="U143" i="43"/>
  <c r="W143" i="43" s="1"/>
  <c r="T143" i="33"/>
  <c r="V143" i="33" s="1"/>
  <c r="U143" i="33"/>
  <c r="W143" i="33" s="1"/>
  <c r="U261" i="43"/>
  <c r="W261" i="43" s="1"/>
  <c r="T261" i="43"/>
  <c r="V261" i="43" s="1"/>
  <c r="U261" i="40"/>
  <c r="W261" i="40" s="1"/>
  <c r="T261" i="40"/>
  <c r="V261" i="40" s="1"/>
  <c r="U263" i="36"/>
  <c r="W263" i="36" s="1"/>
  <c r="T263" i="36"/>
  <c r="V263" i="36" s="1"/>
  <c r="U262" i="44"/>
  <c r="W262" i="44" s="1"/>
  <c r="T262" i="44"/>
  <c r="V262" i="44" s="1"/>
  <c r="U262" i="43"/>
  <c r="W262" i="43" s="1"/>
  <c r="T262" i="43"/>
  <c r="V262" i="43" s="1"/>
  <c r="U262" i="39"/>
  <c r="W262" i="39" s="1"/>
  <c r="T262" i="39"/>
  <c r="V262" i="39" s="1"/>
  <c r="U262" i="41"/>
  <c r="W262" i="41" s="1"/>
  <c r="T262" i="41"/>
  <c r="V262" i="41" s="1"/>
  <c r="T129" i="46"/>
  <c r="V129" i="46" s="1"/>
  <c r="U129" i="46"/>
  <c r="W129" i="46" s="1"/>
  <c r="U261" i="44"/>
  <c r="W261" i="44" s="1"/>
  <c r="T261" i="44"/>
  <c r="V261" i="44" s="1"/>
  <c r="U261" i="42"/>
  <c r="W261" i="42" s="1"/>
  <c r="T261" i="42"/>
  <c r="V261" i="42" s="1"/>
  <c r="U261" i="41"/>
  <c r="W261" i="41" s="1"/>
  <c r="T261" i="41"/>
  <c r="V261" i="41" s="1"/>
  <c r="U263" i="31"/>
  <c r="W263" i="31" s="1"/>
  <c r="T263" i="31"/>
  <c r="V263" i="31" s="1"/>
  <c r="U263" i="40"/>
  <c r="W263" i="40" s="1"/>
  <c r="T263" i="40"/>
  <c r="V263" i="40" s="1"/>
  <c r="U263" i="44"/>
  <c r="W263" i="44" s="1"/>
  <c r="T263" i="44"/>
  <c r="V263" i="44" s="1"/>
  <c r="U263" i="32"/>
  <c r="W263" i="32" s="1"/>
  <c r="T263" i="32"/>
  <c r="V263" i="32" s="1"/>
  <c r="U263" i="37"/>
  <c r="W263" i="37" s="1"/>
  <c r="T263" i="37"/>
  <c r="V263" i="37" s="1"/>
  <c r="U263" i="34"/>
  <c r="W263" i="34" s="1"/>
  <c r="T263" i="34"/>
  <c r="V263" i="34" s="1"/>
  <c r="U263" i="38"/>
  <c r="W263" i="38" s="1"/>
  <c r="T263" i="38"/>
  <c r="V263" i="38" s="1"/>
  <c r="U263" i="43"/>
  <c r="W263" i="43" s="1"/>
  <c r="T263" i="43"/>
  <c r="V263" i="43" s="1"/>
  <c r="T88" i="45"/>
  <c r="V88" i="45" s="1"/>
  <c r="U88" i="45"/>
  <c r="W88" i="45" s="1"/>
  <c r="T88" i="46"/>
  <c r="V88" i="46" s="1"/>
  <c r="U88" i="46"/>
  <c r="W88" i="46" s="1"/>
  <c r="T249" i="45"/>
  <c r="V249" i="45" s="1"/>
  <c r="U249" i="45"/>
  <c r="W249" i="45" s="1"/>
  <c r="T266" i="46"/>
  <c r="V266" i="46" s="1"/>
  <c r="U266" i="46"/>
  <c r="W266" i="46" s="1"/>
  <c r="T266" i="45"/>
  <c r="V266" i="45" s="1"/>
  <c r="U266" i="45"/>
  <c r="W266" i="45" s="1"/>
  <c r="C91" i="47"/>
  <c r="C97" i="47"/>
  <c r="D45" i="1" s="1"/>
  <c r="C97" i="28"/>
  <c r="D24" i="1" s="1"/>
  <c r="D25" i="1" s="1"/>
  <c r="G25" i="1" s="1"/>
  <c r="C91" i="28"/>
  <c r="T209" i="45"/>
  <c r="V209" i="45" s="1"/>
  <c r="U209" i="45"/>
  <c r="W209" i="45" s="1"/>
  <c r="T249" i="46"/>
  <c r="V249" i="46" s="1"/>
  <c r="U249" i="46"/>
  <c r="W249" i="46" s="1"/>
  <c r="T265" i="46"/>
  <c r="V265" i="46" s="1"/>
  <c r="U265" i="46"/>
  <c r="W265" i="46" s="1"/>
  <c r="T84" i="45"/>
  <c r="V84" i="45" s="1"/>
  <c r="U84" i="45"/>
  <c r="W84" i="45" s="1"/>
  <c r="T109" i="46"/>
  <c r="V109" i="46" s="1"/>
  <c r="U109" i="46"/>
  <c r="W109" i="46" s="1"/>
  <c r="T109" i="45"/>
  <c r="V109" i="45" s="1"/>
  <c r="U109" i="45"/>
  <c r="W109" i="45" s="1"/>
  <c r="T269" i="45"/>
  <c r="V269" i="45" s="1"/>
  <c r="U269" i="45"/>
  <c r="W269" i="45" s="1"/>
  <c r="T169" i="45"/>
  <c r="V169" i="45" s="1"/>
  <c r="U169" i="45"/>
  <c r="W169" i="45" s="1"/>
  <c r="T129" i="45"/>
  <c r="V129" i="45" s="1"/>
  <c r="U129" i="45"/>
  <c r="W129" i="45" s="1"/>
  <c r="T229" i="45"/>
  <c r="V229" i="45" s="1"/>
  <c r="U229" i="45"/>
  <c r="W229" i="45" s="1"/>
  <c r="T229" i="46"/>
  <c r="V229" i="46" s="1"/>
  <c r="U229" i="46"/>
  <c r="W229" i="46" s="1"/>
  <c r="T85" i="46"/>
  <c r="V85" i="46" s="1"/>
  <c r="U85" i="46"/>
  <c r="W85" i="46" s="1"/>
  <c r="T86" i="45"/>
  <c r="V86" i="45" s="1"/>
  <c r="U86" i="45"/>
  <c r="W86" i="45" s="1"/>
  <c r="T86" i="46"/>
  <c r="V86" i="46" s="1"/>
  <c r="U86" i="46"/>
  <c r="W86" i="46" s="1"/>
  <c r="P75" i="32"/>
  <c r="J83" i="32" s="1"/>
  <c r="K83" i="32" s="1"/>
  <c r="D97" i="32" s="1"/>
  <c r="E30" i="1" s="1"/>
  <c r="S97" i="32"/>
  <c r="T97" i="32" s="1"/>
  <c r="U97" i="32"/>
  <c r="S97" i="35"/>
  <c r="T97" i="35" s="1"/>
  <c r="U97" i="35"/>
  <c r="P75" i="37"/>
  <c r="J83" i="37" s="1"/>
  <c r="K83" i="37" s="1"/>
  <c r="D97" i="37" s="1"/>
  <c r="E35" i="1" s="1"/>
  <c r="S97" i="37"/>
  <c r="T97" i="37" s="1"/>
  <c r="U97" i="37"/>
  <c r="S97" i="38"/>
  <c r="T97" i="38" s="1"/>
  <c r="U97" i="38"/>
  <c r="P75" i="44"/>
  <c r="J83" i="44" s="1"/>
  <c r="K83" i="44" s="1"/>
  <c r="D97" i="44" s="1"/>
  <c r="E42" i="1" s="1"/>
  <c r="S97" i="44"/>
  <c r="S97" i="42"/>
  <c r="S97" i="48"/>
  <c r="T97" i="48" s="1"/>
  <c r="U97" i="48"/>
  <c r="P75" i="40"/>
  <c r="J83" i="40" s="1"/>
  <c r="K83" i="40" s="1"/>
  <c r="D97" i="40" s="1"/>
  <c r="E38" i="1" s="1"/>
  <c r="S97" i="40"/>
  <c r="S107" i="45"/>
  <c r="S98" i="41"/>
  <c r="U98" i="31"/>
  <c r="S98" i="31"/>
  <c r="T98" i="31" s="1"/>
  <c r="S98" i="39"/>
  <c r="U98" i="34"/>
  <c r="S98" i="34"/>
  <c r="T98" i="34" s="1"/>
  <c r="S98" i="43"/>
  <c r="S98" i="46"/>
  <c r="U98" i="46" s="1"/>
  <c r="T98" i="46"/>
  <c r="S98" i="29"/>
  <c r="T98" i="29" s="1"/>
  <c r="U98" i="29"/>
  <c r="U98" i="36"/>
  <c r="S98" i="36"/>
  <c r="T98" i="36" s="1"/>
  <c r="U98" i="30"/>
  <c r="S98" i="30"/>
  <c r="T98" i="30" s="1"/>
  <c r="S98" i="33"/>
  <c r="T98" i="33" s="1"/>
  <c r="U98" i="33"/>
  <c r="P75" i="33"/>
  <c r="J83" i="33" s="1"/>
  <c r="K83" i="33" s="1"/>
  <c r="D97" i="33" s="1"/>
  <c r="E31" i="1" s="1"/>
  <c r="W78" i="28"/>
  <c r="V78" i="28"/>
  <c r="V78" i="47"/>
  <c r="W78" i="47"/>
  <c r="W106" i="45"/>
  <c r="V85" i="36"/>
  <c r="V86" i="29"/>
  <c r="V86" i="30"/>
  <c r="T101" i="38" l="1"/>
  <c r="V101" i="38" s="1"/>
  <c r="U101" i="38"/>
  <c r="W101" i="38" s="1"/>
  <c r="T122" i="38"/>
  <c r="V122" i="38" s="1"/>
  <c r="U122" i="38"/>
  <c r="W122" i="38" s="1"/>
  <c r="T122" i="37"/>
  <c r="V122" i="37" s="1"/>
  <c r="U122" i="37"/>
  <c r="W122" i="37" s="1"/>
  <c r="T102" i="37"/>
  <c r="U102" i="37"/>
  <c r="W102" i="37" s="1"/>
  <c r="T121" i="38"/>
  <c r="U121" i="38"/>
  <c r="W121" i="38" s="1"/>
  <c r="T121" i="37"/>
  <c r="V121" i="37" s="1"/>
  <c r="U121" i="37"/>
  <c r="W121" i="37" s="1"/>
  <c r="T121" i="40"/>
  <c r="V121" i="40" s="1"/>
  <c r="U121" i="40"/>
  <c r="W121" i="40" s="1"/>
  <c r="T121" i="43"/>
  <c r="V121" i="43" s="1"/>
  <c r="U121" i="43"/>
  <c r="W121" i="43" s="1"/>
  <c r="T121" i="44"/>
  <c r="V121" i="44" s="1"/>
  <c r="U121" i="44"/>
  <c r="W121" i="44" s="1"/>
  <c r="T97" i="44"/>
  <c r="U97" i="44"/>
  <c r="W97" i="44" s="1"/>
  <c r="T97" i="42"/>
  <c r="U97" i="42"/>
  <c r="T97" i="40"/>
  <c r="U97" i="40"/>
  <c r="W97" i="40" s="1"/>
  <c r="T122" i="41"/>
  <c r="V122" i="41" s="1"/>
  <c r="U122" i="41"/>
  <c r="W122" i="41" s="1"/>
  <c r="T101" i="39"/>
  <c r="V101" i="39" s="1"/>
  <c r="U101" i="39"/>
  <c r="W101" i="39" s="1"/>
  <c r="T102" i="39"/>
  <c r="V102" i="39" s="1"/>
  <c r="U102" i="39"/>
  <c r="W102" i="39" s="1"/>
  <c r="T121" i="39"/>
  <c r="V121" i="39" s="1"/>
  <c r="U121" i="39"/>
  <c r="W121" i="39" s="1"/>
  <c r="T98" i="39"/>
  <c r="U98" i="39"/>
  <c r="T101" i="41"/>
  <c r="V101" i="41" s="1"/>
  <c r="U101" i="41"/>
  <c r="W101" i="41" s="1"/>
  <c r="T102" i="42"/>
  <c r="V102" i="42" s="1"/>
  <c r="U102" i="42"/>
  <c r="W102" i="42" s="1"/>
  <c r="T98" i="41"/>
  <c r="U98" i="41"/>
  <c r="T98" i="43"/>
  <c r="U98" i="43"/>
  <c r="T143" i="37"/>
  <c r="V143" i="37" s="1"/>
  <c r="U143" i="37"/>
  <c r="W143" i="37" s="1"/>
  <c r="T143" i="40"/>
  <c r="V143" i="40" s="1"/>
  <c r="U143" i="40"/>
  <c r="U122" i="45"/>
  <c r="T122" i="45"/>
  <c r="V122" i="45" s="1"/>
  <c r="U101" i="45"/>
  <c r="W101" i="45" s="1"/>
  <c r="T101" i="45"/>
  <c r="V101" i="45" s="1"/>
  <c r="T103" i="29"/>
  <c r="V103" i="29" s="1"/>
  <c r="U103" i="29"/>
  <c r="T123" i="48"/>
  <c r="U123" i="48"/>
  <c r="T123" i="29"/>
  <c r="V123" i="29" s="1"/>
  <c r="U123" i="29"/>
  <c r="W123" i="29" s="1"/>
  <c r="U102" i="45"/>
  <c r="W102" i="45" s="1"/>
  <c r="T102" i="45"/>
  <c r="V102" i="45" s="1"/>
  <c r="U121" i="45"/>
  <c r="W121" i="45" s="1"/>
  <c r="T121" i="45"/>
  <c r="V121" i="45" s="1"/>
  <c r="T143" i="48"/>
  <c r="V143" i="48" s="1"/>
  <c r="U143" i="48"/>
  <c r="W143" i="48" s="1"/>
  <c r="T143" i="29"/>
  <c r="V143" i="29" s="1"/>
  <c r="U143" i="29"/>
  <c r="W143" i="29" s="1"/>
  <c r="U107" i="45"/>
  <c r="T107" i="45"/>
  <c r="V107" i="45" s="1"/>
  <c r="T103" i="41"/>
  <c r="U103" i="41"/>
  <c r="T141" i="42"/>
  <c r="V141" i="42" s="1"/>
  <c r="U141" i="42"/>
  <c r="W141" i="42" s="1"/>
  <c r="U103" i="46"/>
  <c r="W103" i="46" s="1"/>
  <c r="T103" i="46"/>
  <c r="U103" i="45"/>
  <c r="W103" i="45" s="1"/>
  <c r="T103" i="45"/>
  <c r="T141" i="37"/>
  <c r="V141" i="37" s="1"/>
  <c r="U141" i="37"/>
  <c r="U123" i="46"/>
  <c r="W123" i="46" s="1"/>
  <c r="T123" i="46"/>
  <c r="V123" i="46" s="1"/>
  <c r="U123" i="45"/>
  <c r="W123" i="45" s="1"/>
  <c r="T123" i="45"/>
  <c r="V123" i="45" s="1"/>
  <c r="T142" i="33"/>
  <c r="V142" i="33" s="1"/>
  <c r="U142" i="33"/>
  <c r="W142" i="33" s="1"/>
  <c r="T142" i="34"/>
  <c r="V142" i="34" s="1"/>
  <c r="U142" i="34"/>
  <c r="W142" i="34" s="1"/>
  <c r="U143" i="45"/>
  <c r="W143" i="45" s="1"/>
  <c r="T143" i="45"/>
  <c r="V143" i="45" s="1"/>
  <c r="U143" i="46"/>
  <c r="T143" i="46"/>
  <c r="V143" i="46" s="1"/>
  <c r="T103" i="43"/>
  <c r="V103" i="43" s="1"/>
  <c r="U103" i="43"/>
  <c r="T103" i="34"/>
  <c r="U103" i="34"/>
  <c r="T103" i="38"/>
  <c r="V103" i="38" s="1"/>
  <c r="U103" i="38"/>
  <c r="T103" i="33"/>
  <c r="V103" i="33" s="1"/>
  <c r="U103" i="33"/>
  <c r="W103" i="33" s="1"/>
  <c r="T141" i="44"/>
  <c r="V141" i="44" s="1"/>
  <c r="U141" i="44"/>
  <c r="T123" i="43"/>
  <c r="U123" i="43"/>
  <c r="W123" i="43" s="1"/>
  <c r="T142" i="44"/>
  <c r="V142" i="44" s="1"/>
  <c r="U142" i="44"/>
  <c r="W142" i="44" s="1"/>
  <c r="T143" i="41"/>
  <c r="V143" i="41" s="1"/>
  <c r="U143" i="41"/>
  <c r="W143" i="41" s="1"/>
  <c r="T143" i="30"/>
  <c r="U143" i="30"/>
  <c r="W143" i="30" s="1"/>
  <c r="V98" i="29"/>
  <c r="V78" i="29" s="1"/>
  <c r="T78" i="29"/>
  <c r="V98" i="30"/>
  <c r="B97" i="28"/>
  <c r="C24" i="1" s="1"/>
  <c r="B97" i="47"/>
  <c r="C45" i="1" s="1"/>
  <c r="F45" i="1" s="1"/>
  <c r="T78" i="32"/>
  <c r="V97" i="32"/>
  <c r="V78" i="32" s="1"/>
  <c r="U78" i="32"/>
  <c r="W97" i="32"/>
  <c r="W78" i="32" s="1"/>
  <c r="T78" i="35"/>
  <c r="V97" i="35"/>
  <c r="V78" i="35" s="1"/>
  <c r="U78" i="35"/>
  <c r="W97" i="35"/>
  <c r="W78" i="35" s="1"/>
  <c r="W97" i="37"/>
  <c r="V97" i="38"/>
  <c r="W97" i="38"/>
  <c r="V97" i="48"/>
  <c r="W97" i="48"/>
  <c r="W98" i="41"/>
  <c r="V98" i="41"/>
  <c r="U78" i="31"/>
  <c r="W98" i="31"/>
  <c r="W78" i="31" s="1"/>
  <c r="T78" i="31"/>
  <c r="V98" i="31"/>
  <c r="V78" i="31" s="1"/>
  <c r="U78" i="39"/>
  <c r="W98" i="39"/>
  <c r="W78" i="39" s="1"/>
  <c r="T78" i="39"/>
  <c r="V98" i="39"/>
  <c r="V78" i="39" s="1"/>
  <c r="W98" i="34"/>
  <c r="V98" i="34"/>
  <c r="W98" i="43"/>
  <c r="V98" i="43"/>
  <c r="W98" i="46"/>
  <c r="W98" i="29"/>
  <c r="U78" i="36"/>
  <c r="W98" i="36"/>
  <c r="W78" i="36" s="1"/>
  <c r="U78" i="30"/>
  <c r="W98" i="30"/>
  <c r="W78" i="30" s="1"/>
  <c r="T78" i="33"/>
  <c r="V98" i="33"/>
  <c r="V78" i="33" s="1"/>
  <c r="U78" i="33"/>
  <c r="W98" i="33"/>
  <c r="W78" i="33" s="1"/>
  <c r="V97" i="37"/>
  <c r="W107" i="45"/>
  <c r="V98" i="46"/>
  <c r="V98" i="36"/>
  <c r="V78" i="36" s="1"/>
  <c r="T78" i="36"/>
  <c r="V102" i="37" l="1"/>
  <c r="V78" i="37" s="1"/>
  <c r="T78" i="37"/>
  <c r="V121" i="38"/>
  <c r="V78" i="38" s="1"/>
  <c r="T78" i="38"/>
  <c r="T78" i="44"/>
  <c r="V97" i="44"/>
  <c r="V78" i="44" s="1"/>
  <c r="V97" i="42"/>
  <c r="V78" i="42" s="1"/>
  <c r="T78" i="42"/>
  <c r="V97" i="40"/>
  <c r="V78" i="40" s="1"/>
  <c r="T78" i="40"/>
  <c r="U78" i="42"/>
  <c r="W97" i="42"/>
  <c r="W78" i="42" s="1"/>
  <c r="V123" i="48"/>
  <c r="V78" i="48" s="1"/>
  <c r="T78" i="48"/>
  <c r="N25" i="1"/>
  <c r="G24" i="1"/>
  <c r="V143" i="30"/>
  <c r="V78" i="30" s="1"/>
  <c r="T78" i="30"/>
  <c r="C97" i="30" s="1"/>
  <c r="D28" i="1" s="1"/>
  <c r="W143" i="40"/>
  <c r="W78" i="40" s="1"/>
  <c r="U78" i="40"/>
  <c r="W122" i="45"/>
  <c r="W78" i="45" s="1"/>
  <c r="U78" i="45"/>
  <c r="V103" i="41"/>
  <c r="V78" i="41" s="1"/>
  <c r="T78" i="41"/>
  <c r="W103" i="41"/>
  <c r="W78" i="41" s="1"/>
  <c r="U78" i="41"/>
  <c r="W143" i="46"/>
  <c r="W78" i="46" s="1"/>
  <c r="U78" i="46"/>
  <c r="W103" i="43"/>
  <c r="W78" i="43" s="1"/>
  <c r="U78" i="43"/>
  <c r="V103" i="34"/>
  <c r="V78" i="34" s="1"/>
  <c r="T78" i="34"/>
  <c r="W103" i="34"/>
  <c r="W78" i="34" s="1"/>
  <c r="U78" i="34"/>
  <c r="W103" i="29"/>
  <c r="W78" i="29" s="1"/>
  <c r="B97" i="29" s="1"/>
  <c r="C27" i="1" s="1"/>
  <c r="F27" i="1" s="1"/>
  <c r="U78" i="29"/>
  <c r="C97" i="29" s="1"/>
  <c r="D27" i="1" s="1"/>
  <c r="W123" i="48"/>
  <c r="W78" i="48" s="1"/>
  <c r="U78" i="48"/>
  <c r="V103" i="46"/>
  <c r="V78" i="46" s="1"/>
  <c r="T78" i="46"/>
  <c r="V103" i="45"/>
  <c r="V78" i="45" s="1"/>
  <c r="T78" i="45"/>
  <c r="W141" i="37"/>
  <c r="W78" i="37" s="1"/>
  <c r="B97" i="37" s="1"/>
  <c r="C35" i="1" s="1"/>
  <c r="F35" i="1" s="1"/>
  <c r="U78" i="37"/>
  <c r="C97" i="37" s="1"/>
  <c r="D35" i="1" s="1"/>
  <c r="W103" i="38"/>
  <c r="W78" i="38" s="1"/>
  <c r="B97" i="38" s="1"/>
  <c r="C36" i="1" s="1"/>
  <c r="F36" i="1" s="1"/>
  <c r="U78" i="38"/>
  <c r="C97" i="38" s="1"/>
  <c r="D36" i="1" s="1"/>
  <c r="W141" i="44"/>
  <c r="W78" i="44" s="1"/>
  <c r="B97" i="44" s="1"/>
  <c r="C42" i="1" s="1"/>
  <c r="F42" i="1" s="1"/>
  <c r="U78" i="44"/>
  <c r="C97" i="44" s="1"/>
  <c r="D42" i="1" s="1"/>
  <c r="V123" i="43"/>
  <c r="V78" i="43" s="1"/>
  <c r="T78" i="43"/>
  <c r="B97" i="30"/>
  <c r="C28" i="1" s="1"/>
  <c r="F28" i="1" s="1"/>
  <c r="C97" i="39"/>
  <c r="D37" i="1" s="1"/>
  <c r="C97" i="36"/>
  <c r="D34" i="1" s="1"/>
  <c r="B97" i="36"/>
  <c r="C34" i="1" s="1"/>
  <c r="F34" i="1" s="1"/>
  <c r="C97" i="35"/>
  <c r="D33" i="1" s="1"/>
  <c r="F24" i="1"/>
  <c r="C25" i="1"/>
  <c r="P45" i="1"/>
  <c r="O45" i="1"/>
  <c r="C97" i="32"/>
  <c r="D30" i="1" s="1"/>
  <c r="B97" i="32"/>
  <c r="C30" i="1" s="1"/>
  <c r="F30" i="1" s="1"/>
  <c r="B97" i="35"/>
  <c r="C33" i="1" s="1"/>
  <c r="F33" i="1" s="1"/>
  <c r="C97" i="31"/>
  <c r="D29" i="1" s="1"/>
  <c r="B97" i="31"/>
  <c r="C29" i="1" s="1"/>
  <c r="F29" i="1" s="1"/>
  <c r="B97" i="39"/>
  <c r="C37" i="1" s="1"/>
  <c r="F37" i="1" s="1"/>
  <c r="B97" i="33"/>
  <c r="C31" i="1" s="1"/>
  <c r="F31" i="1" s="1"/>
  <c r="C97" i="33"/>
  <c r="D31" i="1" s="1"/>
  <c r="B97" i="48" l="1"/>
  <c r="C26" i="1" s="1"/>
  <c r="F26" i="1" s="1"/>
  <c r="B97" i="40"/>
  <c r="C38" i="1" s="1"/>
  <c r="F38" i="1" s="1"/>
  <c r="C97" i="40"/>
  <c r="D38" i="1" s="1"/>
  <c r="C97" i="42"/>
  <c r="D40" i="1" s="1"/>
  <c r="B97" i="42"/>
  <c r="C40" i="1" s="1"/>
  <c r="F40" i="1" s="1"/>
  <c r="C97" i="48"/>
  <c r="D26" i="1" s="1"/>
  <c r="G26" i="1" s="1"/>
  <c r="N24" i="1"/>
  <c r="B97" i="41"/>
  <c r="C39" i="1" s="1"/>
  <c r="F39" i="1" s="1"/>
  <c r="C97" i="46"/>
  <c r="D44" i="1" s="1"/>
  <c r="C97" i="45"/>
  <c r="D43" i="1" s="1"/>
  <c r="C97" i="43"/>
  <c r="D41" i="1" s="1"/>
  <c r="B97" i="34"/>
  <c r="C32" i="1" s="1"/>
  <c r="F32" i="1" s="1"/>
  <c r="C97" i="41"/>
  <c r="D39" i="1" s="1"/>
  <c r="B97" i="45"/>
  <c r="C43" i="1" s="1"/>
  <c r="F43" i="1" s="1"/>
  <c r="C97" i="34"/>
  <c r="D32" i="1" s="1"/>
  <c r="B97" i="46"/>
  <c r="C44" i="1" s="1"/>
  <c r="F44" i="1" s="1"/>
  <c r="B97" i="43"/>
  <c r="C41" i="1" s="1"/>
  <c r="F41" i="1" s="1"/>
  <c r="P42" i="1"/>
  <c r="O42" i="1"/>
  <c r="O27" i="1"/>
  <c r="P27" i="1"/>
  <c r="P28" i="1"/>
  <c r="O28" i="1"/>
  <c r="P35" i="1"/>
  <c r="O35" i="1"/>
  <c r="O34" i="1"/>
  <c r="P34" i="1"/>
  <c r="P24" i="1"/>
  <c r="O24" i="1"/>
  <c r="O30" i="1"/>
  <c r="P30" i="1"/>
  <c r="P36" i="1"/>
  <c r="O36" i="1"/>
  <c r="P33" i="1"/>
  <c r="O33" i="1"/>
  <c r="O29" i="1"/>
  <c r="P29" i="1"/>
  <c r="P37" i="1"/>
  <c r="O37" i="1"/>
  <c r="P31" i="1"/>
  <c r="O31" i="1"/>
  <c r="P26" i="1" l="1"/>
  <c r="O26" i="1"/>
  <c r="P38" i="1"/>
  <c r="O38" i="1"/>
  <c r="O40" i="1"/>
  <c r="P40" i="1"/>
  <c r="F25" i="1"/>
  <c r="N26" i="1"/>
  <c r="G27" i="1"/>
  <c r="O39" i="1"/>
  <c r="P39" i="1"/>
  <c r="O32" i="1"/>
  <c r="P32" i="1"/>
  <c r="O43" i="1"/>
  <c r="P43" i="1"/>
  <c r="O44" i="1"/>
  <c r="P44" i="1"/>
  <c r="P41" i="1"/>
  <c r="O41" i="1"/>
  <c r="P25" i="1"/>
  <c r="I25" i="1" l="1"/>
  <c r="H24" i="1"/>
  <c r="J24" i="1" s="1"/>
  <c r="O25" i="1"/>
  <c r="H26" i="1"/>
  <c r="I26" i="1"/>
  <c r="H25" i="1"/>
  <c r="I24" i="1"/>
  <c r="N27" i="1"/>
  <c r="G28" i="1"/>
  <c r="J26" i="1" l="1"/>
  <c r="J25" i="1"/>
  <c r="I27" i="1"/>
  <c r="H27" i="1"/>
  <c r="N28" i="1"/>
  <c r="G29" i="1"/>
  <c r="L24" i="1"/>
  <c r="K24" i="1"/>
  <c r="K26" i="1" l="1"/>
  <c r="L26" i="1"/>
  <c r="M26" i="1" s="1"/>
  <c r="L25" i="1"/>
  <c r="M25" i="1" s="1"/>
  <c r="K25" i="1"/>
  <c r="I28" i="1"/>
  <c r="H28" i="1"/>
  <c r="J27" i="1"/>
  <c r="N29" i="1"/>
  <c r="G30" i="1"/>
  <c r="I29" i="1" l="1"/>
  <c r="L27" i="1"/>
  <c r="K27" i="1"/>
  <c r="H29" i="1"/>
  <c r="J28" i="1"/>
  <c r="G31" i="1"/>
  <c r="N30" i="1"/>
  <c r="J29" i="1" l="1"/>
  <c r="M27" i="1"/>
  <c r="I30" i="1"/>
  <c r="H30" i="1"/>
  <c r="L28" i="1"/>
  <c r="K28" i="1"/>
  <c r="G32" i="1"/>
  <c r="N31" i="1"/>
  <c r="K29" i="1" l="1"/>
  <c r="L29" i="1"/>
  <c r="M29" i="1" s="1"/>
  <c r="J30" i="1"/>
  <c r="M28" i="1"/>
  <c r="I31" i="1"/>
  <c r="H31" i="1"/>
  <c r="N32" i="1"/>
  <c r="G33" i="1"/>
  <c r="J31" i="1" l="1"/>
  <c r="L30" i="1"/>
  <c r="M30" i="1" s="1"/>
  <c r="K30" i="1"/>
  <c r="I32" i="1"/>
  <c r="H32" i="1"/>
  <c r="G34" i="1"/>
  <c r="N33" i="1"/>
  <c r="J32" i="1" l="1"/>
  <c r="K31" i="1"/>
  <c r="L31" i="1"/>
  <c r="M31" i="1" s="1"/>
  <c r="I33" i="1"/>
  <c r="H33" i="1"/>
  <c r="N34" i="1"/>
  <c r="G35" i="1"/>
  <c r="I34" i="1" s="1"/>
  <c r="K32" i="1" l="1"/>
  <c r="L32" i="1"/>
  <c r="M32" i="1" s="1"/>
  <c r="H34" i="1"/>
  <c r="J34" i="1" s="1"/>
  <c r="J33" i="1"/>
  <c r="N35" i="1"/>
  <c r="G36" i="1"/>
  <c r="I35" i="1" s="1"/>
  <c r="L33" i="1" l="1"/>
  <c r="M33" i="1" s="1"/>
  <c r="K33" i="1"/>
  <c r="H35" i="1"/>
  <c r="N36" i="1"/>
  <c r="G37" i="1"/>
  <c r="L34" i="1"/>
  <c r="K34" i="1"/>
  <c r="H36" i="1" l="1"/>
  <c r="I36" i="1"/>
  <c r="M34" i="1"/>
  <c r="M24" i="1"/>
  <c r="N37" i="1"/>
  <c r="G38" i="1"/>
  <c r="I37" i="1" s="1"/>
  <c r="J35" i="1"/>
  <c r="M22" i="1" l="1"/>
  <c r="D20" i="1" s="1"/>
  <c r="J36" i="1"/>
  <c r="H37" i="1"/>
  <c r="G39" i="1"/>
  <c r="N38" i="1"/>
  <c r="K35" i="1"/>
  <c r="L35" i="1"/>
  <c r="M35" i="1" s="1"/>
  <c r="L36" i="1" l="1"/>
  <c r="M36" i="1" s="1"/>
  <c r="K36" i="1"/>
  <c r="H38" i="1"/>
  <c r="I38" i="1"/>
  <c r="N39" i="1"/>
  <c r="G40" i="1"/>
  <c r="I39" i="1" s="1"/>
  <c r="J37" i="1"/>
  <c r="H39" i="1" l="1"/>
  <c r="G41" i="1"/>
  <c r="N40" i="1"/>
  <c r="K37" i="1"/>
  <c r="L37" i="1"/>
  <c r="M37" i="1" s="1"/>
  <c r="J38" i="1"/>
  <c r="I40" i="1" l="1"/>
  <c r="J39" i="1"/>
  <c r="H40" i="1"/>
  <c r="N41" i="1"/>
  <c r="G42" i="1"/>
  <c r="I41" i="1" s="1"/>
  <c r="K38" i="1"/>
  <c r="L38" i="1"/>
  <c r="L39" i="1" l="1"/>
  <c r="M39" i="1" s="1"/>
  <c r="K39" i="1"/>
  <c r="H41" i="1"/>
  <c r="J41" i="1" s="1"/>
  <c r="L41" i="1" s="1"/>
  <c r="M41" i="1" s="1"/>
  <c r="M38" i="1"/>
  <c r="G43" i="1"/>
  <c r="N42" i="1"/>
  <c r="J40" i="1"/>
  <c r="I42" i="1" l="1"/>
  <c r="H42" i="1"/>
  <c r="N43" i="1"/>
  <c r="G44" i="1"/>
  <c r="I43" i="1" s="1"/>
  <c r="K40" i="1"/>
  <c r="L40" i="1"/>
  <c r="M40" i="1" s="1"/>
  <c r="K41" i="1"/>
  <c r="J42" i="1" l="1"/>
  <c r="H43" i="1"/>
  <c r="N44" i="1"/>
  <c r="G45" i="1"/>
  <c r="L42" i="1" l="1"/>
  <c r="M42" i="1" s="1"/>
  <c r="K42" i="1"/>
  <c r="I44" i="1"/>
  <c r="H44" i="1"/>
  <c r="N45" i="1"/>
  <c r="J43" i="1"/>
  <c r="J44" i="1" l="1"/>
  <c r="L43" i="1"/>
  <c r="M43" i="1" s="1"/>
  <c r="K43" i="1"/>
  <c r="K44" i="1" l="1"/>
  <c r="L44" i="1"/>
  <c r="M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<sst xmlns="http://schemas.openxmlformats.org/spreadsheetml/2006/main" count="3417" uniqueCount="223">
  <si>
    <t>cm</t>
    <phoneticPr fontId="1" type="noConversion"/>
  </si>
  <si>
    <t>x</t>
    <phoneticPr fontId="1" type="noConversion"/>
  </si>
  <si>
    <t>y</t>
    <phoneticPr fontId="1" type="noConversion"/>
  </si>
  <si>
    <t>θ</t>
    <phoneticPr fontId="1" type="noConversion"/>
  </si>
  <si>
    <t>鋼筋支數n=</t>
    <phoneticPr fontId="1" type="noConversion"/>
  </si>
  <si>
    <t>支</t>
    <phoneticPr fontId="1" type="noConversion"/>
  </si>
  <si>
    <t>kgf/cm^2</t>
    <phoneticPr fontId="1" type="noConversion"/>
  </si>
  <si>
    <t>cm^2</t>
    <phoneticPr fontId="1" type="noConversion"/>
  </si>
  <si>
    <t>鋼筋</t>
  </si>
  <si>
    <t>號數</t>
  </si>
  <si>
    <t>面積</t>
  </si>
  <si>
    <t>直徑(cm)</t>
  </si>
  <si>
    <t>螺箍1橫箍2</t>
    <phoneticPr fontId="1" type="noConversion"/>
  </si>
  <si>
    <t>RC 計算</t>
    <phoneticPr fontId="1" type="noConversion"/>
  </si>
  <si>
    <t>D</t>
    <phoneticPr fontId="1" type="noConversion"/>
  </si>
  <si>
    <t>β1*x</t>
    <phoneticPr fontId="1" type="noConversion"/>
  </si>
  <si>
    <t>β1</t>
    <phoneticPr fontId="1" type="noConversion"/>
  </si>
  <si>
    <t>a</t>
    <phoneticPr fontId="1" type="noConversion"/>
  </si>
  <si>
    <t>e1</t>
    <phoneticPr fontId="1" type="noConversion"/>
  </si>
  <si>
    <t>Ac</t>
    <phoneticPr fontId="1" type="noConversion"/>
  </si>
  <si>
    <t>Pc=0.85f'c×Ac</t>
    <phoneticPr fontId="1" type="noConversion"/>
  </si>
  <si>
    <t>Mc</t>
    <phoneticPr fontId="1" type="noConversion"/>
  </si>
  <si>
    <t>Mc=Pc×dc</t>
    <phoneticPr fontId="1" type="noConversion"/>
  </si>
  <si>
    <t>fc</t>
    <phoneticPr fontId="1" type="noConversion"/>
  </si>
  <si>
    <t>P0=0.85fc*Ac</t>
    <phoneticPr fontId="1" type="noConversion"/>
  </si>
  <si>
    <r>
      <rPr>
        <sz val="12"/>
        <color theme="1"/>
        <rFont val="Calibri"/>
        <family val="1"/>
        <charset val="161"/>
      </rPr>
      <t>ε</t>
    </r>
    <r>
      <rPr>
        <sz val="12"/>
        <color theme="1"/>
        <rFont val="Calibri"/>
        <family val="1"/>
      </rPr>
      <t>c</t>
    </r>
    <phoneticPr fontId="1" type="noConversion"/>
  </si>
  <si>
    <t>Pc</t>
    <phoneticPr fontId="1" type="noConversion"/>
  </si>
  <si>
    <t>tf</t>
    <phoneticPr fontId="1" type="noConversion"/>
  </si>
  <si>
    <t>tf-m</t>
    <phoneticPr fontId="1" type="noConversion"/>
  </si>
  <si>
    <t>鋼筋計算</t>
    <phoneticPr fontId="1" type="noConversion"/>
  </si>
  <si>
    <t>fy</t>
    <phoneticPr fontId="1" type="noConversion"/>
  </si>
  <si>
    <t>εy</t>
    <phoneticPr fontId="1" type="noConversion"/>
  </si>
  <si>
    <t>εmax</t>
    <phoneticPr fontId="1" type="noConversion"/>
  </si>
  <si>
    <t>E</t>
    <phoneticPr fontId="1" type="noConversion"/>
  </si>
  <si>
    <t>no</t>
  </si>
  <si>
    <t>X</t>
    <phoneticPr fontId="1" type="noConversion"/>
  </si>
  <si>
    <t>Y</t>
    <phoneticPr fontId="1" type="noConversion"/>
  </si>
  <si>
    <t>As</t>
    <phoneticPr fontId="1" type="noConversion"/>
  </si>
  <si>
    <t>m</t>
    <phoneticPr fontId="1" type="noConversion"/>
  </si>
  <si>
    <r>
      <rPr>
        <sz val="12"/>
        <color theme="1"/>
        <rFont val="Calibri"/>
        <family val="2"/>
        <charset val="161"/>
      </rPr>
      <t>ε</t>
    </r>
    <r>
      <rPr>
        <sz val="12"/>
        <color theme="1"/>
        <rFont val="Calibri"/>
        <family val="2"/>
      </rPr>
      <t>c/x</t>
    </r>
    <phoneticPr fontId="1" type="noConversion"/>
  </si>
  <si>
    <t>中性軸對應座標</t>
    <phoneticPr fontId="1" type="noConversion"/>
  </si>
  <si>
    <t>Ps</t>
    <phoneticPr fontId="1" type="noConversion"/>
  </si>
  <si>
    <t>Ts</t>
    <phoneticPr fontId="1" type="noConversion"/>
  </si>
  <si>
    <t>Psd</t>
    <phoneticPr fontId="1" type="noConversion"/>
  </si>
  <si>
    <t>Tsd</t>
    <phoneticPr fontId="1" type="noConversion"/>
  </si>
  <si>
    <t>sum</t>
    <phoneticPr fontId="1" type="noConversion"/>
  </si>
  <si>
    <t>Ymin</t>
    <phoneticPr fontId="1" type="noConversion"/>
  </si>
  <si>
    <t>總應力計算</t>
    <phoneticPr fontId="1" type="noConversion"/>
  </si>
  <si>
    <t>Mn</t>
    <phoneticPr fontId="1" type="noConversion"/>
  </si>
  <si>
    <t>Pn</t>
    <phoneticPr fontId="1" type="noConversion"/>
  </si>
  <si>
    <t>no</t>
    <phoneticPr fontId="1" type="noConversion"/>
  </si>
  <si>
    <t>M</t>
    <phoneticPr fontId="1" type="noConversion"/>
  </si>
  <si>
    <t>P</t>
    <phoneticPr fontId="1" type="noConversion"/>
  </si>
  <si>
    <t>扣孔</t>
    <phoneticPr fontId="1" type="noConversion"/>
  </si>
  <si>
    <t>等值應力塊對應座標</t>
    <phoneticPr fontId="1" type="noConversion"/>
  </si>
  <si>
    <t>最外緣鋼筋</t>
    <phoneticPr fontId="1" type="noConversion"/>
  </si>
  <si>
    <t>ε</t>
  </si>
  <si>
    <t>ψ</t>
  </si>
  <si>
    <t>ψ</t>
    <phoneticPr fontId="1" type="noConversion"/>
  </si>
  <si>
    <t>a2</t>
    <phoneticPr fontId="1" type="noConversion"/>
  </si>
  <si>
    <t>a1</t>
    <phoneticPr fontId="1" type="noConversion"/>
  </si>
  <si>
    <t>ψMn</t>
    <phoneticPr fontId="1" type="noConversion"/>
  </si>
  <si>
    <t>ψPn</t>
    <phoneticPr fontId="1" type="noConversion"/>
  </si>
  <si>
    <t>m</t>
    <phoneticPr fontId="1" type="noConversion"/>
  </si>
  <si>
    <t>a</t>
    <phoneticPr fontId="1" type="noConversion"/>
  </si>
  <si>
    <t>分析值斜率</t>
    <phoneticPr fontId="1" type="noConversion"/>
  </si>
  <si>
    <t>mm</t>
    <phoneticPr fontId="1" type="noConversion"/>
  </si>
  <si>
    <t>pp</t>
    <phoneticPr fontId="1" type="noConversion"/>
  </si>
  <si>
    <t>分析值均方和</t>
    <phoneticPr fontId="1" type="noConversion"/>
  </si>
  <si>
    <t>Curve #1  0 deg</t>
  </si>
  <si>
    <t>Point</t>
  </si>
  <si>
    <t>P  tonf</t>
  </si>
  <si>
    <t>M2  tonf-m</t>
  </si>
  <si>
    <t>M3  tonf-m</t>
  </si>
  <si>
    <t>FIBER</t>
    <phoneticPr fontId="1" type="noConversion"/>
  </si>
  <si>
    <t>矩形作圖</t>
    <phoneticPr fontId="1" type="noConversion"/>
  </si>
  <si>
    <t>No</t>
    <phoneticPr fontId="1" type="noConversion"/>
  </si>
  <si>
    <t>B</t>
    <phoneticPr fontId="1" type="noConversion"/>
  </si>
  <si>
    <t>柱寬=</t>
    <phoneticPr fontId="1" type="noConversion"/>
  </si>
  <si>
    <t>柱深=</t>
    <phoneticPr fontId="1" type="noConversion"/>
  </si>
  <si>
    <t>NOX</t>
    <phoneticPr fontId="1" type="noConversion"/>
  </si>
  <si>
    <t>NOY</t>
    <phoneticPr fontId="1" type="noConversion"/>
  </si>
  <si>
    <t>rebar no</t>
    <phoneticPr fontId="1" type="noConversion"/>
  </si>
  <si>
    <t>rebar As</t>
    <phoneticPr fontId="1" type="noConversion"/>
  </si>
  <si>
    <t>鋼筋</t>
    <phoneticPr fontId="25" type="noConversion"/>
  </si>
  <si>
    <t>號數</t>
    <phoneticPr fontId="25" type="noConversion"/>
  </si>
  <si>
    <t>面積</t>
    <phoneticPr fontId="25" type="noConversion"/>
  </si>
  <si>
    <t>直徑(cm)</t>
    <phoneticPr fontId="25" type="noConversion"/>
  </si>
  <si>
    <t>As,sum=</t>
    <phoneticPr fontId="1" type="noConversion"/>
  </si>
  <si>
    <t>cm2</t>
    <phoneticPr fontId="1" type="noConversion"/>
  </si>
  <si>
    <t>dc=D/2-e1</t>
    <phoneticPr fontId="1" type="noConversion"/>
  </si>
  <si>
    <t>rebar</t>
    <phoneticPr fontId="1" type="noConversion"/>
  </si>
  <si>
    <t>εty</t>
  </si>
  <si>
    <t>εty</t>
    <phoneticPr fontId="1" type="noConversion"/>
  </si>
  <si>
    <r>
      <t xml:space="preserve">Cut position </t>
    </r>
    <r>
      <rPr>
        <b/>
        <sz val="11"/>
        <rFont val="Calibri"/>
        <family val="1"/>
        <charset val="161"/>
      </rPr>
      <t>λ</t>
    </r>
    <r>
      <rPr>
        <b/>
        <sz val="11"/>
        <rFont val="新細明體"/>
        <family val="1"/>
        <charset val="136"/>
      </rPr>
      <t xml:space="preserve"> (0→y_min, 1→y_max)</t>
    </r>
    <phoneticPr fontId="31" type="noConversion"/>
  </si>
  <si>
    <r>
      <rPr>
        <sz val="11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1=</t>
    </r>
    <phoneticPr fontId="31" type="noConversion"/>
  </si>
  <si>
    <t>Input unit</t>
  </si>
  <si>
    <t>cm</t>
  </si>
  <si>
    <t>Output unit</t>
  </si>
  <si>
    <t>Width B (input unit)</t>
  </si>
  <si>
    <t>Rotate rectangle θ (deg, about origin)</t>
  </si>
  <si>
    <t>cosθ</t>
  </si>
  <si>
    <t>sinθ</t>
  </si>
  <si>
    <r>
      <t>Cut position 1-(1-</t>
    </r>
    <r>
      <rPr>
        <b/>
        <sz val="11"/>
        <rFont val="Calibri"/>
        <family val="1"/>
        <charset val="161"/>
      </rPr>
      <t>λ</t>
    </r>
    <r>
      <rPr>
        <b/>
        <sz val="11"/>
        <rFont val="新細明體"/>
        <family val="1"/>
        <charset val="136"/>
      </rPr>
      <t>)</t>
    </r>
    <r>
      <rPr>
        <b/>
        <sz val="11"/>
        <rFont val="Calibri"/>
        <family val="1"/>
        <charset val="161"/>
      </rPr>
      <t>β</t>
    </r>
    <r>
      <rPr>
        <b/>
        <sz val="11"/>
        <rFont val="新細明體"/>
        <family val="1"/>
        <charset val="136"/>
      </rPr>
      <t>1</t>
    </r>
    <phoneticPr fontId="31" type="noConversion"/>
  </si>
  <si>
    <t>Keep side</t>
  </si>
  <si>
    <t>Above (y &gt;= y_cut)</t>
  </si>
  <si>
    <t>Unit scales (mm per unit)</t>
  </si>
  <si>
    <t>s_in</t>
  </si>
  <si>
    <t>s_out</t>
  </si>
  <si>
    <t>len_in_to_out</t>
  </si>
  <si>
    <t>Rotated rectangle vertices (after rotation θ)</t>
  </si>
  <si>
    <t>Corner</t>
  </si>
  <si>
    <t>x0</t>
  </si>
  <si>
    <t>y0</t>
  </si>
  <si>
    <t>x_rot</t>
  </si>
  <si>
    <t>y_rot</t>
  </si>
  <si>
    <t>Inside?</t>
  </si>
  <si>
    <t>y_cut (input unit)</t>
  </si>
  <si>
    <t>y_cut (output unit)</t>
  </si>
  <si>
    <t>y_min (input unit)</t>
  </si>
  <si>
    <t>y_max (input unit)</t>
  </si>
  <si>
    <t>Clipping edges (Sutherland–Hodgman for y &gt;=/&lt;= y_cut)</t>
  </si>
  <si>
    <t>Edge</t>
  </si>
  <si>
    <t>S idx</t>
  </si>
  <si>
    <t>E idx</t>
  </si>
  <si>
    <t>xS</t>
  </si>
  <si>
    <t>yS</t>
  </si>
  <si>
    <t>xE</t>
  </si>
  <si>
    <t>yE</t>
  </si>
  <si>
    <t>inS</t>
  </si>
  <si>
    <t>inE</t>
  </si>
  <si>
    <t>xInt</t>
  </si>
  <si>
    <t>nOut</t>
  </si>
  <si>
    <t>posStart</t>
  </si>
  <si>
    <t>xOut1</t>
  </si>
  <si>
    <t>yOut1</t>
  </si>
  <si>
    <t>xOut2</t>
  </si>
  <si>
    <t>yOut2</t>
  </si>
  <si>
    <t>CLOSE</t>
    <phoneticPr fontId="31" type="noConversion"/>
  </si>
  <si>
    <t>Total vertices N_out</t>
  </si>
  <si>
    <t>Clipped polygon vertices (in traversal order)</t>
  </si>
  <si>
    <t>k</t>
  </si>
  <si>
    <t>x_out (in)</t>
  </si>
  <si>
    <t>y_out (in)</t>
  </si>
  <si>
    <t>x_out (out)</t>
  </si>
  <si>
    <t>y_out (out)</t>
  </si>
  <si>
    <t>Δ</t>
  </si>
  <si>
    <t>x_term</t>
  </si>
  <si>
    <t>y_term</t>
  </si>
  <si>
    <t>close</t>
  </si>
  <si>
    <t>Results</t>
  </si>
  <si>
    <t>Signed area A_s (in^2)</t>
  </si>
  <si>
    <t>Area A (out^2)</t>
  </si>
  <si>
    <t>Centroid x̄ (out)</t>
  </si>
  <si>
    <t>Centroid ȳ (out)</t>
  </si>
  <si>
    <t>Plot helpers</t>
  </si>
  <si>
    <t>x_min</t>
  </si>
  <si>
    <t>x_max</t>
  </si>
  <si>
    <t>y_min</t>
  </si>
  <si>
    <t>y_max</t>
  </si>
  <si>
    <t>midx</t>
  </si>
  <si>
    <t>midy</t>
  </si>
  <si>
    <t>span</t>
  </si>
  <si>
    <t>Bounds points (invisible)</t>
  </si>
  <si>
    <t>x_b</t>
  </si>
  <si>
    <t>y_b</t>
  </si>
  <si>
    <t>Cut line</t>
  </si>
  <si>
    <t>x_cut</t>
  </si>
  <si>
    <t>y_cut</t>
  </si>
  <si>
    <t>Centroid</t>
  </si>
  <si>
    <t>x_cg</t>
  </si>
  <si>
    <t>y_cg</t>
  </si>
  <si>
    <t>Deepth D (input unit)</t>
    <phoneticPr fontId="1" type="noConversion"/>
  </si>
  <si>
    <t>Rotated Rectangle + Horizontal Cut (No VBA)</t>
    <phoneticPr fontId="1" type="noConversion"/>
  </si>
  <si>
    <t>/20</t>
    <phoneticPr fontId="1" type="noConversion"/>
  </si>
  <si>
    <t>Nature ax=</t>
    <phoneticPr fontId="1" type="noConversion"/>
  </si>
  <si>
    <t>L</t>
    <phoneticPr fontId="1" type="noConversion"/>
  </si>
  <si>
    <t>B(X)</t>
    <phoneticPr fontId="1" type="noConversion"/>
  </si>
  <si>
    <t>D(Y)</t>
    <phoneticPr fontId="1" type="noConversion"/>
  </si>
  <si>
    <t>ψMnx</t>
    <phoneticPr fontId="1" type="noConversion"/>
  </si>
  <si>
    <t>ψMny</t>
    <phoneticPr fontId="1" type="noConversion"/>
  </si>
  <si>
    <r>
      <rPr>
        <sz val="12"/>
        <color theme="1"/>
        <rFont val="Calibri"/>
        <family val="1"/>
        <charset val="161"/>
      </rPr>
      <t>ψ</t>
    </r>
    <r>
      <rPr>
        <sz val="12"/>
        <color theme="1"/>
        <rFont val="新細明體"/>
        <family val="1"/>
        <charset val="136"/>
      </rPr>
      <t>Pn</t>
    </r>
    <phoneticPr fontId="1" type="noConversion"/>
  </si>
  <si>
    <t>theta</t>
  </si>
  <si>
    <t>Mn</t>
  </si>
  <si>
    <t>Pn</t>
  </si>
  <si>
    <t>fiMn_max</t>
  </si>
  <si>
    <t>fiPn_max</t>
  </si>
  <si>
    <t>Maximum 20 bars per side</t>
  </si>
  <si>
    <t>Column P-M Calculation</t>
  </si>
  <si>
    <t>Column X-dir size B =</t>
  </si>
  <si>
    <t>Column Y-dir size D =</t>
  </si>
  <si>
    <t>Concrete strength f'c =</t>
  </si>
  <si>
    <t>Bars parallel to width (X-dir)</t>
  </si>
  <si>
    <t>Bars parallel to depth (Y-dir)</t>
  </si>
  <si>
    <t>Total number of bars</t>
  </si>
  <si>
    <t>As=</t>
  </si>
  <si>
    <t>Yield strength fy =</t>
  </si>
  <si>
    <t>Cover to bar centroid d' =</t>
  </si>
  <si>
    <t>Spiral=1, Tie=2</t>
  </si>
  <si>
    <t>Seismic angle θ =</t>
  </si>
  <si>
    <t>Demand axial Pu =</t>
  </si>
  <si>
    <t>Demand moment Mu =</t>
  </si>
  <si>
    <t>Check result:</t>
  </si>
  <si>
    <t>Moment check</t>
  </si>
  <si>
    <t>kgf/cm^2</t>
  </si>
  <si>
    <t>(horizontal in analysis fig)</t>
  </si>
  <si>
    <t>(vertical in analysis fig)</t>
  </si>
  <si>
    <t>See rebar layout figure</t>
  </si>
  <si>
    <t>cm^2</t>
  </si>
  <si>
    <t>° (clockwise positive)</t>
  </si>
  <si>
    <t>tf/column</t>
  </si>
  <si>
    <t>tf-m/column</t>
  </si>
  <si>
    <t>A=</t>
  </si>
  <si>
    <t>β1=</t>
  </si>
  <si>
    <t>Spaces</t>
  </si>
  <si>
    <t>Steel ratio ρ =</t>
  </si>
  <si>
    <t>α=</t>
  </si>
  <si>
    <t>εy=</t>
  </si>
  <si>
    <t>Radians =</t>
  </si>
  <si>
    <t>εmax=</t>
  </si>
  <si>
    <t>εc=</t>
  </si>
  <si>
    <t>Bar spacing</t>
  </si>
  <si>
    <t>RC Column P-M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</si>
</sst>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00"/>
    <numFmt numFmtId="177" formatCode="&quot;#&quot;0"/>
    <numFmt numFmtId="178" formatCode="0.0000"/>
    <numFmt numFmtId="179" formatCode="0.00000"/>
    <numFmt numFmtId="180" formatCode="0.0"/>
    <numFmt numFmtId="181" formatCode="0.00_ "/>
    <numFmt numFmtId="182" formatCode="0.0_ "/>
    <numFmt numFmtId="183" formatCode="0.000000_ "/>
    <numFmt numFmtId="184" formatCode="0.000E+00"/>
    <numFmt numFmtId="185" formatCode="0.0000_ "/>
    <numFmt numFmtId="186" formatCode="0.00_);[Red]\(0.00\)"/>
    <numFmt numFmtId="187" formatCode="0.00_ ;[Red]\-0.00\ "/>
    <numFmt numFmtId="188" formatCode="[=0]&quot;&quot;;General"/>
  </numFmts>
  <fonts count="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Calibri"/>
      <family val="1"/>
      <charset val="161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Calibri"/>
      <family val="1"/>
      <charset val="136"/>
    </font>
    <font>
      <b/>
      <u/>
      <sz val="12"/>
      <color theme="1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theme="1"/>
      <name val="Calibri"/>
      <family val="2"/>
      <charset val="161"/>
    </font>
    <font>
      <sz val="12"/>
      <color theme="1"/>
      <name val="微軟正黑體"/>
      <family val="2"/>
      <charset val="136"/>
    </font>
    <font>
      <sz val="12"/>
      <color theme="1"/>
      <name val="Microsoft JhengHei Light"/>
      <family val="2"/>
      <charset val="136"/>
    </font>
    <font>
      <sz val="12"/>
      <color theme="1"/>
      <name val="Calibri"/>
      <family val="1"/>
    </font>
    <font>
      <sz val="12"/>
      <color theme="1"/>
      <name val="Calibri"/>
      <family val="2"/>
    </font>
    <font>
      <sz val="9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8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b/>
      <sz val="10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0"/>
      <color rgb="FF333D42"/>
      <name val="Consolas"/>
      <family val="3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Calibri"/>
      <family val="1"/>
      <charset val="161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61"/>
      <scheme val="minor"/>
    </font>
    <font>
      <sz val="11"/>
      <color theme="1"/>
      <name val="Calibri"/>
      <family val="2"/>
      <charset val="161"/>
    </font>
    <font>
      <sz val="12"/>
      <color theme="1"/>
      <name val="新細明體"/>
      <family val="3"/>
      <charset val="136"/>
    </font>
    <font>
      <sz val="12"/>
      <color theme="1"/>
      <name val="新細明體"/>
      <family val="1"/>
      <charset val="161"/>
    </font>
    <font>
      <sz val="12"/>
      <color theme="1"/>
      <name val="新細明體"/>
      <family val="1"/>
      <charset val="136"/>
      <scheme val="minor"/>
    </font>
    <font>
      <b/>
      <u/>
      <sz val="22"/>
      <color rgb="FFFF0000"/>
      <name val="新細明體"/>
      <family val="1"/>
      <charset val="136"/>
    </font>
    <font>
      <b/>
      <u/>
      <sz val="12"/>
      <color theme="1"/>
      <name val="新細明體"/>
      <family val="1"/>
      <charset val="136"/>
    </font>
    <font>
      <sz val="12"/>
      <color theme="1"/>
      <name val="新細明體"/>
      <family val="2"/>
      <charset val="161"/>
    </font>
    <font>
      <b/>
      <sz val="12"/>
      <color theme="1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8EEF7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27" fillId="0" borderId="0"/>
  </cellStyleXfs>
  <cellXfs count="11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2" fontId="16" fillId="0" borderId="0" xfId="0" applyNumberFormat="1" applyFont="1" applyAlignment="1">
      <alignment horizontal="center"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181" fontId="17" fillId="0" borderId="1" xfId="0" applyNumberFormat="1" applyFont="1" applyBorder="1" applyAlignment="1">
      <alignment horizontal="center" vertical="center"/>
    </xf>
    <xf numFmtId="186" fontId="0" fillId="0" borderId="0" xfId="0" applyNumberFormat="1">
      <alignment vertical="center"/>
    </xf>
    <xf numFmtId="181" fontId="0" fillId="0" borderId="0" xfId="0" applyNumberFormat="1" applyAlignment="1">
      <alignment horizontal="right" vertical="center"/>
    </xf>
    <xf numFmtId="187" fontId="0" fillId="0" borderId="0" xfId="0" applyNumberFormat="1" applyAlignment="1">
      <alignment horizontal="right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85" fontId="0" fillId="0" borderId="1" xfId="0" applyNumberForma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180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right" vertical="center"/>
    </xf>
    <xf numFmtId="2" fontId="2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8" fontId="0" fillId="0" borderId="0" xfId="0" applyNumberFormat="1">
      <alignment vertical="center"/>
    </xf>
    <xf numFmtId="188" fontId="0" fillId="0" borderId="0" xfId="0" applyNumberFormat="1" applyAlignment="1">
      <alignment horizontal="right" vertical="center"/>
    </xf>
    <xf numFmtId="188" fontId="0" fillId="3" borderId="0" xfId="0" applyNumberFormat="1" applyFill="1">
      <alignment vertical="center"/>
    </xf>
    <xf numFmtId="188" fontId="0" fillId="2" borderId="0" xfId="0" applyNumberFormat="1" applyFill="1">
      <alignment vertical="center"/>
    </xf>
    <xf numFmtId="177" fontId="0" fillId="0" borderId="0" xfId="0" applyNumberFormat="1">
      <alignment vertical="center"/>
    </xf>
    <xf numFmtId="2" fontId="24" fillId="0" borderId="0" xfId="0" applyNumberFormat="1" applyFont="1">
      <alignment vertical="center"/>
    </xf>
    <xf numFmtId="0" fontId="8" fillId="0" borderId="0" xfId="1">
      <alignment vertical="center"/>
    </xf>
    <xf numFmtId="0" fontId="26" fillId="0" borderId="0" xfId="1" applyFont="1">
      <alignment vertical="center"/>
    </xf>
    <xf numFmtId="0" fontId="8" fillId="0" borderId="0" xfId="1" applyAlignment="1">
      <alignment horizontal="center"/>
    </xf>
    <xf numFmtId="0" fontId="0" fillId="0" borderId="0" xfId="0" applyAlignment="1">
      <alignment vertical="center" wrapText="1"/>
    </xf>
    <xf numFmtId="0" fontId="27" fillId="0" borderId="0" xfId="2"/>
    <xf numFmtId="0" fontId="29" fillId="0" borderId="0" xfId="2" applyFont="1" applyAlignment="1">
      <alignment horizontal="left" vertical="center"/>
    </xf>
    <xf numFmtId="0" fontId="32" fillId="0" borderId="0" xfId="2" applyFont="1"/>
    <xf numFmtId="0" fontId="27" fillId="5" borderId="12" xfId="2" applyFill="1" applyBorder="1"/>
    <xf numFmtId="0" fontId="29" fillId="0" borderId="0" xfId="2" applyFont="1"/>
    <xf numFmtId="0" fontId="27" fillId="0" borderId="12" xfId="2" applyBorder="1"/>
    <xf numFmtId="0" fontId="29" fillId="6" borderId="12" xfId="2" applyFont="1" applyFill="1" applyBorder="1" applyAlignment="1">
      <alignment horizontal="center" vertical="center"/>
    </xf>
    <xf numFmtId="0" fontId="27" fillId="0" borderId="12" xfId="2" applyBorder="1" applyAlignment="1">
      <alignment horizontal="center" vertical="center"/>
    </xf>
    <xf numFmtId="0" fontId="27" fillId="4" borderId="12" xfId="2" applyFill="1" applyBorder="1"/>
    <xf numFmtId="176" fontId="27" fillId="4" borderId="12" xfId="2" applyNumberFormat="1" applyFill="1" applyBorder="1"/>
    <xf numFmtId="0" fontId="27" fillId="0" borderId="0" xfId="2" applyAlignment="1">
      <alignment horizontal="center"/>
    </xf>
    <xf numFmtId="176" fontId="27" fillId="0" borderId="0" xfId="2" applyNumberFormat="1"/>
    <xf numFmtId="0" fontId="27" fillId="4" borderId="0" xfId="2" applyFill="1"/>
    <xf numFmtId="0" fontId="29" fillId="0" borderId="12" xfId="2" applyFont="1" applyBorder="1"/>
    <xf numFmtId="180" fontId="27" fillId="4" borderId="12" xfId="2" applyNumberFormat="1" applyFill="1" applyBorder="1"/>
    <xf numFmtId="179" fontId="27" fillId="4" borderId="12" xfId="2" applyNumberFormat="1" applyFill="1" applyBorder="1"/>
    <xf numFmtId="0" fontId="29" fillId="4" borderId="12" xfId="2" applyFont="1" applyFill="1" applyBorder="1"/>
    <xf numFmtId="176" fontId="27" fillId="0" borderId="12" xfId="2" applyNumberFormat="1" applyBorder="1"/>
    <xf numFmtId="0" fontId="28" fillId="0" borderId="0" xfId="2" applyFont="1"/>
    <xf numFmtId="0" fontId="27" fillId="0" borderId="0" xfId="2" quotePrefix="1"/>
    <xf numFmtId="2" fontId="27" fillId="4" borderId="12" xfId="2" applyNumberFormat="1" applyFill="1" applyBorder="1"/>
    <xf numFmtId="0" fontId="34" fillId="0" borderId="0" xfId="0" applyFont="1">
      <alignment vertical="center"/>
    </xf>
    <xf numFmtId="0" fontId="27" fillId="0" borderId="0" xfId="2" applyAlignment="1">
      <alignment horizontal="right"/>
    </xf>
    <xf numFmtId="178" fontId="27" fillId="0" borderId="0" xfId="2" applyNumberFormat="1"/>
    <xf numFmtId="2" fontId="27" fillId="0" borderId="0" xfId="2" applyNumberFormat="1" applyAlignment="1">
      <alignment horizontal="right"/>
    </xf>
    <xf numFmtId="179" fontId="0" fillId="0" borderId="1" xfId="0" applyNumberFormat="1" applyBorder="1" applyAlignment="1">
      <alignment horizontal="center" vertical="center"/>
    </xf>
    <xf numFmtId="185" fontId="0" fillId="0" borderId="1" xfId="0" applyNumberFormat="1" applyBorder="1">
      <alignment vertical="center"/>
    </xf>
    <xf numFmtId="0" fontId="16" fillId="0" borderId="0" xfId="0" applyFont="1" applyAlignment="1">
      <alignment horizontal="center" vertical="center" wrapText="1"/>
    </xf>
    <xf numFmtId="0" fontId="35" fillId="0" borderId="0" xfId="0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9" fillId="0" borderId="0" xfId="2" applyFont="1"/>
    <xf numFmtId="0" fontId="27" fillId="0" borderId="0" xfId="2"/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0" fillId="0" borderId="0" xfId="0" applyAlignment="1"/>
    <xf numFmtId="0" fontId="39" fillId="0" borderId="0" xfId="0" applyFont="1" applyAlignment="1">
      <alignment horizontal="right" vertical="center"/>
    </xf>
    <xf numFmtId="0" fontId="40" fillId="0" borderId="0" xfId="0" applyFont="1" applyAlignment="1">
      <alignment horizontal="right" vertical="center"/>
    </xf>
  </cellXfs>
  <cellStyles count="3">
    <cellStyle name="一般" xfId="0" builtinId="0"/>
    <cellStyle name="一般 2" xfId="2" xr:uid="{85498979-90F3-47C4-B3DC-6E0CE6DFCA69}"/>
    <cellStyle name="一般_Book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/>
              <a:t>P-M</a:t>
            </a:r>
            <a:r>
              <a:rPr lang="zh-TW" altLang="en-US" sz="1600" b="1" baseline="0"/>
              <a:t> </a:t>
            </a:r>
            <a:r>
              <a:rPr lang="en-US" altLang="zh-TW" sz="1600" b="1" baseline="0"/>
              <a:t>Curve</a:t>
            </a:r>
            <a:endParaRPr lang="zh-TW" alt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11156303123321"/>
          <c:y val="8.4400084074536322E-2"/>
          <c:w val="0.85110652865478609"/>
          <c:h val="0.80814388703188211"/>
        </c:manualLayout>
      </c:layout>
      <c:scatterChart>
        <c:scatterStyle val="lineMarker"/>
        <c:varyColors val="0"/>
        <c:ser>
          <c:idx val="0"/>
          <c:order val="0"/>
          <c:tx>
            <c:v>P-M</c:v>
          </c:tx>
          <c:spPr>
            <a:ln w="9525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6350">
                <a:noFill/>
                <a:prstDash val="solid"/>
              </a:ln>
              <a:effectLst/>
            </c:spPr>
          </c:marker>
          <c:xVal>
            <c:numRef>
              <c:f>check!$C$24:$C$45</c:f>
              <c:numCache>
                <c:formatCode>0.00_ </c:formatCode>
                <c:ptCount val="22"/>
                <c:pt idx="0">
                  <c:v>8.8817841970012523E-16</c:v>
                </c:pt>
                <c:pt idx="1">
                  <c:v>8.8817841970012523E-16</c:v>
                </c:pt>
                <c:pt idx="2">
                  <c:v>30.159453827969621</c:v>
                </c:pt>
                <c:pt idx="3">
                  <c:v>30.498930666666674</c:v>
                </c:pt>
                <c:pt idx="4">
                  <c:v>33.705819750000003</c:v>
                </c:pt>
                <c:pt idx="5">
                  <c:v>36.582698000000008</c:v>
                </c:pt>
                <c:pt idx="6">
                  <c:v>39.149540750000007</c:v>
                </c:pt>
                <c:pt idx="7">
                  <c:v>41.569386321428574</c:v>
                </c:pt>
                <c:pt idx="8">
                  <c:v>43.615521990384622</c:v>
                </c:pt>
                <c:pt idx="9">
                  <c:v>45.455669499999992</c:v>
                </c:pt>
                <c:pt idx="10">
                  <c:v>47.150892306818179</c:v>
                </c:pt>
                <c:pt idx="11">
                  <c:v>47.809380050000001</c:v>
                </c:pt>
                <c:pt idx="12">
                  <c:v>46.916946208333329</c:v>
                </c:pt>
                <c:pt idx="13">
                  <c:v>45.849558000000009</c:v>
                </c:pt>
                <c:pt idx="14">
                  <c:v>43.570895642857145</c:v>
                </c:pt>
                <c:pt idx="15">
                  <c:v>40.128587500000002</c:v>
                </c:pt>
                <c:pt idx="16">
                  <c:v>35.796292199999996</c:v>
                </c:pt>
                <c:pt idx="17">
                  <c:v>30.627479000000001</c:v>
                </c:pt>
                <c:pt idx="18">
                  <c:v>24.3945735</c:v>
                </c:pt>
                <c:pt idx="19">
                  <c:v>15.701241000000001</c:v>
                </c:pt>
                <c:pt idx="20">
                  <c:v>4.8425562499999995</c:v>
                </c:pt>
                <c:pt idx="21">
                  <c:v>-8.8817841970012523E-16</c:v>
                </c:pt>
              </c:numCache>
            </c:numRef>
          </c:xVal>
          <c:yVal>
            <c:numRef>
              <c:f>check!$D$24:$D$45</c:f>
              <c:numCache>
                <c:formatCode>0.00_ </c:formatCode>
                <c:ptCount val="22"/>
                <c:pt idx="0" formatCode="0.00_ ;[Red]\-0.00\ ">
                  <c:v>611.50040000000001</c:v>
                </c:pt>
                <c:pt idx="1">
                  <c:v>611.50040000000001</c:v>
                </c:pt>
                <c:pt idx="2" formatCode="0.00_ ;[Red]\-0.00\ ">
                  <c:v>441.76603646408842</c:v>
                </c:pt>
                <c:pt idx="3" formatCode="0.00_ ;[Red]\-0.00\ ">
                  <c:v>439.15200000000004</c:v>
                </c:pt>
                <c:pt idx="4" formatCode="0.00_ ;[Red]\-0.00\ ">
                  <c:v>412.62920000000003</c:v>
                </c:pt>
                <c:pt idx="5" formatCode="0.00_ ;[Red]\-0.00\ ">
                  <c:v>385.31980000000004</c:v>
                </c:pt>
                <c:pt idx="6" formatCode="0.00_ ;[Red]\-0.00\ ">
                  <c:v>357.06648000000007</c:v>
                </c:pt>
                <c:pt idx="7" formatCode="0.00_ ;[Red]\-0.00\ ">
                  <c:v>329.02357142857142</c:v>
                </c:pt>
                <c:pt idx="8" formatCode="0.00_ ;[Red]\-0.00\ ">
                  <c:v>298.21336923076922</c:v>
                </c:pt>
                <c:pt idx="9" formatCode="0.00_ ;[Red]\-0.00\ ">
                  <c:v>265.63980000000004</c:v>
                </c:pt>
                <c:pt idx="10" formatCode="0.00_ ;[Red]\-0.00\ ">
                  <c:v>230.82194545454544</c:v>
                </c:pt>
                <c:pt idx="11" formatCode="0.00_ ;[Red]\-0.00\ ">
                  <c:v>198.23020000000005</c:v>
                </c:pt>
                <c:pt idx="12" formatCode="0.00_ ;[Red]\-0.00\ ">
                  <c:v>170.24819999999994</c:v>
                </c:pt>
                <c:pt idx="13" formatCode="0.00_ ;[Red]\-0.00\ ">
                  <c:v>141.68480000000005</c:v>
                </c:pt>
                <c:pt idx="14" formatCode="0.00_ ;[Red]\-0.00\ ">
                  <c:v>110.59874285714287</c:v>
                </c:pt>
                <c:pt idx="15" formatCode="0.00_ ;[Red]\-0.00\ ">
                  <c:v>80.18040000000002</c:v>
                </c:pt>
                <c:pt idx="16" formatCode="0.00_ ;[Red]\-0.00\ ">
                  <c:v>45.686720000000008</c:v>
                </c:pt>
                <c:pt idx="17" formatCode="0.00_ ;[Red]\-0.00\ ">
                  <c:v>10.353999999999999</c:v>
                </c:pt>
                <c:pt idx="18" formatCode="0.00_ ;[Red]\-0.00\ ">
                  <c:v>-23.829600000000013</c:v>
                </c:pt>
                <c:pt idx="19" formatCode="0.00_ ;[Red]\-0.00\ ">
                  <c:v>-69.253600000000006</c:v>
                </c:pt>
                <c:pt idx="20" formatCode="0.00_ ;[Red]\-0.00\ ">
                  <c:v>-123.41000000000001</c:v>
                </c:pt>
                <c:pt idx="21" formatCode="0.00_ ;[Red]\-0.00\ ">
                  <c:v>-143.64000000000001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2-4957-99C0-119146010D32}"/>
            </c:ext>
          </c:extLst>
        </c:ser>
        <c:ser>
          <c:idx val="3"/>
          <c:order val="1"/>
          <c:tx>
            <c:v>ψ(Pn-Mn)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check!$F$24:$F$45</c:f>
              <c:numCache>
                <c:formatCode>0.00_ </c:formatCode>
                <c:ptCount val="22"/>
                <c:pt idx="0">
                  <c:v>5.7731597280508142E-16</c:v>
                </c:pt>
                <c:pt idx="1">
                  <c:v>14.125173597147208</c:v>
                </c:pt>
                <c:pt idx="2">
                  <c:v>19.603644988180253</c:v>
                </c:pt>
                <c:pt idx="3">
                  <c:v>19.824304933333337</c:v>
                </c:pt>
                <c:pt idx="4">
                  <c:v>21.908782837500002</c:v>
                </c:pt>
                <c:pt idx="5">
                  <c:v>23.778753700000006</c:v>
                </c:pt>
                <c:pt idx="6">
                  <c:v>25.447201487500006</c:v>
                </c:pt>
                <c:pt idx="7">
                  <c:v>27.020101108928575</c:v>
                </c:pt>
                <c:pt idx="8">
                  <c:v>28.350089293750006</c:v>
                </c:pt>
                <c:pt idx="9">
                  <c:v>29.546185174999994</c:v>
                </c:pt>
                <c:pt idx="10">
                  <c:v>30.648079999431818</c:v>
                </c:pt>
                <c:pt idx="11">
                  <c:v>31.957289527539217</c:v>
                </c:pt>
                <c:pt idx="12">
                  <c:v>33.654476120029962</c:v>
                </c:pt>
                <c:pt idx="13">
                  <c:v>35.690734364705889</c:v>
                </c:pt>
                <c:pt idx="14">
                  <c:v>37.340379613255308</c:v>
                </c:pt>
                <c:pt idx="15">
                  <c:v>36.115728750000002</c:v>
                </c:pt>
                <c:pt idx="16">
                  <c:v>32.216662979999995</c:v>
                </c:pt>
                <c:pt idx="17">
                  <c:v>27.564731100000003</c:v>
                </c:pt>
                <c:pt idx="18">
                  <c:v>21.955116150000002</c:v>
                </c:pt>
                <c:pt idx="19">
                  <c:v>14.131116900000002</c:v>
                </c:pt>
                <c:pt idx="20">
                  <c:v>4.358300625</c:v>
                </c:pt>
                <c:pt idx="21">
                  <c:v>-7.9936057773011273E-16</c:v>
                </c:pt>
              </c:numCache>
            </c:numRef>
          </c:xVal>
          <c:yVal>
            <c:numRef>
              <c:f>check!$G$24:$G$45</c:f>
              <c:numCache>
                <c:formatCode>0.00_ </c:formatCode>
                <c:ptCount val="22"/>
                <c:pt idx="0">
                  <c:v>317.980208</c:v>
                </c:pt>
                <c:pt idx="1">
                  <c:v>317.980208</c:v>
                </c:pt>
                <c:pt idx="2">
                  <c:v>287.14792370165748</c:v>
                </c:pt>
                <c:pt idx="3">
                  <c:v>285.44880000000006</c:v>
                </c:pt>
                <c:pt idx="4">
                  <c:v>268.20898000000005</c:v>
                </c:pt>
                <c:pt idx="5">
                  <c:v>250.45787000000004</c:v>
                </c:pt>
                <c:pt idx="6">
                  <c:v>232.09321200000005</c:v>
                </c:pt>
                <c:pt idx="7">
                  <c:v>213.86532142857143</c:v>
                </c:pt>
                <c:pt idx="8">
                  <c:v>193.83868999999999</c:v>
                </c:pt>
                <c:pt idx="9">
                  <c:v>172.66587000000004</c:v>
                </c:pt>
                <c:pt idx="10">
                  <c:v>150.03426454545453</c:v>
                </c:pt>
                <c:pt idx="11">
                  <c:v>132.5032846666667</c:v>
                </c:pt>
                <c:pt idx="12">
                  <c:v>122.12248333333331</c:v>
                </c:pt>
                <c:pt idx="13">
                  <c:v>110.29189333333338</c:v>
                </c:pt>
                <c:pt idx="14">
                  <c:v>94.783432428971608</c:v>
                </c:pt>
                <c:pt idx="15">
                  <c:v>72.162360000000021</c:v>
                </c:pt>
                <c:pt idx="16">
                  <c:v>41.118048000000009</c:v>
                </c:pt>
                <c:pt idx="17">
                  <c:v>9.3186</c:v>
                </c:pt>
                <c:pt idx="18">
                  <c:v>-21.446640000000013</c:v>
                </c:pt>
                <c:pt idx="19">
                  <c:v>-62.328240000000008</c:v>
                </c:pt>
                <c:pt idx="20">
                  <c:v>-111.06900000000002</c:v>
                </c:pt>
                <c:pt idx="21">
                  <c:v>-129.27600000000001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22-4957-99C0-119146010D32}"/>
            </c:ext>
          </c:extLst>
        </c:ser>
        <c:ser>
          <c:idx val="1"/>
          <c:order val="2"/>
          <c:tx>
            <c:v>Mu,Pu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5875" cmpd="dbl">
                <a:solidFill>
                  <a:srgbClr val="FF0000"/>
                </a:solidFill>
              </a:ln>
              <a:effectLst/>
            </c:spPr>
          </c:marker>
          <c:dLbls>
            <c:numFmt formatCode="#,##0.0_ ;[Red]\-#,##0.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check!$C$15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check!$C$14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22-4957-99C0-119146010D32}"/>
            </c:ext>
          </c:extLst>
        </c:ser>
        <c:ser>
          <c:idx val="2"/>
          <c:order val="3"/>
          <c:tx>
            <c:v>ETABS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check!$V$24:$V$34</c:f>
            </c:numRef>
          </c:xVal>
          <c:yVal>
            <c:numRef>
              <c:f>check!$T$24:$T$34</c:f>
            </c:numRef>
          </c:yVal>
          <c:smooth val="0"/>
          <c:extLst>
            <c:ext xmlns:c16="http://schemas.microsoft.com/office/drawing/2014/chart" uri="{C3380CC4-5D6E-409C-BE32-E72D297353CC}">
              <c16:uniqueId val="{00000000-DE6B-4B76-BA5F-A55C366E729B}"/>
            </c:ext>
          </c:extLst>
        </c:ser>
        <c:ser>
          <c:idx val="4"/>
          <c:order val="4"/>
          <c:tx>
            <c:v>FIBER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check!$AB$24:$AB$34</c:f>
            </c:numRef>
          </c:xVal>
          <c:yVal>
            <c:numRef>
              <c:f>check!$Z$24:$Z$34</c:f>
            </c:numRef>
          </c:yVal>
          <c:smooth val="0"/>
          <c:extLst>
            <c:ext xmlns:c16="http://schemas.microsoft.com/office/drawing/2014/chart" uri="{C3380CC4-5D6E-409C-BE32-E72D297353CC}">
              <c16:uniqueId val="{00000001-DE6B-4B76-BA5F-A55C366E729B}"/>
            </c:ext>
          </c:extLst>
        </c:ser>
        <c:ser>
          <c:idx val="5"/>
          <c:order val="5"/>
          <c:tx>
            <c:v>YOUN-PM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check!$AR$3:$AR$146</c:f>
            </c:numRef>
          </c:xVal>
          <c:yVal>
            <c:numRef>
              <c:f>check!$AS$3:$AS$146</c:f>
            </c:numRef>
          </c:yVal>
          <c:smooth val="0"/>
          <c:extLst>
            <c:ext xmlns:c16="http://schemas.microsoft.com/office/drawing/2014/chart" uri="{C3380CC4-5D6E-409C-BE32-E72D297353CC}">
              <c16:uniqueId val="{00000000-82AC-4207-8007-6BA8F5966069}"/>
            </c:ext>
          </c:extLst>
        </c:ser>
        <c:ser>
          <c:idx val="6"/>
          <c:order val="6"/>
          <c:tx>
            <c:v>YOUN-FIPM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check!$AT$3:$AT$146</c:f>
            </c:numRef>
          </c:xVal>
          <c:yVal>
            <c:numRef>
              <c:f>check!$AU$3:$AU$146</c:f>
            </c:numRef>
          </c:yVal>
          <c:smooth val="0"/>
          <c:extLst>
            <c:ext xmlns:c16="http://schemas.microsoft.com/office/drawing/2014/chart" uri="{C3380CC4-5D6E-409C-BE32-E72D297353CC}">
              <c16:uniqueId val="{00000001-82AC-4207-8007-6BA8F5966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140656"/>
        <c:axId val="1906134000"/>
      </c:scatterChart>
      <c:valAx>
        <c:axId val="190614065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200" b="1"/>
                  <a:t>Moment</a:t>
                </a:r>
                <a:r>
                  <a:rPr lang="en-US" altLang="zh-TW" sz="1200" b="1" baseline="0"/>
                  <a:t> </a:t>
                </a:r>
                <a:r>
                  <a:rPr lang="en-US" altLang="zh-TW" sz="1200" b="1"/>
                  <a:t>M (tf-m)</a:t>
                </a:r>
                <a:endParaRPr lang="zh-TW" altLang="en-US" sz="1200" b="1"/>
              </a:p>
            </c:rich>
          </c:tx>
          <c:layout>
            <c:manualLayout>
              <c:xMode val="edge"/>
              <c:yMode val="edge"/>
              <c:x val="0.46067475940507435"/>
              <c:y val="0.92199631504195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6134000"/>
        <c:crosses val="autoZero"/>
        <c:crossBetween val="midCat"/>
      </c:valAx>
      <c:valAx>
        <c:axId val="19061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50" b="1"/>
                  <a:t>Axial</a:t>
                </a:r>
                <a:r>
                  <a:rPr lang="en-US" altLang="zh-TW" sz="1050" b="1" baseline="0"/>
                  <a:t> Force</a:t>
                </a:r>
                <a:r>
                  <a:rPr lang="zh-TW" altLang="en-US" sz="1050" b="1"/>
                  <a:t> </a:t>
                </a:r>
                <a:r>
                  <a:rPr lang="en-US" altLang="zh-TW" sz="1050" b="1"/>
                  <a:t>P (tf)</a:t>
                </a:r>
                <a:endParaRPr lang="zh-TW" altLang="en-US" sz="1050" b="1"/>
              </a:p>
            </c:rich>
          </c:tx>
          <c:layout>
            <c:manualLayout>
              <c:xMode val="edge"/>
              <c:yMode val="edge"/>
              <c:x val="1.215339284329984E-2"/>
              <c:y val="0.45552623071921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614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legendEntry>
      <c:layout>
        <c:manualLayout>
          <c:xMode val="edge"/>
          <c:yMode val="edge"/>
          <c:x val="0.70427551867003113"/>
          <c:y val="0.1105061389830609"/>
          <c:w val="0.18535770650018046"/>
          <c:h val="0.13651691342823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b="1"/>
              <a:t>Rebar</a:t>
            </a:r>
            <a:r>
              <a:rPr lang="en-US" altLang="zh-TW" b="1" baseline="0"/>
              <a:t> position</a:t>
            </a:r>
            <a:endParaRPr lang="zh-TW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2327748108630077E-2"/>
          <c:y val="5.4929221456801708E-2"/>
          <c:w val="0.89189818087022288"/>
          <c:h val="0.91060156686221871"/>
        </c:manualLayout>
      </c:layout>
      <c:scatterChart>
        <c:scatterStyle val="smoothMarker"/>
        <c:varyColors val="0"/>
        <c:ser>
          <c:idx val="1"/>
          <c:order val="1"/>
          <c:tx>
            <c:strRef>
              <c:f>check!$B$22</c:f>
              <c:strCache>
                <c:ptCount val="1"/>
                <c:pt idx="0">
                  <c:v>rebar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bar!$C$3:$C$402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6.3333333333333357</c:v>
                </c:pt>
                <c:pt idx="2">
                  <c:v>-6.3333333333333321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6.3333333333333357</c:v>
                </c:pt>
                <c:pt idx="62">
                  <c:v>-6.3333333333333321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xVal>
          <c:yVal>
            <c:numRef>
              <c:f>bar!$D$3:$D$402</c:f>
              <c:numCache>
                <c:formatCode>0.000</c:formatCode>
                <c:ptCount val="40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4.6666666666666661</c:v>
                </c:pt>
                <c:pt idx="21">
                  <c:v>14</c:v>
                </c:pt>
                <c:pt idx="22">
                  <c:v>14</c:v>
                </c:pt>
                <c:pt idx="23">
                  <c:v>4.6666666666666661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-4.6666666666666679</c:v>
                </c:pt>
                <c:pt idx="41">
                  <c:v>14</c:v>
                </c:pt>
                <c:pt idx="42">
                  <c:v>14</c:v>
                </c:pt>
                <c:pt idx="43">
                  <c:v>-4.6666666666666679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-14</c:v>
                </c:pt>
                <c:pt idx="61">
                  <c:v>-14</c:v>
                </c:pt>
                <c:pt idx="62">
                  <c:v>-14</c:v>
                </c:pt>
                <c:pt idx="63">
                  <c:v>-14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14</c:v>
                </c:pt>
                <c:pt idx="94">
                  <c:v>14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14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14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14</c:v>
                </c:pt>
                <c:pt idx="138">
                  <c:v>14</c:v>
                </c:pt>
                <c:pt idx="139">
                  <c:v>14</c:v>
                </c:pt>
                <c:pt idx="140">
                  <c:v>14</c:v>
                </c:pt>
                <c:pt idx="141">
                  <c:v>14</c:v>
                </c:pt>
                <c:pt idx="142">
                  <c:v>14</c:v>
                </c:pt>
                <c:pt idx="143">
                  <c:v>14</c:v>
                </c:pt>
                <c:pt idx="144">
                  <c:v>14</c:v>
                </c:pt>
                <c:pt idx="145">
                  <c:v>14</c:v>
                </c:pt>
                <c:pt idx="146">
                  <c:v>14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14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14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14</c:v>
                </c:pt>
                <c:pt idx="309">
                  <c:v>14</c:v>
                </c:pt>
                <c:pt idx="310">
                  <c:v>14</c:v>
                </c:pt>
                <c:pt idx="311">
                  <c:v>14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14</c:v>
                </c:pt>
                <c:pt idx="337">
                  <c:v>14</c:v>
                </c:pt>
                <c:pt idx="338">
                  <c:v>14</c:v>
                </c:pt>
                <c:pt idx="339">
                  <c:v>14</c:v>
                </c:pt>
                <c:pt idx="340">
                  <c:v>14</c:v>
                </c:pt>
                <c:pt idx="341">
                  <c:v>14</c:v>
                </c:pt>
                <c:pt idx="342">
                  <c:v>14</c:v>
                </c:pt>
                <c:pt idx="343">
                  <c:v>14</c:v>
                </c:pt>
                <c:pt idx="344">
                  <c:v>14</c:v>
                </c:pt>
                <c:pt idx="345">
                  <c:v>14</c:v>
                </c:pt>
                <c:pt idx="346">
                  <c:v>14</c:v>
                </c:pt>
                <c:pt idx="347">
                  <c:v>14</c:v>
                </c:pt>
                <c:pt idx="348">
                  <c:v>14</c:v>
                </c:pt>
                <c:pt idx="349">
                  <c:v>14</c:v>
                </c:pt>
                <c:pt idx="350">
                  <c:v>14</c:v>
                </c:pt>
                <c:pt idx="351">
                  <c:v>14</c:v>
                </c:pt>
                <c:pt idx="352">
                  <c:v>14</c:v>
                </c:pt>
                <c:pt idx="353">
                  <c:v>14</c:v>
                </c:pt>
                <c:pt idx="354">
                  <c:v>14</c:v>
                </c:pt>
                <c:pt idx="355">
                  <c:v>14</c:v>
                </c:pt>
                <c:pt idx="356">
                  <c:v>14</c:v>
                </c:pt>
                <c:pt idx="357">
                  <c:v>14</c:v>
                </c:pt>
                <c:pt idx="358">
                  <c:v>14</c:v>
                </c:pt>
                <c:pt idx="359">
                  <c:v>14</c:v>
                </c:pt>
                <c:pt idx="360">
                  <c:v>14</c:v>
                </c:pt>
                <c:pt idx="361">
                  <c:v>14</c:v>
                </c:pt>
                <c:pt idx="362">
                  <c:v>14</c:v>
                </c:pt>
                <c:pt idx="363">
                  <c:v>14</c:v>
                </c:pt>
                <c:pt idx="364">
                  <c:v>14</c:v>
                </c:pt>
                <c:pt idx="365">
                  <c:v>14</c:v>
                </c:pt>
                <c:pt idx="366">
                  <c:v>14</c:v>
                </c:pt>
                <c:pt idx="367">
                  <c:v>14</c:v>
                </c:pt>
                <c:pt idx="368">
                  <c:v>14</c:v>
                </c:pt>
                <c:pt idx="369">
                  <c:v>14</c:v>
                </c:pt>
                <c:pt idx="370">
                  <c:v>14</c:v>
                </c:pt>
                <c:pt idx="371">
                  <c:v>14</c:v>
                </c:pt>
                <c:pt idx="372">
                  <c:v>14</c:v>
                </c:pt>
                <c:pt idx="373">
                  <c:v>14</c:v>
                </c:pt>
                <c:pt idx="374">
                  <c:v>14</c:v>
                </c:pt>
                <c:pt idx="375">
                  <c:v>14</c:v>
                </c:pt>
                <c:pt idx="376">
                  <c:v>14</c:v>
                </c:pt>
                <c:pt idx="377">
                  <c:v>14</c:v>
                </c:pt>
                <c:pt idx="378">
                  <c:v>14</c:v>
                </c:pt>
                <c:pt idx="379">
                  <c:v>14</c:v>
                </c:pt>
                <c:pt idx="380">
                  <c:v>14</c:v>
                </c:pt>
                <c:pt idx="381">
                  <c:v>14</c:v>
                </c:pt>
                <c:pt idx="382">
                  <c:v>14</c:v>
                </c:pt>
                <c:pt idx="383">
                  <c:v>14</c:v>
                </c:pt>
                <c:pt idx="384">
                  <c:v>14</c:v>
                </c:pt>
                <c:pt idx="385">
                  <c:v>14</c:v>
                </c:pt>
                <c:pt idx="386">
                  <c:v>14</c:v>
                </c:pt>
                <c:pt idx="387">
                  <c:v>14</c:v>
                </c:pt>
                <c:pt idx="388">
                  <c:v>14</c:v>
                </c:pt>
                <c:pt idx="389">
                  <c:v>14</c:v>
                </c:pt>
                <c:pt idx="390">
                  <c:v>14</c:v>
                </c:pt>
                <c:pt idx="391">
                  <c:v>14</c:v>
                </c:pt>
                <c:pt idx="392">
                  <c:v>14</c:v>
                </c:pt>
                <c:pt idx="393">
                  <c:v>14</c:v>
                </c:pt>
                <c:pt idx="394">
                  <c:v>14</c:v>
                </c:pt>
                <c:pt idx="395">
                  <c:v>14</c:v>
                </c:pt>
                <c:pt idx="396">
                  <c:v>14</c:v>
                </c:pt>
                <c:pt idx="397">
                  <c:v>14</c:v>
                </c:pt>
                <c:pt idx="398">
                  <c:v>14</c:v>
                </c:pt>
                <c:pt idx="399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1B-4AD9-AF49-77F6A5EEE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515423"/>
        <c:axId val="1290993903"/>
      </c:scatterChart>
      <c:scatterChart>
        <c:scatterStyle val="lineMarker"/>
        <c:varyColors val="0"/>
        <c:ser>
          <c:idx val="0"/>
          <c:order val="0"/>
          <c:tx>
            <c:v>RC圓柱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rectangle!$B$3:$B$363</c:f>
              <c:numCache>
                <c:formatCode>0.000</c:formatCode>
                <c:ptCount val="361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xVal>
          <c:yVal>
            <c:numRef>
              <c:f>rectangle!$C$3:$C$363</c:f>
              <c:numCache>
                <c:formatCode>0.000</c:formatCode>
                <c:ptCount val="361"/>
                <c:pt idx="0">
                  <c:v>20</c:v>
                </c:pt>
                <c:pt idx="1">
                  <c:v>20</c:v>
                </c:pt>
                <c:pt idx="2">
                  <c:v>-20</c:v>
                </c:pt>
                <c:pt idx="3">
                  <c:v>-20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B-4AD9-AF49-77F6A5EEE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515423"/>
        <c:axId val="1290993903"/>
      </c:scatterChart>
      <c:valAx>
        <c:axId val="1341515423"/>
        <c:scaling>
          <c:orientation val="minMax"/>
          <c:max val="1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0993903"/>
        <c:crosses val="autoZero"/>
        <c:crossBetween val="midCat"/>
      </c:valAx>
      <c:valAx>
        <c:axId val="1290993903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41515423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0961507648852881E-2"/>
          <c:y val="6.2677419213667193E-2"/>
          <c:w val="0.86737148529469632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'R10'!$D$34:$D$42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'R10'!$E$34:$E$42</c:f>
              <c:numCache>
                <c:formatCode>0.000</c:formatCode>
                <c:ptCount val="9"/>
                <c:pt idx="0">
                  <c:v>3.7499999999999964</c:v>
                </c:pt>
                <c:pt idx="1">
                  <c:v>25</c:v>
                </c:pt>
                <c:pt idx="2">
                  <c:v>25</c:v>
                </c:pt>
                <c:pt idx="3">
                  <c:v>3.7499999999999964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3.7499999999999964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B-42AB-8FD5-DCBB7B1EECDE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9A0B-42AB-8FD5-DCBB7B1EECDE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'R10'!$F$70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'R10'!$G$70</c:f>
              <c:numCache>
                <c:formatCode>General</c:formatCode>
                <c:ptCount val="1"/>
                <c:pt idx="0">
                  <c:v>14.374999999999998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0B-42AB-8FD5-DCBB7B1EECDE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9A0B-42AB-8FD5-DCBB7B1EECDE}"/>
            </c:ext>
          </c:extLst>
        </c:ser>
        <c:ser>
          <c:idx val="4"/>
          <c:order val="4"/>
          <c:tx>
            <c:v>REC</c:v>
          </c:tx>
          <c:xVal>
            <c:numRef>
              <c:f>'R10'!$D$25:$D$29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'R10'!$E$25:$E$29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0B-42AB-8FD5-DCBB7B1EECDE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'R10'!$O$80:$O$479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'R10'!$P$80:$P$479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0B-42AB-8FD5-DCBB7B1EECDE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A0B-42AB-8FD5-DCBB7B1EECDE}"/>
              </c:ext>
            </c:extLst>
          </c:dPt>
          <c:xVal>
            <c:numRef>
              <c:f>'R10'!$G$20:$G$21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'R10'!$H$20:$H$21</c:f>
              <c:numCache>
                <c:formatCode>0.0000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0B-42AB-8FD5-DCBB7B1EE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鋼筋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bar!$C$3:$C$402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6.3333333333333357</c:v>
                </c:pt>
                <c:pt idx="2">
                  <c:v>-6.3333333333333321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6.3333333333333357</c:v>
                </c:pt>
                <c:pt idx="62">
                  <c:v>-6.3333333333333321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xVal>
          <c:yVal>
            <c:numRef>
              <c:f>bar!$D$3:$D$402</c:f>
              <c:numCache>
                <c:formatCode>0.000</c:formatCode>
                <c:ptCount val="40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4.6666666666666661</c:v>
                </c:pt>
                <c:pt idx="21">
                  <c:v>14</c:v>
                </c:pt>
                <c:pt idx="22">
                  <c:v>14</c:v>
                </c:pt>
                <c:pt idx="23">
                  <c:v>4.6666666666666661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-4.6666666666666679</c:v>
                </c:pt>
                <c:pt idx="41">
                  <c:v>14</c:v>
                </c:pt>
                <c:pt idx="42">
                  <c:v>14</c:v>
                </c:pt>
                <c:pt idx="43">
                  <c:v>-4.6666666666666679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14</c:v>
                </c:pt>
                <c:pt idx="55">
                  <c:v>14</c:v>
                </c:pt>
                <c:pt idx="56">
                  <c:v>14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-14</c:v>
                </c:pt>
                <c:pt idx="61">
                  <c:v>-14</c:v>
                </c:pt>
                <c:pt idx="62">
                  <c:v>-14</c:v>
                </c:pt>
                <c:pt idx="63">
                  <c:v>-14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14</c:v>
                </c:pt>
                <c:pt idx="94">
                  <c:v>14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14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14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14</c:v>
                </c:pt>
                <c:pt idx="138">
                  <c:v>14</c:v>
                </c:pt>
                <c:pt idx="139">
                  <c:v>14</c:v>
                </c:pt>
                <c:pt idx="140">
                  <c:v>14</c:v>
                </c:pt>
                <c:pt idx="141">
                  <c:v>14</c:v>
                </c:pt>
                <c:pt idx="142">
                  <c:v>14</c:v>
                </c:pt>
                <c:pt idx="143">
                  <c:v>14</c:v>
                </c:pt>
                <c:pt idx="144">
                  <c:v>14</c:v>
                </c:pt>
                <c:pt idx="145">
                  <c:v>14</c:v>
                </c:pt>
                <c:pt idx="146">
                  <c:v>14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14</c:v>
                </c:pt>
                <c:pt idx="195">
                  <c:v>14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14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14</c:v>
                </c:pt>
                <c:pt idx="309">
                  <c:v>14</c:v>
                </c:pt>
                <c:pt idx="310">
                  <c:v>14</c:v>
                </c:pt>
                <c:pt idx="311">
                  <c:v>14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14</c:v>
                </c:pt>
                <c:pt idx="337">
                  <c:v>14</c:v>
                </c:pt>
                <c:pt idx="338">
                  <c:v>14</c:v>
                </c:pt>
                <c:pt idx="339">
                  <c:v>14</c:v>
                </c:pt>
                <c:pt idx="340">
                  <c:v>14</c:v>
                </c:pt>
                <c:pt idx="341">
                  <c:v>14</c:v>
                </c:pt>
                <c:pt idx="342">
                  <c:v>14</c:v>
                </c:pt>
                <c:pt idx="343">
                  <c:v>14</c:v>
                </c:pt>
                <c:pt idx="344">
                  <c:v>14</c:v>
                </c:pt>
                <c:pt idx="345">
                  <c:v>14</c:v>
                </c:pt>
                <c:pt idx="346">
                  <c:v>14</c:v>
                </c:pt>
                <c:pt idx="347">
                  <c:v>14</c:v>
                </c:pt>
                <c:pt idx="348">
                  <c:v>14</c:v>
                </c:pt>
                <c:pt idx="349">
                  <c:v>14</c:v>
                </c:pt>
                <c:pt idx="350">
                  <c:v>14</c:v>
                </c:pt>
                <c:pt idx="351">
                  <c:v>14</c:v>
                </c:pt>
                <c:pt idx="352">
                  <c:v>14</c:v>
                </c:pt>
                <c:pt idx="353">
                  <c:v>14</c:v>
                </c:pt>
                <c:pt idx="354">
                  <c:v>14</c:v>
                </c:pt>
                <c:pt idx="355">
                  <c:v>14</c:v>
                </c:pt>
                <c:pt idx="356">
                  <c:v>14</c:v>
                </c:pt>
                <c:pt idx="357">
                  <c:v>14</c:v>
                </c:pt>
                <c:pt idx="358">
                  <c:v>14</c:v>
                </c:pt>
                <c:pt idx="359">
                  <c:v>14</c:v>
                </c:pt>
                <c:pt idx="360">
                  <c:v>14</c:v>
                </c:pt>
                <c:pt idx="361">
                  <c:v>14</c:v>
                </c:pt>
                <c:pt idx="362">
                  <c:v>14</c:v>
                </c:pt>
                <c:pt idx="363">
                  <c:v>14</c:v>
                </c:pt>
                <c:pt idx="364">
                  <c:v>14</c:v>
                </c:pt>
                <c:pt idx="365">
                  <c:v>14</c:v>
                </c:pt>
                <c:pt idx="366">
                  <c:v>14</c:v>
                </c:pt>
                <c:pt idx="367">
                  <c:v>14</c:v>
                </c:pt>
                <c:pt idx="368">
                  <c:v>14</c:v>
                </c:pt>
                <c:pt idx="369">
                  <c:v>14</c:v>
                </c:pt>
                <c:pt idx="370">
                  <c:v>14</c:v>
                </c:pt>
                <c:pt idx="371">
                  <c:v>14</c:v>
                </c:pt>
                <c:pt idx="372">
                  <c:v>14</c:v>
                </c:pt>
                <c:pt idx="373">
                  <c:v>14</c:v>
                </c:pt>
                <c:pt idx="374">
                  <c:v>14</c:v>
                </c:pt>
                <c:pt idx="375">
                  <c:v>14</c:v>
                </c:pt>
                <c:pt idx="376">
                  <c:v>14</c:v>
                </c:pt>
                <c:pt idx="377">
                  <c:v>14</c:v>
                </c:pt>
                <c:pt idx="378">
                  <c:v>14</c:v>
                </c:pt>
                <c:pt idx="379">
                  <c:v>14</c:v>
                </c:pt>
                <c:pt idx="380">
                  <c:v>14</c:v>
                </c:pt>
                <c:pt idx="381">
                  <c:v>14</c:v>
                </c:pt>
                <c:pt idx="382">
                  <c:v>14</c:v>
                </c:pt>
                <c:pt idx="383">
                  <c:v>14</c:v>
                </c:pt>
                <c:pt idx="384">
                  <c:v>14</c:v>
                </c:pt>
                <c:pt idx="385">
                  <c:v>14</c:v>
                </c:pt>
                <c:pt idx="386">
                  <c:v>14</c:v>
                </c:pt>
                <c:pt idx="387">
                  <c:v>14</c:v>
                </c:pt>
                <c:pt idx="388">
                  <c:v>14</c:v>
                </c:pt>
                <c:pt idx="389">
                  <c:v>14</c:v>
                </c:pt>
                <c:pt idx="390">
                  <c:v>14</c:v>
                </c:pt>
                <c:pt idx="391">
                  <c:v>14</c:v>
                </c:pt>
                <c:pt idx="392">
                  <c:v>14</c:v>
                </c:pt>
                <c:pt idx="393">
                  <c:v>14</c:v>
                </c:pt>
                <c:pt idx="394">
                  <c:v>14</c:v>
                </c:pt>
                <c:pt idx="395">
                  <c:v>14</c:v>
                </c:pt>
                <c:pt idx="396">
                  <c:v>14</c:v>
                </c:pt>
                <c:pt idx="397">
                  <c:v>14</c:v>
                </c:pt>
                <c:pt idx="398">
                  <c:v>14</c:v>
                </c:pt>
                <c:pt idx="399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F-4E2F-8C98-618ED145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515423"/>
        <c:axId val="1290993903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rectangle!$B$3:$B$7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xVal>
          <c:yVal>
            <c:numRef>
              <c:f>rectangle!$C$3:$C$7</c:f>
              <c:numCache>
                <c:formatCode>0.000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-20</c:v>
                </c:pt>
                <c:pt idx="3">
                  <c:v>-20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F-4E2F-8C98-618ED145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515423"/>
        <c:axId val="1290993903"/>
      </c:scatterChart>
      <c:valAx>
        <c:axId val="1341515423"/>
        <c:scaling>
          <c:orientation val="minMax"/>
          <c:max val="1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0993903"/>
        <c:crosses val="autoZero"/>
        <c:crossBetween val="midCat"/>
      </c:valAx>
      <c:valAx>
        <c:axId val="1290993903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41515423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R0!$D$34:$D$42</c:f>
              <c:numCache>
                <c:formatCode>0.000</c:formatCode>
                <c:ptCount val="9"/>
                <c:pt idx="0">
                  <c:v>-20</c:v>
                </c:pt>
                <c:pt idx="1">
                  <c:v>20</c:v>
                </c:pt>
                <c:pt idx="2">
                  <c:v>20</c:v>
                </c:pt>
                <c:pt idx="3">
                  <c:v>-20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R0!$E$34:$E$42</c:f>
              <c:numCache>
                <c:formatCode>0.000</c:formatCode>
                <c:ptCount val="9"/>
                <c:pt idx="0">
                  <c:v>25</c:v>
                </c:pt>
                <c:pt idx="1">
                  <c:v>25</c:v>
                </c:pt>
                <c:pt idx="2">
                  <c:v>-25</c:v>
                </c:pt>
                <c:pt idx="3">
                  <c:v>-25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9-434B-8D85-B18B654B0E94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2DA9-434B-8D85-B18B654B0E94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R0!$F$70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R0!$G$70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A9-434B-8D85-B18B654B0E94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2DA9-434B-8D85-B18B654B0E94}"/>
            </c:ext>
          </c:extLst>
        </c:ser>
        <c:ser>
          <c:idx val="4"/>
          <c:order val="4"/>
          <c:tx>
            <c:v>REC</c:v>
          </c:tx>
          <c:xVal>
            <c:numRef>
              <c:f>R0!$D$25:$D$29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R0!$E$25:$E$29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A9-434B-8D85-B18B654B0E94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R0!$O$80:$O$479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R0!$P$80:$P$479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C-464D-81B1-F2E9F05BFCD7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23C-464D-81B1-F2E9F05BFCD7}"/>
              </c:ext>
            </c:extLst>
          </c:dPt>
          <c:xVal>
            <c:numRef>
              <c:f>R0!$G$20:$G$21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R0!$H$20:$H$21</c:f>
              <c:numCache>
                <c:formatCode>0.0000</c:formatCode>
                <c:ptCount val="2"/>
                <c:pt idx="0">
                  <c:v>-25</c:v>
                </c:pt>
                <c:pt idx="1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3C-464D-81B1-F2E9F05BF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'R1'!$E$34:$E$42</c:f>
              <c:numCache>
                <c:formatCode>0.000</c:formatCode>
                <c:ptCount val="9"/>
                <c:pt idx="0">
                  <c:v>-13.462499999999999</c:v>
                </c:pt>
                <c:pt idx="1">
                  <c:v>25</c:v>
                </c:pt>
                <c:pt idx="2">
                  <c:v>25</c:v>
                </c:pt>
                <c:pt idx="3">
                  <c:v>-13.462499999999999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-13.462499999999999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F4-48CF-A2FD-B079C95BA806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DBF4-48CF-A2FD-B079C95BA806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'R1'!$G$70</c:f>
              <c:numCache>
                <c:formatCode>General</c:formatCode>
                <c:ptCount val="1"/>
                <c:pt idx="0">
                  <c:v>5.7687500000000007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F4-48CF-A2FD-B079C95BA806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DBF4-48CF-A2FD-B079C95BA806}"/>
            </c:ext>
          </c:extLst>
        </c:ser>
        <c:ser>
          <c:idx val="4"/>
          <c:order val="4"/>
          <c:tx>
            <c:v>REC</c:v>
          </c:tx>
          <c:xVal>
            <c:numRef>
              <c:f>'R1'!$D$25:$D$29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F4-48CF-A2FD-B079C95BA806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F4-48CF-A2FD-B079C95BA806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BF4-48CF-A2FD-B079C95BA806}"/>
              </c:ext>
            </c:extLst>
          </c:dPt>
          <c:xVal>
            <c:numRef>
              <c:f>'R1'!$G$20:$G$21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'R1'!$H$20:$H$21</c:f>
              <c:numCache>
                <c:formatCode>0.0000</c:formatCode>
                <c:ptCount val="2"/>
                <c:pt idx="0">
                  <c:v>-20.25</c:v>
                </c:pt>
                <c:pt idx="1">
                  <c:v>-20.25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BF4-48CF-A2FD-B079C95BA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'R2'!$D$34:$D$42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'R2'!$E$34:$E$42</c:f>
              <c:numCache>
                <c:formatCode>0.000</c:formatCode>
                <c:ptCount val="9"/>
                <c:pt idx="0">
                  <c:v>-13.25</c:v>
                </c:pt>
                <c:pt idx="1">
                  <c:v>25</c:v>
                </c:pt>
                <c:pt idx="2">
                  <c:v>25</c:v>
                </c:pt>
                <c:pt idx="3">
                  <c:v>-13.25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-13.25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3A-A195-A2D36BBDDA7D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94F1-4D3A-A195-A2D36BBDDA7D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'R2'!$F$70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'R2'!$G$70</c:f>
              <c:numCache>
                <c:formatCode>General</c:formatCode>
                <c:ptCount val="1"/>
                <c:pt idx="0">
                  <c:v>5.875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D3A-A195-A2D36BBDDA7D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94F1-4D3A-A195-A2D36BBDDA7D}"/>
            </c:ext>
          </c:extLst>
        </c:ser>
        <c:ser>
          <c:idx val="4"/>
          <c:order val="4"/>
          <c:tx>
            <c:v>REC</c:v>
          </c:tx>
          <c:xVal>
            <c:numRef>
              <c:f>'R2'!$D$25:$D$29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'R2'!$E$25:$E$29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D3A-A195-A2D36BBDDA7D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'R2'!$O$80:$O$479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'R2'!$P$80:$P$479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D3A-A195-A2D36BBDDA7D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4F1-4D3A-A195-A2D36BBDDA7D}"/>
              </c:ext>
            </c:extLst>
          </c:dPt>
          <c:xVal>
            <c:numRef>
              <c:f>'R2'!$G$20:$G$21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'R2'!$H$20:$H$21</c:f>
              <c:numCache>
                <c:formatCode>0.0000</c:formatCode>
                <c:ptCount val="2"/>
                <c:pt idx="0">
                  <c:v>-20</c:v>
                </c:pt>
                <c:pt idx="1">
                  <c:v>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D3A-A195-A2D36BBDD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'R3'!$D$34:$D$42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'R3'!$E$34:$E$42</c:f>
              <c:numCache>
                <c:formatCode>0.000</c:formatCode>
                <c:ptCount val="9"/>
                <c:pt idx="0">
                  <c:v>-11.124999999999996</c:v>
                </c:pt>
                <c:pt idx="1">
                  <c:v>25</c:v>
                </c:pt>
                <c:pt idx="2">
                  <c:v>25</c:v>
                </c:pt>
                <c:pt idx="3">
                  <c:v>-11.124999999999996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-11.124999999999996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2-4140-97AE-1A0276392324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6BB2-4140-97AE-1A0276392324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'R3'!$F$70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'R3'!$G$70</c:f>
              <c:numCache>
                <c:formatCode>General</c:formatCode>
                <c:ptCount val="1"/>
                <c:pt idx="0">
                  <c:v>6.9375000000000009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2-4140-97AE-1A0276392324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6BB2-4140-97AE-1A0276392324}"/>
            </c:ext>
          </c:extLst>
        </c:ser>
        <c:ser>
          <c:idx val="4"/>
          <c:order val="4"/>
          <c:tx>
            <c:v>REC</c:v>
          </c:tx>
          <c:xVal>
            <c:numRef>
              <c:f>'R3'!$D$25:$D$29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'R3'!$E$25:$E$29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B2-4140-97AE-1A0276392324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'R3'!$O$80:$O$479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'R3'!$P$80:$P$479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B2-4140-97AE-1A0276392324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BB2-4140-97AE-1A0276392324}"/>
              </c:ext>
            </c:extLst>
          </c:dPt>
          <c:xVal>
            <c:numRef>
              <c:f>'R3'!$G$20:$G$21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'R3'!$H$20:$H$21</c:f>
              <c:numCache>
                <c:formatCode>0.0000</c:formatCode>
                <c:ptCount val="2"/>
                <c:pt idx="0">
                  <c:v>-17.5</c:v>
                </c:pt>
                <c:pt idx="1">
                  <c:v>-17.5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B2-4140-97AE-1A0276392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'R4'!$D$34:$D$42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'R4'!$E$34:$E$42</c:f>
              <c:numCache>
                <c:formatCode>0.000</c:formatCode>
                <c:ptCount val="9"/>
                <c:pt idx="0">
                  <c:v>-9.0000000000000018</c:v>
                </c:pt>
                <c:pt idx="1">
                  <c:v>25</c:v>
                </c:pt>
                <c:pt idx="2">
                  <c:v>25</c:v>
                </c:pt>
                <c:pt idx="3">
                  <c:v>-9.0000000000000018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-9.0000000000000018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B-4818-AB22-F646D8E15F66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CA9B-4818-AB22-F646D8E15F66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'R4'!$F$70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'R4'!$G$70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B-4818-AB22-F646D8E15F66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CA9B-4818-AB22-F646D8E15F66}"/>
            </c:ext>
          </c:extLst>
        </c:ser>
        <c:ser>
          <c:idx val="4"/>
          <c:order val="4"/>
          <c:tx>
            <c:v>REC</c:v>
          </c:tx>
          <c:xVal>
            <c:numRef>
              <c:f>'R4'!$D$25:$D$29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'R4'!$E$25:$E$29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B-4818-AB22-F646D8E15F66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'R4'!$O$80:$O$479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'R4'!$P$80:$P$479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B-4818-AB22-F646D8E15F66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A9B-4818-AB22-F646D8E15F66}"/>
              </c:ext>
            </c:extLst>
          </c:dPt>
          <c:xVal>
            <c:numRef>
              <c:f>'R4'!$G$20:$G$21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'R4'!$H$20:$H$21</c:f>
              <c:numCache>
                <c:formatCode>0.0000</c:formatCode>
                <c:ptCount val="2"/>
                <c:pt idx="0">
                  <c:v>-15</c:v>
                </c:pt>
                <c:pt idx="1">
                  <c:v>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B-4818-AB22-F646D8E15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'R5'!$D$34:$D$42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'R5'!$E$34:$E$42</c:f>
              <c:numCache>
                <c:formatCode>0.000</c:formatCode>
                <c:ptCount val="9"/>
                <c:pt idx="0">
                  <c:v>-6.8749999999999964</c:v>
                </c:pt>
                <c:pt idx="1">
                  <c:v>25</c:v>
                </c:pt>
                <c:pt idx="2">
                  <c:v>25</c:v>
                </c:pt>
                <c:pt idx="3">
                  <c:v>-6.8749999999999964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-6.8749999999999964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7B-4683-A266-E8918FFE2573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E87B-4683-A266-E8918FFE2573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'R5'!$F$70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'R5'!$G$70</c:f>
              <c:numCache>
                <c:formatCode>General</c:formatCode>
                <c:ptCount val="1"/>
                <c:pt idx="0">
                  <c:v>9.0625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7B-4683-A266-E8918FFE2573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E87B-4683-A266-E8918FFE2573}"/>
            </c:ext>
          </c:extLst>
        </c:ser>
        <c:ser>
          <c:idx val="4"/>
          <c:order val="4"/>
          <c:tx>
            <c:v>REC</c:v>
          </c:tx>
          <c:xVal>
            <c:numRef>
              <c:f>'R5'!$D$25:$D$29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'R5'!$E$25:$E$29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7B-4683-A266-E8918FFE2573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'R5'!$O$80:$O$479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'R5'!$P$80:$P$479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7B-4683-A266-E8918FFE2573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87B-4683-A266-E8918FFE2573}"/>
              </c:ext>
            </c:extLst>
          </c:dPt>
          <c:xVal>
            <c:numRef>
              <c:f>'R5'!$G$20:$G$21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'R5'!$H$20:$H$21</c:f>
              <c:numCache>
                <c:formatCode>0.0000</c:formatCode>
                <c:ptCount val="2"/>
                <c:pt idx="0">
                  <c:v>-12.5</c:v>
                </c:pt>
                <c:pt idx="1">
                  <c:v>-12.5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7B-4683-A266-E8918FFE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'R6'!$D$34:$D$42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'R6'!$E$34:$E$42</c:f>
              <c:numCache>
                <c:formatCode>0.000</c:formatCode>
                <c:ptCount val="9"/>
                <c:pt idx="0">
                  <c:v>-4.75</c:v>
                </c:pt>
                <c:pt idx="1">
                  <c:v>25</c:v>
                </c:pt>
                <c:pt idx="2">
                  <c:v>25</c:v>
                </c:pt>
                <c:pt idx="3">
                  <c:v>-4.75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A-48BC-87F3-A606FDAD21DD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A4DA-48BC-87F3-A606FDAD21DD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'R6'!$F$70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'R6'!$G$70</c:f>
              <c:numCache>
                <c:formatCode>General</c:formatCode>
                <c:ptCount val="1"/>
                <c:pt idx="0">
                  <c:v>10.125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DA-48BC-87F3-A606FDAD21DD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A4DA-48BC-87F3-A606FDAD21DD}"/>
            </c:ext>
          </c:extLst>
        </c:ser>
        <c:ser>
          <c:idx val="4"/>
          <c:order val="4"/>
          <c:tx>
            <c:v>REC</c:v>
          </c:tx>
          <c:xVal>
            <c:numRef>
              <c:f>'R6'!$D$25:$D$29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'R6'!$E$25:$E$29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DA-48BC-87F3-A606FDAD21DD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'R6'!$O$80:$O$479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'R6'!$P$80:$P$479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DA-48BC-87F3-A606FDAD21DD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4DA-48BC-87F3-A606FDAD21DD}"/>
              </c:ext>
            </c:extLst>
          </c:dPt>
          <c:xVal>
            <c:numRef>
              <c:f>'R6'!$G$20:$G$21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'R6'!$H$20:$H$21</c:f>
              <c:numCache>
                <c:formatCode>0.0000</c:formatCode>
                <c:ptCount val="2"/>
                <c:pt idx="0">
                  <c:v>-10</c:v>
                </c:pt>
                <c:pt idx="1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4DA-48BC-87F3-A606FDAD2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'R7'!$D$34:$D$42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'R7'!$E$34:$E$42</c:f>
              <c:numCache>
                <c:formatCode>0.000</c:formatCode>
                <c:ptCount val="9"/>
                <c:pt idx="0">
                  <c:v>-2.625</c:v>
                </c:pt>
                <c:pt idx="1">
                  <c:v>25</c:v>
                </c:pt>
                <c:pt idx="2">
                  <c:v>25</c:v>
                </c:pt>
                <c:pt idx="3">
                  <c:v>-2.625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A-4EF6-9E01-C559CB464D42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824A-4EF6-9E01-C559CB464D42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'R7'!$F$70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'R7'!$G$70</c:f>
              <c:numCache>
                <c:formatCode>General</c:formatCode>
                <c:ptCount val="1"/>
                <c:pt idx="0">
                  <c:v>11.1875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4A-4EF6-9E01-C559CB464D42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824A-4EF6-9E01-C559CB464D42}"/>
            </c:ext>
          </c:extLst>
        </c:ser>
        <c:ser>
          <c:idx val="4"/>
          <c:order val="4"/>
          <c:tx>
            <c:v>REC</c:v>
          </c:tx>
          <c:xVal>
            <c:numRef>
              <c:f>'R7'!$D$25:$D$29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'R7'!$E$25:$E$29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4A-4EF6-9E01-C559CB464D42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'R7'!$O$80:$O$479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'R7'!$P$80:$P$479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4A-4EF6-9E01-C559CB464D42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24A-4EF6-9E01-C559CB464D42}"/>
              </c:ext>
            </c:extLst>
          </c:dPt>
          <c:xVal>
            <c:numRef>
              <c:f>'R7'!$G$20:$G$21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'R7'!$H$20:$H$21</c:f>
              <c:numCache>
                <c:formatCode>0.0000</c:formatCode>
                <c:ptCount val="2"/>
                <c:pt idx="0">
                  <c:v>-7.5</c:v>
                </c:pt>
                <c:pt idx="1">
                  <c:v>-7.5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24A-4EF6-9E01-C559CB464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'R8'!$D$34:$D$42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'R8'!$E$34:$E$42</c:f>
              <c:numCache>
                <c:formatCode>0.000</c:formatCode>
                <c:ptCount val="9"/>
                <c:pt idx="0">
                  <c:v>-0.5</c:v>
                </c:pt>
                <c:pt idx="1">
                  <c:v>25</c:v>
                </c:pt>
                <c:pt idx="2">
                  <c:v>25</c:v>
                </c:pt>
                <c:pt idx="3">
                  <c:v>-0.5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00-41B1-8F93-7B3698F0FF9C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2000-41B1-8F93-7B3698F0FF9C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'R8'!$F$70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'R8'!$G$70</c:f>
              <c:numCache>
                <c:formatCode>General</c:formatCode>
                <c:ptCount val="1"/>
                <c:pt idx="0">
                  <c:v>12.25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00-41B1-8F93-7B3698F0FF9C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2000-41B1-8F93-7B3698F0FF9C}"/>
            </c:ext>
          </c:extLst>
        </c:ser>
        <c:ser>
          <c:idx val="4"/>
          <c:order val="4"/>
          <c:tx>
            <c:v>REC</c:v>
          </c:tx>
          <c:xVal>
            <c:numRef>
              <c:f>'R8'!$D$25:$D$29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'R8'!$E$25:$E$29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00-41B1-8F93-7B3698F0FF9C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'R8'!$O$80:$O$479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'R8'!$P$80:$P$479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00-41B1-8F93-7B3698F0FF9C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000-41B1-8F93-7B3698F0FF9C}"/>
              </c:ext>
            </c:extLst>
          </c:dPt>
          <c:xVal>
            <c:numRef>
              <c:f>'R8'!$G$20:$G$21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'R8'!$H$20:$H$21</c:f>
              <c:numCache>
                <c:formatCode>0.0000</c:formatCode>
                <c:ptCount val="2"/>
                <c:pt idx="0">
                  <c:v>-5</c:v>
                </c:pt>
                <c:pt idx="1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00-41B1-8F93-7B3698F0F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'R9'!$D$34:$D$42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'R9'!$E$34:$E$42</c:f>
              <c:numCache>
                <c:formatCode>0.000</c:formatCode>
                <c:ptCount val="9"/>
                <c:pt idx="0">
                  <c:v>1.625</c:v>
                </c:pt>
                <c:pt idx="1">
                  <c:v>25</c:v>
                </c:pt>
                <c:pt idx="2">
                  <c:v>25</c:v>
                </c:pt>
                <c:pt idx="3">
                  <c:v>1.625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1-4436-B3F6-236BD1B2A6DD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E931-4436-B3F6-236BD1B2A6DD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'R9'!$F$70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'R9'!$G$70</c:f>
              <c:numCache>
                <c:formatCode>General</c:formatCode>
                <c:ptCount val="1"/>
                <c:pt idx="0">
                  <c:v>13.3125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31-4436-B3F6-236BD1B2A6DD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E931-4436-B3F6-236BD1B2A6DD}"/>
            </c:ext>
          </c:extLst>
        </c:ser>
        <c:ser>
          <c:idx val="4"/>
          <c:order val="4"/>
          <c:tx>
            <c:v>REC</c:v>
          </c:tx>
          <c:xVal>
            <c:numRef>
              <c:f>'R9'!$D$25:$D$29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'R9'!$E$25:$E$29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31-4436-B3F6-236BD1B2A6DD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'R9'!$O$80:$O$479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'R9'!$P$80:$P$479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31-4436-B3F6-236BD1B2A6DD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931-4436-B3F6-236BD1B2A6DD}"/>
              </c:ext>
            </c:extLst>
          </c:dPt>
          <c:xVal>
            <c:numRef>
              <c:f>'R9'!$G$20:$G$21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'R9'!$H$20:$H$21</c:f>
              <c:numCache>
                <c:formatCode>0.0000</c:formatCode>
                <c:ptCount val="2"/>
                <c:pt idx="0">
                  <c:v>-2.5</c:v>
                </c:pt>
                <c:pt idx="1">
                  <c:v>-2.5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931-4436-B3F6-236BD1B2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'R10'!$D$34:$D$42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'R10'!$E$34:$E$42</c:f>
              <c:numCache>
                <c:formatCode>0.000</c:formatCode>
                <c:ptCount val="9"/>
                <c:pt idx="0">
                  <c:v>3.7499999999999964</c:v>
                </c:pt>
                <c:pt idx="1">
                  <c:v>25</c:v>
                </c:pt>
                <c:pt idx="2">
                  <c:v>25</c:v>
                </c:pt>
                <c:pt idx="3">
                  <c:v>3.7499999999999964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3.7499999999999964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F-4A2F-BE0D-2284E0334191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A22F-4A2F-BE0D-2284E0334191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'R10'!$F$70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'R10'!$G$70</c:f>
              <c:numCache>
                <c:formatCode>General</c:formatCode>
                <c:ptCount val="1"/>
                <c:pt idx="0">
                  <c:v>14.374999999999998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2F-4A2F-BE0D-2284E0334191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A22F-4A2F-BE0D-2284E0334191}"/>
            </c:ext>
          </c:extLst>
        </c:ser>
        <c:ser>
          <c:idx val="4"/>
          <c:order val="4"/>
          <c:tx>
            <c:v>REC</c:v>
          </c:tx>
          <c:xVal>
            <c:numRef>
              <c:f>'R10'!$D$25:$D$29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'R10'!$E$25:$E$29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2F-4A2F-BE0D-2284E0334191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'R10'!$O$80:$O$479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'R10'!$P$80:$P$479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2F-4A2F-BE0D-2284E0334191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22F-4A2F-BE0D-2284E0334191}"/>
              </c:ext>
            </c:extLst>
          </c:dPt>
          <c:xVal>
            <c:numRef>
              <c:f>'R10'!$G$20:$G$21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'R10'!$H$20:$H$21</c:f>
              <c:numCache>
                <c:formatCode>0.0000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22F-4A2F-BE0D-2284E0334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'R11'!$D$34:$D$42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'R11'!$E$34:$E$42</c:f>
              <c:numCache>
                <c:formatCode>0.000</c:formatCode>
                <c:ptCount val="9"/>
                <c:pt idx="0">
                  <c:v>5.8750000000000036</c:v>
                </c:pt>
                <c:pt idx="1">
                  <c:v>25</c:v>
                </c:pt>
                <c:pt idx="2">
                  <c:v>25</c:v>
                </c:pt>
                <c:pt idx="3">
                  <c:v>5.8750000000000036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5.8750000000000036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6-47DA-9704-13FC9A411D27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2666-47DA-9704-13FC9A411D27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'R11'!$F$70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'R11'!$G$70</c:f>
              <c:numCache>
                <c:formatCode>General</c:formatCode>
                <c:ptCount val="1"/>
                <c:pt idx="0">
                  <c:v>15.437500000000004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66-47DA-9704-13FC9A411D27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2666-47DA-9704-13FC9A411D27}"/>
            </c:ext>
          </c:extLst>
        </c:ser>
        <c:ser>
          <c:idx val="4"/>
          <c:order val="4"/>
          <c:tx>
            <c:v>REC</c:v>
          </c:tx>
          <c:xVal>
            <c:numRef>
              <c:f>'R11'!$D$25:$D$29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'R11'!$E$25:$E$29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66-47DA-9704-13FC9A411D27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'R11'!$O$80:$O$479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'R11'!$P$80:$P$479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66-47DA-9704-13FC9A411D27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666-47DA-9704-13FC9A411D27}"/>
              </c:ext>
            </c:extLst>
          </c:dPt>
          <c:xVal>
            <c:numRef>
              <c:f>'R11'!$G$20:$G$21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'R11'!$H$20:$H$21</c:f>
              <c:numCache>
                <c:formatCode>0.0000</c:formatCode>
                <c:ptCount val="2"/>
                <c:pt idx="0">
                  <c:v>2.5000000000000036</c:v>
                </c:pt>
                <c:pt idx="1">
                  <c:v>2.5000000000000036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666-47DA-9704-13FC9A411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'R12'!$D$34:$D$42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'R12'!$E$34:$E$42</c:f>
              <c:numCache>
                <c:formatCode>0.000</c:formatCode>
                <c:ptCount val="9"/>
                <c:pt idx="0">
                  <c:v>7.9999999999999929</c:v>
                </c:pt>
                <c:pt idx="1">
                  <c:v>25</c:v>
                </c:pt>
                <c:pt idx="2">
                  <c:v>25</c:v>
                </c:pt>
                <c:pt idx="3">
                  <c:v>7.9999999999999929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7.9999999999999929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E-480A-BBA3-A88BE0691691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28CE-480A-BBA3-A88BE0691691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'R12'!$F$70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'R12'!$G$70</c:f>
              <c:numCache>
                <c:formatCode>General</c:formatCode>
                <c:ptCount val="1"/>
                <c:pt idx="0">
                  <c:v>16.5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E-480A-BBA3-A88BE0691691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28CE-480A-BBA3-A88BE0691691}"/>
            </c:ext>
          </c:extLst>
        </c:ser>
        <c:ser>
          <c:idx val="4"/>
          <c:order val="4"/>
          <c:tx>
            <c:v>REC</c:v>
          </c:tx>
          <c:xVal>
            <c:numRef>
              <c:f>'R12'!$D$25:$D$29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'R12'!$E$25:$E$29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E-480A-BBA3-A88BE0691691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'R12'!$O$80:$O$479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'R12'!$P$80:$P$479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E-480A-BBA3-A88BE0691691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8CE-480A-BBA3-A88BE0691691}"/>
              </c:ext>
            </c:extLst>
          </c:dPt>
          <c:xVal>
            <c:numRef>
              <c:f>'R12'!$G$20:$G$21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'R12'!$H$20:$H$21</c:f>
              <c:numCache>
                <c:formatCode>0.0000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E-480A-BBA3-A88BE0691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'R13'!$D$34:$D$42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'R13'!$E$34:$E$42</c:f>
              <c:numCache>
                <c:formatCode>0.000</c:formatCode>
                <c:ptCount val="9"/>
                <c:pt idx="0">
                  <c:v>10.125</c:v>
                </c:pt>
                <c:pt idx="1">
                  <c:v>25</c:v>
                </c:pt>
                <c:pt idx="2">
                  <c:v>25</c:v>
                </c:pt>
                <c:pt idx="3">
                  <c:v>10.125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9-4179-AF27-AB1803089BBB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5289-4179-AF27-AB1803089BBB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'R13'!$F$70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'R13'!$G$70</c:f>
              <c:numCache>
                <c:formatCode>General</c:formatCode>
                <c:ptCount val="1"/>
                <c:pt idx="0">
                  <c:v>17.5625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89-4179-AF27-AB1803089BBB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5289-4179-AF27-AB1803089BBB}"/>
            </c:ext>
          </c:extLst>
        </c:ser>
        <c:ser>
          <c:idx val="4"/>
          <c:order val="4"/>
          <c:tx>
            <c:v>REC</c:v>
          </c:tx>
          <c:xVal>
            <c:numRef>
              <c:f>'R13'!$D$25:$D$29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'R13'!$E$25:$E$29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89-4179-AF27-AB1803089BBB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'R13'!$O$80:$O$479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'R13'!$P$80:$P$479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89-4179-AF27-AB1803089BBB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289-4179-AF27-AB1803089BBB}"/>
              </c:ext>
            </c:extLst>
          </c:dPt>
          <c:xVal>
            <c:numRef>
              <c:f>'R13'!$G$20:$G$21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'R13'!$H$20:$H$21</c:f>
              <c:numCache>
                <c:formatCode>0.0000</c:formatCode>
                <c:ptCount val="2"/>
                <c:pt idx="0">
                  <c:v>7.5</c:v>
                </c:pt>
                <c:pt idx="1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89-4179-AF27-AB1803089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'R14'!$D$34:$D$42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'R14'!$E$34:$E$42</c:f>
              <c:numCache>
                <c:formatCode>0.000</c:formatCode>
                <c:ptCount val="9"/>
                <c:pt idx="0">
                  <c:v>12.25</c:v>
                </c:pt>
                <c:pt idx="1">
                  <c:v>25</c:v>
                </c:pt>
                <c:pt idx="2">
                  <c:v>25</c:v>
                </c:pt>
                <c:pt idx="3">
                  <c:v>12.25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0-4AC8-9E49-5D6A2D141A24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2DE0-4AC8-9E49-5D6A2D141A24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'R14'!$F$70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'R14'!$G$70</c:f>
              <c:numCache>
                <c:formatCode>General</c:formatCode>
                <c:ptCount val="1"/>
                <c:pt idx="0">
                  <c:v>18.625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E0-4AC8-9E49-5D6A2D141A24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2DE0-4AC8-9E49-5D6A2D141A24}"/>
            </c:ext>
          </c:extLst>
        </c:ser>
        <c:ser>
          <c:idx val="4"/>
          <c:order val="4"/>
          <c:tx>
            <c:v>REC</c:v>
          </c:tx>
          <c:xVal>
            <c:numRef>
              <c:f>'R14'!$D$25:$D$29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'R14'!$E$25:$E$29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E0-4AC8-9E49-5D6A2D141A24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'R14'!$O$80:$O$479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'R14'!$P$80:$P$479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E0-4AC8-9E49-5D6A2D141A24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DE0-4AC8-9E49-5D6A2D141A24}"/>
              </c:ext>
            </c:extLst>
          </c:dPt>
          <c:xVal>
            <c:numRef>
              <c:f>'R14'!$G$20:$G$21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'R14'!$H$20:$H$21</c:f>
              <c:numCache>
                <c:formatCode>0.0000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E0-4AC8-9E49-5D6A2D141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'R15'!$D$34:$D$42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'R15'!$E$34:$E$42</c:f>
              <c:numCache>
                <c:formatCode>0.000</c:formatCode>
                <c:ptCount val="9"/>
                <c:pt idx="0">
                  <c:v>14.375</c:v>
                </c:pt>
                <c:pt idx="1">
                  <c:v>25</c:v>
                </c:pt>
                <c:pt idx="2">
                  <c:v>25</c:v>
                </c:pt>
                <c:pt idx="3">
                  <c:v>14.375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14.375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B0-48B9-B14F-265B2AF70AAA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A9B0-48B9-B14F-265B2AF70AAA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'R15'!$F$70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'R15'!$G$70</c:f>
              <c:numCache>
                <c:formatCode>General</c:formatCode>
                <c:ptCount val="1"/>
                <c:pt idx="0">
                  <c:v>19.6875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B0-48B9-B14F-265B2AF70AAA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A9B0-48B9-B14F-265B2AF70AAA}"/>
            </c:ext>
          </c:extLst>
        </c:ser>
        <c:ser>
          <c:idx val="4"/>
          <c:order val="4"/>
          <c:tx>
            <c:v>REC</c:v>
          </c:tx>
          <c:xVal>
            <c:numRef>
              <c:f>'R15'!$D$25:$D$29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'R15'!$E$25:$E$29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B0-48B9-B14F-265B2AF70AAA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'R15'!$O$80:$O$479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'R15'!$P$80:$P$479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B0-48B9-B14F-265B2AF70AAA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9B0-48B9-B14F-265B2AF70AAA}"/>
              </c:ext>
            </c:extLst>
          </c:dPt>
          <c:xVal>
            <c:numRef>
              <c:f>'R15'!$G$20:$G$21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'R15'!$H$20:$H$21</c:f>
              <c:numCache>
                <c:formatCode>0.0000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B0-48B9-B14F-265B2AF70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'R16'!$D$34:$D$42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'R16'!$E$34:$E$42</c:f>
              <c:numCache>
                <c:formatCode>0.000</c:formatCode>
                <c:ptCount val="9"/>
                <c:pt idx="0">
                  <c:v>16.5</c:v>
                </c:pt>
                <c:pt idx="1">
                  <c:v>25</c:v>
                </c:pt>
                <c:pt idx="2">
                  <c:v>25</c:v>
                </c:pt>
                <c:pt idx="3">
                  <c:v>16.5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E7-4CAD-8EF1-F904EDDCCEBA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E7E7-4CAD-8EF1-F904EDDCCEBA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'R16'!$F$70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'R16'!$G$70</c:f>
              <c:numCache>
                <c:formatCode>General</c:formatCode>
                <c:ptCount val="1"/>
                <c:pt idx="0">
                  <c:v>20.75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E7-4CAD-8EF1-F904EDDCCEBA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E7E7-4CAD-8EF1-F904EDDCCEBA}"/>
            </c:ext>
          </c:extLst>
        </c:ser>
        <c:ser>
          <c:idx val="4"/>
          <c:order val="4"/>
          <c:tx>
            <c:v>REC</c:v>
          </c:tx>
          <c:xVal>
            <c:numRef>
              <c:f>'R16'!$D$25:$D$29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'R16'!$E$25:$E$29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E7-4CAD-8EF1-F904EDDCCEBA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'R16'!$O$80:$O$479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'R16'!$P$80:$P$479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E7-4CAD-8EF1-F904EDDCCEBA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7E7-4CAD-8EF1-F904EDDCCEBA}"/>
              </c:ext>
            </c:extLst>
          </c:dPt>
          <c:xVal>
            <c:numRef>
              <c:f>'R16'!$G$20:$G$21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'R16'!$H$20:$H$21</c:f>
              <c:numCache>
                <c:formatCode>0.0000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7E7-4CAD-8EF1-F904EDDCC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'R17'!$D$34:$D$42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'R17'!$E$34:$E$42</c:f>
              <c:numCache>
                <c:formatCode>0.000</c:formatCode>
                <c:ptCount val="9"/>
                <c:pt idx="0">
                  <c:v>18.625</c:v>
                </c:pt>
                <c:pt idx="1">
                  <c:v>25</c:v>
                </c:pt>
                <c:pt idx="2">
                  <c:v>25</c:v>
                </c:pt>
                <c:pt idx="3">
                  <c:v>18.625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18.625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1-4CB0-BF91-78F2830FFA1A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BCF1-4CB0-BF91-78F2830FFA1A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'R17'!$F$70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'R17'!$G$70</c:f>
              <c:numCache>
                <c:formatCode>General</c:formatCode>
                <c:ptCount val="1"/>
                <c:pt idx="0">
                  <c:v>21.8125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1-4CB0-BF91-78F2830FFA1A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BCF1-4CB0-BF91-78F2830FFA1A}"/>
            </c:ext>
          </c:extLst>
        </c:ser>
        <c:ser>
          <c:idx val="4"/>
          <c:order val="4"/>
          <c:tx>
            <c:v>REC</c:v>
          </c:tx>
          <c:xVal>
            <c:numRef>
              <c:f>'R17'!$D$25:$D$29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'R17'!$E$25:$E$29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1-4CB0-BF91-78F2830FFA1A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'R17'!$O$80:$O$479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'R17'!$P$80:$P$479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F1-4CB0-BF91-78F2830FFA1A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CF1-4CB0-BF91-78F2830FFA1A}"/>
              </c:ext>
            </c:extLst>
          </c:dPt>
          <c:xVal>
            <c:numRef>
              <c:f>'R17'!$G$20:$G$21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'R17'!$H$20:$H$21</c:f>
              <c:numCache>
                <c:formatCode>0.0000</c:formatCode>
                <c:ptCount val="2"/>
                <c:pt idx="0">
                  <c:v>17.5</c:v>
                </c:pt>
                <c:pt idx="1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F1-4CB0-BF91-78F2830FF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'R18'!$D$34:$D$42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'R18'!$E$34:$E$42</c:f>
              <c:numCache>
                <c:formatCode>0.000</c:formatCode>
                <c:ptCount val="9"/>
                <c:pt idx="0">
                  <c:v>20.75</c:v>
                </c:pt>
                <c:pt idx="1">
                  <c:v>25</c:v>
                </c:pt>
                <c:pt idx="2">
                  <c:v>25</c:v>
                </c:pt>
                <c:pt idx="3">
                  <c:v>20.75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F5-4634-9CA3-3E2A127D255C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A8F5-4634-9CA3-3E2A127D255C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'R18'!$F$70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'R18'!$G$70</c:f>
              <c:numCache>
                <c:formatCode>General</c:formatCode>
                <c:ptCount val="1"/>
                <c:pt idx="0">
                  <c:v>22.875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5-4634-9CA3-3E2A127D255C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A8F5-4634-9CA3-3E2A127D255C}"/>
            </c:ext>
          </c:extLst>
        </c:ser>
        <c:ser>
          <c:idx val="4"/>
          <c:order val="4"/>
          <c:tx>
            <c:v>REC</c:v>
          </c:tx>
          <c:xVal>
            <c:numRef>
              <c:f>'R18'!$D$25:$D$29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'R18'!$E$25:$E$29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5-4634-9CA3-3E2A127D255C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'R18'!$O$80:$O$479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'R18'!$P$80:$P$479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F5-4634-9CA3-3E2A127D255C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8F5-4634-9CA3-3E2A127D255C}"/>
              </c:ext>
            </c:extLst>
          </c:dPt>
          <c:xVal>
            <c:numRef>
              <c:f>'R18'!$G$20:$G$21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'R18'!$H$20:$H$21</c:f>
              <c:numCache>
                <c:formatCode>0.0000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F5-4634-9CA3-3E2A127D2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'R19'!$D$34:$D$42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'R19'!$E$34:$E$42</c:f>
              <c:numCache>
                <c:formatCode>0.000</c:formatCode>
                <c:ptCount val="9"/>
                <c:pt idx="0">
                  <c:v>22.875</c:v>
                </c:pt>
                <c:pt idx="1">
                  <c:v>25</c:v>
                </c:pt>
                <c:pt idx="2">
                  <c:v>25</c:v>
                </c:pt>
                <c:pt idx="3">
                  <c:v>22.875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22.875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2-4A98-960D-563162025A59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1872-4A98-960D-563162025A59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'R19'!$F$70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'R19'!$G$70</c:f>
              <c:numCache>
                <c:formatCode>General</c:formatCode>
                <c:ptCount val="1"/>
                <c:pt idx="0">
                  <c:v>23.9375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72-4A98-960D-563162025A59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1872-4A98-960D-563162025A59}"/>
            </c:ext>
          </c:extLst>
        </c:ser>
        <c:ser>
          <c:idx val="4"/>
          <c:order val="4"/>
          <c:tx>
            <c:v>REC</c:v>
          </c:tx>
          <c:xVal>
            <c:numRef>
              <c:f>'R19'!$D$25:$D$29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'R19'!$E$25:$E$29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72-4A98-960D-563162025A59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'R19'!$O$80:$O$479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'R19'!$P$80:$P$479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72-4A98-960D-563162025A59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872-4A98-960D-563162025A59}"/>
              </c:ext>
            </c:extLst>
          </c:dPt>
          <c:xVal>
            <c:numRef>
              <c:f>'R19'!$G$20:$G$21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'R19'!$H$20:$H$21</c:f>
              <c:numCache>
                <c:formatCode>0.0000</c:formatCode>
                <c:ptCount val="2"/>
                <c:pt idx="0">
                  <c:v>22.5</c:v>
                </c:pt>
                <c:pt idx="1">
                  <c:v>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872-4A98-960D-563162025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Remaining shape (output unit) — Equal scale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4737279196982873E-2"/>
          <c:y val="6.2677419213667193E-2"/>
          <c:w val="0.81030061427350486"/>
          <c:h val="0.86558031472158159"/>
        </c:manualLayout>
      </c:layout>
      <c:scatterChart>
        <c:scatterStyle val="lineMarker"/>
        <c:varyColors val="1"/>
        <c:ser>
          <c:idx val="0"/>
          <c:order val="0"/>
          <c:tx>
            <c:v>Polygon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'R20'!$D$34:$D$42</c:f>
              <c:numCache>
                <c:formatCode>0.000</c:formatCode>
                <c:ptCount val="9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-20</c:v>
                </c:pt>
              </c:numCache>
            </c:numRef>
          </c:xVal>
          <c:yVal>
            <c:numRef>
              <c:f>'R20'!$E$34:$E$42</c:f>
              <c:numCache>
                <c:formatCode>0.000</c:formatCode>
                <c:ptCount val="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B-422C-9DE2-1570AA38651E}"/>
            </c:ext>
          </c:extLst>
        </c:ser>
        <c:ser>
          <c:idx val="1"/>
          <c:order val="1"/>
          <c:tx>
            <c:v>Cut</c:v>
          </c:tx>
          <c:marker>
            <c:symbol val="none"/>
          </c:marker>
          <c:xVal>
            <c:numRef>
              <c:f>R0!$F$65:$F$66</c:f>
            </c:numRef>
          </c:xVal>
          <c:yVal>
            <c:numRef>
              <c:f>R0!$G$65:$G$66</c:f>
            </c:numRef>
          </c:yVal>
          <c:smooth val="0"/>
          <c:extLst>
            <c:ext xmlns:c16="http://schemas.microsoft.com/office/drawing/2014/chart" uri="{C3380CC4-5D6E-409C-BE32-E72D297353CC}">
              <c16:uniqueId val="{00000001-089B-422C-9DE2-1570AA38651E}"/>
            </c:ext>
          </c:extLst>
        </c:ser>
        <c:ser>
          <c:idx val="2"/>
          <c:order val="2"/>
          <c:tx>
            <c:v>Centroid</c:v>
          </c:tx>
          <c:spPr>
            <a:ln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xVal>
            <c:numRef>
              <c:f>'R20'!$F$70</c:f>
            </c:numRef>
          </c:xVal>
          <c:yVal>
            <c:numRef>
              <c:f>'R20'!$G$70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9B-422C-9DE2-1570AA38651E}"/>
            </c:ext>
          </c:extLst>
        </c:ser>
        <c:ser>
          <c:idx val="3"/>
          <c:order val="3"/>
          <c:tx>
            <c:v>Bounds</c:v>
          </c:tx>
          <c:marker>
            <c:symbol val="none"/>
          </c:marker>
          <c:xVal>
            <c:numRef>
              <c:f>R0!$F$60:$F$61</c:f>
            </c:numRef>
          </c:xVal>
          <c:yVal>
            <c:numRef>
              <c:f>R0!$G$60:$G$61</c:f>
            </c:numRef>
          </c:yVal>
          <c:smooth val="0"/>
          <c:extLst>
            <c:ext xmlns:c16="http://schemas.microsoft.com/office/drawing/2014/chart" uri="{C3380CC4-5D6E-409C-BE32-E72D297353CC}">
              <c16:uniqueId val="{00000003-089B-422C-9DE2-1570AA38651E}"/>
            </c:ext>
          </c:extLst>
        </c:ser>
        <c:ser>
          <c:idx val="4"/>
          <c:order val="4"/>
          <c:tx>
            <c:v>REC</c:v>
          </c:tx>
          <c:xVal>
            <c:numRef>
              <c:f>'R20'!$D$25:$D$29</c:f>
              <c:numCache>
                <c:formatCode>0.000</c:formatCode>
                <c:ptCount val="5"/>
                <c:pt idx="0">
                  <c:v>-20</c:v>
                </c:pt>
                <c:pt idx="1">
                  <c:v>-20</c:v>
                </c:pt>
                <c:pt idx="2">
                  <c:v>20</c:v>
                </c:pt>
                <c:pt idx="3">
                  <c:v>20</c:v>
                </c:pt>
                <c:pt idx="4">
                  <c:v>-20</c:v>
                </c:pt>
              </c:numCache>
            </c:numRef>
          </c:xVal>
          <c:yVal>
            <c:numRef>
              <c:f>'R20'!$E$25:$E$29</c:f>
              <c:numCache>
                <c:formatCode>0.000</c:formatCode>
                <c:ptCount val="5"/>
                <c:pt idx="0">
                  <c:v>-25</c:v>
                </c:pt>
                <c:pt idx="1">
                  <c:v>25</c:v>
                </c:pt>
                <c:pt idx="2">
                  <c:v>25</c:v>
                </c:pt>
                <c:pt idx="3">
                  <c:v>-25</c:v>
                </c:pt>
                <c:pt idx="4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9B-422C-9DE2-1570AA38651E}"/>
            </c:ext>
          </c:extLst>
        </c:ser>
        <c:ser>
          <c:idx val="5"/>
          <c:order val="5"/>
          <c:tx>
            <c:v>REBAR</c:v>
          </c:tx>
          <c:spPr>
            <a:ln>
              <a:noFill/>
            </a:ln>
          </c:spPr>
          <c:xVal>
            <c:numRef>
              <c:f>'R20'!$O$80:$O$479</c:f>
              <c:numCache>
                <c:formatCode>0.00</c:formatCode>
                <c:ptCount val="400"/>
                <c:pt idx="0">
                  <c:v>-13.999999999999998</c:v>
                </c:pt>
                <c:pt idx="1">
                  <c:v>-14</c:v>
                </c:pt>
                <c:pt idx="2">
                  <c:v>-14</c:v>
                </c:pt>
                <c:pt idx="3">
                  <c:v>-14.000000000000002</c:v>
                </c:pt>
                <c:pt idx="4">
                  <c:v>-13.999999999999998</c:v>
                </c:pt>
                <c:pt idx="5">
                  <c:v>-13.999999999999998</c:v>
                </c:pt>
                <c:pt idx="6">
                  <c:v>-13.999999999999998</c:v>
                </c:pt>
                <c:pt idx="7">
                  <c:v>-13.999999999999998</c:v>
                </c:pt>
                <c:pt idx="8">
                  <c:v>-13.999999999999998</c:v>
                </c:pt>
                <c:pt idx="9">
                  <c:v>-13.999999999999998</c:v>
                </c:pt>
                <c:pt idx="10">
                  <c:v>-13.999999999999998</c:v>
                </c:pt>
                <c:pt idx="11">
                  <c:v>-13.999999999999998</c:v>
                </c:pt>
                <c:pt idx="12">
                  <c:v>-13.999999999999998</c:v>
                </c:pt>
                <c:pt idx="13">
                  <c:v>-13.999999999999998</c:v>
                </c:pt>
                <c:pt idx="14">
                  <c:v>-13.999999999999998</c:v>
                </c:pt>
                <c:pt idx="15">
                  <c:v>-13.999999999999998</c:v>
                </c:pt>
                <c:pt idx="16">
                  <c:v>-13.999999999999998</c:v>
                </c:pt>
                <c:pt idx="17">
                  <c:v>-13.999999999999998</c:v>
                </c:pt>
                <c:pt idx="18">
                  <c:v>-13.999999999999998</c:v>
                </c:pt>
                <c:pt idx="19">
                  <c:v>-13.999999999999998</c:v>
                </c:pt>
                <c:pt idx="20">
                  <c:v>-4.6666666666666652</c:v>
                </c:pt>
                <c:pt idx="21">
                  <c:v>-13.999999999999998</c:v>
                </c:pt>
                <c:pt idx="22">
                  <c:v>-13.999999999999998</c:v>
                </c:pt>
                <c:pt idx="23">
                  <c:v>-4.666666666666667</c:v>
                </c:pt>
                <c:pt idx="24">
                  <c:v>-13.999999999999998</c:v>
                </c:pt>
                <c:pt idx="25">
                  <c:v>-13.999999999999998</c:v>
                </c:pt>
                <c:pt idx="26">
                  <c:v>-13.999999999999998</c:v>
                </c:pt>
                <c:pt idx="27">
                  <c:v>-13.999999999999998</c:v>
                </c:pt>
                <c:pt idx="28">
                  <c:v>-13.999999999999998</c:v>
                </c:pt>
                <c:pt idx="29">
                  <c:v>-13.999999999999998</c:v>
                </c:pt>
                <c:pt idx="30">
                  <c:v>-13.999999999999998</c:v>
                </c:pt>
                <c:pt idx="31">
                  <c:v>-13.999999999999998</c:v>
                </c:pt>
                <c:pt idx="32">
                  <c:v>-13.999999999999998</c:v>
                </c:pt>
                <c:pt idx="33">
                  <c:v>-13.999999999999998</c:v>
                </c:pt>
                <c:pt idx="34">
                  <c:v>-13.999999999999998</c:v>
                </c:pt>
                <c:pt idx="35">
                  <c:v>-13.999999999999998</c:v>
                </c:pt>
                <c:pt idx="36">
                  <c:v>-13.999999999999998</c:v>
                </c:pt>
                <c:pt idx="37">
                  <c:v>-13.999999999999998</c:v>
                </c:pt>
                <c:pt idx="38">
                  <c:v>-13.999999999999998</c:v>
                </c:pt>
                <c:pt idx="39">
                  <c:v>-13.999999999999998</c:v>
                </c:pt>
                <c:pt idx="40">
                  <c:v>4.6666666666666687</c:v>
                </c:pt>
                <c:pt idx="41">
                  <c:v>-13.999999999999998</c:v>
                </c:pt>
                <c:pt idx="42">
                  <c:v>-13.999999999999998</c:v>
                </c:pt>
                <c:pt idx="43">
                  <c:v>4.666666666666667</c:v>
                </c:pt>
                <c:pt idx="44">
                  <c:v>-13.999999999999998</c:v>
                </c:pt>
                <c:pt idx="45">
                  <c:v>-13.999999999999998</c:v>
                </c:pt>
                <c:pt idx="46">
                  <c:v>-13.999999999999998</c:v>
                </c:pt>
                <c:pt idx="47">
                  <c:v>-13.999999999999998</c:v>
                </c:pt>
                <c:pt idx="48">
                  <c:v>-13.999999999999998</c:v>
                </c:pt>
                <c:pt idx="49">
                  <c:v>-13.999999999999998</c:v>
                </c:pt>
                <c:pt idx="50">
                  <c:v>-13.999999999999998</c:v>
                </c:pt>
                <c:pt idx="51">
                  <c:v>-13.999999999999998</c:v>
                </c:pt>
                <c:pt idx="52">
                  <c:v>-13.999999999999998</c:v>
                </c:pt>
                <c:pt idx="53">
                  <c:v>-13.999999999999998</c:v>
                </c:pt>
                <c:pt idx="54">
                  <c:v>-13.999999999999998</c:v>
                </c:pt>
                <c:pt idx="55">
                  <c:v>-13.999999999999998</c:v>
                </c:pt>
                <c:pt idx="56">
                  <c:v>-13.999999999999998</c:v>
                </c:pt>
                <c:pt idx="57">
                  <c:v>-13.999999999999998</c:v>
                </c:pt>
                <c:pt idx="58">
                  <c:v>-13.999999999999998</c:v>
                </c:pt>
                <c:pt idx="59">
                  <c:v>-13.999999999999998</c:v>
                </c:pt>
                <c:pt idx="60">
                  <c:v>14.000000000000002</c:v>
                </c:pt>
                <c:pt idx="61">
                  <c:v>14</c:v>
                </c:pt>
                <c:pt idx="62">
                  <c:v>14</c:v>
                </c:pt>
                <c:pt idx="63">
                  <c:v>13.999999999999998</c:v>
                </c:pt>
                <c:pt idx="64">
                  <c:v>-13.999999999999998</c:v>
                </c:pt>
                <c:pt idx="65">
                  <c:v>-13.999999999999998</c:v>
                </c:pt>
                <c:pt idx="66">
                  <c:v>-13.999999999999998</c:v>
                </c:pt>
                <c:pt idx="67">
                  <c:v>-13.999999999999998</c:v>
                </c:pt>
                <c:pt idx="68">
                  <c:v>-13.999999999999998</c:v>
                </c:pt>
                <c:pt idx="69">
                  <c:v>-13.999999999999998</c:v>
                </c:pt>
                <c:pt idx="70">
                  <c:v>-13.999999999999998</c:v>
                </c:pt>
                <c:pt idx="71">
                  <c:v>-13.999999999999998</c:v>
                </c:pt>
                <c:pt idx="72">
                  <c:v>-13.999999999999998</c:v>
                </c:pt>
                <c:pt idx="73">
                  <c:v>-13.999999999999998</c:v>
                </c:pt>
                <c:pt idx="74">
                  <c:v>-13.999999999999998</c:v>
                </c:pt>
                <c:pt idx="75">
                  <c:v>-13.999999999999998</c:v>
                </c:pt>
                <c:pt idx="76">
                  <c:v>-13.999999999999998</c:v>
                </c:pt>
                <c:pt idx="77">
                  <c:v>-13.999999999999998</c:v>
                </c:pt>
                <c:pt idx="78">
                  <c:v>-13.999999999999998</c:v>
                </c:pt>
                <c:pt idx="79">
                  <c:v>-13.999999999999998</c:v>
                </c:pt>
                <c:pt idx="80">
                  <c:v>-13.999999999999998</c:v>
                </c:pt>
                <c:pt idx="81">
                  <c:v>-13.999999999999998</c:v>
                </c:pt>
                <c:pt idx="82">
                  <c:v>-13.999999999999998</c:v>
                </c:pt>
                <c:pt idx="83">
                  <c:v>-13.999999999999998</c:v>
                </c:pt>
                <c:pt idx="84">
                  <c:v>-13.999999999999998</c:v>
                </c:pt>
                <c:pt idx="85">
                  <c:v>-13.999999999999998</c:v>
                </c:pt>
                <c:pt idx="86">
                  <c:v>-13.999999999999998</c:v>
                </c:pt>
                <c:pt idx="87">
                  <c:v>-13.999999999999998</c:v>
                </c:pt>
                <c:pt idx="88">
                  <c:v>-13.999999999999998</c:v>
                </c:pt>
                <c:pt idx="89">
                  <c:v>-13.999999999999998</c:v>
                </c:pt>
                <c:pt idx="90">
                  <c:v>-13.999999999999998</c:v>
                </c:pt>
                <c:pt idx="91">
                  <c:v>-13.999999999999998</c:v>
                </c:pt>
                <c:pt idx="92">
                  <c:v>-13.999999999999998</c:v>
                </c:pt>
                <c:pt idx="93">
                  <c:v>-13.999999999999998</c:v>
                </c:pt>
                <c:pt idx="94">
                  <c:v>-13.999999999999998</c:v>
                </c:pt>
                <c:pt idx="95">
                  <c:v>-13.999999999999998</c:v>
                </c:pt>
                <c:pt idx="96">
                  <c:v>-13.999999999999998</c:v>
                </c:pt>
                <c:pt idx="97">
                  <c:v>-13.999999999999998</c:v>
                </c:pt>
                <c:pt idx="98">
                  <c:v>-13.999999999999998</c:v>
                </c:pt>
                <c:pt idx="99">
                  <c:v>-13.999999999999998</c:v>
                </c:pt>
                <c:pt idx="100">
                  <c:v>-13.999999999999998</c:v>
                </c:pt>
                <c:pt idx="101">
                  <c:v>-13.999999999999998</c:v>
                </c:pt>
                <c:pt idx="102">
                  <c:v>-13.999999999999998</c:v>
                </c:pt>
                <c:pt idx="103">
                  <c:v>-13.999999999999998</c:v>
                </c:pt>
                <c:pt idx="104">
                  <c:v>-13.999999999999998</c:v>
                </c:pt>
                <c:pt idx="105">
                  <c:v>-13.999999999999998</c:v>
                </c:pt>
                <c:pt idx="106">
                  <c:v>-13.999999999999998</c:v>
                </c:pt>
                <c:pt idx="107">
                  <c:v>-13.999999999999998</c:v>
                </c:pt>
                <c:pt idx="108">
                  <c:v>-13.999999999999998</c:v>
                </c:pt>
                <c:pt idx="109">
                  <c:v>-13.999999999999998</c:v>
                </c:pt>
                <c:pt idx="110">
                  <c:v>-13.999999999999998</c:v>
                </c:pt>
                <c:pt idx="111">
                  <c:v>-13.999999999999998</c:v>
                </c:pt>
                <c:pt idx="112">
                  <c:v>-13.999999999999998</c:v>
                </c:pt>
                <c:pt idx="113">
                  <c:v>-13.999999999999998</c:v>
                </c:pt>
                <c:pt idx="114">
                  <c:v>-13.999999999999998</c:v>
                </c:pt>
                <c:pt idx="115">
                  <c:v>-13.999999999999998</c:v>
                </c:pt>
                <c:pt idx="116">
                  <c:v>-13.999999999999998</c:v>
                </c:pt>
                <c:pt idx="117">
                  <c:v>-13.999999999999998</c:v>
                </c:pt>
                <c:pt idx="118">
                  <c:v>-13.999999999999998</c:v>
                </c:pt>
                <c:pt idx="119">
                  <c:v>-13.999999999999998</c:v>
                </c:pt>
                <c:pt idx="120">
                  <c:v>-13.999999999999998</c:v>
                </c:pt>
                <c:pt idx="121">
                  <c:v>-13.999999999999998</c:v>
                </c:pt>
                <c:pt idx="122">
                  <c:v>-13.999999999999998</c:v>
                </c:pt>
                <c:pt idx="123">
                  <c:v>-13.999999999999998</c:v>
                </c:pt>
                <c:pt idx="124">
                  <c:v>-13.999999999999998</c:v>
                </c:pt>
                <c:pt idx="125">
                  <c:v>-13.999999999999998</c:v>
                </c:pt>
                <c:pt idx="126">
                  <c:v>-13.999999999999998</c:v>
                </c:pt>
                <c:pt idx="127">
                  <c:v>-13.999999999999998</c:v>
                </c:pt>
                <c:pt idx="128">
                  <c:v>-13.999999999999998</c:v>
                </c:pt>
                <c:pt idx="129">
                  <c:v>-13.999999999999998</c:v>
                </c:pt>
                <c:pt idx="130">
                  <c:v>-13.999999999999998</c:v>
                </c:pt>
                <c:pt idx="131">
                  <c:v>-13.999999999999998</c:v>
                </c:pt>
                <c:pt idx="132">
                  <c:v>-13.999999999999998</c:v>
                </c:pt>
                <c:pt idx="133">
                  <c:v>-13.999999999999998</c:v>
                </c:pt>
                <c:pt idx="134">
                  <c:v>-13.999999999999998</c:v>
                </c:pt>
                <c:pt idx="135">
                  <c:v>-13.999999999999998</c:v>
                </c:pt>
                <c:pt idx="136">
                  <c:v>-13.999999999999998</c:v>
                </c:pt>
                <c:pt idx="137">
                  <c:v>-13.999999999999998</c:v>
                </c:pt>
                <c:pt idx="138">
                  <c:v>-13.999999999999998</c:v>
                </c:pt>
                <c:pt idx="139">
                  <c:v>-13.999999999999998</c:v>
                </c:pt>
                <c:pt idx="140">
                  <c:v>-13.999999999999998</c:v>
                </c:pt>
                <c:pt idx="141">
                  <c:v>-13.999999999999998</c:v>
                </c:pt>
                <c:pt idx="142">
                  <c:v>-13.999999999999998</c:v>
                </c:pt>
                <c:pt idx="143">
                  <c:v>-13.999999999999998</c:v>
                </c:pt>
                <c:pt idx="144">
                  <c:v>-13.999999999999998</c:v>
                </c:pt>
                <c:pt idx="145">
                  <c:v>-13.999999999999998</c:v>
                </c:pt>
                <c:pt idx="146">
                  <c:v>-13.999999999999998</c:v>
                </c:pt>
                <c:pt idx="147">
                  <c:v>-13.999999999999998</c:v>
                </c:pt>
                <c:pt idx="148">
                  <c:v>-13.999999999999998</c:v>
                </c:pt>
                <c:pt idx="149">
                  <c:v>-13.999999999999998</c:v>
                </c:pt>
                <c:pt idx="150">
                  <c:v>-13.999999999999998</c:v>
                </c:pt>
                <c:pt idx="151">
                  <c:v>-13.999999999999998</c:v>
                </c:pt>
                <c:pt idx="152">
                  <c:v>-13.999999999999998</c:v>
                </c:pt>
                <c:pt idx="153">
                  <c:v>-13.999999999999998</c:v>
                </c:pt>
                <c:pt idx="154">
                  <c:v>-13.999999999999998</c:v>
                </c:pt>
                <c:pt idx="155">
                  <c:v>-13.999999999999998</c:v>
                </c:pt>
                <c:pt idx="156">
                  <c:v>-13.999999999999998</c:v>
                </c:pt>
                <c:pt idx="157">
                  <c:v>-13.999999999999998</c:v>
                </c:pt>
                <c:pt idx="158">
                  <c:v>-13.999999999999998</c:v>
                </c:pt>
                <c:pt idx="159">
                  <c:v>-13.999999999999998</c:v>
                </c:pt>
                <c:pt idx="160">
                  <c:v>-13.999999999999998</c:v>
                </c:pt>
                <c:pt idx="161">
                  <c:v>-13.999999999999998</c:v>
                </c:pt>
                <c:pt idx="162">
                  <c:v>-13.999999999999998</c:v>
                </c:pt>
                <c:pt idx="163">
                  <c:v>-13.999999999999998</c:v>
                </c:pt>
                <c:pt idx="164">
                  <c:v>-13.999999999999998</c:v>
                </c:pt>
                <c:pt idx="165">
                  <c:v>-13.999999999999998</c:v>
                </c:pt>
                <c:pt idx="166">
                  <c:v>-13.999999999999998</c:v>
                </c:pt>
                <c:pt idx="167">
                  <c:v>-13.999999999999998</c:v>
                </c:pt>
                <c:pt idx="168">
                  <c:v>-13.999999999999998</c:v>
                </c:pt>
                <c:pt idx="169">
                  <c:v>-13.999999999999998</c:v>
                </c:pt>
                <c:pt idx="170">
                  <c:v>-13.999999999999998</c:v>
                </c:pt>
                <c:pt idx="171">
                  <c:v>-13.999999999999998</c:v>
                </c:pt>
                <c:pt idx="172">
                  <c:v>-13.999999999999998</c:v>
                </c:pt>
                <c:pt idx="173">
                  <c:v>-13.999999999999998</c:v>
                </c:pt>
                <c:pt idx="174">
                  <c:v>-13.999999999999998</c:v>
                </c:pt>
                <c:pt idx="175">
                  <c:v>-13.999999999999998</c:v>
                </c:pt>
                <c:pt idx="176">
                  <c:v>-13.999999999999998</c:v>
                </c:pt>
                <c:pt idx="177">
                  <c:v>-13.999999999999998</c:v>
                </c:pt>
                <c:pt idx="178">
                  <c:v>-13.999999999999998</c:v>
                </c:pt>
                <c:pt idx="179">
                  <c:v>-13.999999999999998</c:v>
                </c:pt>
                <c:pt idx="180">
                  <c:v>-13.999999999999998</c:v>
                </c:pt>
                <c:pt idx="181">
                  <c:v>-13.999999999999998</c:v>
                </c:pt>
                <c:pt idx="182">
                  <c:v>-13.999999999999998</c:v>
                </c:pt>
                <c:pt idx="183">
                  <c:v>-13.999999999999998</c:v>
                </c:pt>
                <c:pt idx="184">
                  <c:v>-13.999999999999998</c:v>
                </c:pt>
                <c:pt idx="185">
                  <c:v>-13.999999999999998</c:v>
                </c:pt>
                <c:pt idx="186">
                  <c:v>-13.999999999999998</c:v>
                </c:pt>
                <c:pt idx="187">
                  <c:v>-13.999999999999998</c:v>
                </c:pt>
                <c:pt idx="188">
                  <c:v>-13.999999999999998</c:v>
                </c:pt>
                <c:pt idx="189">
                  <c:v>-13.999999999999998</c:v>
                </c:pt>
                <c:pt idx="190">
                  <c:v>-13.999999999999998</c:v>
                </c:pt>
                <c:pt idx="191">
                  <c:v>-13.999999999999998</c:v>
                </c:pt>
                <c:pt idx="192">
                  <c:v>-13.999999999999998</c:v>
                </c:pt>
                <c:pt idx="193">
                  <c:v>-13.999999999999998</c:v>
                </c:pt>
                <c:pt idx="194">
                  <c:v>-13.999999999999998</c:v>
                </c:pt>
                <c:pt idx="195">
                  <c:v>-13.999999999999998</c:v>
                </c:pt>
                <c:pt idx="196">
                  <c:v>-13.999999999999998</c:v>
                </c:pt>
                <c:pt idx="197">
                  <c:v>-13.999999999999998</c:v>
                </c:pt>
                <c:pt idx="198">
                  <c:v>-13.999999999999998</c:v>
                </c:pt>
                <c:pt idx="199">
                  <c:v>-13.999999999999998</c:v>
                </c:pt>
                <c:pt idx="200">
                  <c:v>-13.999999999999998</c:v>
                </c:pt>
                <c:pt idx="201">
                  <c:v>-13.999999999999998</c:v>
                </c:pt>
                <c:pt idx="202">
                  <c:v>-13.999999999999998</c:v>
                </c:pt>
                <c:pt idx="203">
                  <c:v>-13.999999999999998</c:v>
                </c:pt>
                <c:pt idx="204">
                  <c:v>-13.999999999999998</c:v>
                </c:pt>
                <c:pt idx="205">
                  <c:v>-13.999999999999998</c:v>
                </c:pt>
                <c:pt idx="206">
                  <c:v>-13.999999999999998</c:v>
                </c:pt>
                <c:pt idx="207">
                  <c:v>-13.999999999999998</c:v>
                </c:pt>
                <c:pt idx="208">
                  <c:v>-13.999999999999998</c:v>
                </c:pt>
                <c:pt idx="209">
                  <c:v>-13.999999999999998</c:v>
                </c:pt>
                <c:pt idx="210">
                  <c:v>-13.999999999999998</c:v>
                </c:pt>
                <c:pt idx="211">
                  <c:v>-13.999999999999998</c:v>
                </c:pt>
                <c:pt idx="212">
                  <c:v>-13.999999999999998</c:v>
                </c:pt>
                <c:pt idx="213">
                  <c:v>-13.999999999999998</c:v>
                </c:pt>
                <c:pt idx="214">
                  <c:v>-13.999999999999998</c:v>
                </c:pt>
                <c:pt idx="215">
                  <c:v>-13.999999999999998</c:v>
                </c:pt>
                <c:pt idx="216">
                  <c:v>-13.999999999999998</c:v>
                </c:pt>
                <c:pt idx="217">
                  <c:v>-13.999999999999998</c:v>
                </c:pt>
                <c:pt idx="218">
                  <c:v>-13.999999999999998</c:v>
                </c:pt>
                <c:pt idx="219">
                  <c:v>-13.999999999999998</c:v>
                </c:pt>
                <c:pt idx="220">
                  <c:v>-13.999999999999998</c:v>
                </c:pt>
                <c:pt idx="221">
                  <c:v>-13.999999999999998</c:v>
                </c:pt>
                <c:pt idx="222">
                  <c:v>-13.999999999999998</c:v>
                </c:pt>
                <c:pt idx="223">
                  <c:v>-13.999999999999998</c:v>
                </c:pt>
                <c:pt idx="224">
                  <c:v>-13.999999999999998</c:v>
                </c:pt>
                <c:pt idx="225">
                  <c:v>-13.999999999999998</c:v>
                </c:pt>
                <c:pt idx="226">
                  <c:v>-13.999999999999998</c:v>
                </c:pt>
                <c:pt idx="227">
                  <c:v>-13.999999999999998</c:v>
                </c:pt>
                <c:pt idx="228">
                  <c:v>-13.999999999999998</c:v>
                </c:pt>
                <c:pt idx="229">
                  <c:v>-13.999999999999998</c:v>
                </c:pt>
                <c:pt idx="230">
                  <c:v>-13.999999999999998</c:v>
                </c:pt>
                <c:pt idx="231">
                  <c:v>-13.999999999999998</c:v>
                </c:pt>
                <c:pt idx="232">
                  <c:v>-13.999999999999998</c:v>
                </c:pt>
                <c:pt idx="233">
                  <c:v>-13.999999999999998</c:v>
                </c:pt>
                <c:pt idx="234">
                  <c:v>-13.999999999999998</c:v>
                </c:pt>
                <c:pt idx="235">
                  <c:v>-13.999999999999998</c:v>
                </c:pt>
                <c:pt idx="236">
                  <c:v>-13.999999999999998</c:v>
                </c:pt>
                <c:pt idx="237">
                  <c:v>-13.999999999999998</c:v>
                </c:pt>
                <c:pt idx="238">
                  <c:v>-13.999999999999998</c:v>
                </c:pt>
                <c:pt idx="239">
                  <c:v>-13.999999999999998</c:v>
                </c:pt>
                <c:pt idx="240">
                  <c:v>-13.999999999999998</c:v>
                </c:pt>
                <c:pt idx="241">
                  <c:v>-13.999999999999998</c:v>
                </c:pt>
                <c:pt idx="242">
                  <c:v>-13.999999999999998</c:v>
                </c:pt>
                <c:pt idx="243">
                  <c:v>-13.999999999999998</c:v>
                </c:pt>
                <c:pt idx="244">
                  <c:v>-13.999999999999998</c:v>
                </c:pt>
                <c:pt idx="245">
                  <c:v>-13.999999999999998</c:v>
                </c:pt>
                <c:pt idx="246">
                  <c:v>-13.999999999999998</c:v>
                </c:pt>
                <c:pt idx="247">
                  <c:v>-13.999999999999998</c:v>
                </c:pt>
                <c:pt idx="248">
                  <c:v>-13.999999999999998</c:v>
                </c:pt>
                <c:pt idx="249">
                  <c:v>-13.999999999999998</c:v>
                </c:pt>
                <c:pt idx="250">
                  <c:v>-13.999999999999998</c:v>
                </c:pt>
                <c:pt idx="251">
                  <c:v>-13.999999999999998</c:v>
                </c:pt>
                <c:pt idx="252">
                  <c:v>-13.999999999999998</c:v>
                </c:pt>
                <c:pt idx="253">
                  <c:v>-13.999999999999998</c:v>
                </c:pt>
                <c:pt idx="254">
                  <c:v>-13.999999999999998</c:v>
                </c:pt>
                <c:pt idx="255">
                  <c:v>-13.999999999999998</c:v>
                </c:pt>
                <c:pt idx="256">
                  <c:v>-13.999999999999998</c:v>
                </c:pt>
                <c:pt idx="257">
                  <c:v>-13.999999999999998</c:v>
                </c:pt>
                <c:pt idx="258">
                  <c:v>-13.999999999999998</c:v>
                </c:pt>
                <c:pt idx="259">
                  <c:v>-13.999999999999998</c:v>
                </c:pt>
                <c:pt idx="260">
                  <c:v>-13.999999999999998</c:v>
                </c:pt>
                <c:pt idx="261">
                  <c:v>-13.999999999999998</c:v>
                </c:pt>
                <c:pt idx="262">
                  <c:v>-13.999999999999998</c:v>
                </c:pt>
                <c:pt idx="263">
                  <c:v>-13.999999999999998</c:v>
                </c:pt>
                <c:pt idx="264">
                  <c:v>-13.999999999999998</c:v>
                </c:pt>
                <c:pt idx="265">
                  <c:v>-13.999999999999998</c:v>
                </c:pt>
                <c:pt idx="266">
                  <c:v>-13.999999999999998</c:v>
                </c:pt>
                <c:pt idx="267">
                  <c:v>-13.999999999999998</c:v>
                </c:pt>
                <c:pt idx="268">
                  <c:v>-13.999999999999998</c:v>
                </c:pt>
                <c:pt idx="269">
                  <c:v>-13.999999999999998</c:v>
                </c:pt>
                <c:pt idx="270">
                  <c:v>-13.999999999999998</c:v>
                </c:pt>
                <c:pt idx="271">
                  <c:v>-13.999999999999998</c:v>
                </c:pt>
                <c:pt idx="272">
                  <c:v>-13.999999999999998</c:v>
                </c:pt>
                <c:pt idx="273">
                  <c:v>-13.999999999999998</c:v>
                </c:pt>
                <c:pt idx="274">
                  <c:v>-13.999999999999998</c:v>
                </c:pt>
                <c:pt idx="275">
                  <c:v>-13.999999999999998</c:v>
                </c:pt>
                <c:pt idx="276">
                  <c:v>-13.999999999999998</c:v>
                </c:pt>
                <c:pt idx="277">
                  <c:v>-13.999999999999998</c:v>
                </c:pt>
                <c:pt idx="278">
                  <c:v>-13.999999999999998</c:v>
                </c:pt>
                <c:pt idx="279">
                  <c:v>-13.999999999999998</c:v>
                </c:pt>
                <c:pt idx="280">
                  <c:v>-13.999999999999998</c:v>
                </c:pt>
                <c:pt idx="281">
                  <c:v>-13.999999999999998</c:v>
                </c:pt>
                <c:pt idx="282">
                  <c:v>-13.999999999999998</c:v>
                </c:pt>
                <c:pt idx="283">
                  <c:v>-13.999999999999998</c:v>
                </c:pt>
                <c:pt idx="284">
                  <c:v>-13.999999999999998</c:v>
                </c:pt>
                <c:pt idx="285">
                  <c:v>-13.999999999999998</c:v>
                </c:pt>
                <c:pt idx="286">
                  <c:v>-13.999999999999998</c:v>
                </c:pt>
                <c:pt idx="287">
                  <c:v>-13.999999999999998</c:v>
                </c:pt>
                <c:pt idx="288">
                  <c:v>-13.999999999999998</c:v>
                </c:pt>
                <c:pt idx="289">
                  <c:v>-13.999999999999998</c:v>
                </c:pt>
                <c:pt idx="290">
                  <c:v>-13.999999999999998</c:v>
                </c:pt>
                <c:pt idx="291">
                  <c:v>-13.999999999999998</c:v>
                </c:pt>
                <c:pt idx="292">
                  <c:v>-13.999999999999998</c:v>
                </c:pt>
                <c:pt idx="293">
                  <c:v>-13.999999999999998</c:v>
                </c:pt>
                <c:pt idx="294">
                  <c:v>-13.999999999999998</c:v>
                </c:pt>
                <c:pt idx="295">
                  <c:v>-13.999999999999998</c:v>
                </c:pt>
                <c:pt idx="296">
                  <c:v>-13.999999999999998</c:v>
                </c:pt>
                <c:pt idx="297">
                  <c:v>-13.999999999999998</c:v>
                </c:pt>
                <c:pt idx="298">
                  <c:v>-13.999999999999998</c:v>
                </c:pt>
                <c:pt idx="299">
                  <c:v>-13.999999999999998</c:v>
                </c:pt>
                <c:pt idx="300">
                  <c:v>-13.999999999999998</c:v>
                </c:pt>
                <c:pt idx="301">
                  <c:v>-13.999999999999998</c:v>
                </c:pt>
                <c:pt idx="302">
                  <c:v>-13.999999999999998</c:v>
                </c:pt>
                <c:pt idx="303">
                  <c:v>-13.999999999999998</c:v>
                </c:pt>
                <c:pt idx="304">
                  <c:v>-13.999999999999998</c:v>
                </c:pt>
                <c:pt idx="305">
                  <c:v>-13.999999999999998</c:v>
                </c:pt>
                <c:pt idx="306">
                  <c:v>-13.999999999999998</c:v>
                </c:pt>
                <c:pt idx="307">
                  <c:v>-13.999999999999998</c:v>
                </c:pt>
                <c:pt idx="308">
                  <c:v>-13.999999999999998</c:v>
                </c:pt>
                <c:pt idx="309">
                  <c:v>-13.999999999999998</c:v>
                </c:pt>
                <c:pt idx="310">
                  <c:v>-13.999999999999998</c:v>
                </c:pt>
                <c:pt idx="311">
                  <c:v>-13.999999999999998</c:v>
                </c:pt>
                <c:pt idx="312">
                  <c:v>-13.999999999999998</c:v>
                </c:pt>
                <c:pt idx="313">
                  <c:v>-13.999999999999998</c:v>
                </c:pt>
                <c:pt idx="314">
                  <c:v>-13.999999999999998</c:v>
                </c:pt>
                <c:pt idx="315">
                  <c:v>-13.999999999999998</c:v>
                </c:pt>
                <c:pt idx="316">
                  <c:v>-13.999999999999998</c:v>
                </c:pt>
                <c:pt idx="317">
                  <c:v>-13.999999999999998</c:v>
                </c:pt>
                <c:pt idx="318">
                  <c:v>-13.999999999999998</c:v>
                </c:pt>
                <c:pt idx="319">
                  <c:v>-13.999999999999998</c:v>
                </c:pt>
                <c:pt idx="320">
                  <c:v>-13.999999999999998</c:v>
                </c:pt>
                <c:pt idx="321">
                  <c:v>-13.999999999999998</c:v>
                </c:pt>
                <c:pt idx="322">
                  <c:v>-13.999999999999998</c:v>
                </c:pt>
                <c:pt idx="323">
                  <c:v>-13.999999999999998</c:v>
                </c:pt>
                <c:pt idx="324">
                  <c:v>-13.999999999999998</c:v>
                </c:pt>
                <c:pt idx="325">
                  <c:v>-13.999999999999998</c:v>
                </c:pt>
                <c:pt idx="326">
                  <c:v>-13.999999999999998</c:v>
                </c:pt>
                <c:pt idx="327">
                  <c:v>-13.999999999999998</c:v>
                </c:pt>
                <c:pt idx="328">
                  <c:v>-13.999999999999998</c:v>
                </c:pt>
                <c:pt idx="329">
                  <c:v>-13.999999999999998</c:v>
                </c:pt>
                <c:pt idx="330">
                  <c:v>-13.999999999999998</c:v>
                </c:pt>
                <c:pt idx="331">
                  <c:v>-13.999999999999998</c:v>
                </c:pt>
                <c:pt idx="332">
                  <c:v>-13.999999999999998</c:v>
                </c:pt>
                <c:pt idx="333">
                  <c:v>-13.999999999999998</c:v>
                </c:pt>
                <c:pt idx="334">
                  <c:v>-13.999999999999998</c:v>
                </c:pt>
                <c:pt idx="335">
                  <c:v>-13.999999999999998</c:v>
                </c:pt>
                <c:pt idx="336">
                  <c:v>-13.999999999999998</c:v>
                </c:pt>
                <c:pt idx="337">
                  <c:v>-13.999999999999998</c:v>
                </c:pt>
                <c:pt idx="338">
                  <c:v>-13.999999999999998</c:v>
                </c:pt>
                <c:pt idx="339">
                  <c:v>-13.999999999999998</c:v>
                </c:pt>
                <c:pt idx="340">
                  <c:v>-13.999999999999998</c:v>
                </c:pt>
                <c:pt idx="341">
                  <c:v>-13.999999999999998</c:v>
                </c:pt>
                <c:pt idx="342">
                  <c:v>-13.999999999999998</c:v>
                </c:pt>
                <c:pt idx="343">
                  <c:v>-13.999999999999998</c:v>
                </c:pt>
                <c:pt idx="344">
                  <c:v>-13.999999999999998</c:v>
                </c:pt>
                <c:pt idx="345">
                  <c:v>-13.999999999999998</c:v>
                </c:pt>
                <c:pt idx="346">
                  <c:v>-13.999999999999998</c:v>
                </c:pt>
                <c:pt idx="347">
                  <c:v>-13.999999999999998</c:v>
                </c:pt>
                <c:pt idx="348">
                  <c:v>-13.999999999999998</c:v>
                </c:pt>
                <c:pt idx="349">
                  <c:v>-13.999999999999998</c:v>
                </c:pt>
                <c:pt idx="350">
                  <c:v>-13.999999999999998</c:v>
                </c:pt>
                <c:pt idx="351">
                  <c:v>-13.999999999999998</c:v>
                </c:pt>
                <c:pt idx="352">
                  <c:v>-13.999999999999998</c:v>
                </c:pt>
                <c:pt idx="353">
                  <c:v>-13.999999999999998</c:v>
                </c:pt>
                <c:pt idx="354">
                  <c:v>-13.999999999999998</c:v>
                </c:pt>
                <c:pt idx="355">
                  <c:v>-13.999999999999998</c:v>
                </c:pt>
                <c:pt idx="356">
                  <c:v>-13.999999999999998</c:v>
                </c:pt>
                <c:pt idx="357">
                  <c:v>-13.999999999999998</c:v>
                </c:pt>
                <c:pt idx="358">
                  <c:v>-13.999999999999998</c:v>
                </c:pt>
                <c:pt idx="359">
                  <c:v>-13.999999999999998</c:v>
                </c:pt>
                <c:pt idx="360">
                  <c:v>-13.999999999999998</c:v>
                </c:pt>
                <c:pt idx="361">
                  <c:v>-13.999999999999998</c:v>
                </c:pt>
                <c:pt idx="362">
                  <c:v>-13.999999999999998</c:v>
                </c:pt>
                <c:pt idx="363">
                  <c:v>-13.999999999999998</c:v>
                </c:pt>
                <c:pt idx="364">
                  <c:v>-13.999999999999998</c:v>
                </c:pt>
                <c:pt idx="365">
                  <c:v>-13.999999999999998</c:v>
                </c:pt>
                <c:pt idx="366">
                  <c:v>-13.999999999999998</c:v>
                </c:pt>
                <c:pt idx="367">
                  <c:v>-13.999999999999998</c:v>
                </c:pt>
                <c:pt idx="368">
                  <c:v>-13.999999999999998</c:v>
                </c:pt>
                <c:pt idx="369">
                  <c:v>-13.999999999999998</c:v>
                </c:pt>
                <c:pt idx="370">
                  <c:v>-13.999999999999998</c:v>
                </c:pt>
                <c:pt idx="371">
                  <c:v>-13.999999999999998</c:v>
                </c:pt>
                <c:pt idx="372">
                  <c:v>-13.999999999999998</c:v>
                </c:pt>
                <c:pt idx="373">
                  <c:v>-13.999999999999998</c:v>
                </c:pt>
                <c:pt idx="374">
                  <c:v>-13.999999999999998</c:v>
                </c:pt>
                <c:pt idx="375">
                  <c:v>-13.999999999999998</c:v>
                </c:pt>
                <c:pt idx="376">
                  <c:v>-13.999999999999998</c:v>
                </c:pt>
                <c:pt idx="377">
                  <c:v>-13.999999999999998</c:v>
                </c:pt>
                <c:pt idx="378">
                  <c:v>-13.999999999999998</c:v>
                </c:pt>
                <c:pt idx="379">
                  <c:v>-13.999999999999998</c:v>
                </c:pt>
                <c:pt idx="380">
                  <c:v>-13.999999999999998</c:v>
                </c:pt>
                <c:pt idx="381">
                  <c:v>-13.999999999999998</c:v>
                </c:pt>
                <c:pt idx="382">
                  <c:v>-13.999999999999998</c:v>
                </c:pt>
                <c:pt idx="383">
                  <c:v>-13.999999999999998</c:v>
                </c:pt>
                <c:pt idx="384">
                  <c:v>-13.999999999999998</c:v>
                </c:pt>
                <c:pt idx="385">
                  <c:v>-13.999999999999998</c:v>
                </c:pt>
                <c:pt idx="386">
                  <c:v>-13.999999999999998</c:v>
                </c:pt>
                <c:pt idx="387">
                  <c:v>-13.999999999999998</c:v>
                </c:pt>
                <c:pt idx="388">
                  <c:v>-13.999999999999998</c:v>
                </c:pt>
                <c:pt idx="389">
                  <c:v>-13.999999999999998</c:v>
                </c:pt>
                <c:pt idx="390">
                  <c:v>-13.999999999999998</c:v>
                </c:pt>
                <c:pt idx="391">
                  <c:v>-13.999999999999998</c:v>
                </c:pt>
                <c:pt idx="392">
                  <c:v>-13.999999999999998</c:v>
                </c:pt>
                <c:pt idx="393">
                  <c:v>-13.999999999999998</c:v>
                </c:pt>
                <c:pt idx="394">
                  <c:v>-13.999999999999998</c:v>
                </c:pt>
                <c:pt idx="395">
                  <c:v>-13.999999999999998</c:v>
                </c:pt>
                <c:pt idx="396">
                  <c:v>-13.999999999999998</c:v>
                </c:pt>
                <c:pt idx="397">
                  <c:v>-13.999999999999998</c:v>
                </c:pt>
                <c:pt idx="398">
                  <c:v>-13.999999999999998</c:v>
                </c:pt>
                <c:pt idx="399">
                  <c:v>-13.999999999999998</c:v>
                </c:pt>
              </c:numCache>
            </c:numRef>
          </c:xVal>
          <c:yVal>
            <c:numRef>
              <c:f>'R20'!$P$80:$P$479</c:f>
              <c:numCache>
                <c:formatCode>0.00</c:formatCode>
                <c:ptCount val="400"/>
                <c:pt idx="0">
                  <c:v>19</c:v>
                </c:pt>
                <c:pt idx="1">
                  <c:v>6.3333333333333366</c:v>
                </c:pt>
                <c:pt idx="2">
                  <c:v>-6.3333333333333313</c:v>
                </c:pt>
                <c:pt idx="3">
                  <c:v>-19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-19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-19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6.3333333333333348</c:v>
                </c:pt>
                <c:pt idx="62">
                  <c:v>-6.333333333333333</c:v>
                </c:pt>
                <c:pt idx="63">
                  <c:v>-19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19</c:v>
                </c:pt>
                <c:pt idx="273">
                  <c:v>19</c:v>
                </c:pt>
                <c:pt idx="274">
                  <c:v>19</c:v>
                </c:pt>
                <c:pt idx="275">
                  <c:v>19</c:v>
                </c:pt>
                <c:pt idx="276">
                  <c:v>19</c:v>
                </c:pt>
                <c:pt idx="277">
                  <c:v>19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19</c:v>
                </c:pt>
                <c:pt idx="297">
                  <c:v>19</c:v>
                </c:pt>
                <c:pt idx="298">
                  <c:v>19</c:v>
                </c:pt>
                <c:pt idx="299">
                  <c:v>19</c:v>
                </c:pt>
                <c:pt idx="300">
                  <c:v>19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19</c:v>
                </c:pt>
                <c:pt idx="321">
                  <c:v>19</c:v>
                </c:pt>
                <c:pt idx="322">
                  <c:v>19</c:v>
                </c:pt>
                <c:pt idx="323">
                  <c:v>19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19</c:v>
                </c:pt>
                <c:pt idx="346">
                  <c:v>19</c:v>
                </c:pt>
                <c:pt idx="347">
                  <c:v>19</c:v>
                </c:pt>
                <c:pt idx="348">
                  <c:v>19</c:v>
                </c:pt>
                <c:pt idx="349">
                  <c:v>19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19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19</c:v>
                </c:pt>
                <c:pt idx="394">
                  <c:v>19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19</c:v>
                </c:pt>
                <c:pt idx="39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9B-422C-9DE2-1570AA38651E}"/>
            </c:ext>
          </c:extLst>
        </c:ser>
        <c:ser>
          <c:idx val="6"/>
          <c:order val="6"/>
          <c:tx>
            <c:v>NA</c:v>
          </c:tx>
          <c:dPt>
            <c:idx val="1"/>
            <c:bubble3D val="0"/>
            <c:spPr>
              <a:ln w="25400">
                <a:solidFill>
                  <a:srgbClr val="00206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089B-422C-9DE2-1570AA38651E}"/>
              </c:ext>
            </c:extLst>
          </c:dPt>
          <c:xVal>
            <c:numRef>
              <c:f>'R20'!$G$20:$G$21</c:f>
              <c:numCache>
                <c:formatCode>0.0000</c:formatCode>
                <c:ptCount val="2"/>
                <c:pt idx="0">
                  <c:v>-20</c:v>
                </c:pt>
                <c:pt idx="1">
                  <c:v>20</c:v>
                </c:pt>
              </c:numCache>
            </c:numRef>
          </c:xVal>
          <c:yVal>
            <c:numRef>
              <c:f>'R20'!$H$20:$H$21</c:f>
              <c:numCache>
                <c:formatCode>0.0000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9B-422C-9DE2-1570AA386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"/>
          <c:min val="-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(output)</a:t>
                </a:r>
              </a:p>
            </c:rich>
          </c:tx>
          <c:layout>
            <c:manualLayout>
              <c:xMode val="edge"/>
              <c:yMode val="edge"/>
              <c:x val="0.44226245324436192"/>
              <c:y val="0.95000609830235061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00"/>
          <c:min val="-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(output)</a:t>
                </a:r>
              </a:p>
            </c:rich>
          </c:tx>
          <c:layout>
            <c:manualLayout>
              <c:xMode val="edge"/>
              <c:yMode val="edge"/>
              <c:x val="3.4178485946536913E-2"/>
              <c:y val="0.44034138315586102"/>
            </c:manualLayout>
          </c:layout>
          <c:overlay val="1"/>
        </c:title>
        <c:numFmt formatCode="#,##0_ 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323260508059222"/>
          <c:y val="7.2274034056945158E-2"/>
          <c:w val="0.13082528419815009"/>
          <c:h val="0.2184857144651160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447385</xdr:colOff>
      <xdr:row>21</xdr:row>
      <xdr:rowOff>22207</xdr:rowOff>
    </xdr:from>
    <xdr:to>
      <xdr:col>16</xdr:col>
      <xdr:colOff>442377</xdr:colOff>
      <xdr:row>48</xdr:row>
      <xdr:rowOff>98410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49724</xdr:rowOff>
    </xdr:from>
    <xdr:to>
      <xdr:col>8</xdr:col>
      <xdr:colOff>515469</xdr:colOff>
      <xdr:row>76</xdr:row>
      <xdr:rowOff>144971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246199</xdr:colOff>
      <xdr:row>58</xdr:row>
      <xdr:rowOff>18336</xdr:rowOff>
    </xdr:from>
    <xdr:to>
      <xdr:col>2</xdr:col>
      <xdr:colOff>618024</xdr:colOff>
      <xdr:row>59</xdr:row>
      <xdr:rowOff>158696</xdr:rowOff>
    </xdr:to>
    <xdr:sp macro="" textlink="">
      <xdr:nvSpPr>
        <xdr:cNvPr id="4" name="箭號: 向右 3">
          <a:extLst>
            <a:ext uri="{FF2B5EF4-FFF2-40B4-BE49-F238E27FC236}">
              <a16:creationId xmlns:a16="http://schemas.microsoft.com/office/drawing/2014/main" id="{07AB8098-F912-59F0-EA0A-98FC8423DCA5}"/>
            </a:ext>
          </a:extLst>
        </xdr:cNvPr>
        <xdr:cNvSpPr/>
      </xdr:nvSpPr>
      <xdr:spPr>
        <a:xfrm rot="1240292">
          <a:off x="1142670" y="11366160"/>
          <a:ext cx="991883" cy="34953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620520</xdr:colOff>
      <xdr:row>55</xdr:row>
      <xdr:rowOff>166274</xdr:rowOff>
    </xdr:from>
    <xdr:to>
      <xdr:col>4</xdr:col>
      <xdr:colOff>65204</xdr:colOff>
      <xdr:row>60</xdr:row>
      <xdr:rowOff>65084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2A71BB13-7DC8-AD87-7C5B-85588DB72BA7}"/>
            </a:ext>
          </a:extLst>
        </xdr:cNvPr>
        <xdr:cNvSpPr txBox="1"/>
      </xdr:nvSpPr>
      <xdr:spPr>
        <a:xfrm rot="1193266">
          <a:off x="620520" y="10886568"/>
          <a:ext cx="2343272" cy="944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2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EQ</a:t>
          </a:r>
          <a:r>
            <a:rPr lang="en-US" altLang="zh-TW" sz="24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DIRECTION</a:t>
          </a:r>
          <a:endParaRPr lang="en-US" altLang="zh-TW" sz="24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</xdr:col>
      <xdr:colOff>395039</xdr:colOff>
      <xdr:row>59</xdr:row>
      <xdr:rowOff>58066</xdr:rowOff>
    </xdr:from>
    <xdr:to>
      <xdr:col>4</xdr:col>
      <xdr:colOff>343317</xdr:colOff>
      <xdr:row>65</xdr:row>
      <xdr:rowOff>181107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D137C4F3-E1BD-A803-FE44-4C906217A5A9}"/>
            </a:ext>
          </a:extLst>
        </xdr:cNvPr>
        <xdr:cNvSpPr txBox="1"/>
      </xdr:nvSpPr>
      <xdr:spPr>
        <a:xfrm>
          <a:off x="1291510" y="11615066"/>
          <a:ext cx="1950395" cy="1378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altLang="zh-TW" sz="3600">
              <a:solidFill>
                <a:srgbClr val="FF0000"/>
              </a:solidFill>
            </a:rPr>
            <a:t>θ</a:t>
          </a:r>
          <a:endParaRPr lang="zh-TW" altLang="en-US" sz="3600">
            <a:solidFill>
              <a:srgbClr val="FF0000"/>
            </a:solidFill>
          </a:endParaRPr>
        </a:p>
      </xdr:txBody>
    </xdr:sp>
    <xdr:clientData/>
  </xdr:twoCellAnchor>
  <xdr:oneCellAnchor>
    <xdr:from>
      <xdr:col>0</xdr:col>
      <xdr:colOff>0</xdr:colOff>
      <xdr:row>21</xdr:row>
      <xdr:rowOff>9548</xdr:rowOff>
    </xdr:from>
    <xdr:ext cx="6345969" cy="5687575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E5FAD7D3-CE8E-4C22-BEB3-8EC115825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4</xdr:col>
      <xdr:colOff>524935</xdr:colOff>
      <xdr:row>35</xdr:row>
      <xdr:rowOff>66953</xdr:rowOff>
    </xdr:from>
    <xdr:to>
      <xdr:col>6</xdr:col>
      <xdr:colOff>56994</xdr:colOff>
      <xdr:row>47</xdr:row>
      <xdr:rowOff>36394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4772EA0A-21F1-4EE8-8292-DAFF60A3F755}"/>
            </a:ext>
          </a:extLst>
        </xdr:cNvPr>
        <xdr:cNvSpPr txBox="1"/>
      </xdr:nvSpPr>
      <xdr:spPr>
        <a:xfrm rot="16200000">
          <a:off x="2648274" y="7378967"/>
          <a:ext cx="2479558" cy="929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2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EQ</a:t>
          </a:r>
          <a:r>
            <a:rPr lang="en-US" altLang="zh-TW" sz="24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DIRECTION</a:t>
          </a:r>
          <a:endParaRPr lang="en-US" altLang="zh-TW" sz="24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120427</xdr:colOff>
      <xdr:row>39</xdr:row>
      <xdr:rowOff>170927</xdr:rowOff>
    </xdr:from>
    <xdr:to>
      <xdr:col>4</xdr:col>
      <xdr:colOff>474605</xdr:colOff>
      <xdr:row>44</xdr:row>
      <xdr:rowOff>170928</xdr:rowOff>
    </xdr:to>
    <xdr:sp macro="" textlink="">
      <xdr:nvSpPr>
        <xdr:cNvPr id="9" name="箭號: 向右 8">
          <a:extLst>
            <a:ext uri="{FF2B5EF4-FFF2-40B4-BE49-F238E27FC236}">
              <a16:creationId xmlns:a16="http://schemas.microsoft.com/office/drawing/2014/main" id="{FAE87DFD-6690-49D3-8A16-95DDA9AB3E66}"/>
            </a:ext>
          </a:extLst>
        </xdr:cNvPr>
        <xdr:cNvSpPr/>
      </xdr:nvSpPr>
      <xdr:spPr>
        <a:xfrm rot="16200000">
          <a:off x="2673162" y="7890251"/>
          <a:ext cx="1045883" cy="35417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209549</xdr:rowOff>
    </xdr:from>
    <xdr:to>
      <xdr:col>12</xdr:col>
      <xdr:colOff>155580</xdr:colOff>
      <xdr:row>30</xdr:row>
      <xdr:rowOff>200025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4CA58-BD7E-46D5-805E-EF1B4F679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B7B8D-89BD-4110-9036-0D3F0E986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37CCE-B887-4A78-9074-8D2E6181E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B4C0D-C8A3-491A-A26C-B60AD33D4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055E1-3743-4941-B869-F65CE5538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5D3AC-551F-4D25-B91E-8E1A5826A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45219-FE04-4EAC-8316-F6BB4EDD8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9DD81-9DA0-4704-9ECD-C7CCDAFE6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768CA-0F13-4EEB-94A4-683536D66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66034-7210-459D-8D23-99887F1C9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A002A-7DC7-45D6-AE6C-13DFEC766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87B0D-5E97-43B0-A522-57D5C3CE3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0453A-6A9E-4834-9AE1-98891EBD4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9B9D8-5D3B-4EF2-A102-9FD2BCD03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3F7F71-4E46-4338-8153-F5FE8B0FB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2BCAB-6DB3-4176-A72C-51CA052AC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2844A2-B7B8-4845-8A25-51BCD0465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9BA12-9C73-4666-8233-8E13254FC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06BB7-F6C2-446A-BC82-F79F4373D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C116D3-8239-4FBB-B4F1-F14F403F7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112059</xdr:colOff>
      <xdr:row>0</xdr:row>
      <xdr:rowOff>11203</xdr:rowOff>
    </xdr:from>
    <xdr:ext cx="6331322" cy="5255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BB14D-CC20-4587-9D19-BEA496267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5" tint="-0.249977111117893"/>
  </sheetPr>
  <dimension ref="A1:AU146"/>
  <sheetViews>
    <sheetView showGridLines="0" tabSelected="1" zoomScale="85" zoomScaleNormal="85" workbookViewId="0">
      <selection activeCell="K57" sqref="K57"/>
    </sheetView>
  </sheetViews>
  <sheetFormatPr defaultRowHeight="16.75"/>
  <cols>
    <col min="1" max="1" width="12.61328125" customWidth="1"/>
    <col min="2" max="2" width="8.765625" customWidth="1"/>
    <col min="3" max="3" width="10.23046875" customWidth="1"/>
    <col min="5" max="5" width="14.15234375" customWidth="1"/>
    <col min="6" max="6" width="10.4609375" customWidth="1"/>
    <col min="9" max="9" width="11.15234375" bestFit="1" customWidth="1"/>
    <col min="10" max="10" width="10" bestFit="1" customWidth="1"/>
    <col min="11" max="11" width="11" bestFit="1" customWidth="1"/>
    <col min="13" max="13" width="9" customWidth="1"/>
    <col min="18" max="18" width="9" customWidth="1"/>
    <col min="19" max="29" width="9.15234375" hidden="1" customWidth="1"/>
    <col min="30" max="35" width="8.765625" hidden="1" customWidth="1"/>
    <col min="36" max="39" width="9" hidden="1" customWidth="1"/>
    <col min="43" max="47" width="9" hidden="1" customWidth="1"/>
  </cols>
  <sheetData>
    <row r="1" spans="1:47" ht="37.200000000000003" customHeight="1">
      <c r="A1" s="109" t="s">
        <v>187</v>
      </c>
    </row>
    <row r="2" spans="1:47">
      <c r="A2" s="110" t="s">
        <v>188</v>
      </c>
      <c r="AQ2" t="s">
        <v>182</v>
      </c>
      <c r="AR2" t="s">
        <v>183</v>
      </c>
      <c r="AS2" t="s">
        <v>184</v>
      </c>
      <c r="AT2" t="s">
        <v>185</v>
      </c>
      <c r="AU2" t="s">
        <v>186</v>
      </c>
    </row>
    <row r="3" spans="1:47">
      <c r="B3" s="3" t="s">
        <v>189</v>
      </c>
      <c r="C3" s="8">
        <v>50</v>
      </c>
      <c r="D3" t="s">
        <v>97</v>
      </c>
      <c r="AQ3">
        <v>90</v>
      </c>
      <c r="AR3">
        <v>0</v>
      </c>
      <c r="AS3">
        <v>1686.1</v>
      </c>
      <c r="AT3">
        <v>0</v>
      </c>
      <c r="AU3">
        <v>876.8</v>
      </c>
    </row>
    <row r="4" spans="1:47">
      <c r="B4" s="3" t="s">
        <v>190</v>
      </c>
      <c r="C4" s="8">
        <v>40</v>
      </c>
      <c r="D4" t="s">
        <v>97</v>
      </c>
      <c r="F4" s="3" t="s">
        <v>212</v>
      </c>
      <c r="G4" s="56">
        <f>C3*C4</f>
        <v>2000</v>
      </c>
      <c r="H4" t="s">
        <v>7</v>
      </c>
      <c r="S4" t="s">
        <v>8</v>
      </c>
      <c r="AQ4">
        <v>90</v>
      </c>
      <c r="AR4">
        <v>0</v>
      </c>
      <c r="AS4">
        <v>1686.1</v>
      </c>
      <c r="AT4">
        <v>0</v>
      </c>
      <c r="AU4">
        <v>876.8</v>
      </c>
    </row>
    <row r="5" spans="1:47">
      <c r="B5" s="3" t="s">
        <v>191</v>
      </c>
      <c r="C5" s="8">
        <v>280</v>
      </c>
      <c r="D5" t="s">
        <v>204</v>
      </c>
      <c r="F5" s="112" t="s">
        <v>213</v>
      </c>
      <c r="G5" s="13">
        <f>IF(IF(C5&gt;280,0.85-0.05*(C5-280)/70,0.85)&lt;0.65,0.65,IF(C5&gt;280,0.85-0.05*(C5-280)/70,0.85))</f>
        <v>0.85</v>
      </c>
      <c r="S5" s="3" t="s">
        <v>9</v>
      </c>
      <c r="T5" s="3" t="s">
        <v>10</v>
      </c>
      <c r="U5" s="3" t="s">
        <v>11</v>
      </c>
      <c r="AQ5">
        <v>90</v>
      </c>
      <c r="AR5">
        <v>0</v>
      </c>
      <c r="AS5">
        <v>1686.1</v>
      </c>
      <c r="AT5">
        <v>0</v>
      </c>
      <c r="AU5">
        <v>876.8</v>
      </c>
    </row>
    <row r="6" spans="1:47">
      <c r="B6" s="3" t="s">
        <v>192</v>
      </c>
      <c r="C6" s="8">
        <v>4</v>
      </c>
      <c r="D6" t="s">
        <v>205</v>
      </c>
      <c r="F6" s="112" t="s">
        <v>214</v>
      </c>
      <c r="G6" s="13">
        <f>C6-1</f>
        <v>3</v>
      </c>
      <c r="H6" t="s">
        <v>221</v>
      </c>
      <c r="I6" s="59">
        <f>(C3-C11*2)/G6</f>
        <v>12.666666666666666</v>
      </c>
      <c r="J6" t="s">
        <v>0</v>
      </c>
      <c r="S6" s="66">
        <v>3</v>
      </c>
      <c r="T6" s="68">
        <v>0.71</v>
      </c>
      <c r="U6" s="66">
        <v>0.95299999999999996</v>
      </c>
      <c r="AQ6">
        <v>90</v>
      </c>
      <c r="AR6">
        <v>0.4</v>
      </c>
      <c r="AS6">
        <v>1684.6</v>
      </c>
      <c r="AT6">
        <v>0.2</v>
      </c>
      <c r="AU6">
        <v>876.8</v>
      </c>
    </row>
    <row r="7" spans="1:47">
      <c r="B7" s="3" t="s">
        <v>193</v>
      </c>
      <c r="C7" s="8">
        <v>4</v>
      </c>
      <c r="D7" t="s">
        <v>206</v>
      </c>
      <c r="F7" s="112" t="s">
        <v>214</v>
      </c>
      <c r="G7" s="13">
        <f>C7-1</f>
        <v>3</v>
      </c>
      <c r="H7" t="s">
        <v>221</v>
      </c>
      <c r="I7" s="59">
        <f>(C4-C11*2)/G7</f>
        <v>9.3333333333333339</v>
      </c>
      <c r="J7" t="s">
        <v>0</v>
      </c>
      <c r="S7" s="66">
        <v>4</v>
      </c>
      <c r="T7" s="68">
        <v>1.27</v>
      </c>
      <c r="U7" s="66">
        <v>1.27</v>
      </c>
      <c r="AQ7">
        <v>90</v>
      </c>
      <c r="AR7">
        <v>2.8</v>
      </c>
      <c r="AS7">
        <v>1673.3</v>
      </c>
      <c r="AT7">
        <v>1.5</v>
      </c>
      <c r="AU7">
        <v>876.8</v>
      </c>
    </row>
    <row r="8" spans="1:47">
      <c r="B8" s="3" t="s">
        <v>194</v>
      </c>
      <c r="C8" s="58">
        <f>bar!C1</f>
        <v>12</v>
      </c>
      <c r="D8" t="s">
        <v>207</v>
      </c>
      <c r="F8" s="112"/>
      <c r="G8" s="13"/>
      <c r="S8" s="66">
        <v>5</v>
      </c>
      <c r="T8" s="68">
        <v>1.98</v>
      </c>
      <c r="U8" s="66">
        <v>15.9</v>
      </c>
      <c r="AQ8">
        <v>90</v>
      </c>
      <c r="AR8">
        <v>5.4</v>
      </c>
      <c r="AS8">
        <v>1660</v>
      </c>
      <c r="AT8">
        <v>2.9</v>
      </c>
      <c r="AU8">
        <v>876.8</v>
      </c>
    </row>
    <row r="9" spans="1:47">
      <c r="B9" s="3" t="s">
        <v>195</v>
      </c>
      <c r="C9" s="5">
        <f>bar!F1</f>
        <v>34.20000000000001</v>
      </c>
      <c r="D9" t="s">
        <v>208</v>
      </c>
      <c r="F9" s="9" t="s">
        <v>215</v>
      </c>
      <c r="G9" s="11">
        <f>C9/G4</f>
        <v>1.7100000000000004E-2</v>
      </c>
      <c r="S9" s="66">
        <v>6</v>
      </c>
      <c r="T9" s="68">
        <v>2.85</v>
      </c>
      <c r="U9" s="66">
        <v>1.91</v>
      </c>
      <c r="AQ9">
        <v>90</v>
      </c>
      <c r="AR9">
        <v>8</v>
      </c>
      <c r="AS9">
        <v>1646.3</v>
      </c>
      <c r="AT9">
        <v>4.3</v>
      </c>
      <c r="AU9">
        <v>876.8</v>
      </c>
    </row>
    <row r="10" spans="1:47">
      <c r="B10" s="3" t="s">
        <v>196</v>
      </c>
      <c r="C10" s="8">
        <v>4200</v>
      </c>
      <c r="D10" t="s">
        <v>204</v>
      </c>
      <c r="F10" s="3" t="s">
        <v>216</v>
      </c>
      <c r="G10" s="5">
        <f>IF(C12=1,0.85,0.8)</f>
        <v>0.8</v>
      </c>
      <c r="S10" s="66">
        <v>7</v>
      </c>
      <c r="T10" s="68">
        <v>3.87</v>
      </c>
      <c r="U10" s="66">
        <v>2.2200000000000002</v>
      </c>
      <c r="AQ10">
        <v>90</v>
      </c>
      <c r="AR10">
        <v>10.6</v>
      </c>
      <c r="AS10">
        <v>1632</v>
      </c>
      <c r="AT10">
        <v>5.7</v>
      </c>
      <c r="AU10">
        <v>876.8</v>
      </c>
    </row>
    <row r="11" spans="1:47">
      <c r="B11" s="3" t="s">
        <v>197</v>
      </c>
      <c r="C11" s="8">
        <v>6</v>
      </c>
      <c r="D11" t="s">
        <v>97</v>
      </c>
      <c r="F11" s="9" t="s">
        <v>217</v>
      </c>
      <c r="G11" s="12">
        <f>C10/2040000</f>
        <v>2.0588235294117649E-3</v>
      </c>
      <c r="S11" s="66">
        <v>8</v>
      </c>
      <c r="T11" s="68">
        <v>5.07</v>
      </c>
      <c r="U11" s="66">
        <v>2.54</v>
      </c>
      <c r="AQ11">
        <v>90</v>
      </c>
      <c r="AR11">
        <v>13.1</v>
      </c>
      <c r="AS11">
        <v>1617.3</v>
      </c>
      <c r="AT11">
        <v>7.1</v>
      </c>
      <c r="AU11">
        <v>876.8</v>
      </c>
    </row>
    <row r="12" spans="1:47" hidden="1">
      <c r="B12" s="9" t="s">
        <v>198</v>
      </c>
      <c r="C12" s="8">
        <v>2</v>
      </c>
      <c r="F12" s="111"/>
      <c r="S12" s="66">
        <v>9</v>
      </c>
      <c r="T12" s="68">
        <v>6.45</v>
      </c>
      <c r="U12" s="66">
        <v>2.87</v>
      </c>
      <c r="AQ12">
        <v>90</v>
      </c>
      <c r="AR12">
        <v>15.5</v>
      </c>
      <c r="AS12">
        <v>1602.6</v>
      </c>
      <c r="AT12">
        <v>8.5</v>
      </c>
      <c r="AU12">
        <v>876.8</v>
      </c>
    </row>
    <row r="13" spans="1:47">
      <c r="B13" s="113" t="s">
        <v>199</v>
      </c>
      <c r="C13" s="8">
        <v>0</v>
      </c>
      <c r="D13" s="91" t="s">
        <v>209</v>
      </c>
      <c r="F13" s="9" t="s">
        <v>218</v>
      </c>
      <c r="G13">
        <f>C13/180*PI()</f>
        <v>0</v>
      </c>
      <c r="S13" s="66"/>
      <c r="T13" s="68"/>
      <c r="U13" s="66"/>
      <c r="AQ13">
        <v>90</v>
      </c>
      <c r="AR13">
        <v>18</v>
      </c>
      <c r="AS13">
        <v>1587.9</v>
      </c>
      <c r="AT13">
        <v>9.9</v>
      </c>
      <c r="AU13">
        <v>876.8</v>
      </c>
    </row>
    <row r="14" spans="1:47">
      <c r="B14" s="3" t="s">
        <v>200</v>
      </c>
      <c r="C14" s="8">
        <v>10</v>
      </c>
      <c r="D14" t="s">
        <v>210</v>
      </c>
      <c r="F14" s="9" t="s">
        <v>219</v>
      </c>
      <c r="G14" s="8">
        <v>5.0000000000000001E-3</v>
      </c>
      <c r="S14" s="66">
        <v>10</v>
      </c>
      <c r="T14" s="68">
        <v>8.17</v>
      </c>
      <c r="U14" s="66">
        <v>3.22</v>
      </c>
      <c r="AQ14">
        <v>90</v>
      </c>
      <c r="AR14">
        <v>20.5</v>
      </c>
      <c r="AS14">
        <v>1573.1</v>
      </c>
      <c r="AT14">
        <v>11.4</v>
      </c>
      <c r="AU14">
        <v>876.8</v>
      </c>
    </row>
    <row r="15" spans="1:47">
      <c r="B15" s="3" t="s">
        <v>201</v>
      </c>
      <c r="C15" s="8">
        <v>10</v>
      </c>
      <c r="D15" t="s">
        <v>211</v>
      </c>
      <c r="F15" s="9" t="s">
        <v>220</v>
      </c>
      <c r="G15" s="8">
        <v>3.0000000000000001E-3</v>
      </c>
      <c r="S15" s="66">
        <v>11</v>
      </c>
      <c r="T15" s="68">
        <v>10.01</v>
      </c>
      <c r="U15" s="66">
        <v>3.58</v>
      </c>
      <c r="AQ15">
        <v>90</v>
      </c>
      <c r="AR15">
        <v>23</v>
      </c>
      <c r="AS15">
        <v>1558.4</v>
      </c>
      <c r="AT15">
        <v>12.9</v>
      </c>
      <c r="AU15">
        <v>876.8</v>
      </c>
    </row>
    <row r="16" spans="1:47" hidden="1">
      <c r="B16" s="111"/>
      <c r="AQ16">
        <v>90</v>
      </c>
      <c r="AR16">
        <v>25.5</v>
      </c>
      <c r="AS16">
        <v>1543.7</v>
      </c>
      <c r="AT16">
        <v>14.5</v>
      </c>
      <c r="AU16">
        <v>876.8</v>
      </c>
    </row>
    <row r="17" spans="1:47" hidden="1">
      <c r="B17" s="111"/>
      <c r="AQ17">
        <v>90</v>
      </c>
      <c r="AR17">
        <v>27.9</v>
      </c>
      <c r="AS17">
        <v>1529</v>
      </c>
      <c r="AT17">
        <v>16</v>
      </c>
      <c r="AU17">
        <v>876.8</v>
      </c>
    </row>
    <row r="18" spans="1:47" hidden="1">
      <c r="B18" s="111"/>
      <c r="AQ18">
        <v>90</v>
      </c>
      <c r="AR18">
        <v>30.4</v>
      </c>
      <c r="AS18">
        <v>1514.3</v>
      </c>
      <c r="AT18">
        <v>17.600000000000001</v>
      </c>
      <c r="AU18">
        <v>876.8</v>
      </c>
    </row>
    <row r="19" spans="1:47" hidden="1">
      <c r="B19" s="3"/>
      <c r="C19" s="8"/>
      <c r="E19" s="55"/>
      <c r="F19" s="54"/>
      <c r="AQ19">
        <v>90</v>
      </c>
      <c r="AR19">
        <v>32.9</v>
      </c>
      <c r="AS19">
        <v>1499.6</v>
      </c>
      <c r="AT19">
        <v>19.2</v>
      </c>
      <c r="AU19">
        <v>876.8</v>
      </c>
    </row>
    <row r="20" spans="1:47">
      <c r="B20" s="3" t="s">
        <v>202</v>
      </c>
      <c r="C20" t="s">
        <v>203</v>
      </c>
      <c r="D20" s="5" t="str">
        <f ca="1">IF(M22&lt;0,"NG!!!!","OK")</f>
        <v>OK</v>
      </c>
      <c r="F20" s="5"/>
      <c r="AQ20">
        <v>90</v>
      </c>
      <c r="AR20">
        <v>35.200000000000003</v>
      </c>
      <c r="AS20">
        <v>1484</v>
      </c>
      <c r="AT20">
        <v>20.8</v>
      </c>
      <c r="AU20">
        <v>876.8</v>
      </c>
    </row>
    <row r="21" spans="1:47">
      <c r="A21" s="110" t="s">
        <v>222</v>
      </c>
      <c r="B21" s="3"/>
      <c r="D21" s="5"/>
      <c r="F21" s="5"/>
      <c r="Y21" t="s">
        <v>74</v>
      </c>
      <c r="AI21" t="s">
        <v>74</v>
      </c>
      <c r="AQ21">
        <v>90</v>
      </c>
      <c r="AR21">
        <v>45.7</v>
      </c>
      <c r="AS21">
        <v>1439.5</v>
      </c>
      <c r="AT21">
        <v>27.9</v>
      </c>
      <c r="AU21">
        <v>876.8</v>
      </c>
    </row>
    <row r="22" spans="1:47">
      <c r="B22" s="10" t="s">
        <v>91</v>
      </c>
      <c r="G22" s="3" t="s">
        <v>65</v>
      </c>
      <c r="H22" s="52">
        <f>C14/C15</f>
        <v>1</v>
      </c>
      <c r="K22" s="3" t="s">
        <v>68</v>
      </c>
      <c r="L22">
        <f>(C15^2+C14^2)^0.5</f>
        <v>14.142135623730951</v>
      </c>
      <c r="M22" s="35">
        <f ca="1">SIGN(MAX(M24:M34)-L22)</f>
        <v>1</v>
      </c>
      <c r="S22" t="s">
        <v>69</v>
      </c>
      <c r="Y22" t="s">
        <v>69</v>
      </c>
      <c r="AD22" t="s">
        <v>69</v>
      </c>
      <c r="AI22" t="s">
        <v>69</v>
      </c>
      <c r="AQ22">
        <v>90</v>
      </c>
      <c r="AR22">
        <v>64.8</v>
      </c>
      <c r="AS22">
        <v>1360.8</v>
      </c>
      <c r="AT22">
        <v>41.8</v>
      </c>
      <c r="AU22">
        <v>876.8</v>
      </c>
    </row>
    <row r="23" spans="1:47">
      <c r="B23" s="3" t="s">
        <v>50</v>
      </c>
      <c r="C23" s="3" t="s">
        <v>51</v>
      </c>
      <c r="D23" s="3" t="s">
        <v>52</v>
      </c>
      <c r="E23" s="3" t="s">
        <v>57</v>
      </c>
      <c r="F23" s="9" t="s">
        <v>61</v>
      </c>
      <c r="G23" s="9" t="s">
        <v>62</v>
      </c>
      <c r="H23" s="9" t="s">
        <v>63</v>
      </c>
      <c r="I23" s="9" t="s">
        <v>64</v>
      </c>
      <c r="J23" s="9" t="s">
        <v>66</v>
      </c>
      <c r="K23" s="9" t="s">
        <v>67</v>
      </c>
      <c r="M23" s="33"/>
      <c r="N23" s="98" t="s">
        <v>181</v>
      </c>
      <c r="O23" s="99" t="s">
        <v>179</v>
      </c>
      <c r="P23" s="99" t="s">
        <v>180</v>
      </c>
      <c r="S23" t="s">
        <v>70</v>
      </c>
      <c r="T23" t="s">
        <v>71</v>
      </c>
      <c r="U23" t="s">
        <v>72</v>
      </c>
      <c r="V23" t="s">
        <v>73</v>
      </c>
      <c r="Y23" t="s">
        <v>70</v>
      </c>
      <c r="Z23" t="s">
        <v>71</v>
      </c>
      <c r="AA23" t="s">
        <v>72</v>
      </c>
      <c r="AB23" t="s">
        <v>73</v>
      </c>
      <c r="AD23" t="s">
        <v>70</v>
      </c>
      <c r="AE23" t="s">
        <v>71</v>
      </c>
      <c r="AF23" t="s">
        <v>72</v>
      </c>
      <c r="AG23" t="s">
        <v>73</v>
      </c>
      <c r="AI23" t="s">
        <v>70</v>
      </c>
      <c r="AJ23" t="s">
        <v>71</v>
      </c>
      <c r="AK23" t="s">
        <v>72</v>
      </c>
      <c r="AL23" t="s">
        <v>73</v>
      </c>
      <c r="AQ23">
        <v>90</v>
      </c>
      <c r="AR23">
        <v>77.900000000000006</v>
      </c>
      <c r="AS23">
        <v>1299</v>
      </c>
      <c r="AT23">
        <v>50.6</v>
      </c>
      <c r="AU23">
        <v>844.4</v>
      </c>
    </row>
    <row r="24" spans="1:47">
      <c r="B24" s="3">
        <v>0</v>
      </c>
      <c r="C24" s="39">
        <f ca="1">INDIRECT("R"&amp;B24&amp;"!B97")</f>
        <v>8.8817841970012523E-16</v>
      </c>
      <c r="D24" s="40">
        <f ca="1">INDIRECT("R"&amp;B24&amp;"!C97")</f>
        <v>611.50040000000001</v>
      </c>
      <c r="E24" s="38">
        <f ca="1">INDIRECT("R"&amp;B24&amp;"!D97")</f>
        <v>0.65</v>
      </c>
      <c r="F24" s="35">
        <f ca="1">C24*$E24</f>
        <v>5.7731597280508142E-16</v>
      </c>
      <c r="G24" s="35">
        <f ca="1">G25</f>
        <v>317.980208</v>
      </c>
      <c r="H24">
        <f ca="1">IFERROR(SLOPE(G24:G25,F24:F25),0)</f>
        <v>0</v>
      </c>
      <c r="I24" s="53">
        <f ca="1">IFERROR(INTERCEPT(G24:G25,F24:F25),0)</f>
        <v>317.980208</v>
      </c>
      <c r="J24" s="33">
        <f ca="1">IF(H24=0,0,-1*I24/(H24-$H$22))</f>
        <v>0</v>
      </c>
      <c r="K24" s="33">
        <f ca="1">H24*J24+I24</f>
        <v>317.980208</v>
      </c>
      <c r="L24" s="33">
        <f ca="1">IF(AND(J24&gt;MIN(F24,F25),J24&lt;MAX(F24,F25)),J24,0)</f>
        <v>0</v>
      </c>
      <c r="M24" s="33">
        <f ca="1">IF(L24=0,IF(SUM(L24:L34)=0,(L24^2+K24^2)^0.5,0),0)</f>
        <v>317.980208</v>
      </c>
      <c r="N24" s="35">
        <f ca="1">G24</f>
        <v>317.980208</v>
      </c>
      <c r="O24" s="33">
        <f ca="1">COS(G$13)*F24</f>
        <v>5.7731597280508142E-16</v>
      </c>
      <c r="P24" s="33">
        <f ca="1">SIN(G$13)*F24</f>
        <v>0</v>
      </c>
      <c r="S24" s="69">
        <v>1</v>
      </c>
      <c r="T24" s="69">
        <f>AE24</f>
        <v>2836.9324000000001</v>
      </c>
      <c r="U24" s="69">
        <v>0</v>
      </c>
      <c r="V24" s="69">
        <f>(AF24^2+AG24^2)^0.5</f>
        <v>0</v>
      </c>
      <c r="Y24" s="69">
        <v>1</v>
      </c>
      <c r="Z24" s="69">
        <f>AJ24</f>
        <v>5455.6392999999998</v>
      </c>
      <c r="AA24" s="69">
        <v>0</v>
      </c>
      <c r="AB24" s="69">
        <f>(AK24^2+AL24^2)^0.5</f>
        <v>0</v>
      </c>
      <c r="AD24" s="69">
        <v>1</v>
      </c>
      <c r="AE24" s="69">
        <v>2836.9324000000001</v>
      </c>
      <c r="AF24" s="69">
        <v>0</v>
      </c>
      <c r="AG24" s="69">
        <v>0</v>
      </c>
      <c r="AH24" s="97"/>
      <c r="AI24" s="69">
        <v>1</v>
      </c>
      <c r="AJ24" s="69">
        <v>5455.6392999999998</v>
      </c>
      <c r="AK24" s="69">
        <v>0</v>
      </c>
      <c r="AL24" s="69">
        <v>0</v>
      </c>
      <c r="AQ24">
        <v>90</v>
      </c>
      <c r="AR24">
        <v>90.9</v>
      </c>
      <c r="AS24">
        <v>1231.7</v>
      </c>
      <c r="AT24">
        <v>59.1</v>
      </c>
      <c r="AU24">
        <v>800.6</v>
      </c>
    </row>
    <row r="25" spans="1:47">
      <c r="B25">
        <v>0</v>
      </c>
      <c r="C25" s="35">
        <f t="shared" ref="C25:E25" ca="1" si="0">C24</f>
        <v>8.8817841970012523E-16</v>
      </c>
      <c r="D25" s="35">
        <f t="shared" ca="1" si="0"/>
        <v>611.50040000000001</v>
      </c>
      <c r="E25" s="38">
        <f t="shared" ca="1" si="0"/>
        <v>0.65</v>
      </c>
      <c r="F25" s="35">
        <f ca="1">(F26-F24)*(G25-D24*E24)/(G26-D24*E24)</f>
        <v>14.125173597147208</v>
      </c>
      <c r="G25" s="35">
        <f ca="1">G10*D25*E25</f>
        <v>317.980208</v>
      </c>
      <c r="H25">
        <f t="shared" ref="H25:H44" ca="1" si="1">IFERROR(SLOPE(G25:G26,F25:F26),0)</f>
        <v>-5.6278991159482272</v>
      </c>
      <c r="I25" s="53">
        <f t="shared" ref="I25:I44" ca="1" si="2">IFERROR(INTERCEPT(G25:G26,F25:F26),0)</f>
        <v>397.47526000000005</v>
      </c>
      <c r="J25" s="33">
        <f t="shared" ref="J25:J34" ca="1" si="3">-1*I25/(H25-$H$22)</f>
        <v>59.970022634108069</v>
      </c>
      <c r="K25" s="33">
        <f t="shared" ref="K25:K34" ca="1" si="4">H25*J25+I25</f>
        <v>59.970022634108091</v>
      </c>
      <c r="L25" s="33">
        <f ca="1">IF(AND(J25&gt;MIN(F25,F26),J25&lt;MAX(F25,F26)),J25,0)</f>
        <v>0</v>
      </c>
      <c r="M25" s="33">
        <f t="shared" ref="M25:M34" ca="1" si="5">IF(L25=0,0,(L25^2+K25^2)^0.5)</f>
        <v>0</v>
      </c>
      <c r="N25" s="35">
        <f t="shared" ref="N25:N45" ca="1" si="6">G25</f>
        <v>317.980208</v>
      </c>
      <c r="O25" s="33">
        <f t="shared" ref="O25:O45" ca="1" si="7">COS(G$13)*F25</f>
        <v>14.125173597147208</v>
      </c>
      <c r="P25" s="33">
        <f t="shared" ref="P25:P45" ca="1" si="8">SIN(G$13)*F25</f>
        <v>0</v>
      </c>
      <c r="S25" s="69">
        <v>2</v>
      </c>
      <c r="T25" s="69">
        <f t="shared" ref="T25:T34" si="9">AE25</f>
        <v>2782.7719999999999</v>
      </c>
      <c r="U25" s="69">
        <v>0</v>
      </c>
      <c r="V25" s="69">
        <f t="shared" ref="V25:V34" si="10">(AF25^2+AG25^2)^0.5</f>
        <v>221.21284887243777</v>
      </c>
      <c r="Y25" s="69">
        <v>2</v>
      </c>
      <c r="Z25" s="69">
        <f t="shared" ref="Z25:Z34" si="11">AJ25</f>
        <v>3685.8443000000002</v>
      </c>
      <c r="AA25" s="69">
        <v>0</v>
      </c>
      <c r="AB25" s="69">
        <f t="shared" ref="AB25:AB34" si="12">(AK25^2+AL25^2)^0.5</f>
        <v>584.31268971967404</v>
      </c>
      <c r="AD25" s="69">
        <v>2</v>
      </c>
      <c r="AE25" s="69">
        <v>2782.7719999999999</v>
      </c>
      <c r="AF25" s="69">
        <v>198.19450000000001</v>
      </c>
      <c r="AG25" s="69">
        <v>98.255099999999999</v>
      </c>
      <c r="AH25" s="69"/>
      <c r="AI25" s="69">
        <v>2</v>
      </c>
      <c r="AJ25" s="69">
        <v>3685.8443000000002</v>
      </c>
      <c r="AK25" s="69">
        <v>537.72900000000004</v>
      </c>
      <c r="AL25" s="69">
        <v>228.62379999999999</v>
      </c>
      <c r="AQ25">
        <v>90</v>
      </c>
      <c r="AR25">
        <v>101.5</v>
      </c>
      <c r="AS25">
        <v>1170.0999999999999</v>
      </c>
      <c r="AT25">
        <v>66</v>
      </c>
      <c r="AU25">
        <v>760.5</v>
      </c>
    </row>
    <row r="26" spans="1:47">
      <c r="B26" s="3">
        <v>1</v>
      </c>
      <c r="C26" s="39">
        <f ca="1">INDIRECT("R"&amp;B26&amp;"!B97")</f>
        <v>30.159453827969621</v>
      </c>
      <c r="D26" s="40">
        <f ca="1">INDIRECT("R"&amp;B26&amp;"!C97")</f>
        <v>441.76603646408842</v>
      </c>
      <c r="E26" s="38">
        <f ca="1">INDIRECT("R"&amp;B26&amp;"!D97")</f>
        <v>0.65</v>
      </c>
      <c r="F26" s="35">
        <f t="shared" ref="F26:F34" ca="1" si="13">C26*$E26</f>
        <v>19.603644988180253</v>
      </c>
      <c r="G26" s="35">
        <f ca="1">IF(D26*$E26&gt;G25,G25,D26*$E26)</f>
        <v>287.14792370165748</v>
      </c>
      <c r="H26">
        <f t="shared" ca="1" si="1"/>
        <v>-7.7001908999779536</v>
      </c>
      <c r="I26" s="53">
        <f t="shared" ca="1" si="2"/>
        <v>438.09973244604146</v>
      </c>
      <c r="J26" s="33">
        <f t="shared" ca="1" si="3"/>
        <v>50.35518616576006</v>
      </c>
      <c r="K26" s="33">
        <f t="shared" ca="1" si="4"/>
        <v>50.355186165760131</v>
      </c>
      <c r="L26" s="33">
        <f t="shared" ref="L26:L34" ca="1" si="14">IF(AND(J26&gt;MIN(F26,F27),J26&lt;MAX(F26,F27)),J26,0)</f>
        <v>0</v>
      </c>
      <c r="M26" s="33">
        <f t="shared" ca="1" si="5"/>
        <v>0</v>
      </c>
      <c r="N26" s="35">
        <f t="shared" ca="1" si="6"/>
        <v>287.14792370165748</v>
      </c>
      <c r="O26" s="33">
        <f t="shared" ca="1" si="7"/>
        <v>19.603644988180253</v>
      </c>
      <c r="P26" s="33">
        <f t="shared" ca="1" si="8"/>
        <v>0</v>
      </c>
      <c r="S26" s="69">
        <v>3</v>
      </c>
      <c r="T26" s="69">
        <f t="shared" si="9"/>
        <v>2452.1727000000001</v>
      </c>
      <c r="U26" s="69">
        <v>0</v>
      </c>
      <c r="V26" s="69">
        <f t="shared" si="10"/>
        <v>334.69322489718849</v>
      </c>
      <c r="Y26" s="69">
        <v>3</v>
      </c>
      <c r="Z26" s="69">
        <f t="shared" si="11"/>
        <v>3144.1804999999999</v>
      </c>
      <c r="AA26" s="69">
        <v>0</v>
      </c>
      <c r="AB26" s="69">
        <f t="shared" si="12"/>
        <v>695.3419447368683</v>
      </c>
      <c r="AD26" s="69">
        <v>3</v>
      </c>
      <c r="AE26" s="69">
        <v>2452.1727000000001</v>
      </c>
      <c r="AF26" s="69">
        <v>300.13619999999997</v>
      </c>
      <c r="AG26" s="69">
        <v>148.11420000000001</v>
      </c>
      <c r="AH26" s="69"/>
      <c r="AI26" s="69">
        <v>3</v>
      </c>
      <c r="AJ26" s="69">
        <v>3144.1804999999999</v>
      </c>
      <c r="AK26" s="69">
        <v>645.96969999999999</v>
      </c>
      <c r="AL26" s="69">
        <v>257.33940000000001</v>
      </c>
      <c r="AQ26">
        <v>90</v>
      </c>
      <c r="AR26">
        <v>110.2</v>
      </c>
      <c r="AS26">
        <v>1114.2</v>
      </c>
      <c r="AT26">
        <v>71.599999999999994</v>
      </c>
      <c r="AU26">
        <v>724.2</v>
      </c>
    </row>
    <row r="27" spans="1:47">
      <c r="B27" s="3">
        <v>2</v>
      </c>
      <c r="C27" s="39">
        <f t="shared" ref="C27:C45" ca="1" si="15">INDIRECT("R"&amp;B27&amp;"!B97")</f>
        <v>30.498930666666674</v>
      </c>
      <c r="D27" s="40">
        <f t="shared" ref="D27:D45" ca="1" si="16">INDIRECT("R"&amp;B27&amp;"!C97")</f>
        <v>439.15200000000004</v>
      </c>
      <c r="E27" s="38">
        <f t="shared" ref="E27:E45" ca="1" si="17">INDIRECT("R"&amp;B27&amp;"!D97")</f>
        <v>0.65</v>
      </c>
      <c r="F27" s="35">
        <f t="shared" ca="1" si="13"/>
        <v>19.824304933333337</v>
      </c>
      <c r="G27" s="35">
        <f t="shared" ref="G27:G45" ca="1" si="18">IF(D27*$E27&gt;G26,G26,D27*$E27)</f>
        <v>285.44880000000006</v>
      </c>
      <c r="H27">
        <f t="shared" ca="1" si="1"/>
        <v>-8.2705697985760906</v>
      </c>
      <c r="I27" s="53">
        <f t="shared" ca="1" si="2"/>
        <v>449.40709765938971</v>
      </c>
      <c r="J27" s="33">
        <f t="shared" ca="1" si="3"/>
        <v>48.476750342618232</v>
      </c>
      <c r="K27" s="33">
        <f t="shared" ca="1" si="4"/>
        <v>48.476750342618232</v>
      </c>
      <c r="L27" s="33">
        <f t="shared" ca="1" si="14"/>
        <v>0</v>
      </c>
      <c r="M27" s="33">
        <f t="shared" ca="1" si="5"/>
        <v>0</v>
      </c>
      <c r="N27" s="35">
        <f t="shared" ca="1" si="6"/>
        <v>285.44880000000006</v>
      </c>
      <c r="O27" s="33">
        <f t="shared" ca="1" si="7"/>
        <v>19.824304933333337</v>
      </c>
      <c r="P27" s="33">
        <f t="shared" ca="1" si="8"/>
        <v>0</v>
      </c>
      <c r="S27" s="69">
        <v>4</v>
      </c>
      <c r="T27" s="69">
        <f t="shared" si="9"/>
        <v>1971.6744000000001</v>
      </c>
      <c r="U27" s="69">
        <v>0</v>
      </c>
      <c r="V27" s="69">
        <f t="shared" si="10"/>
        <v>451.02977254420796</v>
      </c>
      <c r="Y27" s="69">
        <v>4</v>
      </c>
      <c r="Z27" s="69">
        <f t="shared" si="11"/>
        <v>2541.7721999999999</v>
      </c>
      <c r="AA27" s="69">
        <v>0</v>
      </c>
      <c r="AB27" s="69">
        <f t="shared" si="12"/>
        <v>785.44710815983649</v>
      </c>
      <c r="AD27" s="69">
        <v>4</v>
      </c>
      <c r="AE27" s="69">
        <v>1971.6744000000001</v>
      </c>
      <c r="AF27" s="69">
        <v>419.59879999999998</v>
      </c>
      <c r="AG27" s="69">
        <v>165.4228</v>
      </c>
      <c r="AH27" s="69"/>
      <c r="AI27" s="69">
        <v>4</v>
      </c>
      <c r="AJ27" s="69">
        <v>2541.7721999999999</v>
      </c>
      <c r="AK27" s="69">
        <v>739.7663</v>
      </c>
      <c r="AL27" s="69">
        <v>263.95639999999997</v>
      </c>
      <c r="AQ27">
        <v>90</v>
      </c>
      <c r="AR27">
        <v>117.7</v>
      </c>
      <c r="AS27">
        <v>1061.0999999999999</v>
      </c>
      <c r="AT27">
        <v>76.5</v>
      </c>
      <c r="AU27">
        <v>689.7</v>
      </c>
    </row>
    <row r="28" spans="1:47">
      <c r="B28" s="3">
        <v>3</v>
      </c>
      <c r="C28" s="39">
        <f t="shared" ca="1" si="15"/>
        <v>33.705819750000003</v>
      </c>
      <c r="D28" s="40">
        <f t="shared" ca="1" si="16"/>
        <v>412.62920000000003</v>
      </c>
      <c r="E28" s="38">
        <f t="shared" ca="1" si="17"/>
        <v>0.65</v>
      </c>
      <c r="F28" s="35">
        <f t="shared" ca="1" si="13"/>
        <v>21.908782837500002</v>
      </c>
      <c r="G28" s="35">
        <f t="shared" ca="1" si="18"/>
        <v>268.20898000000005</v>
      </c>
      <c r="H28">
        <f t="shared" ca="1" si="1"/>
        <v>-9.4927201038139017</v>
      </c>
      <c r="I28" s="53">
        <f t="shared" ca="1" si="2"/>
        <v>476.18292329162932</v>
      </c>
      <c r="J28" s="33">
        <f t="shared" ca="1" si="3"/>
        <v>45.382219155788405</v>
      </c>
      <c r="K28" s="33">
        <f t="shared" ca="1" si="4"/>
        <v>45.382219155788391</v>
      </c>
      <c r="L28" s="33">
        <f ca="1">IF(AND(J28&gt;MIN(F28,F29),J28&lt;MAX(F28,F29)),J28,0)</f>
        <v>0</v>
      </c>
      <c r="M28" s="33">
        <f t="shared" ca="1" si="5"/>
        <v>0</v>
      </c>
      <c r="N28" s="35">
        <f t="shared" ca="1" si="6"/>
        <v>268.20898000000005</v>
      </c>
      <c r="O28" s="33">
        <f t="shared" ca="1" si="7"/>
        <v>21.908782837500002</v>
      </c>
      <c r="P28" s="33">
        <f t="shared" ca="1" si="8"/>
        <v>0</v>
      </c>
      <c r="S28" s="69">
        <v>5</v>
      </c>
      <c r="T28" s="69">
        <f t="shared" si="9"/>
        <v>1405.6578999999999</v>
      </c>
      <c r="U28" s="69">
        <v>0</v>
      </c>
      <c r="V28" s="69">
        <f t="shared" si="10"/>
        <v>541.13569312395202</v>
      </c>
      <c r="Y28" s="69">
        <v>5</v>
      </c>
      <c r="Z28" s="69">
        <f t="shared" si="11"/>
        <v>1830.6062999999999</v>
      </c>
      <c r="AA28" s="69">
        <v>0</v>
      </c>
      <c r="AB28" s="69">
        <f t="shared" si="12"/>
        <v>863.4915360926359</v>
      </c>
      <c r="AD28" s="69">
        <v>5</v>
      </c>
      <c r="AE28" s="69">
        <v>1405.6578999999999</v>
      </c>
      <c r="AF28" s="69">
        <v>507.8535</v>
      </c>
      <c r="AG28" s="69">
        <v>186.8493</v>
      </c>
      <c r="AH28" s="69"/>
      <c r="AI28" s="69">
        <v>5</v>
      </c>
      <c r="AJ28" s="69">
        <v>1830.6062999999999</v>
      </c>
      <c r="AK28" s="69">
        <v>802.1481</v>
      </c>
      <c r="AL28" s="69">
        <v>319.6499</v>
      </c>
      <c r="AQ28">
        <v>90</v>
      </c>
      <c r="AR28">
        <v>122.8</v>
      </c>
      <c r="AS28">
        <v>1021.4</v>
      </c>
      <c r="AT28">
        <v>79.8</v>
      </c>
      <c r="AU28">
        <v>663.9</v>
      </c>
    </row>
    <row r="29" spans="1:47">
      <c r="B29" s="3">
        <v>4</v>
      </c>
      <c r="C29" s="39">
        <f t="shared" ca="1" si="15"/>
        <v>36.582698000000008</v>
      </c>
      <c r="D29" s="40">
        <f t="shared" ca="1" si="16"/>
        <v>385.31980000000004</v>
      </c>
      <c r="E29" s="38">
        <f t="shared" ca="1" si="17"/>
        <v>0.65</v>
      </c>
      <c r="F29" s="35">
        <f t="shared" ca="1" si="13"/>
        <v>23.778753700000006</v>
      </c>
      <c r="G29" s="35">
        <f t="shared" ca="1" si="18"/>
        <v>250.45787000000004</v>
      </c>
      <c r="H29">
        <f t="shared" ca="1" si="1"/>
        <v>-11.007031887714971</v>
      </c>
      <c r="I29" s="53">
        <f t="shared" ca="1" si="2"/>
        <v>512.19137022602047</v>
      </c>
      <c r="J29" s="33">
        <f t="shared" ca="1" si="3"/>
        <v>42.657617220961207</v>
      </c>
      <c r="K29" s="33">
        <f t="shared" ca="1" si="4"/>
        <v>42.657617220961185</v>
      </c>
      <c r="L29" s="33">
        <f t="shared" ca="1" si="14"/>
        <v>0</v>
      </c>
      <c r="M29" s="33">
        <f t="shared" ca="1" si="5"/>
        <v>0</v>
      </c>
      <c r="N29" s="35">
        <f t="shared" ca="1" si="6"/>
        <v>250.45787000000004</v>
      </c>
      <c r="O29" s="33">
        <f t="shared" ca="1" si="7"/>
        <v>23.778753700000006</v>
      </c>
      <c r="P29" s="33">
        <f t="shared" ca="1" si="8"/>
        <v>0</v>
      </c>
      <c r="S29" s="69">
        <v>6</v>
      </c>
      <c r="T29" s="69">
        <f t="shared" si="9"/>
        <v>698.09349999999995</v>
      </c>
      <c r="U29" s="69">
        <v>0</v>
      </c>
      <c r="V29" s="69">
        <f t="shared" si="10"/>
        <v>615.86765202627748</v>
      </c>
      <c r="Y29" s="69">
        <v>6</v>
      </c>
      <c r="Z29" s="69">
        <f t="shared" si="11"/>
        <v>994.73209999999995</v>
      </c>
      <c r="AA29" s="69">
        <v>0</v>
      </c>
      <c r="AB29" s="69">
        <f t="shared" si="12"/>
        <v>926.38070306431257</v>
      </c>
      <c r="AD29" s="69">
        <v>6</v>
      </c>
      <c r="AE29" s="69">
        <v>698.09349999999995</v>
      </c>
      <c r="AF29" s="69">
        <v>575.61800000000005</v>
      </c>
      <c r="AG29" s="69">
        <v>218.9906</v>
      </c>
      <c r="AH29" s="69"/>
      <c r="AI29" s="69">
        <v>6</v>
      </c>
      <c r="AJ29" s="69">
        <v>994.73209999999995</v>
      </c>
      <c r="AK29" s="69">
        <v>863.52520000000004</v>
      </c>
      <c r="AL29" s="69">
        <v>335.41829999999999</v>
      </c>
      <c r="AQ29">
        <v>90</v>
      </c>
      <c r="AR29">
        <v>128.4</v>
      </c>
      <c r="AS29">
        <v>974.1</v>
      </c>
      <c r="AT29">
        <v>83.5</v>
      </c>
      <c r="AU29">
        <v>633.20000000000005</v>
      </c>
    </row>
    <row r="30" spans="1:47">
      <c r="B30" s="3">
        <v>5</v>
      </c>
      <c r="C30" s="39">
        <f t="shared" ca="1" si="15"/>
        <v>39.149540750000007</v>
      </c>
      <c r="D30" s="40">
        <f t="shared" ca="1" si="16"/>
        <v>357.06648000000007</v>
      </c>
      <c r="E30" s="38">
        <f t="shared" ca="1" si="17"/>
        <v>0.65</v>
      </c>
      <c r="F30" s="35">
        <f t="shared" ca="1" si="13"/>
        <v>25.447201487500006</v>
      </c>
      <c r="G30" s="35">
        <f t="shared" ca="1" si="18"/>
        <v>232.09321200000005</v>
      </c>
      <c r="H30">
        <f t="shared" ca="1" si="1"/>
        <v>-11.588718264725205</v>
      </c>
      <c r="I30" s="53">
        <f t="shared" ca="1" si="2"/>
        <v>526.99366066433379</v>
      </c>
      <c r="J30" s="33">
        <f t="shared" ca="1" si="3"/>
        <v>41.862376262801952</v>
      </c>
      <c r="K30" s="33">
        <f t="shared" ca="1" si="4"/>
        <v>41.862376262801945</v>
      </c>
      <c r="L30" s="33">
        <f t="shared" ca="1" si="14"/>
        <v>0</v>
      </c>
      <c r="M30" s="33">
        <f t="shared" ca="1" si="5"/>
        <v>0</v>
      </c>
      <c r="N30" s="35">
        <f t="shared" ca="1" si="6"/>
        <v>232.09321200000005</v>
      </c>
      <c r="O30" s="33">
        <f t="shared" ca="1" si="7"/>
        <v>25.447201487500006</v>
      </c>
      <c r="P30" s="33">
        <f t="shared" ca="1" si="8"/>
        <v>0</v>
      </c>
      <c r="S30" s="69">
        <v>7</v>
      </c>
      <c r="T30" s="69">
        <f t="shared" si="9"/>
        <v>182.41399999999999</v>
      </c>
      <c r="U30" s="69">
        <v>0</v>
      </c>
      <c r="V30" s="69">
        <f t="shared" si="10"/>
        <v>726.34363384842175</v>
      </c>
      <c r="Y30" s="69">
        <v>7</v>
      </c>
      <c r="Z30" s="69">
        <f t="shared" si="11"/>
        <v>161.0403</v>
      </c>
      <c r="AA30" s="69">
        <v>0</v>
      </c>
      <c r="AB30" s="69">
        <f t="shared" si="12"/>
        <v>910.40671105472416</v>
      </c>
      <c r="AD30" s="69">
        <v>7</v>
      </c>
      <c r="AE30" s="69">
        <v>182.41399999999999</v>
      </c>
      <c r="AF30" s="69">
        <v>680.94370000000004</v>
      </c>
      <c r="AG30" s="69">
        <v>252.7662</v>
      </c>
      <c r="AH30" s="69"/>
      <c r="AI30" s="69">
        <v>7</v>
      </c>
      <c r="AJ30" s="69">
        <v>161.0403</v>
      </c>
      <c r="AK30" s="69">
        <v>849.88620000000003</v>
      </c>
      <c r="AL30" s="69">
        <v>326.39519999999999</v>
      </c>
      <c r="AQ30">
        <v>90</v>
      </c>
      <c r="AR30">
        <v>133.5</v>
      </c>
      <c r="AS30">
        <v>926.8</v>
      </c>
      <c r="AT30">
        <v>86.8</v>
      </c>
      <c r="AU30">
        <v>602.4</v>
      </c>
    </row>
    <row r="31" spans="1:47">
      <c r="B31" s="3">
        <v>6</v>
      </c>
      <c r="C31" s="39">
        <f t="shared" ca="1" si="15"/>
        <v>41.569386321428574</v>
      </c>
      <c r="D31" s="40">
        <f t="shared" ca="1" si="16"/>
        <v>329.02357142857142</v>
      </c>
      <c r="E31" s="38">
        <f t="shared" ca="1" si="17"/>
        <v>0.65</v>
      </c>
      <c r="F31" s="35">
        <f t="shared" ca="1" si="13"/>
        <v>27.020101108928575</v>
      </c>
      <c r="G31" s="35">
        <f t="shared" ca="1" si="18"/>
        <v>213.86532142857143</v>
      </c>
      <c r="H31">
        <f t="shared" ca="1" si="1"/>
        <v>-15.057751382400658</v>
      </c>
      <c r="I31" s="53">
        <f t="shared" ca="1" si="2"/>
        <v>620.72728625414629</v>
      </c>
      <c r="J31" s="33">
        <f t="shared" ca="1" si="3"/>
        <v>38.655928309767276</v>
      </c>
      <c r="K31" s="33">
        <f t="shared" ca="1" si="4"/>
        <v>38.655928309767319</v>
      </c>
      <c r="L31" s="33">
        <f t="shared" ca="1" si="14"/>
        <v>0</v>
      </c>
      <c r="M31" s="33">
        <f t="shared" ca="1" si="5"/>
        <v>0</v>
      </c>
      <c r="N31" s="35">
        <f t="shared" ca="1" si="6"/>
        <v>213.86532142857143</v>
      </c>
      <c r="O31" s="33">
        <f t="shared" ca="1" si="7"/>
        <v>27.020101108928575</v>
      </c>
      <c r="P31" s="33">
        <f t="shared" ca="1" si="8"/>
        <v>0</v>
      </c>
      <c r="S31" s="69">
        <v>8</v>
      </c>
      <c r="T31" s="69">
        <f t="shared" si="9"/>
        <v>-453.12360000000001</v>
      </c>
      <c r="U31" s="69">
        <v>0</v>
      </c>
      <c r="V31" s="69">
        <f t="shared" si="10"/>
        <v>719.53716367905554</v>
      </c>
      <c r="Y31" s="69">
        <v>8</v>
      </c>
      <c r="Z31" s="69">
        <f t="shared" si="11"/>
        <v>-565.53070000000002</v>
      </c>
      <c r="AA31" s="69">
        <v>0</v>
      </c>
      <c r="AB31" s="69">
        <f t="shared" si="12"/>
        <v>765.28859424040161</v>
      </c>
      <c r="AD31" s="69">
        <v>8</v>
      </c>
      <c r="AE31" s="69">
        <v>-453.12360000000001</v>
      </c>
      <c r="AF31" s="69">
        <v>659.43430000000001</v>
      </c>
      <c r="AG31" s="69">
        <v>287.88909999999998</v>
      </c>
      <c r="AH31" s="69"/>
      <c r="AI31" s="69">
        <v>8</v>
      </c>
      <c r="AJ31" s="69">
        <v>-565.53070000000002</v>
      </c>
      <c r="AK31" s="69">
        <v>685.78340000000003</v>
      </c>
      <c r="AL31" s="69">
        <v>339.6583</v>
      </c>
      <c r="AQ31">
        <v>90</v>
      </c>
      <c r="AR31">
        <v>137.69999999999999</v>
      </c>
      <c r="AS31">
        <v>885.1</v>
      </c>
      <c r="AT31">
        <v>89.5</v>
      </c>
      <c r="AU31">
        <v>575.29999999999995</v>
      </c>
    </row>
    <row r="32" spans="1:47">
      <c r="B32" s="3">
        <v>7</v>
      </c>
      <c r="C32" s="39">
        <f t="shared" ca="1" si="15"/>
        <v>43.615521990384622</v>
      </c>
      <c r="D32" s="40">
        <f t="shared" ca="1" si="16"/>
        <v>298.21336923076922</v>
      </c>
      <c r="E32" s="38">
        <f t="shared" ca="1" si="17"/>
        <v>0.65</v>
      </c>
      <c r="F32" s="35">
        <f t="shared" ca="1" si="13"/>
        <v>28.350089293750006</v>
      </c>
      <c r="G32" s="35">
        <f t="shared" ca="1" si="18"/>
        <v>193.83868999999999</v>
      </c>
      <c r="H32">
        <f t="shared" ca="1" si="1"/>
        <v>-17.701607648605183</v>
      </c>
      <c r="I32" s="53">
        <f t="shared" ca="1" si="2"/>
        <v>695.68084748088506</v>
      </c>
      <c r="J32" s="33">
        <f t="shared" ca="1" si="3"/>
        <v>37.198986341303701</v>
      </c>
      <c r="K32" s="33">
        <f t="shared" ca="1" si="4"/>
        <v>37.19898634130368</v>
      </c>
      <c r="L32" s="33">
        <f t="shared" ca="1" si="14"/>
        <v>0</v>
      </c>
      <c r="M32" s="33">
        <f t="shared" ca="1" si="5"/>
        <v>0</v>
      </c>
      <c r="N32" s="35">
        <f t="shared" ca="1" si="6"/>
        <v>193.83868999999999</v>
      </c>
      <c r="O32" s="33">
        <f t="shared" ca="1" si="7"/>
        <v>28.350089293750006</v>
      </c>
      <c r="P32" s="33">
        <f t="shared" ca="1" si="8"/>
        <v>0</v>
      </c>
      <c r="S32" s="69">
        <v>9</v>
      </c>
      <c r="T32" s="69">
        <f t="shared" si="9"/>
        <v>-1127.5517</v>
      </c>
      <c r="U32" s="69">
        <v>0</v>
      </c>
      <c r="V32" s="69">
        <f t="shared" si="10"/>
        <v>510.42997037660319</v>
      </c>
      <c r="Y32" s="69">
        <v>9</v>
      </c>
      <c r="Z32" s="69">
        <f t="shared" si="11"/>
        <v>-1349.5074999999999</v>
      </c>
      <c r="AA32" s="69">
        <v>0</v>
      </c>
      <c r="AB32" s="69">
        <f t="shared" si="12"/>
        <v>507.87549974190529</v>
      </c>
      <c r="AD32" s="69">
        <v>9</v>
      </c>
      <c r="AE32" s="69">
        <v>-1127.5517</v>
      </c>
      <c r="AF32" s="69">
        <v>442.67450000000002</v>
      </c>
      <c r="AG32" s="69">
        <v>254.12209999999999</v>
      </c>
      <c r="AH32" s="69"/>
      <c r="AI32" s="69">
        <v>9</v>
      </c>
      <c r="AJ32" s="69">
        <v>-1349.5074999999999</v>
      </c>
      <c r="AK32" s="69">
        <v>440.29</v>
      </c>
      <c r="AL32" s="69">
        <v>253.1447</v>
      </c>
      <c r="AQ32">
        <v>90</v>
      </c>
      <c r="AR32">
        <v>141.6</v>
      </c>
      <c r="AS32">
        <v>843.5</v>
      </c>
      <c r="AT32">
        <v>92</v>
      </c>
      <c r="AU32">
        <v>548.29999999999995</v>
      </c>
    </row>
    <row r="33" spans="2:47">
      <c r="B33" s="3">
        <v>8</v>
      </c>
      <c r="C33" s="39">
        <f t="shared" ca="1" si="15"/>
        <v>45.455669499999992</v>
      </c>
      <c r="D33" s="40">
        <f t="shared" ca="1" si="16"/>
        <v>265.63980000000004</v>
      </c>
      <c r="E33" s="38">
        <f t="shared" ca="1" si="17"/>
        <v>0.65</v>
      </c>
      <c r="F33" s="35">
        <f t="shared" ca="1" si="13"/>
        <v>29.546185174999994</v>
      </c>
      <c r="G33" s="35">
        <f t="shared" ca="1" si="18"/>
        <v>172.66587000000004</v>
      </c>
      <c r="H33">
        <f t="shared" ca="1" si="1"/>
        <v>-20.538807291535441</v>
      </c>
      <c r="I33" s="53">
        <f t="shared" ca="1" si="2"/>
        <v>779.50927350934626</v>
      </c>
      <c r="J33" s="33">
        <f t="shared" ca="1" si="3"/>
        <v>36.190921017975143</v>
      </c>
      <c r="K33" s="33">
        <f t="shared" ca="1" si="4"/>
        <v>36.190921017975143</v>
      </c>
      <c r="L33" s="33">
        <f t="shared" ca="1" si="14"/>
        <v>0</v>
      </c>
      <c r="M33" s="33">
        <f t="shared" ca="1" si="5"/>
        <v>0</v>
      </c>
      <c r="N33" s="35">
        <f t="shared" ca="1" si="6"/>
        <v>172.66587000000004</v>
      </c>
      <c r="O33" s="33">
        <f t="shared" ca="1" si="7"/>
        <v>29.546185174999994</v>
      </c>
      <c r="P33" s="33">
        <f t="shared" ca="1" si="8"/>
        <v>0</v>
      </c>
      <c r="S33" s="69">
        <v>10</v>
      </c>
      <c r="T33" s="69">
        <f t="shared" si="9"/>
        <v>-1878.6271999999999</v>
      </c>
      <c r="U33" s="69">
        <v>0</v>
      </c>
      <c r="V33" s="69">
        <f t="shared" si="10"/>
        <v>207.7035051839039</v>
      </c>
      <c r="Y33" s="69">
        <v>10</v>
      </c>
      <c r="Z33" s="69">
        <f t="shared" si="11"/>
        <v>-2140.3996000000002</v>
      </c>
      <c r="AA33" s="69">
        <v>0</v>
      </c>
      <c r="AB33" s="69">
        <f t="shared" si="12"/>
        <v>194.31122410702372</v>
      </c>
      <c r="AD33" s="69">
        <v>10</v>
      </c>
      <c r="AE33" s="69">
        <v>-1878.6271999999999</v>
      </c>
      <c r="AF33" s="69">
        <v>145.4742</v>
      </c>
      <c r="AG33" s="69">
        <v>148.24979999999999</v>
      </c>
      <c r="AH33" s="69"/>
      <c r="AI33" s="69">
        <v>10</v>
      </c>
      <c r="AJ33" s="69">
        <v>-2140.3996000000002</v>
      </c>
      <c r="AK33" s="69">
        <v>137.01509999999999</v>
      </c>
      <c r="AL33" s="69">
        <v>137.78139999999999</v>
      </c>
      <c r="AQ33">
        <v>90</v>
      </c>
      <c r="AR33">
        <v>144.9</v>
      </c>
      <c r="AS33">
        <v>804.7</v>
      </c>
      <c r="AT33">
        <v>94.2</v>
      </c>
      <c r="AU33">
        <v>523.1</v>
      </c>
    </row>
    <row r="34" spans="2:47">
      <c r="B34" s="3">
        <v>9</v>
      </c>
      <c r="C34" s="39">
        <f t="shared" ca="1" si="15"/>
        <v>47.150892306818179</v>
      </c>
      <c r="D34" s="40">
        <f t="shared" ca="1" si="16"/>
        <v>230.82194545454544</v>
      </c>
      <c r="E34" s="38">
        <f t="shared" ca="1" si="17"/>
        <v>0.65</v>
      </c>
      <c r="F34" s="35">
        <f t="shared" ca="1" si="13"/>
        <v>30.648079999431818</v>
      </c>
      <c r="G34" s="35">
        <f t="shared" ca="1" si="18"/>
        <v>150.03426454545453</v>
      </c>
      <c r="H34">
        <f t="shared" ca="1" si="1"/>
        <v>-13.390507403448801</v>
      </c>
      <c r="I34" s="53">
        <f t="shared" ca="1" si="2"/>
        <v>560.42760667933737</v>
      </c>
      <c r="J34" s="33">
        <f t="shared" ca="1" si="3"/>
        <v>38.944256166049179</v>
      </c>
      <c r="K34" s="33">
        <f t="shared" ca="1" si="4"/>
        <v>38.944256166049172</v>
      </c>
      <c r="L34" s="33">
        <f t="shared" ca="1" si="14"/>
        <v>0</v>
      </c>
      <c r="M34" s="33">
        <f t="shared" ca="1" si="5"/>
        <v>0</v>
      </c>
      <c r="N34" s="35">
        <f t="shared" ca="1" si="6"/>
        <v>150.03426454545453</v>
      </c>
      <c r="O34" s="33">
        <f t="shared" ca="1" si="7"/>
        <v>30.648079999431818</v>
      </c>
      <c r="P34" s="33">
        <f t="shared" ca="1" si="8"/>
        <v>0</v>
      </c>
      <c r="S34" s="69">
        <v>11</v>
      </c>
      <c r="T34" s="69">
        <f t="shared" si="9"/>
        <v>-2219.8175999999999</v>
      </c>
      <c r="U34" s="69">
        <v>0</v>
      </c>
      <c r="V34" s="69">
        <f t="shared" si="10"/>
        <v>0</v>
      </c>
      <c r="Y34" s="69">
        <v>11</v>
      </c>
      <c r="Z34" s="69">
        <f t="shared" si="11"/>
        <v>-2466.4639999999999</v>
      </c>
      <c r="AA34" s="69">
        <v>0</v>
      </c>
      <c r="AB34" s="69">
        <f t="shared" si="12"/>
        <v>0</v>
      </c>
      <c r="AD34" s="69">
        <v>11</v>
      </c>
      <c r="AE34" s="69">
        <v>-2219.8175999999999</v>
      </c>
      <c r="AF34" s="69">
        <v>0</v>
      </c>
      <c r="AG34" s="69">
        <v>0</v>
      </c>
      <c r="AH34" s="69"/>
      <c r="AI34" s="69">
        <v>11</v>
      </c>
      <c r="AJ34" s="69">
        <v>-2466.4639999999999</v>
      </c>
      <c r="AK34" s="69">
        <v>0</v>
      </c>
      <c r="AL34" s="69">
        <v>0</v>
      </c>
      <c r="AQ34">
        <v>90</v>
      </c>
      <c r="AR34">
        <v>148</v>
      </c>
      <c r="AS34">
        <v>766</v>
      </c>
      <c r="AT34">
        <v>96.2</v>
      </c>
      <c r="AU34">
        <v>497.9</v>
      </c>
    </row>
    <row r="35" spans="2:47">
      <c r="B35" s="3">
        <v>10</v>
      </c>
      <c r="C35" s="39">
        <f t="shared" ca="1" si="15"/>
        <v>47.809380050000001</v>
      </c>
      <c r="D35" s="40">
        <f t="shared" ca="1" si="16"/>
        <v>198.23020000000005</v>
      </c>
      <c r="E35" s="38">
        <f t="shared" ca="1" si="17"/>
        <v>0.66843137254901963</v>
      </c>
      <c r="F35" s="35">
        <f t="shared" ref="F35:F44" ca="1" si="19">C35*$E35</f>
        <v>31.957289527539217</v>
      </c>
      <c r="G35" s="35">
        <f t="shared" ca="1" si="18"/>
        <v>132.5032846666667</v>
      </c>
      <c r="H35">
        <f t="shared" ca="1" si="1"/>
        <v>-6.1164761607613292</v>
      </c>
      <c r="I35" s="53">
        <f t="shared" ca="1" si="2"/>
        <v>327.96928422440794</v>
      </c>
      <c r="J35" s="33">
        <f t="shared" ref="J35:J44" ca="1" si="20">-1*I35/(H35-$H$22)</f>
        <v>46.085910613002234</v>
      </c>
      <c r="K35" s="33">
        <f t="shared" ref="K35:K44" ca="1" si="21">H35*J35+I35</f>
        <v>46.085910613002227</v>
      </c>
      <c r="L35" s="33">
        <f t="shared" ref="L35:L44" ca="1" si="22">IF(AND(J35&gt;MIN(F35,F36),J35&lt;MAX(F35,F36)),J35,0)</f>
        <v>0</v>
      </c>
      <c r="M35" s="33">
        <f t="shared" ref="M35:M44" ca="1" si="23">IF(L35=0,0,(L35^2+K35^2)^0.5)</f>
        <v>0</v>
      </c>
      <c r="N35" s="35">
        <f t="shared" ca="1" si="6"/>
        <v>132.5032846666667</v>
      </c>
      <c r="O35" s="33">
        <f t="shared" ca="1" si="7"/>
        <v>31.957289527539217</v>
      </c>
      <c r="P35" s="33">
        <f t="shared" ca="1" si="8"/>
        <v>0</v>
      </c>
      <c r="AE35" s="69"/>
      <c r="AF35" s="69"/>
      <c r="AG35" s="69"/>
      <c r="AH35" s="69"/>
      <c r="AI35" s="69"/>
      <c r="AQ35">
        <v>90</v>
      </c>
      <c r="AR35">
        <v>150.80000000000001</v>
      </c>
      <c r="AS35">
        <v>730.1</v>
      </c>
      <c r="AT35">
        <v>98</v>
      </c>
      <c r="AU35">
        <v>474.5</v>
      </c>
    </row>
    <row r="36" spans="2:47">
      <c r="B36" s="3">
        <v>11</v>
      </c>
      <c r="C36" s="39">
        <f t="shared" ca="1" si="15"/>
        <v>46.916946208333329</v>
      </c>
      <c r="D36" s="40">
        <f t="shared" ca="1" si="16"/>
        <v>170.24819999999994</v>
      </c>
      <c r="E36" s="38">
        <f t="shared" ca="1" si="17"/>
        <v>0.71732026143790861</v>
      </c>
      <c r="F36" s="35">
        <f t="shared" ca="1" si="19"/>
        <v>33.654476120029962</v>
      </c>
      <c r="G36" s="35">
        <f t="shared" ca="1" si="18"/>
        <v>122.12248333333331</v>
      </c>
      <c r="H36">
        <f t="shared" ca="1" si="1"/>
        <v>-5.8099654260124458</v>
      </c>
      <c r="I36" s="53">
        <f t="shared" ca="1" si="2"/>
        <v>317.65382602126886</v>
      </c>
      <c r="J36" s="33">
        <f t="shared" ca="1" si="20"/>
        <v>46.645438875197058</v>
      </c>
      <c r="K36" s="33">
        <f t="shared" ca="1" si="21"/>
        <v>46.645438875197101</v>
      </c>
      <c r="L36" s="33">
        <f t="shared" ca="1" si="22"/>
        <v>0</v>
      </c>
      <c r="M36" s="33">
        <f t="shared" ca="1" si="23"/>
        <v>0</v>
      </c>
      <c r="N36" s="35">
        <f t="shared" ca="1" si="6"/>
        <v>122.12248333333331</v>
      </c>
      <c r="O36" s="33">
        <f t="shared" ca="1" si="7"/>
        <v>33.654476120029962</v>
      </c>
      <c r="P36" s="33">
        <f t="shared" ca="1" si="8"/>
        <v>0</v>
      </c>
      <c r="AQ36">
        <v>90</v>
      </c>
      <c r="AR36">
        <v>153.30000000000001</v>
      </c>
      <c r="AS36">
        <v>694.2</v>
      </c>
      <c r="AT36">
        <v>99.6</v>
      </c>
      <c r="AU36">
        <v>451.2</v>
      </c>
    </row>
    <row r="37" spans="2:47">
      <c r="B37" s="3">
        <v>12</v>
      </c>
      <c r="C37" s="39">
        <f t="shared" ca="1" si="15"/>
        <v>45.849558000000009</v>
      </c>
      <c r="D37" s="40">
        <f t="shared" ca="1" si="16"/>
        <v>141.68480000000005</v>
      </c>
      <c r="E37" s="38">
        <f t="shared" ca="1" si="17"/>
        <v>0.77843137254901962</v>
      </c>
      <c r="F37" s="35">
        <f t="shared" ca="1" si="19"/>
        <v>35.690734364705889</v>
      </c>
      <c r="G37" s="35">
        <f t="shared" ca="1" si="18"/>
        <v>110.29189333333338</v>
      </c>
      <c r="H37">
        <f t="shared" ca="1" si="1"/>
        <v>-9.4010884570478481</v>
      </c>
      <c r="I37" s="53">
        <f t="shared" ca="1" si="2"/>
        <v>445.82364419293083</v>
      </c>
      <c r="J37" s="33">
        <f t="shared" ca="1" si="20"/>
        <v>42.863172064538851</v>
      </c>
      <c r="K37" s="33">
        <f t="shared" ca="1" si="21"/>
        <v>42.863172064538844</v>
      </c>
      <c r="L37" s="33">
        <f t="shared" ca="1" si="22"/>
        <v>0</v>
      </c>
      <c r="M37" s="33">
        <f t="shared" ca="1" si="23"/>
        <v>0</v>
      </c>
      <c r="N37" s="35">
        <f t="shared" ca="1" si="6"/>
        <v>110.29189333333338</v>
      </c>
      <c r="O37" s="33">
        <f t="shared" ca="1" si="7"/>
        <v>35.690734364705889</v>
      </c>
      <c r="P37" s="33">
        <f t="shared" ca="1" si="8"/>
        <v>0</v>
      </c>
      <c r="AQ37">
        <v>90</v>
      </c>
      <c r="AR37">
        <v>155.6</v>
      </c>
      <c r="AS37">
        <v>661.1</v>
      </c>
      <c r="AT37">
        <v>101.2</v>
      </c>
      <c r="AU37">
        <v>429.7</v>
      </c>
    </row>
    <row r="38" spans="2:47">
      <c r="B38" s="3">
        <v>13</v>
      </c>
      <c r="C38" s="39">
        <f t="shared" ca="1" si="15"/>
        <v>43.570895642857145</v>
      </c>
      <c r="D38" s="40">
        <f t="shared" ca="1" si="16"/>
        <v>110.59874285714287</v>
      </c>
      <c r="E38" s="38">
        <f t="shared" ca="1" si="17"/>
        <v>0.85700280112044824</v>
      </c>
      <c r="F38" s="35">
        <f t="shared" ca="1" si="19"/>
        <v>37.340379613255308</v>
      </c>
      <c r="G38" s="35">
        <f t="shared" ca="1" si="18"/>
        <v>94.783432428971608</v>
      </c>
      <c r="H38">
        <f t="shared" ca="1" si="1"/>
        <v>18.471446113908236</v>
      </c>
      <c r="I38" s="53">
        <f t="shared" ca="1" si="2"/>
        <v>-594.94737747015154</v>
      </c>
      <c r="J38" s="33">
        <f t="shared" ca="1" si="20"/>
        <v>34.052554871032719</v>
      </c>
      <c r="K38" s="33">
        <f t="shared" ca="1" si="21"/>
        <v>34.052554871032726</v>
      </c>
      <c r="L38" s="33">
        <f t="shared" ca="1" si="22"/>
        <v>0</v>
      </c>
      <c r="M38" s="33">
        <f t="shared" ca="1" si="23"/>
        <v>0</v>
      </c>
      <c r="N38" s="35">
        <f t="shared" ca="1" si="6"/>
        <v>94.783432428971608</v>
      </c>
      <c r="O38" s="33">
        <f t="shared" ca="1" si="7"/>
        <v>37.340379613255308</v>
      </c>
      <c r="P38" s="33">
        <f t="shared" ca="1" si="8"/>
        <v>0</v>
      </c>
      <c r="AQ38">
        <v>90</v>
      </c>
      <c r="AR38">
        <v>157.80000000000001</v>
      </c>
      <c r="AS38">
        <v>630.5</v>
      </c>
      <c r="AT38">
        <v>102.6</v>
      </c>
      <c r="AU38">
        <v>409.8</v>
      </c>
    </row>
    <row r="39" spans="2:47">
      <c r="B39" s="3">
        <v>14</v>
      </c>
      <c r="C39" s="39">
        <f t="shared" ca="1" si="15"/>
        <v>40.128587500000002</v>
      </c>
      <c r="D39" s="40">
        <f t="shared" ca="1" si="16"/>
        <v>80.18040000000002</v>
      </c>
      <c r="E39" s="38">
        <f t="shared" ca="1" si="17"/>
        <v>0.9</v>
      </c>
      <c r="F39" s="35">
        <f t="shared" ca="1" si="19"/>
        <v>36.115728750000002</v>
      </c>
      <c r="G39" s="35">
        <f t="shared" ca="1" si="18"/>
        <v>72.162360000000021</v>
      </c>
      <c r="H39">
        <f t="shared" ca="1" si="1"/>
        <v>7.9619872634259146</v>
      </c>
      <c r="I39" s="53">
        <f t="shared" ca="1" si="2"/>
        <v>-215.39061231684511</v>
      </c>
      <c r="J39" s="33">
        <f t="shared" ca="1" si="20"/>
        <v>30.938093415995972</v>
      </c>
      <c r="K39" s="33">
        <f t="shared" ca="1" si="21"/>
        <v>30.938093415995979</v>
      </c>
      <c r="L39" s="33">
        <f t="shared" ca="1" si="22"/>
        <v>0</v>
      </c>
      <c r="M39" s="33">
        <f t="shared" ca="1" si="23"/>
        <v>0</v>
      </c>
      <c r="N39" s="35">
        <f t="shared" ca="1" si="6"/>
        <v>72.162360000000021</v>
      </c>
      <c r="O39" s="33">
        <f t="shared" ca="1" si="7"/>
        <v>36.115728750000002</v>
      </c>
      <c r="P39" s="33">
        <f t="shared" ca="1" si="8"/>
        <v>0</v>
      </c>
      <c r="AQ39">
        <v>90</v>
      </c>
      <c r="AR39">
        <v>159.80000000000001</v>
      </c>
      <c r="AS39">
        <v>597.4</v>
      </c>
      <c r="AT39">
        <v>103.9</v>
      </c>
      <c r="AU39">
        <v>388.3</v>
      </c>
    </row>
    <row r="40" spans="2:47">
      <c r="B40" s="3">
        <v>15</v>
      </c>
      <c r="C40" s="39">
        <f t="shared" ca="1" si="15"/>
        <v>35.796292199999996</v>
      </c>
      <c r="D40" s="40">
        <f t="shared" ca="1" si="16"/>
        <v>45.686720000000008</v>
      </c>
      <c r="E40" s="38">
        <f t="shared" ca="1" si="17"/>
        <v>0.9</v>
      </c>
      <c r="F40" s="35">
        <f t="shared" ca="1" si="19"/>
        <v>32.216662979999995</v>
      </c>
      <c r="G40" s="35">
        <f t="shared" ca="1" si="18"/>
        <v>41.118048000000009</v>
      </c>
      <c r="H40">
        <f t="shared" ca="1" si="1"/>
        <v>6.8357509998620314</v>
      </c>
      <c r="I40" s="53">
        <f t="shared" ca="1" si="2"/>
        <v>-179.10703817775305</v>
      </c>
      <c r="J40" s="53">
        <f t="shared" ca="1" si="20"/>
        <v>30.691343441827367</v>
      </c>
      <c r="K40" s="53">
        <f t="shared" ca="1" si="21"/>
        <v>30.691343441827371</v>
      </c>
      <c r="L40" s="33">
        <f t="shared" ca="1" si="22"/>
        <v>30.691343441827367</v>
      </c>
      <c r="M40" s="33">
        <f t="shared" ca="1" si="23"/>
        <v>43.404114142882811</v>
      </c>
      <c r="N40" s="35">
        <f t="shared" ca="1" si="6"/>
        <v>41.118048000000009</v>
      </c>
      <c r="O40" s="33">
        <f t="shared" ca="1" si="7"/>
        <v>32.216662979999995</v>
      </c>
      <c r="P40" s="33">
        <f t="shared" ca="1" si="8"/>
        <v>0</v>
      </c>
      <c r="AQ40">
        <v>90</v>
      </c>
      <c r="AR40">
        <v>161.69999999999999</v>
      </c>
      <c r="AS40">
        <v>567.20000000000005</v>
      </c>
      <c r="AT40">
        <v>105.1</v>
      </c>
      <c r="AU40">
        <v>368.7</v>
      </c>
    </row>
    <row r="41" spans="2:47">
      <c r="B41" s="3">
        <v>16</v>
      </c>
      <c r="C41" s="39">
        <f t="shared" ca="1" si="15"/>
        <v>30.627479000000001</v>
      </c>
      <c r="D41" s="40">
        <f t="shared" ca="1" si="16"/>
        <v>10.353999999999999</v>
      </c>
      <c r="E41" s="38">
        <f t="shared" ca="1" si="17"/>
        <v>0.9</v>
      </c>
      <c r="F41" s="35">
        <f t="shared" ca="1" si="19"/>
        <v>27.564731100000003</v>
      </c>
      <c r="G41" s="35">
        <f t="shared" ca="1" si="18"/>
        <v>9.3186</v>
      </c>
      <c r="H41">
        <f t="shared" ca="1" si="1"/>
        <v>5.4843764276548077</v>
      </c>
      <c r="I41" s="53">
        <f t="shared" ca="1" si="2"/>
        <v>-141.8567614794834</v>
      </c>
      <c r="J41" s="33">
        <f t="shared" ca="1" si="20"/>
        <v>31.633553464571698</v>
      </c>
      <c r="K41" s="33">
        <f t="shared" ca="1" si="21"/>
        <v>31.63355346457169</v>
      </c>
      <c r="L41" s="33">
        <f t="shared" ca="1" si="22"/>
        <v>0</v>
      </c>
      <c r="M41" s="33">
        <f t="shared" ca="1" si="23"/>
        <v>0</v>
      </c>
      <c r="N41" s="35">
        <f t="shared" ca="1" si="6"/>
        <v>9.3186</v>
      </c>
      <c r="O41" s="33">
        <f t="shared" ca="1" si="7"/>
        <v>27.564731100000003</v>
      </c>
      <c r="P41" s="33">
        <f t="shared" ca="1" si="8"/>
        <v>0</v>
      </c>
      <c r="S41" s="69"/>
      <c r="T41" s="69"/>
      <c r="U41" s="69"/>
      <c r="V41" s="69"/>
      <c r="Y41" s="69"/>
      <c r="Z41" s="69"/>
      <c r="AA41" s="69"/>
      <c r="AB41" s="69"/>
      <c r="AQ41">
        <v>90</v>
      </c>
      <c r="AR41">
        <v>163.6</v>
      </c>
      <c r="AS41">
        <v>537</v>
      </c>
      <c r="AT41">
        <v>106.3</v>
      </c>
      <c r="AU41">
        <v>349</v>
      </c>
    </row>
    <row r="42" spans="2:47">
      <c r="B42" s="3">
        <v>17</v>
      </c>
      <c r="C42" s="39">
        <f t="shared" ca="1" si="15"/>
        <v>24.3945735</v>
      </c>
      <c r="D42" s="40">
        <f t="shared" ca="1" si="16"/>
        <v>-23.829600000000013</v>
      </c>
      <c r="E42" s="38">
        <f t="shared" ca="1" si="17"/>
        <v>0.9</v>
      </c>
      <c r="F42" s="35">
        <f t="shared" ca="1" si="19"/>
        <v>21.955116150000002</v>
      </c>
      <c r="G42" s="35">
        <f t="shared" ca="1" si="18"/>
        <v>-21.446640000000013</v>
      </c>
      <c r="H42">
        <f t="shared" ca="1" si="1"/>
        <v>5.2251538751106086</v>
      </c>
      <c r="I42" s="53">
        <f t="shared" ca="1" si="2"/>
        <v>-136.16550022967601</v>
      </c>
      <c r="J42" s="33">
        <f t="shared" ca="1" si="20"/>
        <v>32.227347039783588</v>
      </c>
      <c r="K42" s="33">
        <f t="shared" ca="1" si="21"/>
        <v>32.227347039783609</v>
      </c>
      <c r="L42" s="33">
        <f t="shared" ca="1" si="22"/>
        <v>0</v>
      </c>
      <c r="M42" s="33">
        <f t="shared" ca="1" si="23"/>
        <v>0</v>
      </c>
      <c r="N42" s="35">
        <f t="shared" ca="1" si="6"/>
        <v>-21.446640000000013</v>
      </c>
      <c r="O42" s="33">
        <f t="shared" ca="1" si="7"/>
        <v>21.955116150000002</v>
      </c>
      <c r="P42" s="33">
        <f t="shared" ca="1" si="8"/>
        <v>0</v>
      </c>
      <c r="S42" s="69"/>
      <c r="T42" s="69"/>
      <c r="U42" s="69"/>
      <c r="V42" s="69"/>
      <c r="Y42" s="69"/>
      <c r="Z42" s="69"/>
      <c r="AA42" s="69"/>
      <c r="AB42" s="69"/>
      <c r="AQ42">
        <v>90</v>
      </c>
      <c r="AR42">
        <v>165.3</v>
      </c>
      <c r="AS42">
        <v>506.8</v>
      </c>
      <c r="AT42">
        <v>107.4</v>
      </c>
      <c r="AU42">
        <v>329.4</v>
      </c>
    </row>
    <row r="43" spans="2:47">
      <c r="B43" s="3">
        <v>18</v>
      </c>
      <c r="C43" s="39">
        <f t="shared" ca="1" si="15"/>
        <v>15.701241000000001</v>
      </c>
      <c r="D43" s="40">
        <f t="shared" ca="1" si="16"/>
        <v>-69.253600000000006</v>
      </c>
      <c r="E43" s="38">
        <f t="shared" ca="1" si="17"/>
        <v>0.9</v>
      </c>
      <c r="F43" s="35">
        <f t="shared" ca="1" si="19"/>
        <v>14.131116900000002</v>
      </c>
      <c r="G43" s="35">
        <f t="shared" ca="1" si="18"/>
        <v>-62.328240000000008</v>
      </c>
      <c r="H43">
        <f t="shared" ca="1" si="1"/>
        <v>4.9873811835268542</v>
      </c>
      <c r="I43" s="53">
        <f t="shared" ca="1" si="2"/>
        <v>-132.80550652927835</v>
      </c>
      <c r="J43" s="33">
        <f t="shared" ca="1" si="20"/>
        <v>33.306448622955919</v>
      </c>
      <c r="K43" s="33">
        <f t="shared" ca="1" si="21"/>
        <v>33.306448622955912</v>
      </c>
      <c r="L43" s="33">
        <f t="shared" ca="1" si="22"/>
        <v>0</v>
      </c>
      <c r="M43" s="33">
        <f t="shared" ca="1" si="23"/>
        <v>0</v>
      </c>
      <c r="N43" s="35">
        <f t="shared" ca="1" si="6"/>
        <v>-62.328240000000008</v>
      </c>
      <c r="O43" s="33">
        <f t="shared" ca="1" si="7"/>
        <v>14.131116900000002</v>
      </c>
      <c r="P43" s="33">
        <f t="shared" ca="1" si="8"/>
        <v>0</v>
      </c>
      <c r="S43" s="69"/>
      <c r="T43" s="69"/>
      <c r="U43" s="69"/>
      <c r="V43" s="69"/>
      <c r="Y43" s="69"/>
      <c r="Z43" s="69"/>
      <c r="AA43" s="69"/>
      <c r="AB43" s="69"/>
      <c r="AQ43">
        <v>90</v>
      </c>
      <c r="AR43">
        <v>167</v>
      </c>
      <c r="AS43">
        <v>479.4</v>
      </c>
      <c r="AT43">
        <v>108.6</v>
      </c>
      <c r="AU43">
        <v>311.60000000000002</v>
      </c>
    </row>
    <row r="44" spans="2:47">
      <c r="B44" s="3">
        <v>19</v>
      </c>
      <c r="C44" s="39">
        <f t="shared" ca="1" si="15"/>
        <v>4.8425562499999995</v>
      </c>
      <c r="D44" s="40">
        <f t="shared" ca="1" si="16"/>
        <v>-123.41000000000001</v>
      </c>
      <c r="E44" s="38">
        <f t="shared" ca="1" si="17"/>
        <v>0.9</v>
      </c>
      <c r="F44" s="35">
        <f t="shared" ca="1" si="19"/>
        <v>4.358300625</v>
      </c>
      <c r="G44" s="35">
        <f t="shared" ca="1" si="18"/>
        <v>-111.06900000000002</v>
      </c>
      <c r="H44">
        <f t="shared" ca="1" si="1"/>
        <v>4.177545691906003</v>
      </c>
      <c r="I44" s="53">
        <f t="shared" ca="1" si="2"/>
        <v>-129.27600000000001</v>
      </c>
      <c r="J44" s="33">
        <f t="shared" ca="1" si="20"/>
        <v>40.684230073952371</v>
      </c>
      <c r="K44" s="33">
        <f t="shared" ca="1" si="21"/>
        <v>40.684230073952364</v>
      </c>
      <c r="L44" s="33">
        <f t="shared" ca="1" si="22"/>
        <v>0</v>
      </c>
      <c r="M44" s="33">
        <f t="shared" ca="1" si="23"/>
        <v>0</v>
      </c>
      <c r="N44" s="35">
        <f t="shared" ca="1" si="6"/>
        <v>-111.06900000000002</v>
      </c>
      <c r="O44" s="33">
        <f t="shared" ca="1" si="7"/>
        <v>4.358300625</v>
      </c>
      <c r="P44" s="33">
        <f t="shared" ca="1" si="8"/>
        <v>0</v>
      </c>
      <c r="S44" s="69"/>
      <c r="T44" s="69"/>
      <c r="U44" s="69"/>
      <c r="V44" s="69"/>
      <c r="Y44" s="69"/>
      <c r="Z44" s="69"/>
      <c r="AA44" s="69"/>
      <c r="AB44" s="69"/>
      <c r="AQ44">
        <v>90</v>
      </c>
      <c r="AR44">
        <v>168.5</v>
      </c>
      <c r="AS44">
        <v>449.2</v>
      </c>
      <c r="AT44">
        <v>109.6</v>
      </c>
      <c r="AU44">
        <v>292</v>
      </c>
    </row>
    <row r="45" spans="2:47">
      <c r="B45" s="3">
        <v>20</v>
      </c>
      <c r="C45" s="39">
        <f t="shared" ca="1" si="15"/>
        <v>-8.8817841970012523E-16</v>
      </c>
      <c r="D45" s="40">
        <f t="shared" ca="1" si="16"/>
        <v>-143.64000000000001</v>
      </c>
      <c r="E45" s="38">
        <f t="shared" ca="1" si="17"/>
        <v>0.9</v>
      </c>
      <c r="F45" s="35">
        <f t="shared" ref="F45" ca="1" si="24">C45*$E45</f>
        <v>-7.9936057773011273E-16</v>
      </c>
      <c r="G45" s="35">
        <f t="shared" ca="1" si="18"/>
        <v>-129.27600000000001</v>
      </c>
      <c r="N45" s="35">
        <f t="shared" ca="1" si="6"/>
        <v>-129.27600000000001</v>
      </c>
      <c r="O45" s="33">
        <f t="shared" ca="1" si="7"/>
        <v>-7.9936057773011273E-16</v>
      </c>
      <c r="P45" s="33">
        <f t="shared" ca="1" si="8"/>
        <v>0</v>
      </c>
      <c r="S45" s="69"/>
      <c r="T45" s="69"/>
      <c r="U45" s="69"/>
      <c r="V45" s="69"/>
      <c r="Y45" s="69"/>
      <c r="Z45" s="69"/>
      <c r="AA45" s="69"/>
      <c r="AB45" s="69"/>
      <c r="AQ45">
        <v>90</v>
      </c>
      <c r="AR45">
        <v>170.1</v>
      </c>
      <c r="AS45">
        <v>421.9</v>
      </c>
      <c r="AT45">
        <v>110.6</v>
      </c>
      <c r="AU45">
        <v>274.2</v>
      </c>
    </row>
    <row r="46" spans="2:47">
      <c r="S46" s="69"/>
      <c r="T46" s="69"/>
      <c r="U46" s="69"/>
      <c r="V46" s="69"/>
      <c r="Y46" s="69"/>
      <c r="Z46" s="69"/>
      <c r="AA46" s="69"/>
      <c r="AB46" s="69"/>
      <c r="AQ46">
        <v>90</v>
      </c>
      <c r="AR46">
        <v>171.6</v>
      </c>
      <c r="AS46">
        <v>394.6</v>
      </c>
      <c r="AT46">
        <v>111.6</v>
      </c>
      <c r="AU46">
        <v>256.5</v>
      </c>
    </row>
    <row r="47" spans="2:47">
      <c r="S47" s="69"/>
      <c r="T47" s="69"/>
      <c r="U47" s="69"/>
      <c r="V47" s="69"/>
      <c r="Y47" s="69"/>
      <c r="Z47" s="69"/>
      <c r="AA47" s="69"/>
      <c r="AB47" s="69"/>
      <c r="AQ47">
        <v>90</v>
      </c>
      <c r="AR47">
        <v>171.6</v>
      </c>
      <c r="AS47">
        <v>394.6</v>
      </c>
      <c r="AT47">
        <v>111.6</v>
      </c>
      <c r="AU47">
        <v>256.5</v>
      </c>
    </row>
    <row r="48" spans="2:47">
      <c r="S48" s="69"/>
      <c r="T48" s="69"/>
      <c r="U48" s="69"/>
      <c r="V48" s="69"/>
      <c r="Y48" s="69"/>
      <c r="Z48" s="69"/>
      <c r="AA48" s="69"/>
      <c r="AB48" s="69"/>
      <c r="AQ48">
        <v>90</v>
      </c>
      <c r="AR48">
        <v>170.9</v>
      </c>
      <c r="AS48">
        <v>380</v>
      </c>
      <c r="AT48">
        <v>113.1</v>
      </c>
      <c r="AU48">
        <v>251.4</v>
      </c>
    </row>
    <row r="49" spans="19:47">
      <c r="S49" s="69"/>
      <c r="T49" s="69"/>
      <c r="U49" s="69"/>
      <c r="V49" s="69"/>
      <c r="Y49" s="69"/>
      <c r="Z49" s="69"/>
      <c r="AA49" s="69"/>
      <c r="AB49" s="69"/>
      <c r="AQ49">
        <v>90</v>
      </c>
      <c r="AR49">
        <v>170</v>
      </c>
      <c r="AS49">
        <v>362.6</v>
      </c>
      <c r="AT49">
        <v>114.4</v>
      </c>
      <c r="AU49">
        <v>244</v>
      </c>
    </row>
    <row r="50" spans="19:47">
      <c r="S50" s="69"/>
      <c r="T50" s="69"/>
      <c r="U50" s="69"/>
      <c r="V50" s="69"/>
      <c r="Y50" s="69"/>
      <c r="Z50" s="69"/>
      <c r="AA50" s="69"/>
      <c r="AB50" s="69"/>
      <c r="AQ50">
        <v>90</v>
      </c>
      <c r="AR50">
        <v>169.2</v>
      </c>
      <c r="AS50">
        <v>348</v>
      </c>
      <c r="AT50">
        <v>115.8</v>
      </c>
      <c r="AU50">
        <v>238.2</v>
      </c>
    </row>
    <row r="51" spans="19:47">
      <c r="S51" s="69"/>
      <c r="T51" s="69"/>
      <c r="U51" s="69"/>
      <c r="V51" s="69"/>
      <c r="Y51" s="69"/>
      <c r="Z51" s="69"/>
      <c r="AA51" s="69"/>
      <c r="AB51" s="69"/>
      <c r="AQ51">
        <v>90</v>
      </c>
      <c r="AR51">
        <v>168.4</v>
      </c>
      <c r="AS51">
        <v>333.5</v>
      </c>
      <c r="AT51">
        <v>117.2</v>
      </c>
      <c r="AU51">
        <v>232</v>
      </c>
    </row>
    <row r="52" spans="19:47">
      <c r="AQ52">
        <v>90</v>
      </c>
      <c r="AR52">
        <v>167.3</v>
      </c>
      <c r="AS52">
        <v>316.10000000000002</v>
      </c>
      <c r="AT52">
        <v>118.3</v>
      </c>
      <c r="AU52">
        <v>223.5</v>
      </c>
    </row>
    <row r="53" spans="19:47">
      <c r="AQ53">
        <v>90</v>
      </c>
      <c r="AR53">
        <v>166.4</v>
      </c>
      <c r="AS53">
        <v>301.5</v>
      </c>
      <c r="AT53">
        <v>119.6</v>
      </c>
      <c r="AU53">
        <v>216.7</v>
      </c>
    </row>
    <row r="54" spans="19:47">
      <c r="AQ54">
        <v>90</v>
      </c>
      <c r="AR54">
        <v>165.7</v>
      </c>
      <c r="AS54">
        <v>289.8</v>
      </c>
      <c r="AT54">
        <v>121</v>
      </c>
      <c r="AU54">
        <v>211.6</v>
      </c>
    </row>
    <row r="55" spans="19:47">
      <c r="S55" s="69"/>
      <c r="T55" s="69"/>
      <c r="U55" s="69"/>
      <c r="V55" s="69"/>
      <c r="AQ55">
        <v>90</v>
      </c>
      <c r="AR55">
        <v>164.7</v>
      </c>
      <c r="AS55">
        <v>275.3</v>
      </c>
      <c r="AT55">
        <v>122.1</v>
      </c>
      <c r="AU55">
        <v>204.1</v>
      </c>
    </row>
    <row r="56" spans="19:47">
      <c r="S56" s="69"/>
      <c r="T56" s="69"/>
      <c r="U56" s="69"/>
      <c r="V56" s="69"/>
      <c r="AQ56">
        <v>90</v>
      </c>
      <c r="AR56">
        <v>163.69999999999999</v>
      </c>
      <c r="AS56">
        <v>260.7</v>
      </c>
      <c r="AT56">
        <v>123.2</v>
      </c>
      <c r="AU56">
        <v>196.3</v>
      </c>
    </row>
    <row r="57" spans="19:47">
      <c r="S57" s="69"/>
      <c r="T57" s="69"/>
      <c r="U57" s="69"/>
      <c r="V57" s="69"/>
      <c r="AQ57">
        <v>90</v>
      </c>
      <c r="AR57">
        <v>162.9</v>
      </c>
      <c r="AS57">
        <v>249</v>
      </c>
      <c r="AT57">
        <v>124.5</v>
      </c>
      <c r="AU57">
        <v>190.4</v>
      </c>
    </row>
    <row r="58" spans="19:47">
      <c r="S58" s="69"/>
      <c r="T58" s="69"/>
      <c r="U58" s="69"/>
      <c r="V58" s="69"/>
      <c r="AQ58">
        <v>90</v>
      </c>
      <c r="AR58">
        <v>161.9</v>
      </c>
      <c r="AS58">
        <v>234.5</v>
      </c>
      <c r="AT58">
        <v>125.6</v>
      </c>
      <c r="AU58">
        <v>181.9</v>
      </c>
    </row>
    <row r="59" spans="19:47">
      <c r="T59" s="69"/>
      <c r="AQ59">
        <v>90</v>
      </c>
      <c r="AR59">
        <v>161</v>
      </c>
      <c r="AS59">
        <v>223.3</v>
      </c>
      <c r="AT59">
        <v>126.8</v>
      </c>
      <c r="AU59">
        <v>175.8</v>
      </c>
    </row>
    <row r="60" spans="19:47">
      <c r="S60" s="69"/>
      <c r="T60" s="69"/>
      <c r="U60" s="69"/>
      <c r="V60" s="69"/>
      <c r="AQ60">
        <v>90</v>
      </c>
      <c r="AR60">
        <v>160.19999999999999</v>
      </c>
      <c r="AS60">
        <v>216.2</v>
      </c>
      <c r="AT60">
        <v>128</v>
      </c>
      <c r="AU60">
        <v>172.7</v>
      </c>
    </row>
    <row r="61" spans="19:47">
      <c r="S61" s="69"/>
      <c r="T61" s="69"/>
      <c r="U61" s="69"/>
      <c r="V61" s="69"/>
      <c r="AQ61">
        <v>90</v>
      </c>
      <c r="AR61">
        <v>159.1</v>
      </c>
      <c r="AS61">
        <v>206.7</v>
      </c>
      <c r="AT61">
        <v>128.9</v>
      </c>
      <c r="AU61">
        <v>167.5</v>
      </c>
    </row>
    <row r="62" spans="19:47">
      <c r="S62" s="69"/>
      <c r="T62" s="69"/>
      <c r="U62" s="69"/>
      <c r="V62" s="69"/>
      <c r="AQ62">
        <v>90</v>
      </c>
      <c r="AR62">
        <v>158</v>
      </c>
      <c r="AS62">
        <v>197.3</v>
      </c>
      <c r="AT62">
        <v>129.80000000000001</v>
      </c>
      <c r="AU62">
        <v>162.1</v>
      </c>
    </row>
    <row r="63" spans="19:47">
      <c r="S63" s="69"/>
      <c r="T63" s="69"/>
      <c r="U63" s="69"/>
      <c r="V63" s="69"/>
      <c r="AQ63">
        <v>90</v>
      </c>
      <c r="AR63">
        <v>156.9</v>
      </c>
      <c r="AS63">
        <v>187.8</v>
      </c>
      <c r="AT63">
        <v>130.69999999999999</v>
      </c>
      <c r="AU63">
        <v>156.4</v>
      </c>
    </row>
    <row r="64" spans="19:47">
      <c r="S64" s="69"/>
      <c r="T64" s="69"/>
      <c r="U64" s="69"/>
      <c r="V64" s="69"/>
      <c r="AQ64">
        <v>90</v>
      </c>
      <c r="AR64">
        <v>155.80000000000001</v>
      </c>
      <c r="AS64">
        <v>178.3</v>
      </c>
      <c r="AT64">
        <v>131.6</v>
      </c>
      <c r="AU64">
        <v>150.6</v>
      </c>
    </row>
    <row r="65" spans="19:47">
      <c r="S65" s="69"/>
      <c r="T65" s="69"/>
      <c r="U65" s="69"/>
      <c r="V65" s="69"/>
      <c r="AQ65">
        <v>90</v>
      </c>
      <c r="AR65">
        <v>154.6</v>
      </c>
      <c r="AS65">
        <v>168.8</v>
      </c>
      <c r="AT65">
        <v>132.4</v>
      </c>
      <c r="AU65">
        <v>144.5</v>
      </c>
    </row>
    <row r="66" spans="19:47">
      <c r="S66" s="69"/>
      <c r="T66" s="69"/>
      <c r="U66" s="69"/>
      <c r="V66" s="69"/>
      <c r="AQ66">
        <v>90</v>
      </c>
      <c r="AR66">
        <v>153.5</v>
      </c>
      <c r="AS66">
        <v>159.30000000000001</v>
      </c>
      <c r="AT66">
        <v>133.1</v>
      </c>
      <c r="AU66">
        <v>138.19999999999999</v>
      </c>
    </row>
    <row r="67" spans="19:47">
      <c r="AQ67">
        <v>90</v>
      </c>
      <c r="AR67">
        <v>152.30000000000001</v>
      </c>
      <c r="AS67">
        <v>149.9</v>
      </c>
      <c r="AT67">
        <v>133.80000000000001</v>
      </c>
      <c r="AU67">
        <v>131.69999999999999</v>
      </c>
    </row>
    <row r="68" spans="19:47">
      <c r="AQ68">
        <v>90</v>
      </c>
      <c r="AR68">
        <v>151.1</v>
      </c>
      <c r="AS68">
        <v>140.4</v>
      </c>
      <c r="AT68">
        <v>134.5</v>
      </c>
      <c r="AU68">
        <v>125</v>
      </c>
    </row>
    <row r="69" spans="19:47">
      <c r="S69" s="69"/>
      <c r="T69" s="69"/>
      <c r="U69" s="69"/>
      <c r="V69" s="69"/>
      <c r="AQ69">
        <v>90</v>
      </c>
      <c r="AR69">
        <v>150.30000000000001</v>
      </c>
      <c r="AS69">
        <v>134.30000000000001</v>
      </c>
      <c r="AT69">
        <v>135.30000000000001</v>
      </c>
      <c r="AU69">
        <v>120.9</v>
      </c>
    </row>
    <row r="70" spans="19:47">
      <c r="S70" s="69"/>
      <c r="T70" s="69"/>
      <c r="U70" s="69"/>
      <c r="V70" s="69"/>
      <c r="AQ70">
        <v>90</v>
      </c>
      <c r="AR70">
        <v>148.30000000000001</v>
      </c>
      <c r="AS70">
        <v>118.2</v>
      </c>
      <c r="AT70">
        <v>133.5</v>
      </c>
      <c r="AU70">
        <v>106.4</v>
      </c>
    </row>
    <row r="71" spans="19:47">
      <c r="S71" s="69"/>
      <c r="T71" s="69"/>
      <c r="U71" s="69"/>
      <c r="V71" s="69"/>
      <c r="AQ71">
        <v>90</v>
      </c>
      <c r="AR71">
        <v>146.19999999999999</v>
      </c>
      <c r="AS71">
        <v>102.1</v>
      </c>
      <c r="AT71">
        <v>131.6</v>
      </c>
      <c r="AU71">
        <v>91.9</v>
      </c>
    </row>
    <row r="72" spans="19:47">
      <c r="S72" s="69"/>
      <c r="T72" s="69"/>
      <c r="U72" s="69"/>
      <c r="V72" s="69"/>
      <c r="AQ72">
        <v>90</v>
      </c>
      <c r="AR72">
        <v>144.1</v>
      </c>
      <c r="AS72">
        <v>86</v>
      </c>
      <c r="AT72">
        <v>129.69999999999999</v>
      </c>
      <c r="AU72">
        <v>77.400000000000006</v>
      </c>
    </row>
    <row r="73" spans="19:47">
      <c r="S73" s="69"/>
      <c r="T73" s="69"/>
      <c r="U73" s="69"/>
      <c r="V73" s="69"/>
      <c r="AQ73">
        <v>90</v>
      </c>
      <c r="AR73">
        <v>141.9</v>
      </c>
      <c r="AS73">
        <v>69.900000000000006</v>
      </c>
      <c r="AT73">
        <v>127.7</v>
      </c>
      <c r="AU73">
        <v>62.9</v>
      </c>
    </row>
    <row r="74" spans="19:47">
      <c r="S74" s="69"/>
      <c r="T74" s="69"/>
      <c r="U74" s="69"/>
      <c r="V74" s="69"/>
      <c r="AQ74">
        <v>90</v>
      </c>
      <c r="AR74">
        <v>140.19999999999999</v>
      </c>
      <c r="AS74">
        <v>56.6</v>
      </c>
      <c r="AT74">
        <v>126.2</v>
      </c>
      <c r="AU74">
        <v>51</v>
      </c>
    </row>
    <row r="75" spans="19:47">
      <c r="S75" s="69"/>
      <c r="T75" s="69"/>
      <c r="U75" s="69"/>
      <c r="V75" s="69"/>
      <c r="AQ75">
        <v>90</v>
      </c>
      <c r="AR75">
        <v>138.4</v>
      </c>
      <c r="AS75">
        <v>45.1</v>
      </c>
      <c r="AT75">
        <v>124.6</v>
      </c>
      <c r="AU75">
        <v>40.6</v>
      </c>
    </row>
    <row r="76" spans="19:47">
      <c r="S76" s="69"/>
      <c r="T76" s="69"/>
      <c r="U76" s="69"/>
      <c r="V76" s="69"/>
      <c r="AQ76">
        <v>90</v>
      </c>
      <c r="AR76">
        <v>136.19999999999999</v>
      </c>
      <c r="AS76">
        <v>32.200000000000003</v>
      </c>
      <c r="AT76">
        <v>122.6</v>
      </c>
      <c r="AU76">
        <v>28.9</v>
      </c>
    </row>
    <row r="77" spans="19:47">
      <c r="S77" s="69"/>
      <c r="T77" s="69"/>
      <c r="U77" s="69"/>
      <c r="V77" s="69"/>
      <c r="AQ77">
        <v>90</v>
      </c>
      <c r="AR77">
        <v>134.4</v>
      </c>
      <c r="AS77">
        <v>22.1</v>
      </c>
      <c r="AT77">
        <v>121</v>
      </c>
      <c r="AU77">
        <v>19.899999999999999</v>
      </c>
    </row>
    <row r="78" spans="19:47">
      <c r="S78" s="69"/>
      <c r="T78" s="69"/>
      <c r="U78" s="69"/>
      <c r="V78" s="69"/>
      <c r="AQ78">
        <v>90</v>
      </c>
      <c r="AR78">
        <v>132.6</v>
      </c>
      <c r="AS78">
        <v>12</v>
      </c>
      <c r="AT78">
        <v>119.3</v>
      </c>
      <c r="AU78">
        <v>10.8</v>
      </c>
    </row>
    <row r="79" spans="19:47">
      <c r="S79" s="69"/>
      <c r="T79" s="69"/>
      <c r="U79" s="69"/>
      <c r="V79" s="69"/>
      <c r="AQ79">
        <v>90</v>
      </c>
      <c r="AR79">
        <v>130.80000000000001</v>
      </c>
      <c r="AS79">
        <v>2</v>
      </c>
      <c r="AT79">
        <v>117.7</v>
      </c>
      <c r="AU79">
        <v>1.8</v>
      </c>
    </row>
    <row r="80" spans="19:47">
      <c r="AQ80">
        <v>90</v>
      </c>
      <c r="AR80">
        <v>128.9</v>
      </c>
      <c r="AS80">
        <v>-8.1</v>
      </c>
      <c r="AT80">
        <v>116</v>
      </c>
      <c r="AU80">
        <v>-7.3</v>
      </c>
    </row>
    <row r="81" spans="43:47">
      <c r="AQ81">
        <v>90</v>
      </c>
      <c r="AR81">
        <v>127.6</v>
      </c>
      <c r="AS81">
        <v>-15.3</v>
      </c>
      <c r="AT81">
        <v>114.8</v>
      </c>
      <c r="AU81">
        <v>-13.8</v>
      </c>
    </row>
    <row r="82" spans="43:47">
      <c r="AQ82">
        <v>90</v>
      </c>
      <c r="AR82">
        <v>125.7</v>
      </c>
      <c r="AS82">
        <v>-25.4</v>
      </c>
      <c r="AT82">
        <v>113.2</v>
      </c>
      <c r="AU82">
        <v>-22.8</v>
      </c>
    </row>
    <row r="83" spans="43:47">
      <c r="AQ83">
        <v>90</v>
      </c>
      <c r="AR83">
        <v>123.9</v>
      </c>
      <c r="AS83">
        <v>-35.4</v>
      </c>
      <c r="AT83">
        <v>111.5</v>
      </c>
      <c r="AU83">
        <v>-31.9</v>
      </c>
    </row>
    <row r="84" spans="43:47">
      <c r="AQ84">
        <v>90</v>
      </c>
      <c r="AR84">
        <v>122.5</v>
      </c>
      <c r="AS84">
        <v>-42.6</v>
      </c>
      <c r="AT84">
        <v>110.3</v>
      </c>
      <c r="AU84">
        <v>-38.4</v>
      </c>
    </row>
    <row r="85" spans="43:47">
      <c r="AQ85">
        <v>90</v>
      </c>
      <c r="AR85">
        <v>120.6</v>
      </c>
      <c r="AS85">
        <v>-52.7</v>
      </c>
      <c r="AT85">
        <v>108.5</v>
      </c>
      <c r="AU85">
        <v>-47.4</v>
      </c>
    </row>
    <row r="86" spans="43:47">
      <c r="AQ86">
        <v>90</v>
      </c>
      <c r="AR86">
        <v>119.2</v>
      </c>
      <c r="AS86">
        <v>-59.9</v>
      </c>
      <c r="AT86">
        <v>107.3</v>
      </c>
      <c r="AU86">
        <v>-53.9</v>
      </c>
    </row>
    <row r="87" spans="43:47">
      <c r="AQ87">
        <v>90</v>
      </c>
      <c r="AR87">
        <v>117.3</v>
      </c>
      <c r="AS87">
        <v>-70</v>
      </c>
      <c r="AT87">
        <v>105.6</v>
      </c>
      <c r="AU87">
        <v>-63</v>
      </c>
    </row>
    <row r="88" spans="43:47">
      <c r="AQ88">
        <v>90</v>
      </c>
      <c r="AR88">
        <v>115.9</v>
      </c>
      <c r="AS88">
        <v>-77.2</v>
      </c>
      <c r="AT88">
        <v>104.3</v>
      </c>
      <c r="AU88">
        <v>-69.5</v>
      </c>
    </row>
    <row r="89" spans="43:47">
      <c r="AQ89">
        <v>90</v>
      </c>
      <c r="AR89">
        <v>114.6</v>
      </c>
      <c r="AS89">
        <v>-84.4</v>
      </c>
      <c r="AT89">
        <v>103.1</v>
      </c>
      <c r="AU89">
        <v>-75.900000000000006</v>
      </c>
    </row>
    <row r="90" spans="43:47">
      <c r="AQ90">
        <v>90</v>
      </c>
      <c r="AR90">
        <v>113.2</v>
      </c>
      <c r="AS90">
        <v>-91.6</v>
      </c>
      <c r="AT90">
        <v>101.9</v>
      </c>
      <c r="AU90">
        <v>-82.4</v>
      </c>
    </row>
    <row r="91" spans="43:47">
      <c r="AQ91">
        <v>90</v>
      </c>
      <c r="AR91">
        <v>111.8</v>
      </c>
      <c r="AS91">
        <v>-98.8</v>
      </c>
      <c r="AT91">
        <v>100.6</v>
      </c>
      <c r="AU91">
        <v>-88.9</v>
      </c>
    </row>
    <row r="92" spans="43:47">
      <c r="AQ92">
        <v>90</v>
      </c>
      <c r="AR92">
        <v>109.8</v>
      </c>
      <c r="AS92">
        <v>-108.9</v>
      </c>
      <c r="AT92">
        <v>98.8</v>
      </c>
      <c r="AU92">
        <v>-98</v>
      </c>
    </row>
    <row r="93" spans="43:47">
      <c r="AQ93">
        <v>90</v>
      </c>
      <c r="AR93">
        <v>108.4</v>
      </c>
      <c r="AS93">
        <v>-116.1</v>
      </c>
      <c r="AT93">
        <v>97.6</v>
      </c>
      <c r="AU93">
        <v>-104.5</v>
      </c>
    </row>
    <row r="94" spans="43:47">
      <c r="AQ94">
        <v>90</v>
      </c>
      <c r="AR94">
        <v>107</v>
      </c>
      <c r="AS94">
        <v>-123.3</v>
      </c>
      <c r="AT94">
        <v>96.3</v>
      </c>
      <c r="AU94">
        <v>-111</v>
      </c>
    </row>
    <row r="95" spans="43:47">
      <c r="AQ95">
        <v>90</v>
      </c>
      <c r="AR95">
        <v>105.6</v>
      </c>
      <c r="AS95">
        <v>-130.5</v>
      </c>
      <c r="AT95">
        <v>95</v>
      </c>
      <c r="AU95">
        <v>-117.4</v>
      </c>
    </row>
    <row r="96" spans="43:47">
      <c r="AQ96">
        <v>90</v>
      </c>
      <c r="AR96">
        <v>104.2</v>
      </c>
      <c r="AS96">
        <v>-137.69999999999999</v>
      </c>
      <c r="AT96">
        <v>93.8</v>
      </c>
      <c r="AU96">
        <v>-123.9</v>
      </c>
    </row>
    <row r="97" spans="43:47">
      <c r="AQ97">
        <v>90</v>
      </c>
      <c r="AR97">
        <v>102.8</v>
      </c>
      <c r="AS97">
        <v>-144.9</v>
      </c>
      <c r="AT97">
        <v>92.5</v>
      </c>
      <c r="AU97">
        <v>-130.4</v>
      </c>
    </row>
    <row r="98" spans="43:47">
      <c r="AQ98">
        <v>90</v>
      </c>
      <c r="AR98">
        <v>101.4</v>
      </c>
      <c r="AS98">
        <v>-152.1</v>
      </c>
      <c r="AT98">
        <v>91.2</v>
      </c>
      <c r="AU98">
        <v>-136.9</v>
      </c>
    </row>
    <row r="99" spans="43:47">
      <c r="AQ99">
        <v>90</v>
      </c>
      <c r="AR99">
        <v>100.7</v>
      </c>
      <c r="AS99">
        <v>-155.5</v>
      </c>
      <c r="AT99">
        <v>90.6</v>
      </c>
      <c r="AU99">
        <v>-139.9</v>
      </c>
    </row>
    <row r="100" spans="43:47">
      <c r="AQ100">
        <v>90</v>
      </c>
      <c r="AR100">
        <v>99.5</v>
      </c>
      <c r="AS100">
        <v>-160.80000000000001</v>
      </c>
      <c r="AT100">
        <v>89.5</v>
      </c>
      <c r="AU100">
        <v>-144.69999999999999</v>
      </c>
    </row>
    <row r="101" spans="43:47">
      <c r="AQ101">
        <v>90</v>
      </c>
      <c r="AR101">
        <v>98.3</v>
      </c>
      <c r="AS101">
        <v>-166</v>
      </c>
      <c r="AT101">
        <v>88.5</v>
      </c>
      <c r="AU101">
        <v>-149.4</v>
      </c>
    </row>
    <row r="102" spans="43:47">
      <c r="AQ102">
        <v>90</v>
      </c>
      <c r="AR102">
        <v>97.1</v>
      </c>
      <c r="AS102">
        <v>-171.3</v>
      </c>
      <c r="AT102">
        <v>87.4</v>
      </c>
      <c r="AU102">
        <v>-154.19999999999999</v>
      </c>
    </row>
    <row r="103" spans="43:47">
      <c r="AQ103">
        <v>90</v>
      </c>
      <c r="AR103">
        <v>95.9</v>
      </c>
      <c r="AS103">
        <v>-176.6</v>
      </c>
      <c r="AT103">
        <v>86.3</v>
      </c>
      <c r="AU103">
        <v>-158.9</v>
      </c>
    </row>
    <row r="104" spans="43:47">
      <c r="AQ104">
        <v>90</v>
      </c>
      <c r="AR104">
        <v>95.3</v>
      </c>
      <c r="AS104">
        <v>-179</v>
      </c>
      <c r="AT104">
        <v>85.8</v>
      </c>
      <c r="AU104">
        <v>-161.1</v>
      </c>
    </row>
    <row r="105" spans="43:47">
      <c r="AQ105">
        <v>90</v>
      </c>
      <c r="AR105">
        <v>94.1</v>
      </c>
      <c r="AS105">
        <v>-184.3</v>
      </c>
      <c r="AT105">
        <v>84.7</v>
      </c>
      <c r="AU105">
        <v>-165.8</v>
      </c>
    </row>
    <row r="106" spans="43:47">
      <c r="AQ106">
        <v>90</v>
      </c>
      <c r="AR106">
        <v>92.9</v>
      </c>
      <c r="AS106">
        <v>-189.5</v>
      </c>
      <c r="AT106">
        <v>83.6</v>
      </c>
      <c r="AU106">
        <v>-170.6</v>
      </c>
    </row>
    <row r="107" spans="43:47">
      <c r="AQ107">
        <v>90</v>
      </c>
      <c r="AR107">
        <v>91.7</v>
      </c>
      <c r="AS107">
        <v>-194.8</v>
      </c>
      <c r="AT107">
        <v>82.5</v>
      </c>
      <c r="AU107">
        <v>-175.3</v>
      </c>
    </row>
    <row r="108" spans="43:47">
      <c r="AQ108">
        <v>90</v>
      </c>
      <c r="AR108">
        <v>91.1</v>
      </c>
      <c r="AS108">
        <v>-197.2</v>
      </c>
      <c r="AT108">
        <v>82</v>
      </c>
      <c r="AU108">
        <v>-177.5</v>
      </c>
    </row>
    <row r="109" spans="43:47">
      <c r="AQ109">
        <v>90</v>
      </c>
      <c r="AR109">
        <v>89.9</v>
      </c>
      <c r="AS109">
        <v>-202.5</v>
      </c>
      <c r="AT109">
        <v>80.900000000000006</v>
      </c>
      <c r="AU109">
        <v>-182.2</v>
      </c>
    </row>
    <row r="110" spans="43:47">
      <c r="AQ110">
        <v>90</v>
      </c>
      <c r="AR110">
        <v>88.6</v>
      </c>
      <c r="AS110">
        <v>-207.7</v>
      </c>
      <c r="AT110">
        <v>79.8</v>
      </c>
      <c r="AU110">
        <v>-187</v>
      </c>
    </row>
    <row r="111" spans="43:47">
      <c r="AQ111">
        <v>90</v>
      </c>
      <c r="AR111">
        <v>88.1</v>
      </c>
      <c r="AS111">
        <v>-210.2</v>
      </c>
      <c r="AT111">
        <v>79.3</v>
      </c>
      <c r="AU111">
        <v>-189.1</v>
      </c>
    </row>
    <row r="112" spans="43:47">
      <c r="AQ112">
        <v>90</v>
      </c>
      <c r="AR112">
        <v>86.8</v>
      </c>
      <c r="AS112">
        <v>-215.4</v>
      </c>
      <c r="AT112">
        <v>78.2</v>
      </c>
      <c r="AU112">
        <v>-193.9</v>
      </c>
    </row>
    <row r="113" spans="43:47">
      <c r="AQ113">
        <v>90</v>
      </c>
      <c r="AR113">
        <v>86.3</v>
      </c>
      <c r="AS113">
        <v>-217.8</v>
      </c>
      <c r="AT113">
        <v>77.599999999999994</v>
      </c>
      <c r="AU113">
        <v>-196.1</v>
      </c>
    </row>
    <row r="114" spans="43:47">
      <c r="AQ114">
        <v>90</v>
      </c>
      <c r="AR114">
        <v>87</v>
      </c>
      <c r="AS114">
        <v>-214.7</v>
      </c>
      <c r="AT114">
        <v>78.3</v>
      </c>
      <c r="AU114">
        <v>-193.2</v>
      </c>
    </row>
    <row r="115" spans="43:47">
      <c r="AQ115">
        <v>90</v>
      </c>
      <c r="AR115">
        <v>86.4</v>
      </c>
      <c r="AS115">
        <v>-217.1</v>
      </c>
      <c r="AT115">
        <v>77.8</v>
      </c>
      <c r="AU115">
        <v>-195.4</v>
      </c>
    </row>
    <row r="116" spans="43:47">
      <c r="AQ116">
        <v>90</v>
      </c>
      <c r="AR116">
        <v>85.2</v>
      </c>
      <c r="AS116">
        <v>-222.4</v>
      </c>
      <c r="AT116">
        <v>76.7</v>
      </c>
      <c r="AU116">
        <v>-200.1</v>
      </c>
    </row>
    <row r="117" spans="43:47">
      <c r="AQ117">
        <v>90</v>
      </c>
      <c r="AR117">
        <v>84</v>
      </c>
      <c r="AS117">
        <v>-227.6</v>
      </c>
      <c r="AT117">
        <v>75.599999999999994</v>
      </c>
      <c r="AU117">
        <v>-204.9</v>
      </c>
    </row>
    <row r="118" spans="43:47">
      <c r="AQ118">
        <v>90</v>
      </c>
      <c r="AR118">
        <v>83.4</v>
      </c>
      <c r="AS118">
        <v>-230</v>
      </c>
      <c r="AT118">
        <v>75.099999999999994</v>
      </c>
      <c r="AU118">
        <v>-207</v>
      </c>
    </row>
    <row r="119" spans="43:47">
      <c r="AQ119">
        <v>90</v>
      </c>
      <c r="AR119">
        <v>82.1</v>
      </c>
      <c r="AS119">
        <v>-235.3</v>
      </c>
      <c r="AT119">
        <v>73.900000000000006</v>
      </c>
      <c r="AU119">
        <v>-211.8</v>
      </c>
    </row>
    <row r="120" spans="43:47">
      <c r="AQ120">
        <v>90</v>
      </c>
      <c r="AR120">
        <v>81.599999999999994</v>
      </c>
      <c r="AS120">
        <v>-237.7</v>
      </c>
      <c r="AT120">
        <v>73.400000000000006</v>
      </c>
      <c r="AU120">
        <v>-214</v>
      </c>
    </row>
    <row r="121" spans="43:47">
      <c r="AQ121">
        <v>90</v>
      </c>
      <c r="AR121">
        <v>81</v>
      </c>
      <c r="AS121">
        <v>-240.1</v>
      </c>
      <c r="AT121">
        <v>72.900000000000006</v>
      </c>
      <c r="AU121">
        <v>-216.1</v>
      </c>
    </row>
    <row r="122" spans="43:47">
      <c r="AQ122">
        <v>90</v>
      </c>
      <c r="AR122">
        <v>79.8</v>
      </c>
      <c r="AS122">
        <v>-245.4</v>
      </c>
      <c r="AT122">
        <v>71.8</v>
      </c>
      <c r="AU122">
        <v>-220.9</v>
      </c>
    </row>
    <row r="123" spans="43:47">
      <c r="AQ123">
        <v>90</v>
      </c>
      <c r="AR123">
        <v>79.2</v>
      </c>
      <c r="AS123">
        <v>-247.8</v>
      </c>
      <c r="AT123">
        <v>71.3</v>
      </c>
      <c r="AU123">
        <v>-223</v>
      </c>
    </row>
    <row r="124" spans="43:47">
      <c r="AQ124">
        <v>90</v>
      </c>
      <c r="AR124">
        <v>77.900000000000006</v>
      </c>
      <c r="AS124">
        <v>-253.1</v>
      </c>
      <c r="AT124">
        <v>70.099999999999994</v>
      </c>
      <c r="AU124">
        <v>-227.8</v>
      </c>
    </row>
    <row r="125" spans="43:47">
      <c r="AQ125">
        <v>90</v>
      </c>
      <c r="AR125">
        <v>77.400000000000006</v>
      </c>
      <c r="AS125">
        <v>-255.5</v>
      </c>
      <c r="AT125">
        <v>69.599999999999994</v>
      </c>
      <c r="AU125">
        <v>-230</v>
      </c>
    </row>
    <row r="126" spans="43:47">
      <c r="AQ126">
        <v>90</v>
      </c>
      <c r="AR126">
        <v>76.099999999999994</v>
      </c>
      <c r="AS126">
        <v>-260.8</v>
      </c>
      <c r="AT126">
        <v>68.5</v>
      </c>
      <c r="AU126">
        <v>-234.7</v>
      </c>
    </row>
    <row r="127" spans="43:47">
      <c r="AQ127">
        <v>90</v>
      </c>
      <c r="AR127">
        <v>75.5</v>
      </c>
      <c r="AS127">
        <v>-263.2</v>
      </c>
      <c r="AT127">
        <v>68</v>
      </c>
      <c r="AU127">
        <v>-236.9</v>
      </c>
    </row>
    <row r="128" spans="43:47">
      <c r="AQ128">
        <v>90</v>
      </c>
      <c r="AR128">
        <v>74.3</v>
      </c>
      <c r="AS128">
        <v>-268.5</v>
      </c>
      <c r="AT128">
        <v>66.8</v>
      </c>
      <c r="AU128">
        <v>-241.6</v>
      </c>
    </row>
    <row r="129" spans="43:47">
      <c r="AQ129">
        <v>90</v>
      </c>
      <c r="AR129">
        <v>74.2</v>
      </c>
      <c r="AS129">
        <v>-268.60000000000002</v>
      </c>
      <c r="AT129">
        <v>66.8</v>
      </c>
      <c r="AU129">
        <v>-241.8</v>
      </c>
    </row>
    <row r="130" spans="43:47">
      <c r="AQ130">
        <v>90</v>
      </c>
      <c r="AR130">
        <v>66.400000000000006</v>
      </c>
      <c r="AS130">
        <v>-301.39999999999998</v>
      </c>
      <c r="AT130">
        <v>59.8</v>
      </c>
      <c r="AU130">
        <v>-271.2</v>
      </c>
    </row>
    <row r="131" spans="43:47">
      <c r="AQ131">
        <v>90</v>
      </c>
      <c r="AR131">
        <v>58.6</v>
      </c>
      <c r="AS131">
        <v>-334.1</v>
      </c>
      <c r="AT131">
        <v>52.7</v>
      </c>
      <c r="AU131">
        <v>-300.7</v>
      </c>
    </row>
    <row r="132" spans="43:47">
      <c r="AQ132">
        <v>90</v>
      </c>
      <c r="AR132">
        <v>50.7</v>
      </c>
      <c r="AS132">
        <v>-366.8</v>
      </c>
      <c r="AT132">
        <v>45.6</v>
      </c>
      <c r="AU132">
        <v>-330.1</v>
      </c>
    </row>
    <row r="133" spans="43:47">
      <c r="AQ133">
        <v>90</v>
      </c>
      <c r="AR133">
        <v>43.5</v>
      </c>
      <c r="AS133">
        <v>-396.6</v>
      </c>
      <c r="AT133">
        <v>39.200000000000003</v>
      </c>
      <c r="AU133">
        <v>-357</v>
      </c>
    </row>
    <row r="134" spans="43:47">
      <c r="AQ134">
        <v>90</v>
      </c>
      <c r="AR134">
        <v>37.1</v>
      </c>
      <c r="AS134">
        <v>-423.6</v>
      </c>
      <c r="AT134">
        <v>33.4</v>
      </c>
      <c r="AU134">
        <v>-381.3</v>
      </c>
    </row>
    <row r="135" spans="43:47">
      <c r="AQ135">
        <v>90</v>
      </c>
      <c r="AR135">
        <v>29.9</v>
      </c>
      <c r="AS135">
        <v>-453.5</v>
      </c>
      <c r="AT135">
        <v>26.9</v>
      </c>
      <c r="AU135">
        <v>-408.2</v>
      </c>
    </row>
    <row r="136" spans="43:47">
      <c r="AQ136">
        <v>90</v>
      </c>
      <c r="AR136">
        <v>23.5</v>
      </c>
      <c r="AS136">
        <v>-480.5</v>
      </c>
      <c r="AT136">
        <v>21.1</v>
      </c>
      <c r="AU136">
        <v>-432.5</v>
      </c>
    </row>
    <row r="137" spans="43:47">
      <c r="AQ137">
        <v>90</v>
      </c>
      <c r="AR137">
        <v>16.3</v>
      </c>
      <c r="AS137">
        <v>-510.4</v>
      </c>
      <c r="AT137">
        <v>14.6</v>
      </c>
      <c r="AU137">
        <v>-459.3</v>
      </c>
    </row>
    <row r="138" spans="43:47">
      <c r="AQ138">
        <v>90</v>
      </c>
      <c r="AR138">
        <v>14.7</v>
      </c>
      <c r="AS138">
        <v>-516.4</v>
      </c>
      <c r="AT138">
        <v>13.3</v>
      </c>
      <c r="AU138">
        <v>-464.8</v>
      </c>
    </row>
    <row r="139" spans="43:47">
      <c r="AQ139">
        <v>90</v>
      </c>
      <c r="AR139">
        <v>13.9</v>
      </c>
      <c r="AS139">
        <v>-519.29999999999995</v>
      </c>
      <c r="AT139">
        <v>12.6</v>
      </c>
      <c r="AU139">
        <v>-467.4</v>
      </c>
    </row>
    <row r="140" spans="43:47">
      <c r="AQ140">
        <v>90</v>
      </c>
      <c r="AR140">
        <v>13.2</v>
      </c>
      <c r="AS140">
        <v>-522.1</v>
      </c>
      <c r="AT140">
        <v>11.8</v>
      </c>
      <c r="AU140">
        <v>-469.9</v>
      </c>
    </row>
    <row r="141" spans="43:47">
      <c r="AQ141">
        <v>90</v>
      </c>
      <c r="AR141">
        <v>13.2</v>
      </c>
      <c r="AS141">
        <v>-522.1</v>
      </c>
      <c r="AT141">
        <v>11.8</v>
      </c>
      <c r="AU141">
        <v>-469.9</v>
      </c>
    </row>
    <row r="142" spans="43:47">
      <c r="AQ142">
        <v>90</v>
      </c>
      <c r="AR142">
        <v>13.2</v>
      </c>
      <c r="AS142">
        <v>-522.1</v>
      </c>
      <c r="AT142">
        <v>11.8</v>
      </c>
      <c r="AU142">
        <v>-469.9</v>
      </c>
    </row>
    <row r="143" spans="43:47">
      <c r="AQ143">
        <v>90</v>
      </c>
      <c r="AR143">
        <v>9.1999999999999993</v>
      </c>
      <c r="AS143">
        <v>-536.4</v>
      </c>
      <c r="AT143">
        <v>8.1999999999999993</v>
      </c>
      <c r="AU143">
        <v>-482.8</v>
      </c>
    </row>
    <row r="144" spans="43:47">
      <c r="AQ144">
        <v>90</v>
      </c>
      <c r="AR144">
        <v>6.7</v>
      </c>
      <c r="AS144">
        <v>-545</v>
      </c>
      <c r="AT144">
        <v>6</v>
      </c>
      <c r="AU144">
        <v>-490.5</v>
      </c>
    </row>
    <row r="145" spans="43:47">
      <c r="AQ145">
        <v>90</v>
      </c>
      <c r="AR145">
        <v>5.0999999999999996</v>
      </c>
      <c r="AS145">
        <v>-550.70000000000005</v>
      </c>
      <c r="AT145">
        <v>4.5999999999999996</v>
      </c>
      <c r="AU145">
        <v>-495.6</v>
      </c>
    </row>
    <row r="146" spans="43:47">
      <c r="AQ146">
        <v>90</v>
      </c>
      <c r="AR146">
        <v>0</v>
      </c>
      <c r="AS146">
        <v>-567.79999999999995</v>
      </c>
      <c r="AT146">
        <v>0</v>
      </c>
      <c r="AU146">
        <v>-511.1</v>
      </c>
    </row>
  </sheetData>
  <phoneticPr fontId="1" type="noConversion"/>
  <pageMargins left="0.7" right="0.7" top="0.75" bottom="0.75" header="0.3" footer="0.3"/>
  <pageSetup scale="67" orientation="portrait" horizontalDpi="4294967295" verticalDpi="4294967295" r:id="rId1"/>
  <ignoredErrors>
    <ignoredError sqref="C25:F2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9DB5-A256-4574-8EDF-0673DB17848C}">
  <sheetPr>
    <tabColor rgb="FFFFC000"/>
  </sheetPr>
  <dimension ref="A1:V25"/>
  <sheetViews>
    <sheetView workbookViewId="0">
      <selection activeCell="F12" sqref="F12"/>
    </sheetView>
  </sheetViews>
  <sheetFormatPr defaultRowHeight="16.75"/>
  <cols>
    <col min="1" max="1" width="7.765625" style="60" customWidth="1"/>
    <col min="2" max="2" width="5.765625" style="60" customWidth="1"/>
    <col min="3" max="22" width="5.765625" customWidth="1"/>
  </cols>
  <sheetData>
    <row r="1" spans="1:22" s="60" customFormat="1">
      <c r="B1" s="61" t="s">
        <v>177</v>
      </c>
      <c r="C1" s="62">
        <v>1</v>
      </c>
      <c r="D1" s="62">
        <v>2</v>
      </c>
      <c r="E1" s="62">
        <v>3</v>
      </c>
      <c r="F1" s="62">
        <v>4</v>
      </c>
      <c r="G1" s="62">
        <v>5</v>
      </c>
      <c r="H1" s="62">
        <v>6</v>
      </c>
      <c r="I1" s="62">
        <v>7</v>
      </c>
      <c r="J1" s="62">
        <v>8</v>
      </c>
      <c r="K1" s="62">
        <v>9</v>
      </c>
      <c r="L1" s="62">
        <v>10</v>
      </c>
      <c r="M1" s="62">
        <v>11</v>
      </c>
      <c r="N1" s="62">
        <v>12</v>
      </c>
      <c r="O1" s="62">
        <v>13</v>
      </c>
      <c r="P1" s="62">
        <v>14</v>
      </c>
      <c r="Q1" s="62">
        <v>15</v>
      </c>
      <c r="R1" s="62">
        <v>16</v>
      </c>
      <c r="S1" s="62">
        <v>17</v>
      </c>
      <c r="T1" s="62">
        <v>18</v>
      </c>
      <c r="U1" s="62">
        <v>19</v>
      </c>
      <c r="V1" s="62">
        <v>20</v>
      </c>
    </row>
    <row r="2" spans="1:22" s="60" customFormat="1">
      <c r="A2" s="61" t="s">
        <v>178</v>
      </c>
      <c r="C2" s="62">
        <f>IF(C$1&gt;check!$C$6,0,check!$C$11+(rebarps!C$1-1)*check!$I$6)</f>
        <v>6</v>
      </c>
      <c r="D2" s="62">
        <f>IF(D$1&gt;check!$C$6,0,check!$C$11+(rebarps!D$1-1)*check!$I$6)</f>
        <v>18.666666666666664</v>
      </c>
      <c r="E2" s="62">
        <f>IF(E$1&gt;check!$C$6,0,check!$C$11+(rebarps!E$1-1)*check!$I$6)</f>
        <v>31.333333333333332</v>
      </c>
      <c r="F2" s="62">
        <f>IF(F$1&gt;check!$C$6,0,check!$C$11+(rebarps!F$1-1)*check!$I$6)</f>
        <v>44</v>
      </c>
      <c r="G2" s="62">
        <f>IF(G$1&gt;check!$C$6,0,check!$C$11+(rebarps!G$1-1)*check!$I$6)</f>
        <v>0</v>
      </c>
      <c r="H2" s="62">
        <f>IF(H$1&gt;check!$C$6,0,check!$C$11+(rebarps!H$1-1)*check!$I$6)</f>
        <v>0</v>
      </c>
      <c r="I2" s="62">
        <f>IF(I$1&gt;check!$C$6,0,check!$C$11+(rebarps!I$1-1)*check!$I$6)</f>
        <v>0</v>
      </c>
      <c r="J2" s="62">
        <f>IF(J$1&gt;check!$C$6,0,check!$C$11+(rebarps!J$1-1)*check!$I$6)</f>
        <v>0</v>
      </c>
      <c r="K2" s="62">
        <f>IF(K$1&gt;check!$C$6,0,check!$C$11+(rebarps!K$1-1)*check!$I$6)</f>
        <v>0</v>
      </c>
      <c r="L2" s="62">
        <f>IF(L$1&gt;check!$C$6,0,check!$C$11+(rebarps!L$1-1)*check!$I$6)</f>
        <v>0</v>
      </c>
      <c r="M2" s="62">
        <f>IF(M$1&gt;check!$C$6,0,check!$C$11+(rebarps!M$1-1)*check!$I$6)</f>
        <v>0</v>
      </c>
      <c r="N2" s="62">
        <f>IF(N$1&gt;check!$C$6,0,check!$C$11+(rebarps!N$1-1)*check!$I$6)</f>
        <v>0</v>
      </c>
      <c r="O2" s="62">
        <f>IF(O$1&gt;check!$C$6,0,check!$C$11+(rebarps!O$1-1)*check!$I$6)</f>
        <v>0</v>
      </c>
      <c r="P2" s="62">
        <f>IF(P$1&gt;check!$C$6,0,check!$C$11+(rebarps!P$1-1)*check!$I$6)</f>
        <v>0</v>
      </c>
      <c r="Q2" s="62">
        <f>IF(Q$1&gt;check!$C$6,0,check!$C$11+(rebarps!Q$1-1)*check!$I$6)</f>
        <v>0</v>
      </c>
      <c r="R2" s="62">
        <f>IF(R$1&gt;check!$C$6,0,check!$C$11+(rebarps!R$1-1)*check!$I$6)</f>
        <v>0</v>
      </c>
      <c r="S2" s="62">
        <f>IF(S$1&gt;check!$C$6,0,check!$C$11+(rebarps!S$1-1)*check!$I$6)</f>
        <v>0</v>
      </c>
      <c r="T2" s="62">
        <f>IF(T$1&gt;check!$C$6,0,check!$C$11+(rebarps!T$1-1)*check!$I$6)</f>
        <v>0</v>
      </c>
      <c r="U2" s="62">
        <f>IF(U$1&gt;check!$C$6,0,check!$C$11+(rebarps!U$1-1)*check!$I$6)</f>
        <v>0</v>
      </c>
      <c r="V2" s="62">
        <f>IF(V$1&gt;check!$C$6,0,check!$C$11+(rebarps!V$1-1)*check!$I$6)</f>
        <v>0</v>
      </c>
    </row>
    <row r="3" spans="1:22">
      <c r="A3" s="63">
        <v>1</v>
      </c>
      <c r="B3" s="63">
        <f>IF($A3&gt;check!$C$7,0,check!$C$11+(rebarps!$A3-1)*check!$I$7)</f>
        <v>6</v>
      </c>
      <c r="C3" s="64">
        <v>6</v>
      </c>
      <c r="D3" s="64">
        <v>6</v>
      </c>
      <c r="E3" s="64">
        <v>6</v>
      </c>
      <c r="F3" s="64">
        <v>6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spans="1:22">
      <c r="A4" s="63">
        <v>2</v>
      </c>
      <c r="B4" s="63">
        <f>IF($A4&gt;check!$C$7,0,check!$C$11+(rebarps!$A4-1)*check!$I$7)</f>
        <v>15.333333333333334</v>
      </c>
      <c r="C4" s="64">
        <v>6</v>
      </c>
      <c r="D4" s="64"/>
      <c r="E4" s="64"/>
      <c r="F4" s="64">
        <v>6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</row>
    <row r="5" spans="1:22">
      <c r="A5" s="63">
        <v>3</v>
      </c>
      <c r="B5" s="63">
        <f>IF($A5&gt;check!$C$7,0,check!$C$11+(rebarps!$A5-1)*check!$I$7)</f>
        <v>24.666666666666668</v>
      </c>
      <c r="C5" s="64">
        <v>6</v>
      </c>
      <c r="D5" s="64"/>
      <c r="E5" s="64"/>
      <c r="F5" s="64">
        <v>6</v>
      </c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</row>
    <row r="6" spans="1:22">
      <c r="A6" s="63">
        <v>4</v>
      </c>
      <c r="B6" s="63">
        <f>IF($A6&gt;check!$C$7,0,check!$C$11+(rebarps!$A6-1)*check!$I$7)</f>
        <v>34</v>
      </c>
      <c r="C6" s="64">
        <v>6</v>
      </c>
      <c r="D6" s="64">
        <v>6</v>
      </c>
      <c r="E6" s="64">
        <v>6</v>
      </c>
      <c r="F6" s="64">
        <v>6</v>
      </c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</row>
    <row r="7" spans="1:22">
      <c r="A7" s="63">
        <v>5</v>
      </c>
      <c r="B7" s="63">
        <f>IF($A7&gt;check!$C$7,0,check!$C$11+(rebarps!$A7-1)*check!$I$7)</f>
        <v>0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</row>
    <row r="8" spans="1:22">
      <c r="A8" s="63">
        <v>6</v>
      </c>
      <c r="B8" s="63">
        <f>IF($A8&gt;check!$C$7,0,check!$C$11+(rebarps!$A8-1)*check!$I$7)</f>
        <v>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</row>
    <row r="9" spans="1:22">
      <c r="A9" s="63">
        <v>7</v>
      </c>
      <c r="B9" s="63">
        <f>IF($A9&gt;check!$C$7,0,check!$C$11+(rebarps!$A9-1)*check!$I$7)</f>
        <v>0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</row>
    <row r="10" spans="1:22">
      <c r="A10" s="63">
        <v>8</v>
      </c>
      <c r="B10" s="63">
        <f>IF($A10&gt;check!$C$7,0,check!$C$11+(rebarps!$A10-1)*check!$I$7)</f>
        <v>0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</row>
    <row r="11" spans="1:22">
      <c r="A11" s="63">
        <v>9</v>
      </c>
      <c r="B11" s="63">
        <f>IF($A11&gt;check!$C$7,0,check!$C$11+(rebarps!$A11-1)*check!$I$7)</f>
        <v>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</row>
    <row r="12" spans="1:22">
      <c r="A12" s="63">
        <v>10</v>
      </c>
      <c r="B12" s="63">
        <f>IF($A12&gt;check!$C$7,0,check!$C$11+(rebarps!$A12-1)*check!$I$7)</f>
        <v>0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</row>
    <row r="13" spans="1:22">
      <c r="A13" s="63">
        <v>11</v>
      </c>
      <c r="B13" s="63">
        <f>IF($A13&gt;check!$C$7,0,check!$C$11+(rebarps!$A13-1)*check!$I$7)</f>
        <v>0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</row>
    <row r="14" spans="1:22">
      <c r="A14" s="63">
        <v>12</v>
      </c>
      <c r="B14" s="63">
        <f>IF($A14&gt;check!$C$7,0,check!$C$11+(rebarps!$A14-1)*check!$I$7)</f>
        <v>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</row>
    <row r="15" spans="1:22">
      <c r="A15" s="63">
        <v>13</v>
      </c>
      <c r="B15" s="63">
        <f>IF($A15&gt;check!$C$7,0,check!$C$11+(rebarps!$A15-1)*check!$I$7)</f>
        <v>0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</row>
    <row r="16" spans="1:22">
      <c r="A16" s="63">
        <v>14</v>
      </c>
      <c r="B16" s="63">
        <f>IF($A16&gt;check!$C$7,0,check!$C$11+(rebarps!$A16-1)*check!$I$7)</f>
        <v>0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</row>
    <row r="17" spans="1:22">
      <c r="A17" s="63">
        <v>15</v>
      </c>
      <c r="B17" s="63">
        <f>IF($A17&gt;check!$C$7,0,check!$C$11+(rebarps!$A17-1)*check!$I$7)</f>
        <v>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</row>
    <row r="18" spans="1:22">
      <c r="A18" s="63">
        <v>16</v>
      </c>
      <c r="B18" s="63">
        <f>IF($A18&gt;check!$C$7,0,check!$C$11+(rebarps!$A18-1)*check!$I$7)</f>
        <v>0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</row>
    <row r="19" spans="1:22">
      <c r="A19" s="63">
        <v>17</v>
      </c>
      <c r="B19" s="63">
        <f>IF($A19&gt;check!$C$7,0,check!$C$11+(rebarps!$A19-1)*check!$I$7)</f>
        <v>0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</row>
    <row r="20" spans="1:22">
      <c r="A20" s="63">
        <v>18</v>
      </c>
      <c r="B20" s="63">
        <f>IF($A20&gt;check!$C$7,0,check!$C$11+(rebarps!$A20-1)*check!$I$7)</f>
        <v>0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</row>
    <row r="21" spans="1:22">
      <c r="A21" s="63">
        <v>19</v>
      </c>
      <c r="B21" s="63">
        <f>IF($A21&gt;check!$C$7,0,check!$C$11+(rebarps!$A21-1)*check!$I$7)</f>
        <v>0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</row>
    <row r="22" spans="1:22">
      <c r="A22" s="63">
        <v>20</v>
      </c>
      <c r="B22" s="63">
        <f>IF($A22&gt;check!$C$7,0,check!$C$11+(rebarps!$A22-1)*check!$I$7)</f>
        <v>0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</row>
    <row r="23" spans="1:22"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</row>
    <row r="24" spans="1:22"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</row>
    <row r="25" spans="1:22"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G363"/>
  <sheetViews>
    <sheetView zoomScaleNormal="100" workbookViewId="0">
      <selection activeCell="O13" sqref="O13"/>
    </sheetView>
  </sheetViews>
  <sheetFormatPr defaultRowHeight="16.75"/>
  <cols>
    <col min="1" max="1" width="11.3828125" customWidth="1"/>
  </cols>
  <sheetData>
    <row r="1" spans="1:7">
      <c r="A1" s="7" t="s">
        <v>75</v>
      </c>
      <c r="B1" s="3" t="s">
        <v>78</v>
      </c>
      <c r="C1" s="57">
        <f>check!C3</f>
        <v>50</v>
      </c>
      <c r="D1" t="s">
        <v>0</v>
      </c>
      <c r="E1" s="3" t="s">
        <v>79</v>
      </c>
      <c r="F1" s="58">
        <f>check!C4</f>
        <v>40</v>
      </c>
      <c r="G1" t="s">
        <v>0</v>
      </c>
    </row>
    <row r="2" spans="1:7">
      <c r="A2" s="2" t="s">
        <v>76</v>
      </c>
      <c r="B2" s="3" t="s">
        <v>1</v>
      </c>
      <c r="C2" s="3" t="s">
        <v>2</v>
      </c>
    </row>
    <row r="3" spans="1:7">
      <c r="A3">
        <v>0</v>
      </c>
      <c r="B3" s="4">
        <f>R0!B15</f>
        <v>-25</v>
      </c>
      <c r="C3" s="4">
        <f>R0!C15</f>
        <v>20</v>
      </c>
    </row>
    <row r="4" spans="1:7">
      <c r="A4">
        <v>1</v>
      </c>
      <c r="B4" s="4">
        <f>R0!B16</f>
        <v>25</v>
      </c>
      <c r="C4" s="4">
        <f>R0!C16</f>
        <v>20</v>
      </c>
    </row>
    <row r="5" spans="1:7">
      <c r="A5">
        <v>2</v>
      </c>
      <c r="B5" s="4">
        <f>R0!B17</f>
        <v>25</v>
      </c>
      <c r="C5" s="4">
        <f>R0!C17</f>
        <v>-20</v>
      </c>
    </row>
    <row r="6" spans="1:7">
      <c r="A6">
        <v>3</v>
      </c>
      <c r="B6" s="4">
        <f>R0!B18</f>
        <v>-25</v>
      </c>
      <c r="C6" s="4">
        <f>R0!C18</f>
        <v>-20</v>
      </c>
    </row>
    <row r="7" spans="1:7">
      <c r="A7">
        <v>4</v>
      </c>
      <c r="B7" s="4">
        <f>B3</f>
        <v>-25</v>
      </c>
      <c r="C7" s="4">
        <f>C3</f>
        <v>20</v>
      </c>
    </row>
    <row r="8" spans="1:7">
      <c r="B8" s="4"/>
      <c r="C8" s="4"/>
    </row>
    <row r="9" spans="1:7">
      <c r="B9" s="4"/>
      <c r="C9" s="4"/>
    </row>
    <row r="10" spans="1:7">
      <c r="B10" s="4"/>
      <c r="C10" s="4"/>
    </row>
    <row r="11" spans="1:7">
      <c r="B11" s="4"/>
      <c r="C11" s="4"/>
    </row>
    <row r="12" spans="1:7">
      <c r="B12" s="4"/>
      <c r="C12" s="4"/>
    </row>
    <row r="13" spans="1:7">
      <c r="B13" s="4"/>
      <c r="C13" s="4"/>
    </row>
    <row r="14" spans="1:7">
      <c r="B14" s="4"/>
      <c r="C14" s="4"/>
    </row>
    <row r="15" spans="1:7">
      <c r="B15" s="4"/>
      <c r="C15" s="4"/>
    </row>
    <row r="16" spans="1:7">
      <c r="B16" s="4"/>
      <c r="C16" s="4"/>
    </row>
    <row r="17" spans="2:3">
      <c r="B17" s="4"/>
      <c r="C17" s="4"/>
    </row>
    <row r="18" spans="2:3">
      <c r="B18" s="4"/>
      <c r="C18" s="4"/>
    </row>
    <row r="19" spans="2:3">
      <c r="B19" s="4"/>
      <c r="C19" s="4"/>
    </row>
    <row r="20" spans="2:3">
      <c r="B20" s="4"/>
      <c r="C20" s="4"/>
    </row>
    <row r="21" spans="2:3">
      <c r="B21" s="4"/>
      <c r="C21" s="4"/>
    </row>
    <row r="22" spans="2:3">
      <c r="B22" s="4"/>
      <c r="C22" s="4"/>
    </row>
    <row r="23" spans="2:3">
      <c r="B23" s="4"/>
      <c r="C23" s="4"/>
    </row>
    <row r="24" spans="2:3">
      <c r="B24" s="4"/>
      <c r="C24" s="4"/>
    </row>
    <row r="25" spans="2:3">
      <c r="B25" s="4"/>
      <c r="C25" s="4"/>
    </row>
    <row r="26" spans="2:3">
      <c r="B26" s="4"/>
      <c r="C26" s="4"/>
    </row>
    <row r="27" spans="2:3">
      <c r="B27" s="4"/>
      <c r="C27" s="4"/>
    </row>
    <row r="28" spans="2:3">
      <c r="B28" s="4"/>
      <c r="C28" s="4"/>
    </row>
    <row r="29" spans="2:3">
      <c r="B29" s="4"/>
      <c r="C29" s="4"/>
    </row>
    <row r="30" spans="2:3">
      <c r="B30" s="4"/>
      <c r="C30" s="4"/>
    </row>
    <row r="31" spans="2:3">
      <c r="B31" s="4"/>
      <c r="C31" s="4"/>
    </row>
    <row r="32" spans="2:3">
      <c r="B32" s="4"/>
      <c r="C32" s="4"/>
    </row>
    <row r="33" spans="2:3">
      <c r="B33" s="4"/>
      <c r="C33" s="4"/>
    </row>
    <row r="34" spans="2:3">
      <c r="B34" s="4"/>
      <c r="C34" s="4"/>
    </row>
    <row r="35" spans="2:3">
      <c r="B35" s="4"/>
      <c r="C35" s="4"/>
    </row>
    <row r="36" spans="2:3">
      <c r="B36" s="4"/>
      <c r="C36" s="4"/>
    </row>
    <row r="37" spans="2:3">
      <c r="B37" s="4"/>
      <c r="C37" s="4"/>
    </row>
    <row r="38" spans="2:3">
      <c r="B38" s="4"/>
      <c r="C38" s="4"/>
    </row>
    <row r="39" spans="2:3">
      <c r="B39" s="4"/>
      <c r="C39" s="4"/>
    </row>
    <row r="40" spans="2:3">
      <c r="B40" s="4"/>
      <c r="C40" s="4"/>
    </row>
    <row r="41" spans="2:3">
      <c r="B41" s="4"/>
      <c r="C41" s="4"/>
    </row>
    <row r="42" spans="2:3">
      <c r="B42" s="4"/>
      <c r="C42" s="4"/>
    </row>
    <row r="43" spans="2:3">
      <c r="B43" s="4"/>
      <c r="C43" s="4"/>
    </row>
    <row r="44" spans="2:3">
      <c r="B44" s="4"/>
      <c r="C44" s="4"/>
    </row>
    <row r="45" spans="2:3">
      <c r="B45" s="4"/>
      <c r="C45" s="4"/>
    </row>
    <row r="46" spans="2:3">
      <c r="B46" s="4"/>
      <c r="C46" s="4"/>
    </row>
    <row r="47" spans="2:3">
      <c r="B47" s="4"/>
      <c r="C47" s="4"/>
    </row>
    <row r="48" spans="2:3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O402"/>
  <sheetViews>
    <sheetView zoomScale="85" zoomScaleNormal="85" workbookViewId="0">
      <selection activeCell="L34" sqref="L34"/>
    </sheetView>
  </sheetViews>
  <sheetFormatPr defaultRowHeight="16.75"/>
  <cols>
    <col min="5" max="6" width="9" customWidth="1"/>
  </cols>
  <sheetData>
    <row r="1" spans="1:15">
      <c r="B1" s="3" t="s">
        <v>4</v>
      </c>
      <c r="C1" s="5">
        <f>COUNTIF(G3:G402,"&gt;0")</f>
        <v>12</v>
      </c>
      <c r="D1" t="s">
        <v>5</v>
      </c>
      <c r="E1" s="6" t="s">
        <v>88</v>
      </c>
      <c r="F1" s="5">
        <f>SUM(H3:H402)</f>
        <v>34.20000000000001</v>
      </c>
      <c r="G1" t="s">
        <v>89</v>
      </c>
      <c r="I1" s="3"/>
      <c r="J1" s="5"/>
      <c r="N1" s="74" t="s">
        <v>101</v>
      </c>
      <c r="O1" s="74" t="s">
        <v>102</v>
      </c>
    </row>
    <row r="2" spans="1:15">
      <c r="A2" t="s">
        <v>80</v>
      </c>
      <c r="B2" s="2" t="s">
        <v>81</v>
      </c>
      <c r="C2" s="3" t="s">
        <v>1</v>
      </c>
      <c r="D2" s="3" t="s">
        <v>2</v>
      </c>
      <c r="E2" t="s">
        <v>114</v>
      </c>
      <c r="F2" t="s">
        <v>115</v>
      </c>
      <c r="G2" t="s">
        <v>82</v>
      </c>
      <c r="H2" s="1" t="s">
        <v>83</v>
      </c>
      <c r="J2" s="66" t="s">
        <v>84</v>
      </c>
      <c r="K2" s="66"/>
      <c r="L2" s="67"/>
      <c r="N2" s="70">
        <f>R0!H7</f>
        <v>6.1257422745431001E-17</v>
      </c>
      <c r="O2" s="70">
        <f>R0!I7</f>
        <v>1</v>
      </c>
    </row>
    <row r="3" spans="1:15">
      <c r="A3">
        <f>INT((ROW(A2)-2)/20)+1</f>
        <v>1</v>
      </c>
      <c r="B3">
        <f>MOD(ROW(B2)-2,20)+1</f>
        <v>1</v>
      </c>
      <c r="C3" s="65" cm="1">
        <f t="array" ref="C3">IF(G3=0,C$3,check!$C$3/2-INDEX(rebarps!$B$2:$V$22,1,B3+1))</f>
        <v>19</v>
      </c>
      <c r="D3" s="4" cm="1">
        <f t="array" ref="D3">IF(G3=0,D$3,check!$C$4/2-INDEX(rebarps!$B$2:$V$22,A3+1,1))</f>
        <v>14</v>
      </c>
      <c r="E3" s="90">
        <f>(C3)*$N$2 - (D3)*$O$2</f>
        <v>-13.999999999999998</v>
      </c>
      <c r="F3" s="90">
        <f>(C3)*$O$2 + (D3)*$N$2</f>
        <v>19</v>
      </c>
      <c r="G3" cm="1">
        <f t="array" ref="G3">INDEX(rebarps!$C$3:$V$22,A3,B3)</f>
        <v>6</v>
      </c>
      <c r="H3">
        <f t="shared" ref="H3:H66" si="0">IF(G3&gt;0,LOOKUP(G3,J$4:J$12,K$4:K$12),0)</f>
        <v>2.85</v>
      </c>
      <c r="J3" s="66" t="s">
        <v>85</v>
      </c>
      <c r="K3" s="66" t="s">
        <v>86</v>
      </c>
      <c r="L3" s="66" t="s">
        <v>87</v>
      </c>
    </row>
    <row r="4" spans="1:15">
      <c r="A4">
        <f t="shared" ref="A4:A67" si="1">INT((ROW(A3)-2)/20)+1</f>
        <v>1</v>
      </c>
      <c r="B4">
        <f t="shared" ref="B4:B67" si="2">MOD(ROW(B3)-2,20)+1</f>
        <v>2</v>
      </c>
      <c r="C4" s="65" cm="1">
        <f t="array" ref="C4">IF(G4=0,C$3,check!$C$3/2-INDEX(rebarps!$B$2:$V$22,1,B4+1))</f>
        <v>6.3333333333333357</v>
      </c>
      <c r="D4" s="4" cm="1">
        <f t="array" ref="D4">IF(G4=0,D$3,check!$C$4/2-INDEX(rebarps!$B$2:$V$22,A4+1,1))</f>
        <v>14</v>
      </c>
      <c r="E4" s="90">
        <f t="shared" ref="E4:E67" si="3">(C4)*$N$2 - (D4)*$O$2</f>
        <v>-14</v>
      </c>
      <c r="F4" s="90">
        <f t="shared" ref="F4:F67" si="4">(C4)*$O$2 + (D4)*$N$2</f>
        <v>6.3333333333333366</v>
      </c>
      <c r="G4" cm="1">
        <f t="array" ref="G4">INDEX(rebarps!$C$3:$V$22,A4,B4)</f>
        <v>6</v>
      </c>
      <c r="H4">
        <f t="shared" si="0"/>
        <v>2.85</v>
      </c>
      <c r="J4" s="66">
        <v>3</v>
      </c>
      <c r="K4" s="68">
        <v>0.71</v>
      </c>
      <c r="L4" s="66">
        <v>0.95299999999999996</v>
      </c>
    </row>
    <row r="5" spans="1:15">
      <c r="A5">
        <f t="shared" si="1"/>
        <v>1</v>
      </c>
      <c r="B5">
        <f t="shared" si="2"/>
        <v>3</v>
      </c>
      <c r="C5" s="65" cm="1">
        <f t="array" ref="C5">IF(G5=0,C$3,check!$C$3/2-INDEX(rebarps!$B$2:$V$22,1,B5+1))</f>
        <v>-6.3333333333333321</v>
      </c>
      <c r="D5" s="4" cm="1">
        <f t="array" ref="D5">IF(G5=0,D$3,check!$C$4/2-INDEX(rebarps!$B$2:$V$22,A5+1,1))</f>
        <v>14</v>
      </c>
      <c r="E5" s="90">
        <f t="shared" si="3"/>
        <v>-14</v>
      </c>
      <c r="F5" s="90">
        <f t="shared" si="4"/>
        <v>-6.3333333333333313</v>
      </c>
      <c r="G5" cm="1">
        <f t="array" ref="G5">INDEX(rebarps!$C$3:$V$22,A5,B5)</f>
        <v>6</v>
      </c>
      <c r="H5">
        <f t="shared" si="0"/>
        <v>2.85</v>
      </c>
      <c r="J5" s="66">
        <v>4</v>
      </c>
      <c r="K5" s="68">
        <v>1.27</v>
      </c>
      <c r="L5" s="66">
        <v>1.27</v>
      </c>
    </row>
    <row r="6" spans="1:15">
      <c r="A6">
        <f t="shared" si="1"/>
        <v>1</v>
      </c>
      <c r="B6">
        <f t="shared" si="2"/>
        <v>4</v>
      </c>
      <c r="C6" s="65" cm="1">
        <f t="array" ref="C6">IF(G6=0,C$3,check!$C$3/2-INDEX(rebarps!$B$2:$V$22,1,B6+1))</f>
        <v>-19</v>
      </c>
      <c r="D6" s="4" cm="1">
        <f t="array" ref="D6">IF(G6=0,D$3,check!$C$4/2-INDEX(rebarps!$B$2:$V$22,A6+1,1))</f>
        <v>14</v>
      </c>
      <c r="E6" s="90">
        <f t="shared" si="3"/>
        <v>-14.000000000000002</v>
      </c>
      <c r="F6" s="90">
        <f t="shared" si="4"/>
        <v>-19</v>
      </c>
      <c r="G6" cm="1">
        <f t="array" ref="G6">INDEX(rebarps!$C$3:$V$22,A6,B6)</f>
        <v>6</v>
      </c>
      <c r="H6">
        <f t="shared" si="0"/>
        <v>2.85</v>
      </c>
      <c r="J6" s="66">
        <v>5</v>
      </c>
      <c r="K6" s="68">
        <v>1.98</v>
      </c>
      <c r="L6" s="66">
        <v>15.9</v>
      </c>
    </row>
    <row r="7" spans="1:15">
      <c r="A7">
        <f t="shared" si="1"/>
        <v>1</v>
      </c>
      <c r="B7">
        <f t="shared" si="2"/>
        <v>5</v>
      </c>
      <c r="C7" s="65" cm="1">
        <f t="array" ref="C7">IF(G7=0,C$3,check!$C$3/2-INDEX(rebarps!$B$2:$V$22,1,B7+1))</f>
        <v>19</v>
      </c>
      <c r="D7" s="4" cm="1">
        <f t="array" ref="D7">IF(G7=0,D$3,check!$C$4/2-INDEX(rebarps!$B$2:$V$22,A7+1,1))</f>
        <v>14</v>
      </c>
      <c r="E7" s="90">
        <f t="shared" si="3"/>
        <v>-13.999999999999998</v>
      </c>
      <c r="F7" s="90">
        <f t="shared" si="4"/>
        <v>19</v>
      </c>
      <c r="G7" cm="1">
        <f t="array" ref="G7">INDEX(rebarps!$C$3:$V$22,A7,B7)</f>
        <v>0</v>
      </c>
      <c r="H7">
        <f t="shared" si="0"/>
        <v>0</v>
      </c>
      <c r="J7" s="66">
        <v>6</v>
      </c>
      <c r="K7" s="68">
        <v>2.85</v>
      </c>
      <c r="L7" s="66">
        <v>1.91</v>
      </c>
    </row>
    <row r="8" spans="1:15">
      <c r="A8">
        <f t="shared" si="1"/>
        <v>1</v>
      </c>
      <c r="B8">
        <f t="shared" si="2"/>
        <v>6</v>
      </c>
      <c r="C8" s="65" cm="1">
        <f t="array" ref="C8">IF(G8=0,C$3,check!$C$3/2-INDEX(rebarps!$B$2:$V$22,1,B8+1))</f>
        <v>19</v>
      </c>
      <c r="D8" s="4" cm="1">
        <f t="array" ref="D8">IF(G8=0,D$3,check!$C$4/2-INDEX(rebarps!$B$2:$V$22,A8+1,1))</f>
        <v>14</v>
      </c>
      <c r="E8" s="90">
        <f t="shared" si="3"/>
        <v>-13.999999999999998</v>
      </c>
      <c r="F8" s="90">
        <f t="shared" si="4"/>
        <v>19</v>
      </c>
      <c r="G8" cm="1">
        <f t="array" ref="G8">INDEX(rebarps!$C$3:$V$22,A8,B8)</f>
        <v>0</v>
      </c>
      <c r="H8">
        <f t="shared" si="0"/>
        <v>0</v>
      </c>
      <c r="J8" s="66">
        <v>7</v>
      </c>
      <c r="K8" s="68">
        <v>3.87</v>
      </c>
      <c r="L8" s="66">
        <v>2.2200000000000002</v>
      </c>
    </row>
    <row r="9" spans="1:15">
      <c r="A9">
        <f t="shared" si="1"/>
        <v>1</v>
      </c>
      <c r="B9">
        <f t="shared" si="2"/>
        <v>7</v>
      </c>
      <c r="C9" s="65" cm="1">
        <f t="array" ref="C9">IF(G9=0,C$3,check!$C$3/2-INDEX(rebarps!$B$2:$V$22,1,B9+1))</f>
        <v>19</v>
      </c>
      <c r="D9" s="4" cm="1">
        <f t="array" ref="D9">IF(G9=0,D$3,check!$C$4/2-INDEX(rebarps!$B$2:$V$22,A9+1,1))</f>
        <v>14</v>
      </c>
      <c r="E9" s="90">
        <f t="shared" si="3"/>
        <v>-13.999999999999998</v>
      </c>
      <c r="F9" s="90">
        <f t="shared" si="4"/>
        <v>19</v>
      </c>
      <c r="G9" cm="1">
        <f t="array" ref="G9">INDEX(rebarps!$C$3:$V$22,A9,B9)</f>
        <v>0</v>
      </c>
      <c r="H9">
        <f t="shared" si="0"/>
        <v>0</v>
      </c>
      <c r="J9" s="66">
        <v>8</v>
      </c>
      <c r="K9" s="68">
        <v>5.07</v>
      </c>
      <c r="L9" s="66">
        <v>2.54</v>
      </c>
    </row>
    <row r="10" spans="1:15">
      <c r="A10">
        <f t="shared" si="1"/>
        <v>1</v>
      </c>
      <c r="B10">
        <f t="shared" si="2"/>
        <v>8</v>
      </c>
      <c r="C10" s="65" cm="1">
        <f t="array" ref="C10">IF(G10=0,C$3,check!$C$3/2-INDEX(rebarps!$B$2:$V$22,1,B10+1))</f>
        <v>19</v>
      </c>
      <c r="D10" s="4" cm="1">
        <f t="array" ref="D10">IF(G10=0,D$3,check!$C$4/2-INDEX(rebarps!$B$2:$V$22,A10+1,1))</f>
        <v>14</v>
      </c>
      <c r="E10" s="90">
        <f t="shared" si="3"/>
        <v>-13.999999999999998</v>
      </c>
      <c r="F10" s="90">
        <f t="shared" si="4"/>
        <v>19</v>
      </c>
      <c r="G10" cm="1">
        <f t="array" ref="G10">INDEX(rebarps!$C$3:$V$22,A10,B10)</f>
        <v>0</v>
      </c>
      <c r="H10">
        <f t="shared" si="0"/>
        <v>0</v>
      </c>
      <c r="J10" s="66">
        <v>9</v>
      </c>
      <c r="K10" s="68">
        <v>6.45</v>
      </c>
      <c r="L10" s="66">
        <v>2.87</v>
      </c>
    </row>
    <row r="11" spans="1:15">
      <c r="A11">
        <f t="shared" si="1"/>
        <v>1</v>
      </c>
      <c r="B11">
        <f t="shared" si="2"/>
        <v>9</v>
      </c>
      <c r="C11" s="65" cm="1">
        <f t="array" ref="C11">IF(G11=0,C$3,check!$C$3/2-INDEX(rebarps!$B$2:$V$22,1,B11+1))</f>
        <v>19</v>
      </c>
      <c r="D11" s="4" cm="1">
        <f t="array" ref="D11">IF(G11=0,D$3,check!$C$4/2-INDEX(rebarps!$B$2:$V$22,A11+1,1))</f>
        <v>14</v>
      </c>
      <c r="E11" s="90">
        <f t="shared" si="3"/>
        <v>-13.999999999999998</v>
      </c>
      <c r="F11" s="90">
        <f t="shared" si="4"/>
        <v>19</v>
      </c>
      <c r="G11" cm="1">
        <f t="array" ref="G11">INDEX(rebarps!$C$3:$V$22,A11,B11)</f>
        <v>0</v>
      </c>
      <c r="H11">
        <f t="shared" si="0"/>
        <v>0</v>
      </c>
      <c r="J11" s="66">
        <v>10</v>
      </c>
      <c r="K11" s="68">
        <v>8.17</v>
      </c>
      <c r="L11" s="66">
        <v>3.22</v>
      </c>
    </row>
    <row r="12" spans="1:15">
      <c r="A12">
        <f t="shared" si="1"/>
        <v>1</v>
      </c>
      <c r="B12">
        <f t="shared" si="2"/>
        <v>10</v>
      </c>
      <c r="C12" s="65" cm="1">
        <f t="array" ref="C12">IF(G12=0,C$3,check!$C$3/2-INDEX(rebarps!$B$2:$V$22,1,B12+1))</f>
        <v>19</v>
      </c>
      <c r="D12" s="4" cm="1">
        <f t="array" ref="D12">IF(G12=0,D$3,check!$C$4/2-INDEX(rebarps!$B$2:$V$22,A12+1,1))</f>
        <v>14</v>
      </c>
      <c r="E12" s="90">
        <f t="shared" si="3"/>
        <v>-13.999999999999998</v>
      </c>
      <c r="F12" s="90">
        <f t="shared" si="4"/>
        <v>19</v>
      </c>
      <c r="G12" cm="1">
        <f t="array" ref="G12">INDEX(rebarps!$C$3:$V$22,A12,B12)</f>
        <v>0</v>
      </c>
      <c r="H12">
        <f t="shared" si="0"/>
        <v>0</v>
      </c>
      <c r="J12" s="66">
        <v>11</v>
      </c>
      <c r="K12" s="68">
        <v>10.01</v>
      </c>
      <c r="L12" s="66">
        <v>3.58</v>
      </c>
    </row>
    <row r="13" spans="1:15">
      <c r="A13">
        <f t="shared" si="1"/>
        <v>1</v>
      </c>
      <c r="B13">
        <f t="shared" si="2"/>
        <v>11</v>
      </c>
      <c r="C13" s="65" cm="1">
        <f t="array" ref="C13">IF(G13=0,C$3,check!$C$3/2-INDEX(rebarps!$B$2:$V$22,1,B13+1))</f>
        <v>19</v>
      </c>
      <c r="D13" s="4" cm="1">
        <f t="array" ref="D13">IF(G13=0,D$3,check!$C$4/2-INDEX(rebarps!$B$2:$V$22,A13+1,1))</f>
        <v>14</v>
      </c>
      <c r="E13" s="90">
        <f t="shared" si="3"/>
        <v>-13.999999999999998</v>
      </c>
      <c r="F13" s="90">
        <f t="shared" si="4"/>
        <v>19</v>
      </c>
      <c r="G13" cm="1">
        <f t="array" ref="G13">INDEX(rebarps!$C$3:$V$22,A13,B13)</f>
        <v>0</v>
      </c>
      <c r="H13">
        <f t="shared" si="0"/>
        <v>0</v>
      </c>
    </row>
    <row r="14" spans="1:15">
      <c r="A14">
        <f t="shared" si="1"/>
        <v>1</v>
      </c>
      <c r="B14">
        <f t="shared" si="2"/>
        <v>12</v>
      </c>
      <c r="C14" s="65" cm="1">
        <f t="array" ref="C14">IF(G14=0,C$3,check!$C$3/2-INDEX(rebarps!$B$2:$V$22,1,B14+1))</f>
        <v>19</v>
      </c>
      <c r="D14" s="4" cm="1">
        <f t="array" ref="D14">IF(G14=0,D$3,check!$C$4/2-INDEX(rebarps!$B$2:$V$22,A14+1,1))</f>
        <v>14</v>
      </c>
      <c r="E14" s="90">
        <f t="shared" si="3"/>
        <v>-13.999999999999998</v>
      </c>
      <c r="F14" s="90">
        <f t="shared" si="4"/>
        <v>19</v>
      </c>
      <c r="G14" cm="1">
        <f t="array" ref="G14">INDEX(rebarps!$C$3:$V$22,A14,B14)</f>
        <v>0</v>
      </c>
      <c r="H14">
        <f t="shared" si="0"/>
        <v>0</v>
      </c>
    </row>
    <row r="15" spans="1:15">
      <c r="A15">
        <f t="shared" si="1"/>
        <v>1</v>
      </c>
      <c r="B15">
        <f t="shared" si="2"/>
        <v>13</v>
      </c>
      <c r="C15" s="65" cm="1">
        <f t="array" ref="C15">IF(G15=0,C$3,check!$C$3/2-INDEX(rebarps!$B$2:$V$22,1,B15+1))</f>
        <v>19</v>
      </c>
      <c r="D15" s="4" cm="1">
        <f t="array" ref="D15">IF(G15=0,D$3,check!$C$4/2-INDEX(rebarps!$B$2:$V$22,A15+1,1))</f>
        <v>14</v>
      </c>
      <c r="E15" s="90">
        <f t="shared" si="3"/>
        <v>-13.999999999999998</v>
      </c>
      <c r="F15" s="90">
        <f t="shared" si="4"/>
        <v>19</v>
      </c>
      <c r="G15" cm="1">
        <f t="array" ref="G15">INDEX(rebarps!$C$3:$V$22,A15,B15)</f>
        <v>0</v>
      </c>
      <c r="H15">
        <f t="shared" si="0"/>
        <v>0</v>
      </c>
    </row>
    <row r="16" spans="1:15">
      <c r="A16">
        <f t="shared" si="1"/>
        <v>1</v>
      </c>
      <c r="B16">
        <f t="shared" si="2"/>
        <v>14</v>
      </c>
      <c r="C16" s="65" cm="1">
        <f t="array" ref="C16">IF(G16=0,C$3,check!$C$3/2-INDEX(rebarps!$B$2:$V$22,1,B16+1))</f>
        <v>19</v>
      </c>
      <c r="D16" s="4" cm="1">
        <f t="array" ref="D16">IF(G16=0,D$3,check!$C$4/2-INDEX(rebarps!$B$2:$V$22,A16+1,1))</f>
        <v>14</v>
      </c>
      <c r="E16" s="90">
        <f t="shared" si="3"/>
        <v>-13.999999999999998</v>
      </c>
      <c r="F16" s="90">
        <f t="shared" si="4"/>
        <v>19</v>
      </c>
      <c r="G16" cm="1">
        <f t="array" ref="G16">INDEX(rebarps!$C$3:$V$22,A16,B16)</f>
        <v>0</v>
      </c>
      <c r="H16">
        <f t="shared" si="0"/>
        <v>0</v>
      </c>
    </row>
    <row r="17" spans="1:8">
      <c r="A17">
        <f t="shared" si="1"/>
        <v>1</v>
      </c>
      <c r="B17">
        <f t="shared" si="2"/>
        <v>15</v>
      </c>
      <c r="C17" s="65" cm="1">
        <f t="array" ref="C17">IF(G17=0,C$3,check!$C$3/2-INDEX(rebarps!$B$2:$V$22,1,B17+1))</f>
        <v>19</v>
      </c>
      <c r="D17" s="4" cm="1">
        <f t="array" ref="D17">IF(G17=0,D$3,check!$C$4/2-INDEX(rebarps!$B$2:$V$22,A17+1,1))</f>
        <v>14</v>
      </c>
      <c r="E17" s="90">
        <f t="shared" si="3"/>
        <v>-13.999999999999998</v>
      </c>
      <c r="F17" s="90">
        <f t="shared" si="4"/>
        <v>19</v>
      </c>
      <c r="G17" cm="1">
        <f t="array" ref="G17">INDEX(rebarps!$C$3:$V$22,A17,B17)</f>
        <v>0</v>
      </c>
      <c r="H17">
        <f t="shared" si="0"/>
        <v>0</v>
      </c>
    </row>
    <row r="18" spans="1:8">
      <c r="A18">
        <f t="shared" si="1"/>
        <v>1</v>
      </c>
      <c r="B18">
        <f t="shared" si="2"/>
        <v>16</v>
      </c>
      <c r="C18" s="65" cm="1">
        <f t="array" ref="C18">IF(G18=0,C$3,check!$C$3/2-INDEX(rebarps!$B$2:$V$22,1,B18+1))</f>
        <v>19</v>
      </c>
      <c r="D18" s="4" cm="1">
        <f t="array" ref="D18">IF(G18=0,D$3,check!$C$4/2-INDEX(rebarps!$B$2:$V$22,A18+1,1))</f>
        <v>14</v>
      </c>
      <c r="E18" s="90">
        <f t="shared" si="3"/>
        <v>-13.999999999999998</v>
      </c>
      <c r="F18" s="90">
        <f t="shared" si="4"/>
        <v>19</v>
      </c>
      <c r="G18" cm="1">
        <f t="array" ref="G18">INDEX(rebarps!$C$3:$V$22,A18,B18)</f>
        <v>0</v>
      </c>
      <c r="H18">
        <f t="shared" si="0"/>
        <v>0</v>
      </c>
    </row>
    <row r="19" spans="1:8">
      <c r="A19">
        <f t="shared" si="1"/>
        <v>1</v>
      </c>
      <c r="B19">
        <f t="shared" si="2"/>
        <v>17</v>
      </c>
      <c r="C19" s="65" cm="1">
        <f t="array" ref="C19">IF(G19=0,C$3,check!$C$3/2-INDEX(rebarps!$B$2:$V$22,1,B19+1))</f>
        <v>19</v>
      </c>
      <c r="D19" s="4" cm="1">
        <f t="array" ref="D19">IF(G19=0,D$3,check!$C$4/2-INDEX(rebarps!$B$2:$V$22,A19+1,1))</f>
        <v>14</v>
      </c>
      <c r="E19" s="90">
        <f t="shared" si="3"/>
        <v>-13.999999999999998</v>
      </c>
      <c r="F19" s="90">
        <f t="shared" si="4"/>
        <v>19</v>
      </c>
      <c r="G19" cm="1">
        <f t="array" ref="G19">INDEX(rebarps!$C$3:$V$22,A19,B19)</f>
        <v>0</v>
      </c>
      <c r="H19">
        <f t="shared" si="0"/>
        <v>0</v>
      </c>
    </row>
    <row r="20" spans="1:8">
      <c r="A20">
        <f t="shared" si="1"/>
        <v>1</v>
      </c>
      <c r="B20">
        <f t="shared" si="2"/>
        <v>18</v>
      </c>
      <c r="C20" s="65" cm="1">
        <f t="array" ref="C20">IF(G20=0,C$3,check!$C$3/2-INDEX(rebarps!$B$2:$V$22,1,B20+1))</f>
        <v>19</v>
      </c>
      <c r="D20" s="4" cm="1">
        <f t="array" ref="D20">IF(G20=0,D$3,check!$C$4/2-INDEX(rebarps!$B$2:$V$22,A20+1,1))</f>
        <v>14</v>
      </c>
      <c r="E20" s="90">
        <f t="shared" si="3"/>
        <v>-13.999999999999998</v>
      </c>
      <c r="F20" s="90">
        <f t="shared" si="4"/>
        <v>19</v>
      </c>
      <c r="G20" cm="1">
        <f t="array" ref="G20">INDEX(rebarps!$C$3:$V$22,A20,B20)</f>
        <v>0</v>
      </c>
      <c r="H20">
        <f t="shared" si="0"/>
        <v>0</v>
      </c>
    </row>
    <row r="21" spans="1:8">
      <c r="A21">
        <f t="shared" si="1"/>
        <v>1</v>
      </c>
      <c r="B21">
        <f t="shared" si="2"/>
        <v>19</v>
      </c>
      <c r="C21" s="65" cm="1">
        <f t="array" ref="C21">IF(G21=0,C$3,check!$C$3/2-INDEX(rebarps!$B$2:$V$22,1,B21+1))</f>
        <v>19</v>
      </c>
      <c r="D21" s="4" cm="1">
        <f t="array" ref="D21">IF(G21=0,D$3,check!$C$4/2-INDEX(rebarps!$B$2:$V$22,A21+1,1))</f>
        <v>14</v>
      </c>
      <c r="E21" s="90">
        <f t="shared" si="3"/>
        <v>-13.999999999999998</v>
      </c>
      <c r="F21" s="90">
        <f t="shared" si="4"/>
        <v>19</v>
      </c>
      <c r="G21" cm="1">
        <f t="array" ref="G21">INDEX(rebarps!$C$3:$V$22,A21,B21)</f>
        <v>0</v>
      </c>
      <c r="H21">
        <f t="shared" si="0"/>
        <v>0</v>
      </c>
    </row>
    <row r="22" spans="1:8">
      <c r="A22">
        <f t="shared" si="1"/>
        <v>1</v>
      </c>
      <c r="B22">
        <f t="shared" si="2"/>
        <v>20</v>
      </c>
      <c r="C22" s="65" cm="1">
        <f t="array" ref="C22">IF(G22=0,C$3,check!$C$3/2-INDEX(rebarps!$B$2:$V$22,1,B22+1))</f>
        <v>19</v>
      </c>
      <c r="D22" s="4" cm="1">
        <f t="array" ref="D22">IF(G22=0,D$3,check!$C$4/2-INDEX(rebarps!$B$2:$V$22,A22+1,1))</f>
        <v>14</v>
      </c>
      <c r="E22" s="90">
        <f t="shared" si="3"/>
        <v>-13.999999999999998</v>
      </c>
      <c r="F22" s="90">
        <f t="shared" si="4"/>
        <v>19</v>
      </c>
      <c r="G22" cm="1">
        <f t="array" ref="G22">INDEX(rebarps!$C$3:$V$22,A22,B22)</f>
        <v>0</v>
      </c>
      <c r="H22">
        <f t="shared" si="0"/>
        <v>0</v>
      </c>
    </row>
    <row r="23" spans="1:8">
      <c r="A23">
        <f t="shared" si="1"/>
        <v>2</v>
      </c>
      <c r="B23">
        <f t="shared" si="2"/>
        <v>1</v>
      </c>
      <c r="C23" s="65" cm="1">
        <f t="array" ref="C23">IF(G23=0,C$3,check!$C$3/2-INDEX(rebarps!$B$2:$V$22,1,B23+1))</f>
        <v>19</v>
      </c>
      <c r="D23" s="4" cm="1">
        <f t="array" ref="D23">IF(G23=0,D$3,check!$C$4/2-INDEX(rebarps!$B$2:$V$22,A23+1,1))</f>
        <v>4.6666666666666661</v>
      </c>
      <c r="E23" s="90">
        <f t="shared" si="3"/>
        <v>-4.6666666666666652</v>
      </c>
      <c r="F23" s="90">
        <f t="shared" si="4"/>
        <v>19</v>
      </c>
      <c r="G23" cm="1">
        <f t="array" ref="G23">INDEX(rebarps!$C$3:$V$22,A23,B23)</f>
        <v>6</v>
      </c>
      <c r="H23">
        <f t="shared" si="0"/>
        <v>2.85</v>
      </c>
    </row>
    <row r="24" spans="1:8">
      <c r="A24">
        <f t="shared" si="1"/>
        <v>2</v>
      </c>
      <c r="B24">
        <f t="shared" si="2"/>
        <v>2</v>
      </c>
      <c r="C24" s="65" cm="1">
        <f t="array" ref="C24">IF(G24=0,C$3,check!$C$3/2-INDEX(rebarps!$B$2:$V$22,1,B24+1))</f>
        <v>19</v>
      </c>
      <c r="D24" s="4" cm="1">
        <f t="array" ref="D24">IF(G24=0,D$3,check!$C$4/2-INDEX(rebarps!$B$2:$V$22,A24+1,1))</f>
        <v>14</v>
      </c>
      <c r="E24" s="90">
        <f t="shared" si="3"/>
        <v>-13.999999999999998</v>
      </c>
      <c r="F24" s="90">
        <f t="shared" si="4"/>
        <v>19</v>
      </c>
      <c r="G24" cm="1">
        <f t="array" ref="G24">INDEX(rebarps!$C$3:$V$22,A24,B24)</f>
        <v>0</v>
      </c>
      <c r="H24">
        <f t="shared" si="0"/>
        <v>0</v>
      </c>
    </row>
    <row r="25" spans="1:8">
      <c r="A25">
        <f t="shared" si="1"/>
        <v>2</v>
      </c>
      <c r="B25">
        <f t="shared" si="2"/>
        <v>3</v>
      </c>
      <c r="C25" s="65" cm="1">
        <f t="array" ref="C25">IF(G25=0,C$3,check!$C$3/2-INDEX(rebarps!$B$2:$V$22,1,B25+1))</f>
        <v>19</v>
      </c>
      <c r="D25" s="4" cm="1">
        <f t="array" ref="D25">IF(G25=0,D$3,check!$C$4/2-INDEX(rebarps!$B$2:$V$22,A25+1,1))</f>
        <v>14</v>
      </c>
      <c r="E25" s="90">
        <f t="shared" si="3"/>
        <v>-13.999999999999998</v>
      </c>
      <c r="F25" s="90">
        <f t="shared" si="4"/>
        <v>19</v>
      </c>
      <c r="G25" cm="1">
        <f t="array" ref="G25">INDEX(rebarps!$C$3:$V$22,A25,B25)</f>
        <v>0</v>
      </c>
      <c r="H25">
        <f t="shared" si="0"/>
        <v>0</v>
      </c>
    </row>
    <row r="26" spans="1:8">
      <c r="A26">
        <f t="shared" si="1"/>
        <v>2</v>
      </c>
      <c r="B26">
        <f t="shared" si="2"/>
        <v>4</v>
      </c>
      <c r="C26" s="65" cm="1">
        <f t="array" ref="C26">IF(G26=0,C$3,check!$C$3/2-INDEX(rebarps!$B$2:$V$22,1,B26+1))</f>
        <v>-19</v>
      </c>
      <c r="D26" s="4" cm="1">
        <f t="array" ref="D26">IF(G26=0,D$3,check!$C$4/2-INDEX(rebarps!$B$2:$V$22,A26+1,1))</f>
        <v>4.6666666666666661</v>
      </c>
      <c r="E26" s="90">
        <f t="shared" si="3"/>
        <v>-4.666666666666667</v>
      </c>
      <c r="F26" s="90">
        <f t="shared" si="4"/>
        <v>-19</v>
      </c>
      <c r="G26" cm="1">
        <f t="array" ref="G26">INDEX(rebarps!$C$3:$V$22,A26,B26)</f>
        <v>6</v>
      </c>
      <c r="H26">
        <f t="shared" si="0"/>
        <v>2.85</v>
      </c>
    </row>
    <row r="27" spans="1:8">
      <c r="A27">
        <f t="shared" si="1"/>
        <v>2</v>
      </c>
      <c r="B27">
        <f t="shared" si="2"/>
        <v>5</v>
      </c>
      <c r="C27" s="65" cm="1">
        <f t="array" ref="C27">IF(G27=0,C$3,check!$C$3/2-INDEX(rebarps!$B$2:$V$22,1,B27+1))</f>
        <v>19</v>
      </c>
      <c r="D27" s="4" cm="1">
        <f t="array" ref="D27">IF(G27=0,D$3,check!$C$4/2-INDEX(rebarps!$B$2:$V$22,A27+1,1))</f>
        <v>14</v>
      </c>
      <c r="E27" s="90">
        <f t="shared" si="3"/>
        <v>-13.999999999999998</v>
      </c>
      <c r="F27" s="90">
        <f t="shared" si="4"/>
        <v>19</v>
      </c>
      <c r="G27" cm="1">
        <f t="array" ref="G27">INDEX(rebarps!$C$3:$V$22,A27,B27)</f>
        <v>0</v>
      </c>
      <c r="H27">
        <f t="shared" si="0"/>
        <v>0</v>
      </c>
    </row>
    <row r="28" spans="1:8">
      <c r="A28">
        <f t="shared" si="1"/>
        <v>2</v>
      </c>
      <c r="B28">
        <f t="shared" si="2"/>
        <v>6</v>
      </c>
      <c r="C28" s="65" cm="1">
        <f t="array" ref="C28">IF(G28=0,C$3,check!$C$3/2-INDEX(rebarps!$B$2:$V$22,1,B28+1))</f>
        <v>19</v>
      </c>
      <c r="D28" s="4" cm="1">
        <f t="array" ref="D28">IF(G28=0,D$3,check!$C$4/2-INDEX(rebarps!$B$2:$V$22,A28+1,1))</f>
        <v>14</v>
      </c>
      <c r="E28" s="90">
        <f t="shared" si="3"/>
        <v>-13.999999999999998</v>
      </c>
      <c r="F28" s="90">
        <f t="shared" si="4"/>
        <v>19</v>
      </c>
      <c r="G28" cm="1">
        <f t="array" ref="G28">INDEX(rebarps!$C$3:$V$22,A28,B28)</f>
        <v>0</v>
      </c>
      <c r="H28">
        <f t="shared" si="0"/>
        <v>0</v>
      </c>
    </row>
    <row r="29" spans="1:8">
      <c r="A29">
        <f t="shared" si="1"/>
        <v>2</v>
      </c>
      <c r="B29">
        <f t="shared" si="2"/>
        <v>7</v>
      </c>
      <c r="C29" s="65" cm="1">
        <f t="array" ref="C29">IF(G29=0,C$3,check!$C$3/2-INDEX(rebarps!$B$2:$V$22,1,B29+1))</f>
        <v>19</v>
      </c>
      <c r="D29" s="4" cm="1">
        <f t="array" ref="D29">IF(G29=0,D$3,check!$C$4/2-INDEX(rebarps!$B$2:$V$22,A29+1,1))</f>
        <v>14</v>
      </c>
      <c r="E29" s="90">
        <f t="shared" si="3"/>
        <v>-13.999999999999998</v>
      </c>
      <c r="F29" s="90">
        <f t="shared" si="4"/>
        <v>19</v>
      </c>
      <c r="G29" cm="1">
        <f t="array" ref="G29">INDEX(rebarps!$C$3:$V$22,A29,B29)</f>
        <v>0</v>
      </c>
      <c r="H29">
        <f t="shared" si="0"/>
        <v>0</v>
      </c>
    </row>
    <row r="30" spans="1:8">
      <c r="A30">
        <f t="shared" si="1"/>
        <v>2</v>
      </c>
      <c r="B30">
        <f t="shared" si="2"/>
        <v>8</v>
      </c>
      <c r="C30" s="65" cm="1">
        <f t="array" ref="C30">IF(G30=0,C$3,check!$C$3/2-INDEX(rebarps!$B$2:$V$22,1,B30+1))</f>
        <v>19</v>
      </c>
      <c r="D30" s="4" cm="1">
        <f t="array" ref="D30">IF(G30=0,D$3,check!$C$4/2-INDEX(rebarps!$B$2:$V$22,A30+1,1))</f>
        <v>14</v>
      </c>
      <c r="E30" s="90">
        <f t="shared" si="3"/>
        <v>-13.999999999999998</v>
      </c>
      <c r="F30" s="90">
        <f t="shared" si="4"/>
        <v>19</v>
      </c>
      <c r="G30" cm="1">
        <f t="array" ref="G30">INDEX(rebarps!$C$3:$V$22,A30,B30)</f>
        <v>0</v>
      </c>
      <c r="H30">
        <f t="shared" si="0"/>
        <v>0</v>
      </c>
    </row>
    <row r="31" spans="1:8">
      <c r="A31">
        <f t="shared" si="1"/>
        <v>2</v>
      </c>
      <c r="B31">
        <f t="shared" si="2"/>
        <v>9</v>
      </c>
      <c r="C31" s="65" cm="1">
        <f t="array" ref="C31">IF(G31=0,C$3,check!$C$3/2-INDEX(rebarps!$B$2:$V$22,1,B31+1))</f>
        <v>19</v>
      </c>
      <c r="D31" s="4" cm="1">
        <f t="array" ref="D31">IF(G31=0,D$3,check!$C$4/2-INDEX(rebarps!$B$2:$V$22,A31+1,1))</f>
        <v>14</v>
      </c>
      <c r="E31" s="90">
        <f t="shared" si="3"/>
        <v>-13.999999999999998</v>
      </c>
      <c r="F31" s="90">
        <f t="shared" si="4"/>
        <v>19</v>
      </c>
      <c r="G31" cm="1">
        <f t="array" ref="G31">INDEX(rebarps!$C$3:$V$22,A31,B31)</f>
        <v>0</v>
      </c>
      <c r="H31">
        <f t="shared" si="0"/>
        <v>0</v>
      </c>
    </row>
    <row r="32" spans="1:8">
      <c r="A32">
        <f t="shared" si="1"/>
        <v>2</v>
      </c>
      <c r="B32">
        <f t="shared" si="2"/>
        <v>10</v>
      </c>
      <c r="C32" s="65" cm="1">
        <f t="array" ref="C32">IF(G32=0,C$3,check!$C$3/2-INDEX(rebarps!$B$2:$V$22,1,B32+1))</f>
        <v>19</v>
      </c>
      <c r="D32" s="4" cm="1">
        <f t="array" ref="D32">IF(G32=0,D$3,check!$C$4/2-INDEX(rebarps!$B$2:$V$22,A32+1,1))</f>
        <v>14</v>
      </c>
      <c r="E32" s="90">
        <f t="shared" si="3"/>
        <v>-13.999999999999998</v>
      </c>
      <c r="F32" s="90">
        <f t="shared" si="4"/>
        <v>19</v>
      </c>
      <c r="G32" cm="1">
        <f t="array" ref="G32">INDEX(rebarps!$C$3:$V$22,A32,B32)</f>
        <v>0</v>
      </c>
      <c r="H32">
        <f t="shared" si="0"/>
        <v>0</v>
      </c>
    </row>
    <row r="33" spans="1:8">
      <c r="A33">
        <f t="shared" si="1"/>
        <v>2</v>
      </c>
      <c r="B33">
        <f t="shared" si="2"/>
        <v>11</v>
      </c>
      <c r="C33" s="65" cm="1">
        <f t="array" ref="C33">IF(G33=0,C$3,check!$C$3/2-INDEX(rebarps!$B$2:$V$22,1,B33+1))</f>
        <v>19</v>
      </c>
      <c r="D33" s="4" cm="1">
        <f t="array" ref="D33">IF(G33=0,D$3,check!$C$4/2-INDEX(rebarps!$B$2:$V$22,A33+1,1))</f>
        <v>14</v>
      </c>
      <c r="E33" s="90">
        <f t="shared" si="3"/>
        <v>-13.999999999999998</v>
      </c>
      <c r="F33" s="90">
        <f t="shared" si="4"/>
        <v>19</v>
      </c>
      <c r="G33" cm="1">
        <f t="array" ref="G33">INDEX(rebarps!$C$3:$V$22,A33,B33)</f>
        <v>0</v>
      </c>
      <c r="H33">
        <f t="shared" si="0"/>
        <v>0</v>
      </c>
    </row>
    <row r="34" spans="1:8">
      <c r="A34">
        <f t="shared" si="1"/>
        <v>2</v>
      </c>
      <c r="B34">
        <f t="shared" si="2"/>
        <v>12</v>
      </c>
      <c r="C34" s="65" cm="1">
        <f t="array" ref="C34">IF(G34=0,C$3,check!$C$3/2-INDEX(rebarps!$B$2:$V$22,1,B34+1))</f>
        <v>19</v>
      </c>
      <c r="D34" s="4" cm="1">
        <f t="array" ref="D34">IF(G34=0,D$3,check!$C$4/2-INDEX(rebarps!$B$2:$V$22,A34+1,1))</f>
        <v>14</v>
      </c>
      <c r="E34" s="90">
        <f t="shared" si="3"/>
        <v>-13.999999999999998</v>
      </c>
      <c r="F34" s="90">
        <f t="shared" si="4"/>
        <v>19</v>
      </c>
      <c r="G34" cm="1">
        <f t="array" ref="G34">INDEX(rebarps!$C$3:$V$22,A34,B34)</f>
        <v>0</v>
      </c>
      <c r="H34">
        <f t="shared" si="0"/>
        <v>0</v>
      </c>
    </row>
    <row r="35" spans="1:8">
      <c r="A35">
        <f t="shared" si="1"/>
        <v>2</v>
      </c>
      <c r="B35">
        <f t="shared" si="2"/>
        <v>13</v>
      </c>
      <c r="C35" s="65" cm="1">
        <f t="array" ref="C35">IF(G35=0,C$3,check!$C$3/2-INDEX(rebarps!$B$2:$V$22,1,B35+1))</f>
        <v>19</v>
      </c>
      <c r="D35" s="4" cm="1">
        <f t="array" ref="D35">IF(G35=0,D$3,check!$C$4/2-INDEX(rebarps!$B$2:$V$22,A35+1,1))</f>
        <v>14</v>
      </c>
      <c r="E35" s="90">
        <f t="shared" si="3"/>
        <v>-13.999999999999998</v>
      </c>
      <c r="F35" s="90">
        <f t="shared" si="4"/>
        <v>19</v>
      </c>
      <c r="G35" cm="1">
        <f t="array" ref="G35">INDEX(rebarps!$C$3:$V$22,A35,B35)</f>
        <v>0</v>
      </c>
      <c r="H35">
        <f t="shared" si="0"/>
        <v>0</v>
      </c>
    </row>
    <row r="36" spans="1:8">
      <c r="A36">
        <f t="shared" si="1"/>
        <v>2</v>
      </c>
      <c r="B36">
        <f t="shared" si="2"/>
        <v>14</v>
      </c>
      <c r="C36" s="65" cm="1">
        <f t="array" ref="C36">IF(G36=0,C$3,check!$C$3/2-INDEX(rebarps!$B$2:$V$22,1,B36+1))</f>
        <v>19</v>
      </c>
      <c r="D36" s="4" cm="1">
        <f t="array" ref="D36">IF(G36=0,D$3,check!$C$4/2-INDEX(rebarps!$B$2:$V$22,A36+1,1))</f>
        <v>14</v>
      </c>
      <c r="E36" s="90">
        <f t="shared" si="3"/>
        <v>-13.999999999999998</v>
      </c>
      <c r="F36" s="90">
        <f t="shared" si="4"/>
        <v>19</v>
      </c>
      <c r="G36" cm="1">
        <f t="array" ref="G36">INDEX(rebarps!$C$3:$V$22,A36,B36)</f>
        <v>0</v>
      </c>
      <c r="H36">
        <f t="shared" si="0"/>
        <v>0</v>
      </c>
    </row>
    <row r="37" spans="1:8">
      <c r="A37">
        <f t="shared" si="1"/>
        <v>2</v>
      </c>
      <c r="B37">
        <f t="shared" si="2"/>
        <v>15</v>
      </c>
      <c r="C37" s="65" cm="1">
        <f t="array" ref="C37">IF(G37=0,C$3,check!$C$3/2-INDEX(rebarps!$B$2:$V$22,1,B37+1))</f>
        <v>19</v>
      </c>
      <c r="D37" s="4" cm="1">
        <f t="array" ref="D37">IF(G37=0,D$3,check!$C$4/2-INDEX(rebarps!$B$2:$V$22,A37+1,1))</f>
        <v>14</v>
      </c>
      <c r="E37" s="90">
        <f t="shared" si="3"/>
        <v>-13.999999999999998</v>
      </c>
      <c r="F37" s="90">
        <f t="shared" si="4"/>
        <v>19</v>
      </c>
      <c r="G37" cm="1">
        <f t="array" ref="G37">INDEX(rebarps!$C$3:$V$22,A37,B37)</f>
        <v>0</v>
      </c>
      <c r="H37">
        <f t="shared" si="0"/>
        <v>0</v>
      </c>
    </row>
    <row r="38" spans="1:8">
      <c r="A38">
        <f t="shared" si="1"/>
        <v>2</v>
      </c>
      <c r="B38">
        <f t="shared" si="2"/>
        <v>16</v>
      </c>
      <c r="C38" s="65" cm="1">
        <f t="array" ref="C38">IF(G38=0,C$3,check!$C$3/2-INDEX(rebarps!$B$2:$V$22,1,B38+1))</f>
        <v>19</v>
      </c>
      <c r="D38" s="4" cm="1">
        <f t="array" ref="D38">IF(G38=0,D$3,check!$C$4/2-INDEX(rebarps!$B$2:$V$22,A38+1,1))</f>
        <v>14</v>
      </c>
      <c r="E38" s="90">
        <f t="shared" si="3"/>
        <v>-13.999999999999998</v>
      </c>
      <c r="F38" s="90">
        <f t="shared" si="4"/>
        <v>19</v>
      </c>
      <c r="G38" cm="1">
        <f t="array" ref="G38">INDEX(rebarps!$C$3:$V$22,A38,B38)</f>
        <v>0</v>
      </c>
      <c r="H38">
        <f t="shared" si="0"/>
        <v>0</v>
      </c>
    </row>
    <row r="39" spans="1:8">
      <c r="A39">
        <f t="shared" si="1"/>
        <v>2</v>
      </c>
      <c r="B39">
        <f t="shared" si="2"/>
        <v>17</v>
      </c>
      <c r="C39" s="65" cm="1">
        <f t="array" ref="C39">IF(G39=0,C$3,check!$C$3/2-INDEX(rebarps!$B$2:$V$22,1,B39+1))</f>
        <v>19</v>
      </c>
      <c r="D39" s="4" cm="1">
        <f t="array" ref="D39">IF(G39=0,D$3,check!$C$4/2-INDEX(rebarps!$B$2:$V$22,A39+1,1))</f>
        <v>14</v>
      </c>
      <c r="E39" s="90">
        <f t="shared" si="3"/>
        <v>-13.999999999999998</v>
      </c>
      <c r="F39" s="90">
        <f t="shared" si="4"/>
        <v>19</v>
      </c>
      <c r="G39" cm="1">
        <f t="array" ref="G39">INDEX(rebarps!$C$3:$V$22,A39,B39)</f>
        <v>0</v>
      </c>
      <c r="H39">
        <f t="shared" si="0"/>
        <v>0</v>
      </c>
    </row>
    <row r="40" spans="1:8">
      <c r="A40">
        <f t="shared" si="1"/>
        <v>2</v>
      </c>
      <c r="B40">
        <f t="shared" si="2"/>
        <v>18</v>
      </c>
      <c r="C40" s="65" cm="1">
        <f t="array" ref="C40">IF(G40=0,C$3,check!$C$3/2-INDEX(rebarps!$B$2:$V$22,1,B40+1))</f>
        <v>19</v>
      </c>
      <c r="D40" s="4" cm="1">
        <f t="array" ref="D40">IF(G40=0,D$3,check!$C$4/2-INDEX(rebarps!$B$2:$V$22,A40+1,1))</f>
        <v>14</v>
      </c>
      <c r="E40" s="90">
        <f t="shared" si="3"/>
        <v>-13.999999999999998</v>
      </c>
      <c r="F40" s="90">
        <f t="shared" si="4"/>
        <v>19</v>
      </c>
      <c r="G40" cm="1">
        <f t="array" ref="G40">INDEX(rebarps!$C$3:$V$22,A40,B40)</f>
        <v>0</v>
      </c>
      <c r="H40">
        <f t="shared" si="0"/>
        <v>0</v>
      </c>
    </row>
    <row r="41" spans="1:8">
      <c r="A41">
        <f t="shared" si="1"/>
        <v>2</v>
      </c>
      <c r="B41">
        <f t="shared" si="2"/>
        <v>19</v>
      </c>
      <c r="C41" s="65" cm="1">
        <f t="array" ref="C41">IF(G41=0,C$3,check!$C$3/2-INDEX(rebarps!$B$2:$V$22,1,B41+1))</f>
        <v>19</v>
      </c>
      <c r="D41" s="4" cm="1">
        <f t="array" ref="D41">IF(G41=0,D$3,check!$C$4/2-INDEX(rebarps!$B$2:$V$22,A41+1,1))</f>
        <v>14</v>
      </c>
      <c r="E41" s="90">
        <f t="shared" si="3"/>
        <v>-13.999999999999998</v>
      </c>
      <c r="F41" s="90">
        <f t="shared" si="4"/>
        <v>19</v>
      </c>
      <c r="G41" cm="1">
        <f t="array" ref="G41">INDEX(rebarps!$C$3:$V$22,A41,B41)</f>
        <v>0</v>
      </c>
      <c r="H41">
        <f t="shared" si="0"/>
        <v>0</v>
      </c>
    </row>
    <row r="42" spans="1:8">
      <c r="A42">
        <f t="shared" si="1"/>
        <v>2</v>
      </c>
      <c r="B42">
        <f t="shared" si="2"/>
        <v>20</v>
      </c>
      <c r="C42" s="65" cm="1">
        <f t="array" ref="C42">IF(G42=0,C$3,check!$C$3/2-INDEX(rebarps!$B$2:$V$22,1,B42+1))</f>
        <v>19</v>
      </c>
      <c r="D42" s="4" cm="1">
        <f t="array" ref="D42">IF(G42=0,D$3,check!$C$4/2-INDEX(rebarps!$B$2:$V$22,A42+1,1))</f>
        <v>14</v>
      </c>
      <c r="E42" s="90">
        <f t="shared" si="3"/>
        <v>-13.999999999999998</v>
      </c>
      <c r="F42" s="90">
        <f t="shared" si="4"/>
        <v>19</v>
      </c>
      <c r="G42" cm="1">
        <f t="array" ref="G42">INDEX(rebarps!$C$3:$V$22,A42,B42)</f>
        <v>0</v>
      </c>
      <c r="H42">
        <f t="shared" si="0"/>
        <v>0</v>
      </c>
    </row>
    <row r="43" spans="1:8">
      <c r="A43">
        <f t="shared" si="1"/>
        <v>3</v>
      </c>
      <c r="B43">
        <f t="shared" si="2"/>
        <v>1</v>
      </c>
      <c r="C43" s="65" cm="1">
        <f t="array" ref="C43">IF(G43=0,C$3,check!$C$3/2-INDEX(rebarps!$B$2:$V$22,1,B43+1))</f>
        <v>19</v>
      </c>
      <c r="D43" s="4" cm="1">
        <f t="array" ref="D43">IF(G43=0,D$3,check!$C$4/2-INDEX(rebarps!$B$2:$V$22,A43+1,1))</f>
        <v>-4.6666666666666679</v>
      </c>
      <c r="E43" s="90">
        <f t="shared" si="3"/>
        <v>4.6666666666666687</v>
      </c>
      <c r="F43" s="90">
        <f t="shared" si="4"/>
        <v>19</v>
      </c>
      <c r="G43" cm="1">
        <f t="array" ref="G43">INDEX(rebarps!$C$3:$V$22,A43,B43)</f>
        <v>6</v>
      </c>
      <c r="H43">
        <f t="shared" si="0"/>
        <v>2.85</v>
      </c>
    </row>
    <row r="44" spans="1:8">
      <c r="A44">
        <f t="shared" si="1"/>
        <v>3</v>
      </c>
      <c r="B44">
        <f t="shared" si="2"/>
        <v>2</v>
      </c>
      <c r="C44" s="65" cm="1">
        <f t="array" ref="C44">IF(G44=0,C$3,check!$C$3/2-INDEX(rebarps!$B$2:$V$22,1,B44+1))</f>
        <v>19</v>
      </c>
      <c r="D44" s="4" cm="1">
        <f t="array" ref="D44">IF(G44=0,D$3,check!$C$4/2-INDEX(rebarps!$B$2:$V$22,A44+1,1))</f>
        <v>14</v>
      </c>
      <c r="E44" s="90">
        <f t="shared" si="3"/>
        <v>-13.999999999999998</v>
      </c>
      <c r="F44" s="90">
        <f t="shared" si="4"/>
        <v>19</v>
      </c>
      <c r="G44" cm="1">
        <f t="array" ref="G44">INDEX(rebarps!$C$3:$V$22,A44,B44)</f>
        <v>0</v>
      </c>
      <c r="H44">
        <f t="shared" si="0"/>
        <v>0</v>
      </c>
    </row>
    <row r="45" spans="1:8">
      <c r="A45">
        <f t="shared" si="1"/>
        <v>3</v>
      </c>
      <c r="B45">
        <f t="shared" si="2"/>
        <v>3</v>
      </c>
      <c r="C45" s="65" cm="1">
        <f t="array" ref="C45">IF(G45=0,C$3,check!$C$3/2-INDEX(rebarps!$B$2:$V$22,1,B45+1))</f>
        <v>19</v>
      </c>
      <c r="D45" s="4" cm="1">
        <f t="array" ref="D45">IF(G45=0,D$3,check!$C$4/2-INDEX(rebarps!$B$2:$V$22,A45+1,1))</f>
        <v>14</v>
      </c>
      <c r="E45" s="90">
        <f t="shared" si="3"/>
        <v>-13.999999999999998</v>
      </c>
      <c r="F45" s="90">
        <f t="shared" si="4"/>
        <v>19</v>
      </c>
      <c r="G45" cm="1">
        <f t="array" ref="G45">INDEX(rebarps!$C$3:$V$22,A45,B45)</f>
        <v>0</v>
      </c>
      <c r="H45">
        <f t="shared" si="0"/>
        <v>0</v>
      </c>
    </row>
    <row r="46" spans="1:8">
      <c r="A46">
        <f t="shared" si="1"/>
        <v>3</v>
      </c>
      <c r="B46">
        <f t="shared" si="2"/>
        <v>4</v>
      </c>
      <c r="C46" s="65" cm="1">
        <f t="array" ref="C46">IF(G46=0,C$3,check!$C$3/2-INDEX(rebarps!$B$2:$V$22,1,B46+1))</f>
        <v>-19</v>
      </c>
      <c r="D46" s="4" cm="1">
        <f t="array" ref="D46">IF(G46=0,D$3,check!$C$4/2-INDEX(rebarps!$B$2:$V$22,A46+1,1))</f>
        <v>-4.6666666666666679</v>
      </c>
      <c r="E46" s="90">
        <f t="shared" si="3"/>
        <v>4.666666666666667</v>
      </c>
      <c r="F46" s="90">
        <f t="shared" si="4"/>
        <v>-19</v>
      </c>
      <c r="G46" cm="1">
        <f t="array" ref="G46">INDEX(rebarps!$C$3:$V$22,A46,B46)</f>
        <v>6</v>
      </c>
      <c r="H46">
        <f t="shared" si="0"/>
        <v>2.85</v>
      </c>
    </row>
    <row r="47" spans="1:8">
      <c r="A47">
        <f t="shared" si="1"/>
        <v>3</v>
      </c>
      <c r="B47">
        <f t="shared" si="2"/>
        <v>5</v>
      </c>
      <c r="C47" s="65" cm="1">
        <f t="array" ref="C47">IF(G47=0,C$3,check!$C$3/2-INDEX(rebarps!$B$2:$V$22,1,B47+1))</f>
        <v>19</v>
      </c>
      <c r="D47" s="4" cm="1">
        <f t="array" ref="D47">IF(G47=0,D$3,check!$C$4/2-INDEX(rebarps!$B$2:$V$22,A47+1,1))</f>
        <v>14</v>
      </c>
      <c r="E47" s="90">
        <f t="shared" si="3"/>
        <v>-13.999999999999998</v>
      </c>
      <c r="F47" s="90">
        <f t="shared" si="4"/>
        <v>19</v>
      </c>
      <c r="G47" cm="1">
        <f t="array" ref="G47">INDEX(rebarps!$C$3:$V$22,A47,B47)</f>
        <v>0</v>
      </c>
      <c r="H47">
        <f t="shared" si="0"/>
        <v>0</v>
      </c>
    </row>
    <row r="48" spans="1:8">
      <c r="A48">
        <f t="shared" si="1"/>
        <v>3</v>
      </c>
      <c r="B48">
        <f t="shared" si="2"/>
        <v>6</v>
      </c>
      <c r="C48" s="65" cm="1">
        <f t="array" ref="C48">IF(G48=0,C$3,check!$C$3/2-INDEX(rebarps!$B$2:$V$22,1,B48+1))</f>
        <v>19</v>
      </c>
      <c r="D48" s="4" cm="1">
        <f t="array" ref="D48">IF(G48=0,D$3,check!$C$4/2-INDEX(rebarps!$B$2:$V$22,A48+1,1))</f>
        <v>14</v>
      </c>
      <c r="E48" s="90">
        <f t="shared" si="3"/>
        <v>-13.999999999999998</v>
      </c>
      <c r="F48" s="90">
        <f t="shared" si="4"/>
        <v>19</v>
      </c>
      <c r="G48" cm="1">
        <f t="array" ref="G48">INDEX(rebarps!$C$3:$V$22,A48,B48)</f>
        <v>0</v>
      </c>
      <c r="H48">
        <f t="shared" si="0"/>
        <v>0</v>
      </c>
    </row>
    <row r="49" spans="1:8">
      <c r="A49">
        <f t="shared" si="1"/>
        <v>3</v>
      </c>
      <c r="B49">
        <f t="shared" si="2"/>
        <v>7</v>
      </c>
      <c r="C49" s="65" cm="1">
        <f t="array" ref="C49">IF(G49=0,C$3,check!$C$3/2-INDEX(rebarps!$B$2:$V$22,1,B49+1))</f>
        <v>19</v>
      </c>
      <c r="D49" s="4" cm="1">
        <f t="array" ref="D49">IF(G49=0,D$3,check!$C$4/2-INDEX(rebarps!$B$2:$V$22,A49+1,1))</f>
        <v>14</v>
      </c>
      <c r="E49" s="90">
        <f t="shared" si="3"/>
        <v>-13.999999999999998</v>
      </c>
      <c r="F49" s="90">
        <f t="shared" si="4"/>
        <v>19</v>
      </c>
      <c r="G49" cm="1">
        <f t="array" ref="G49">INDEX(rebarps!$C$3:$V$22,A49,B49)</f>
        <v>0</v>
      </c>
      <c r="H49">
        <f t="shared" si="0"/>
        <v>0</v>
      </c>
    </row>
    <row r="50" spans="1:8">
      <c r="A50">
        <f t="shared" si="1"/>
        <v>3</v>
      </c>
      <c r="B50">
        <f t="shared" si="2"/>
        <v>8</v>
      </c>
      <c r="C50" s="65" cm="1">
        <f t="array" ref="C50">IF(G50=0,C$3,check!$C$3/2-INDEX(rebarps!$B$2:$V$22,1,B50+1))</f>
        <v>19</v>
      </c>
      <c r="D50" s="4" cm="1">
        <f t="array" ref="D50">IF(G50=0,D$3,check!$C$4/2-INDEX(rebarps!$B$2:$V$22,A50+1,1))</f>
        <v>14</v>
      </c>
      <c r="E50" s="90">
        <f t="shared" si="3"/>
        <v>-13.999999999999998</v>
      </c>
      <c r="F50" s="90">
        <f t="shared" si="4"/>
        <v>19</v>
      </c>
      <c r="G50" cm="1">
        <f t="array" ref="G50">INDEX(rebarps!$C$3:$V$22,A50,B50)</f>
        <v>0</v>
      </c>
      <c r="H50">
        <f t="shared" si="0"/>
        <v>0</v>
      </c>
    </row>
    <row r="51" spans="1:8">
      <c r="A51">
        <f t="shared" si="1"/>
        <v>3</v>
      </c>
      <c r="B51">
        <f t="shared" si="2"/>
        <v>9</v>
      </c>
      <c r="C51" s="65" cm="1">
        <f t="array" ref="C51">IF(G51=0,C$3,check!$C$3/2-INDEX(rebarps!$B$2:$V$22,1,B51+1))</f>
        <v>19</v>
      </c>
      <c r="D51" s="4" cm="1">
        <f t="array" ref="D51">IF(G51=0,D$3,check!$C$4/2-INDEX(rebarps!$B$2:$V$22,A51+1,1))</f>
        <v>14</v>
      </c>
      <c r="E51" s="90">
        <f t="shared" si="3"/>
        <v>-13.999999999999998</v>
      </c>
      <c r="F51" s="90">
        <f t="shared" si="4"/>
        <v>19</v>
      </c>
      <c r="G51" cm="1">
        <f t="array" ref="G51">INDEX(rebarps!$C$3:$V$22,A51,B51)</f>
        <v>0</v>
      </c>
      <c r="H51">
        <f t="shared" si="0"/>
        <v>0</v>
      </c>
    </row>
    <row r="52" spans="1:8">
      <c r="A52">
        <f t="shared" si="1"/>
        <v>3</v>
      </c>
      <c r="B52">
        <f t="shared" si="2"/>
        <v>10</v>
      </c>
      <c r="C52" s="65" cm="1">
        <f t="array" ref="C52">IF(G52=0,C$3,check!$C$3/2-INDEX(rebarps!$B$2:$V$22,1,B52+1))</f>
        <v>19</v>
      </c>
      <c r="D52" s="4" cm="1">
        <f t="array" ref="D52">IF(G52=0,D$3,check!$C$4/2-INDEX(rebarps!$B$2:$V$22,A52+1,1))</f>
        <v>14</v>
      </c>
      <c r="E52" s="90">
        <f t="shared" si="3"/>
        <v>-13.999999999999998</v>
      </c>
      <c r="F52" s="90">
        <f t="shared" si="4"/>
        <v>19</v>
      </c>
      <c r="G52" cm="1">
        <f t="array" ref="G52">INDEX(rebarps!$C$3:$V$22,A52,B52)</f>
        <v>0</v>
      </c>
      <c r="H52">
        <f t="shared" si="0"/>
        <v>0</v>
      </c>
    </row>
    <row r="53" spans="1:8">
      <c r="A53">
        <f t="shared" si="1"/>
        <v>3</v>
      </c>
      <c r="B53">
        <f t="shared" si="2"/>
        <v>11</v>
      </c>
      <c r="C53" s="65" cm="1">
        <f t="array" ref="C53">IF(G53=0,C$3,check!$C$3/2-INDEX(rebarps!$B$2:$V$22,1,B53+1))</f>
        <v>19</v>
      </c>
      <c r="D53" s="4" cm="1">
        <f t="array" ref="D53">IF(G53=0,D$3,check!$C$4/2-INDEX(rebarps!$B$2:$V$22,A53+1,1))</f>
        <v>14</v>
      </c>
      <c r="E53" s="90">
        <f t="shared" si="3"/>
        <v>-13.999999999999998</v>
      </c>
      <c r="F53" s="90">
        <f t="shared" si="4"/>
        <v>19</v>
      </c>
      <c r="G53" cm="1">
        <f t="array" ref="G53">INDEX(rebarps!$C$3:$V$22,A53,B53)</f>
        <v>0</v>
      </c>
      <c r="H53">
        <f t="shared" si="0"/>
        <v>0</v>
      </c>
    </row>
    <row r="54" spans="1:8">
      <c r="A54">
        <f t="shared" si="1"/>
        <v>3</v>
      </c>
      <c r="B54">
        <f t="shared" si="2"/>
        <v>12</v>
      </c>
      <c r="C54" s="65" cm="1">
        <f t="array" ref="C54">IF(G54=0,C$3,check!$C$3/2-INDEX(rebarps!$B$2:$V$22,1,B54+1))</f>
        <v>19</v>
      </c>
      <c r="D54" s="4" cm="1">
        <f t="array" ref="D54">IF(G54=0,D$3,check!$C$4/2-INDEX(rebarps!$B$2:$V$22,A54+1,1))</f>
        <v>14</v>
      </c>
      <c r="E54" s="90">
        <f t="shared" si="3"/>
        <v>-13.999999999999998</v>
      </c>
      <c r="F54" s="90">
        <f t="shared" si="4"/>
        <v>19</v>
      </c>
      <c r="G54" cm="1">
        <f t="array" ref="G54">INDEX(rebarps!$C$3:$V$22,A54,B54)</f>
        <v>0</v>
      </c>
      <c r="H54">
        <f t="shared" si="0"/>
        <v>0</v>
      </c>
    </row>
    <row r="55" spans="1:8">
      <c r="A55">
        <f t="shared" si="1"/>
        <v>3</v>
      </c>
      <c r="B55">
        <f t="shared" si="2"/>
        <v>13</v>
      </c>
      <c r="C55" s="65" cm="1">
        <f t="array" ref="C55">IF(G55=0,C$3,check!$C$3/2-INDEX(rebarps!$B$2:$V$22,1,B55+1))</f>
        <v>19</v>
      </c>
      <c r="D55" s="4" cm="1">
        <f t="array" ref="D55">IF(G55=0,D$3,check!$C$4/2-INDEX(rebarps!$B$2:$V$22,A55+1,1))</f>
        <v>14</v>
      </c>
      <c r="E55" s="90">
        <f t="shared" si="3"/>
        <v>-13.999999999999998</v>
      </c>
      <c r="F55" s="90">
        <f t="shared" si="4"/>
        <v>19</v>
      </c>
      <c r="G55" cm="1">
        <f t="array" ref="G55">INDEX(rebarps!$C$3:$V$22,A55,B55)</f>
        <v>0</v>
      </c>
      <c r="H55">
        <f t="shared" si="0"/>
        <v>0</v>
      </c>
    </row>
    <row r="56" spans="1:8">
      <c r="A56">
        <f t="shared" si="1"/>
        <v>3</v>
      </c>
      <c r="B56">
        <f t="shared" si="2"/>
        <v>14</v>
      </c>
      <c r="C56" s="65" cm="1">
        <f t="array" ref="C56">IF(G56=0,C$3,check!$C$3/2-INDEX(rebarps!$B$2:$V$22,1,B56+1))</f>
        <v>19</v>
      </c>
      <c r="D56" s="4" cm="1">
        <f t="array" ref="D56">IF(G56=0,D$3,check!$C$4/2-INDEX(rebarps!$B$2:$V$22,A56+1,1))</f>
        <v>14</v>
      </c>
      <c r="E56" s="90">
        <f t="shared" si="3"/>
        <v>-13.999999999999998</v>
      </c>
      <c r="F56" s="90">
        <f t="shared" si="4"/>
        <v>19</v>
      </c>
      <c r="G56" cm="1">
        <f t="array" ref="G56">INDEX(rebarps!$C$3:$V$22,A56,B56)</f>
        <v>0</v>
      </c>
      <c r="H56">
        <f t="shared" si="0"/>
        <v>0</v>
      </c>
    </row>
    <row r="57" spans="1:8">
      <c r="A57">
        <f t="shared" si="1"/>
        <v>3</v>
      </c>
      <c r="B57">
        <f t="shared" si="2"/>
        <v>15</v>
      </c>
      <c r="C57" s="65" cm="1">
        <f t="array" ref="C57">IF(G57=0,C$3,check!$C$3/2-INDEX(rebarps!$B$2:$V$22,1,B57+1))</f>
        <v>19</v>
      </c>
      <c r="D57" s="4" cm="1">
        <f t="array" ref="D57">IF(G57=0,D$3,check!$C$4/2-INDEX(rebarps!$B$2:$V$22,A57+1,1))</f>
        <v>14</v>
      </c>
      <c r="E57" s="90">
        <f t="shared" si="3"/>
        <v>-13.999999999999998</v>
      </c>
      <c r="F57" s="90">
        <f t="shared" si="4"/>
        <v>19</v>
      </c>
      <c r="G57" cm="1">
        <f t="array" ref="G57">INDEX(rebarps!$C$3:$V$22,A57,B57)</f>
        <v>0</v>
      </c>
      <c r="H57">
        <f t="shared" si="0"/>
        <v>0</v>
      </c>
    </row>
    <row r="58" spans="1:8">
      <c r="A58">
        <f t="shared" si="1"/>
        <v>3</v>
      </c>
      <c r="B58">
        <f t="shared" si="2"/>
        <v>16</v>
      </c>
      <c r="C58" s="65" cm="1">
        <f t="array" ref="C58">IF(G58=0,C$3,check!$C$3/2-INDEX(rebarps!$B$2:$V$22,1,B58+1))</f>
        <v>19</v>
      </c>
      <c r="D58" s="4" cm="1">
        <f t="array" ref="D58">IF(G58=0,D$3,check!$C$4/2-INDEX(rebarps!$B$2:$V$22,A58+1,1))</f>
        <v>14</v>
      </c>
      <c r="E58" s="90">
        <f t="shared" si="3"/>
        <v>-13.999999999999998</v>
      </c>
      <c r="F58" s="90">
        <f t="shared" si="4"/>
        <v>19</v>
      </c>
      <c r="G58" cm="1">
        <f t="array" ref="G58">INDEX(rebarps!$C$3:$V$22,A58,B58)</f>
        <v>0</v>
      </c>
      <c r="H58">
        <f t="shared" si="0"/>
        <v>0</v>
      </c>
    </row>
    <row r="59" spans="1:8">
      <c r="A59">
        <f t="shared" si="1"/>
        <v>3</v>
      </c>
      <c r="B59">
        <f t="shared" si="2"/>
        <v>17</v>
      </c>
      <c r="C59" s="65" cm="1">
        <f t="array" ref="C59">IF(G59=0,C$3,check!$C$3/2-INDEX(rebarps!$B$2:$V$22,1,B59+1))</f>
        <v>19</v>
      </c>
      <c r="D59" s="4" cm="1">
        <f t="array" ref="D59">IF(G59=0,D$3,check!$C$4/2-INDEX(rebarps!$B$2:$V$22,A59+1,1))</f>
        <v>14</v>
      </c>
      <c r="E59" s="90">
        <f t="shared" si="3"/>
        <v>-13.999999999999998</v>
      </c>
      <c r="F59" s="90">
        <f t="shared" si="4"/>
        <v>19</v>
      </c>
      <c r="G59" cm="1">
        <f t="array" ref="G59">INDEX(rebarps!$C$3:$V$22,A59,B59)</f>
        <v>0</v>
      </c>
      <c r="H59">
        <f t="shared" si="0"/>
        <v>0</v>
      </c>
    </row>
    <row r="60" spans="1:8">
      <c r="A60">
        <f t="shared" si="1"/>
        <v>3</v>
      </c>
      <c r="B60">
        <f t="shared" si="2"/>
        <v>18</v>
      </c>
      <c r="C60" s="65" cm="1">
        <f t="array" ref="C60">IF(G60=0,C$3,check!$C$3/2-INDEX(rebarps!$B$2:$V$22,1,B60+1))</f>
        <v>19</v>
      </c>
      <c r="D60" s="4" cm="1">
        <f t="array" ref="D60">IF(G60=0,D$3,check!$C$4/2-INDEX(rebarps!$B$2:$V$22,A60+1,1))</f>
        <v>14</v>
      </c>
      <c r="E60" s="90">
        <f t="shared" si="3"/>
        <v>-13.999999999999998</v>
      </c>
      <c r="F60" s="90">
        <f t="shared" si="4"/>
        <v>19</v>
      </c>
      <c r="G60" cm="1">
        <f t="array" ref="G60">INDEX(rebarps!$C$3:$V$22,A60,B60)</f>
        <v>0</v>
      </c>
      <c r="H60">
        <f t="shared" si="0"/>
        <v>0</v>
      </c>
    </row>
    <row r="61" spans="1:8">
      <c r="A61">
        <f t="shared" si="1"/>
        <v>3</v>
      </c>
      <c r="B61">
        <f t="shared" si="2"/>
        <v>19</v>
      </c>
      <c r="C61" s="65" cm="1">
        <f t="array" ref="C61">IF(G61=0,C$3,check!$C$3/2-INDEX(rebarps!$B$2:$V$22,1,B61+1))</f>
        <v>19</v>
      </c>
      <c r="D61" s="4" cm="1">
        <f t="array" ref="D61">IF(G61=0,D$3,check!$C$4/2-INDEX(rebarps!$B$2:$V$22,A61+1,1))</f>
        <v>14</v>
      </c>
      <c r="E61" s="90">
        <f t="shared" si="3"/>
        <v>-13.999999999999998</v>
      </c>
      <c r="F61" s="90">
        <f t="shared" si="4"/>
        <v>19</v>
      </c>
      <c r="G61" cm="1">
        <f t="array" ref="G61">INDEX(rebarps!$C$3:$V$22,A61,B61)</f>
        <v>0</v>
      </c>
      <c r="H61">
        <f t="shared" si="0"/>
        <v>0</v>
      </c>
    </row>
    <row r="62" spans="1:8">
      <c r="A62">
        <f t="shared" si="1"/>
        <v>3</v>
      </c>
      <c r="B62">
        <f t="shared" si="2"/>
        <v>20</v>
      </c>
      <c r="C62" s="65" cm="1">
        <f t="array" ref="C62">IF(G62=0,C$3,check!$C$3/2-INDEX(rebarps!$B$2:$V$22,1,B62+1))</f>
        <v>19</v>
      </c>
      <c r="D62" s="4" cm="1">
        <f t="array" ref="D62">IF(G62=0,D$3,check!$C$4/2-INDEX(rebarps!$B$2:$V$22,A62+1,1))</f>
        <v>14</v>
      </c>
      <c r="E62" s="90">
        <f t="shared" si="3"/>
        <v>-13.999999999999998</v>
      </c>
      <c r="F62" s="90">
        <f t="shared" si="4"/>
        <v>19</v>
      </c>
      <c r="G62" cm="1">
        <f t="array" ref="G62">INDEX(rebarps!$C$3:$V$22,A62,B62)</f>
        <v>0</v>
      </c>
      <c r="H62">
        <f t="shared" si="0"/>
        <v>0</v>
      </c>
    </row>
    <row r="63" spans="1:8">
      <c r="A63">
        <f t="shared" si="1"/>
        <v>4</v>
      </c>
      <c r="B63">
        <f t="shared" si="2"/>
        <v>1</v>
      </c>
      <c r="C63" s="65" cm="1">
        <f t="array" ref="C63">IF(G63=0,C$3,check!$C$3/2-INDEX(rebarps!$B$2:$V$22,1,B63+1))</f>
        <v>19</v>
      </c>
      <c r="D63" s="4" cm="1">
        <f t="array" ref="D63">IF(G63=0,D$3,check!$C$4/2-INDEX(rebarps!$B$2:$V$22,A63+1,1))</f>
        <v>-14</v>
      </c>
      <c r="E63" s="90">
        <f t="shared" si="3"/>
        <v>14.000000000000002</v>
      </c>
      <c r="F63" s="90">
        <f t="shared" si="4"/>
        <v>19</v>
      </c>
      <c r="G63" cm="1">
        <f t="array" ref="G63">INDEX(rebarps!$C$3:$V$22,A63,B63)</f>
        <v>6</v>
      </c>
      <c r="H63">
        <f t="shared" si="0"/>
        <v>2.85</v>
      </c>
    </row>
    <row r="64" spans="1:8">
      <c r="A64">
        <f t="shared" si="1"/>
        <v>4</v>
      </c>
      <c r="B64">
        <f t="shared" si="2"/>
        <v>2</v>
      </c>
      <c r="C64" s="65" cm="1">
        <f t="array" ref="C64">IF(G64=0,C$3,check!$C$3/2-INDEX(rebarps!$B$2:$V$22,1,B64+1))</f>
        <v>6.3333333333333357</v>
      </c>
      <c r="D64" s="4" cm="1">
        <f t="array" ref="D64">IF(G64=0,D$3,check!$C$4/2-INDEX(rebarps!$B$2:$V$22,A64+1,1))</f>
        <v>-14</v>
      </c>
      <c r="E64" s="90">
        <f t="shared" si="3"/>
        <v>14</v>
      </c>
      <c r="F64" s="90">
        <f t="shared" si="4"/>
        <v>6.3333333333333348</v>
      </c>
      <c r="G64" cm="1">
        <f t="array" ref="G64">INDEX(rebarps!$C$3:$V$22,A64,B64)</f>
        <v>6</v>
      </c>
      <c r="H64">
        <f t="shared" si="0"/>
        <v>2.85</v>
      </c>
    </row>
    <row r="65" spans="1:8">
      <c r="A65">
        <f t="shared" si="1"/>
        <v>4</v>
      </c>
      <c r="B65">
        <f t="shared" si="2"/>
        <v>3</v>
      </c>
      <c r="C65" s="65" cm="1">
        <f t="array" ref="C65">IF(G65=0,C$3,check!$C$3/2-INDEX(rebarps!$B$2:$V$22,1,B65+1))</f>
        <v>-6.3333333333333321</v>
      </c>
      <c r="D65" s="4" cm="1">
        <f t="array" ref="D65">IF(G65=0,D$3,check!$C$4/2-INDEX(rebarps!$B$2:$V$22,A65+1,1))</f>
        <v>-14</v>
      </c>
      <c r="E65" s="90">
        <f t="shared" si="3"/>
        <v>14</v>
      </c>
      <c r="F65" s="90">
        <f t="shared" si="4"/>
        <v>-6.333333333333333</v>
      </c>
      <c r="G65" cm="1">
        <f t="array" ref="G65">INDEX(rebarps!$C$3:$V$22,A65,B65)</f>
        <v>6</v>
      </c>
      <c r="H65">
        <f t="shared" si="0"/>
        <v>2.85</v>
      </c>
    </row>
    <row r="66" spans="1:8">
      <c r="A66">
        <f t="shared" si="1"/>
        <v>4</v>
      </c>
      <c r="B66">
        <f t="shared" si="2"/>
        <v>4</v>
      </c>
      <c r="C66" s="65" cm="1">
        <f t="array" ref="C66">IF(G66=0,C$3,check!$C$3/2-INDEX(rebarps!$B$2:$V$22,1,B66+1))</f>
        <v>-19</v>
      </c>
      <c r="D66" s="4" cm="1">
        <f t="array" ref="D66">IF(G66=0,D$3,check!$C$4/2-INDEX(rebarps!$B$2:$V$22,A66+1,1))</f>
        <v>-14</v>
      </c>
      <c r="E66" s="90">
        <f t="shared" si="3"/>
        <v>13.999999999999998</v>
      </c>
      <c r="F66" s="90">
        <f t="shared" si="4"/>
        <v>-19</v>
      </c>
      <c r="G66" cm="1">
        <f t="array" ref="G66">INDEX(rebarps!$C$3:$V$22,A66,B66)</f>
        <v>6</v>
      </c>
      <c r="H66">
        <f t="shared" si="0"/>
        <v>2.85</v>
      </c>
    </row>
    <row r="67" spans="1:8">
      <c r="A67">
        <f t="shared" si="1"/>
        <v>4</v>
      </c>
      <c r="B67">
        <f t="shared" si="2"/>
        <v>5</v>
      </c>
      <c r="C67" s="65" cm="1">
        <f t="array" ref="C67">IF(G67=0,C$3,check!$C$3/2-INDEX(rebarps!$B$2:$V$22,1,B67+1))</f>
        <v>19</v>
      </c>
      <c r="D67" s="4" cm="1">
        <f t="array" ref="D67">IF(G67=0,D$3,check!$C$4/2-INDEX(rebarps!$B$2:$V$22,A67+1,1))</f>
        <v>14</v>
      </c>
      <c r="E67" s="90">
        <f t="shared" si="3"/>
        <v>-13.999999999999998</v>
      </c>
      <c r="F67" s="90">
        <f t="shared" si="4"/>
        <v>19</v>
      </c>
      <c r="G67" cm="1">
        <f t="array" ref="G67">INDEX(rebarps!$C$3:$V$22,A67,B67)</f>
        <v>0</v>
      </c>
      <c r="H67">
        <f t="shared" ref="H67:H130" si="5">IF(G67&gt;0,LOOKUP(G67,J$4:J$12,K$4:K$12),0)</f>
        <v>0</v>
      </c>
    </row>
    <row r="68" spans="1:8">
      <c r="A68">
        <f t="shared" ref="A68:A131" si="6">INT((ROW(A67)-2)/20)+1</f>
        <v>4</v>
      </c>
      <c r="B68">
        <f t="shared" ref="B68:B131" si="7">MOD(ROW(B67)-2,20)+1</f>
        <v>6</v>
      </c>
      <c r="C68" s="65" cm="1">
        <f t="array" ref="C68">IF(G68=0,C$3,check!$C$3/2-INDEX(rebarps!$B$2:$V$22,1,B68+1))</f>
        <v>19</v>
      </c>
      <c r="D68" s="4" cm="1">
        <f t="array" ref="D68">IF(G68=0,D$3,check!$C$4/2-INDEX(rebarps!$B$2:$V$22,A68+1,1))</f>
        <v>14</v>
      </c>
      <c r="E68" s="90">
        <f t="shared" ref="E68:E131" si="8">(C68)*$N$2 - (D68)*$O$2</f>
        <v>-13.999999999999998</v>
      </c>
      <c r="F68" s="90">
        <f t="shared" ref="F68:F131" si="9">(C68)*$O$2 + (D68)*$N$2</f>
        <v>19</v>
      </c>
      <c r="G68" cm="1">
        <f t="array" ref="G68">INDEX(rebarps!$C$3:$V$22,A68,B68)</f>
        <v>0</v>
      </c>
      <c r="H68">
        <f t="shared" si="5"/>
        <v>0</v>
      </c>
    </row>
    <row r="69" spans="1:8">
      <c r="A69">
        <f t="shared" si="6"/>
        <v>4</v>
      </c>
      <c r="B69">
        <f t="shared" si="7"/>
        <v>7</v>
      </c>
      <c r="C69" s="65" cm="1">
        <f t="array" ref="C69">IF(G69=0,C$3,check!$C$3/2-INDEX(rebarps!$B$2:$V$22,1,B69+1))</f>
        <v>19</v>
      </c>
      <c r="D69" s="4" cm="1">
        <f t="array" ref="D69">IF(G69=0,D$3,check!$C$4/2-INDEX(rebarps!$B$2:$V$22,A69+1,1))</f>
        <v>14</v>
      </c>
      <c r="E69" s="90">
        <f t="shared" si="8"/>
        <v>-13.999999999999998</v>
      </c>
      <c r="F69" s="90">
        <f t="shared" si="9"/>
        <v>19</v>
      </c>
      <c r="G69" cm="1">
        <f t="array" ref="G69">INDEX(rebarps!$C$3:$V$22,A69,B69)</f>
        <v>0</v>
      </c>
      <c r="H69">
        <f t="shared" si="5"/>
        <v>0</v>
      </c>
    </row>
    <row r="70" spans="1:8">
      <c r="A70">
        <f t="shared" si="6"/>
        <v>4</v>
      </c>
      <c r="B70">
        <f t="shared" si="7"/>
        <v>8</v>
      </c>
      <c r="C70" s="65" cm="1">
        <f t="array" ref="C70">IF(G70=0,C$3,check!$C$3/2-INDEX(rebarps!$B$2:$V$22,1,B70+1))</f>
        <v>19</v>
      </c>
      <c r="D70" s="4" cm="1">
        <f t="array" ref="D70">IF(G70=0,D$3,check!$C$4/2-INDEX(rebarps!$B$2:$V$22,A70+1,1))</f>
        <v>14</v>
      </c>
      <c r="E70" s="90">
        <f t="shared" si="8"/>
        <v>-13.999999999999998</v>
      </c>
      <c r="F70" s="90">
        <f t="shared" si="9"/>
        <v>19</v>
      </c>
      <c r="G70" cm="1">
        <f t="array" ref="G70">INDEX(rebarps!$C$3:$V$22,A70,B70)</f>
        <v>0</v>
      </c>
      <c r="H70">
        <f t="shared" si="5"/>
        <v>0</v>
      </c>
    </row>
    <row r="71" spans="1:8">
      <c r="A71">
        <f t="shared" si="6"/>
        <v>4</v>
      </c>
      <c r="B71">
        <f t="shared" si="7"/>
        <v>9</v>
      </c>
      <c r="C71" s="65" cm="1">
        <f t="array" ref="C71">IF(G71=0,C$3,check!$C$3/2-INDEX(rebarps!$B$2:$V$22,1,B71+1))</f>
        <v>19</v>
      </c>
      <c r="D71" s="4" cm="1">
        <f t="array" ref="D71">IF(G71=0,D$3,check!$C$4/2-INDEX(rebarps!$B$2:$V$22,A71+1,1))</f>
        <v>14</v>
      </c>
      <c r="E71" s="90">
        <f t="shared" si="8"/>
        <v>-13.999999999999998</v>
      </c>
      <c r="F71" s="90">
        <f t="shared" si="9"/>
        <v>19</v>
      </c>
      <c r="G71" cm="1">
        <f t="array" ref="G71">INDEX(rebarps!$C$3:$V$22,A71,B71)</f>
        <v>0</v>
      </c>
      <c r="H71">
        <f t="shared" si="5"/>
        <v>0</v>
      </c>
    </row>
    <row r="72" spans="1:8">
      <c r="A72">
        <f t="shared" si="6"/>
        <v>4</v>
      </c>
      <c r="B72">
        <f t="shared" si="7"/>
        <v>10</v>
      </c>
      <c r="C72" s="65" cm="1">
        <f t="array" ref="C72">IF(G72=0,C$3,check!$C$3/2-INDEX(rebarps!$B$2:$V$22,1,B72+1))</f>
        <v>19</v>
      </c>
      <c r="D72" s="4" cm="1">
        <f t="array" ref="D72">IF(G72=0,D$3,check!$C$4/2-INDEX(rebarps!$B$2:$V$22,A72+1,1))</f>
        <v>14</v>
      </c>
      <c r="E72" s="90">
        <f t="shared" si="8"/>
        <v>-13.999999999999998</v>
      </c>
      <c r="F72" s="90">
        <f t="shared" si="9"/>
        <v>19</v>
      </c>
      <c r="G72" cm="1">
        <f t="array" ref="G72">INDEX(rebarps!$C$3:$V$22,A72,B72)</f>
        <v>0</v>
      </c>
      <c r="H72">
        <f t="shared" si="5"/>
        <v>0</v>
      </c>
    </row>
    <row r="73" spans="1:8">
      <c r="A73">
        <f t="shared" si="6"/>
        <v>4</v>
      </c>
      <c r="B73">
        <f t="shared" si="7"/>
        <v>11</v>
      </c>
      <c r="C73" s="65" cm="1">
        <f t="array" ref="C73">IF(G73=0,C$3,check!$C$3/2-INDEX(rebarps!$B$2:$V$22,1,B73+1))</f>
        <v>19</v>
      </c>
      <c r="D73" s="4" cm="1">
        <f t="array" ref="D73">IF(G73=0,D$3,check!$C$4/2-INDEX(rebarps!$B$2:$V$22,A73+1,1))</f>
        <v>14</v>
      </c>
      <c r="E73" s="90">
        <f t="shared" si="8"/>
        <v>-13.999999999999998</v>
      </c>
      <c r="F73" s="90">
        <f t="shared" si="9"/>
        <v>19</v>
      </c>
      <c r="G73" cm="1">
        <f t="array" ref="G73">INDEX(rebarps!$C$3:$V$22,A73,B73)</f>
        <v>0</v>
      </c>
      <c r="H73">
        <f t="shared" si="5"/>
        <v>0</v>
      </c>
    </row>
    <row r="74" spans="1:8">
      <c r="A74">
        <f t="shared" si="6"/>
        <v>4</v>
      </c>
      <c r="B74">
        <f t="shared" si="7"/>
        <v>12</v>
      </c>
      <c r="C74" s="65" cm="1">
        <f t="array" ref="C74">IF(G74=0,C$3,check!$C$3/2-INDEX(rebarps!$B$2:$V$22,1,B74+1))</f>
        <v>19</v>
      </c>
      <c r="D74" s="4" cm="1">
        <f t="array" ref="D74">IF(G74=0,D$3,check!$C$4/2-INDEX(rebarps!$B$2:$V$22,A74+1,1))</f>
        <v>14</v>
      </c>
      <c r="E74" s="90">
        <f t="shared" si="8"/>
        <v>-13.999999999999998</v>
      </c>
      <c r="F74" s="90">
        <f t="shared" si="9"/>
        <v>19</v>
      </c>
      <c r="G74" cm="1">
        <f t="array" ref="G74">INDEX(rebarps!$C$3:$V$22,A74,B74)</f>
        <v>0</v>
      </c>
      <c r="H74">
        <f t="shared" si="5"/>
        <v>0</v>
      </c>
    </row>
    <row r="75" spans="1:8">
      <c r="A75">
        <f t="shared" si="6"/>
        <v>4</v>
      </c>
      <c r="B75">
        <f t="shared" si="7"/>
        <v>13</v>
      </c>
      <c r="C75" s="65" cm="1">
        <f t="array" ref="C75">IF(G75=0,C$3,check!$C$3/2-INDEX(rebarps!$B$2:$V$22,1,B75+1))</f>
        <v>19</v>
      </c>
      <c r="D75" s="4" cm="1">
        <f t="array" ref="D75">IF(G75=0,D$3,check!$C$4/2-INDEX(rebarps!$B$2:$V$22,A75+1,1))</f>
        <v>14</v>
      </c>
      <c r="E75" s="90">
        <f t="shared" si="8"/>
        <v>-13.999999999999998</v>
      </c>
      <c r="F75" s="90">
        <f t="shared" si="9"/>
        <v>19</v>
      </c>
      <c r="G75" cm="1">
        <f t="array" ref="G75">INDEX(rebarps!$C$3:$V$22,A75,B75)</f>
        <v>0</v>
      </c>
      <c r="H75">
        <f t="shared" si="5"/>
        <v>0</v>
      </c>
    </row>
    <row r="76" spans="1:8">
      <c r="A76">
        <f t="shared" si="6"/>
        <v>4</v>
      </c>
      <c r="B76">
        <f t="shared" si="7"/>
        <v>14</v>
      </c>
      <c r="C76" s="65" cm="1">
        <f t="array" ref="C76">IF(G76=0,C$3,check!$C$3/2-INDEX(rebarps!$B$2:$V$22,1,B76+1))</f>
        <v>19</v>
      </c>
      <c r="D76" s="4" cm="1">
        <f t="array" ref="D76">IF(G76=0,D$3,check!$C$4/2-INDEX(rebarps!$B$2:$V$22,A76+1,1))</f>
        <v>14</v>
      </c>
      <c r="E76" s="90">
        <f t="shared" si="8"/>
        <v>-13.999999999999998</v>
      </c>
      <c r="F76" s="90">
        <f t="shared" si="9"/>
        <v>19</v>
      </c>
      <c r="G76" cm="1">
        <f t="array" ref="G76">INDEX(rebarps!$C$3:$V$22,A76,B76)</f>
        <v>0</v>
      </c>
      <c r="H76">
        <f t="shared" si="5"/>
        <v>0</v>
      </c>
    </row>
    <row r="77" spans="1:8">
      <c r="A77">
        <f t="shared" si="6"/>
        <v>4</v>
      </c>
      <c r="B77">
        <f t="shared" si="7"/>
        <v>15</v>
      </c>
      <c r="C77" s="65" cm="1">
        <f t="array" ref="C77">IF(G77=0,C$3,check!$C$3/2-INDEX(rebarps!$B$2:$V$22,1,B77+1))</f>
        <v>19</v>
      </c>
      <c r="D77" s="4" cm="1">
        <f t="array" ref="D77">IF(G77=0,D$3,check!$C$4/2-INDEX(rebarps!$B$2:$V$22,A77+1,1))</f>
        <v>14</v>
      </c>
      <c r="E77" s="90">
        <f t="shared" si="8"/>
        <v>-13.999999999999998</v>
      </c>
      <c r="F77" s="90">
        <f t="shared" si="9"/>
        <v>19</v>
      </c>
      <c r="G77" cm="1">
        <f t="array" ref="G77">INDEX(rebarps!$C$3:$V$22,A77,B77)</f>
        <v>0</v>
      </c>
      <c r="H77">
        <f t="shared" si="5"/>
        <v>0</v>
      </c>
    </row>
    <row r="78" spans="1:8">
      <c r="A78">
        <f t="shared" si="6"/>
        <v>4</v>
      </c>
      <c r="B78">
        <f t="shared" si="7"/>
        <v>16</v>
      </c>
      <c r="C78" s="65" cm="1">
        <f t="array" ref="C78">IF(G78=0,C$3,check!$C$3/2-INDEX(rebarps!$B$2:$V$22,1,B78+1))</f>
        <v>19</v>
      </c>
      <c r="D78" s="4" cm="1">
        <f t="array" ref="D78">IF(G78=0,D$3,check!$C$4/2-INDEX(rebarps!$B$2:$V$22,A78+1,1))</f>
        <v>14</v>
      </c>
      <c r="E78" s="90">
        <f t="shared" si="8"/>
        <v>-13.999999999999998</v>
      </c>
      <c r="F78" s="90">
        <f t="shared" si="9"/>
        <v>19</v>
      </c>
      <c r="G78" cm="1">
        <f t="array" ref="G78">INDEX(rebarps!$C$3:$V$22,A78,B78)</f>
        <v>0</v>
      </c>
      <c r="H78">
        <f t="shared" si="5"/>
        <v>0</v>
      </c>
    </row>
    <row r="79" spans="1:8">
      <c r="A79">
        <f t="shared" si="6"/>
        <v>4</v>
      </c>
      <c r="B79">
        <f t="shared" si="7"/>
        <v>17</v>
      </c>
      <c r="C79" s="65" cm="1">
        <f t="array" ref="C79">IF(G79=0,C$3,check!$C$3/2-INDEX(rebarps!$B$2:$V$22,1,B79+1))</f>
        <v>19</v>
      </c>
      <c r="D79" s="4" cm="1">
        <f t="array" ref="D79">IF(G79=0,D$3,check!$C$4/2-INDEX(rebarps!$B$2:$V$22,A79+1,1))</f>
        <v>14</v>
      </c>
      <c r="E79" s="90">
        <f t="shared" si="8"/>
        <v>-13.999999999999998</v>
      </c>
      <c r="F79" s="90">
        <f t="shared" si="9"/>
        <v>19</v>
      </c>
      <c r="G79" cm="1">
        <f t="array" ref="G79">INDEX(rebarps!$C$3:$V$22,A79,B79)</f>
        <v>0</v>
      </c>
      <c r="H79">
        <f t="shared" si="5"/>
        <v>0</v>
      </c>
    </row>
    <row r="80" spans="1:8">
      <c r="A80">
        <f t="shared" si="6"/>
        <v>4</v>
      </c>
      <c r="B80">
        <f t="shared" si="7"/>
        <v>18</v>
      </c>
      <c r="C80" s="65" cm="1">
        <f t="array" ref="C80">IF(G80=0,C$3,check!$C$3/2-INDEX(rebarps!$B$2:$V$22,1,B80+1))</f>
        <v>19</v>
      </c>
      <c r="D80" s="4" cm="1">
        <f t="array" ref="D80">IF(G80=0,D$3,check!$C$4/2-INDEX(rebarps!$B$2:$V$22,A80+1,1))</f>
        <v>14</v>
      </c>
      <c r="E80" s="90">
        <f t="shared" si="8"/>
        <v>-13.999999999999998</v>
      </c>
      <c r="F80" s="90">
        <f t="shared" si="9"/>
        <v>19</v>
      </c>
      <c r="G80" cm="1">
        <f t="array" ref="G80">INDEX(rebarps!$C$3:$V$22,A80,B80)</f>
        <v>0</v>
      </c>
      <c r="H80">
        <f t="shared" si="5"/>
        <v>0</v>
      </c>
    </row>
    <row r="81" spans="1:8">
      <c r="A81">
        <f t="shared" si="6"/>
        <v>4</v>
      </c>
      <c r="B81">
        <f t="shared" si="7"/>
        <v>19</v>
      </c>
      <c r="C81" s="65" cm="1">
        <f t="array" ref="C81">IF(G81=0,C$3,check!$C$3/2-INDEX(rebarps!$B$2:$V$22,1,B81+1))</f>
        <v>19</v>
      </c>
      <c r="D81" s="4" cm="1">
        <f t="array" ref="D81">IF(G81=0,D$3,check!$C$4/2-INDEX(rebarps!$B$2:$V$22,A81+1,1))</f>
        <v>14</v>
      </c>
      <c r="E81" s="90">
        <f t="shared" si="8"/>
        <v>-13.999999999999998</v>
      </c>
      <c r="F81" s="90">
        <f t="shared" si="9"/>
        <v>19</v>
      </c>
      <c r="G81" cm="1">
        <f t="array" ref="G81">INDEX(rebarps!$C$3:$V$22,A81,B81)</f>
        <v>0</v>
      </c>
      <c r="H81">
        <f t="shared" si="5"/>
        <v>0</v>
      </c>
    </row>
    <row r="82" spans="1:8">
      <c r="A82">
        <f t="shared" si="6"/>
        <v>4</v>
      </c>
      <c r="B82">
        <f t="shared" si="7"/>
        <v>20</v>
      </c>
      <c r="C82" s="65" cm="1">
        <f t="array" ref="C82">IF(G82=0,C$3,check!$C$3/2-INDEX(rebarps!$B$2:$V$22,1,B82+1))</f>
        <v>19</v>
      </c>
      <c r="D82" s="4" cm="1">
        <f t="array" ref="D82">IF(G82=0,D$3,check!$C$4/2-INDEX(rebarps!$B$2:$V$22,A82+1,1))</f>
        <v>14</v>
      </c>
      <c r="E82" s="90">
        <f t="shared" si="8"/>
        <v>-13.999999999999998</v>
      </c>
      <c r="F82" s="90">
        <f t="shared" si="9"/>
        <v>19</v>
      </c>
      <c r="G82" cm="1">
        <f t="array" ref="G82">INDEX(rebarps!$C$3:$V$22,A82,B82)</f>
        <v>0</v>
      </c>
      <c r="H82">
        <f t="shared" si="5"/>
        <v>0</v>
      </c>
    </row>
    <row r="83" spans="1:8">
      <c r="A83">
        <f t="shared" si="6"/>
        <v>5</v>
      </c>
      <c r="B83">
        <f t="shared" si="7"/>
        <v>1</v>
      </c>
      <c r="C83" s="65" cm="1">
        <f t="array" ref="C83">IF(G83=0,C$3,check!$C$3/2-INDEX(rebarps!$B$2:$V$22,1,B83+1))</f>
        <v>19</v>
      </c>
      <c r="D83" s="4" cm="1">
        <f t="array" ref="D83">IF(G83=0,D$3,check!$C$4/2-INDEX(rebarps!$B$2:$V$22,A83+1,1))</f>
        <v>14</v>
      </c>
      <c r="E83" s="90">
        <f t="shared" si="8"/>
        <v>-13.999999999999998</v>
      </c>
      <c r="F83" s="90">
        <f t="shared" si="9"/>
        <v>19</v>
      </c>
      <c r="G83" cm="1">
        <f t="array" ref="G83">INDEX(rebarps!$C$3:$V$22,A83,B83)</f>
        <v>0</v>
      </c>
      <c r="H83">
        <f t="shared" si="5"/>
        <v>0</v>
      </c>
    </row>
    <row r="84" spans="1:8">
      <c r="A84">
        <f t="shared" si="6"/>
        <v>5</v>
      </c>
      <c r="B84">
        <f t="shared" si="7"/>
        <v>2</v>
      </c>
      <c r="C84" s="65" cm="1">
        <f t="array" ref="C84">IF(G84=0,C$3,check!$C$3/2-INDEX(rebarps!$B$2:$V$22,1,B84+1))</f>
        <v>19</v>
      </c>
      <c r="D84" s="4" cm="1">
        <f t="array" ref="D84">IF(G84=0,D$3,check!$C$4/2-INDEX(rebarps!$B$2:$V$22,A84+1,1))</f>
        <v>14</v>
      </c>
      <c r="E84" s="90">
        <f t="shared" si="8"/>
        <v>-13.999999999999998</v>
      </c>
      <c r="F84" s="90">
        <f t="shared" si="9"/>
        <v>19</v>
      </c>
      <c r="G84" cm="1">
        <f t="array" ref="G84">INDEX(rebarps!$C$3:$V$22,A84,B84)</f>
        <v>0</v>
      </c>
      <c r="H84">
        <f t="shared" si="5"/>
        <v>0</v>
      </c>
    </row>
    <row r="85" spans="1:8">
      <c r="A85">
        <f t="shared" si="6"/>
        <v>5</v>
      </c>
      <c r="B85">
        <f t="shared" si="7"/>
        <v>3</v>
      </c>
      <c r="C85" s="65" cm="1">
        <f t="array" ref="C85">IF(G85=0,C$3,check!$C$3/2-INDEX(rebarps!$B$2:$V$22,1,B85+1))</f>
        <v>19</v>
      </c>
      <c r="D85" s="4" cm="1">
        <f t="array" ref="D85">IF(G85=0,D$3,check!$C$4/2-INDEX(rebarps!$B$2:$V$22,A85+1,1))</f>
        <v>14</v>
      </c>
      <c r="E85" s="90">
        <f t="shared" si="8"/>
        <v>-13.999999999999998</v>
      </c>
      <c r="F85" s="90">
        <f t="shared" si="9"/>
        <v>19</v>
      </c>
      <c r="G85" cm="1">
        <f t="array" ref="G85">INDEX(rebarps!$C$3:$V$22,A85,B85)</f>
        <v>0</v>
      </c>
      <c r="H85">
        <f t="shared" si="5"/>
        <v>0</v>
      </c>
    </row>
    <row r="86" spans="1:8">
      <c r="A86">
        <f t="shared" si="6"/>
        <v>5</v>
      </c>
      <c r="B86">
        <f t="shared" si="7"/>
        <v>4</v>
      </c>
      <c r="C86" s="65" cm="1">
        <f t="array" ref="C86">IF(G86=0,C$3,check!$C$3/2-INDEX(rebarps!$B$2:$V$22,1,B86+1))</f>
        <v>19</v>
      </c>
      <c r="D86" s="4" cm="1">
        <f t="array" ref="D86">IF(G86=0,D$3,check!$C$4/2-INDEX(rebarps!$B$2:$V$22,A86+1,1))</f>
        <v>14</v>
      </c>
      <c r="E86" s="90">
        <f t="shared" si="8"/>
        <v>-13.999999999999998</v>
      </c>
      <c r="F86" s="90">
        <f t="shared" si="9"/>
        <v>19</v>
      </c>
      <c r="G86" cm="1">
        <f t="array" ref="G86">INDEX(rebarps!$C$3:$V$22,A86,B86)</f>
        <v>0</v>
      </c>
      <c r="H86">
        <f t="shared" si="5"/>
        <v>0</v>
      </c>
    </row>
    <row r="87" spans="1:8">
      <c r="A87">
        <f t="shared" si="6"/>
        <v>5</v>
      </c>
      <c r="B87">
        <f t="shared" si="7"/>
        <v>5</v>
      </c>
      <c r="C87" s="65" cm="1">
        <f t="array" ref="C87">IF(G87=0,C$3,check!$C$3/2-INDEX(rebarps!$B$2:$V$22,1,B87+1))</f>
        <v>19</v>
      </c>
      <c r="D87" s="4" cm="1">
        <f t="array" ref="D87">IF(G87=0,D$3,check!$C$4/2-INDEX(rebarps!$B$2:$V$22,A87+1,1))</f>
        <v>14</v>
      </c>
      <c r="E87" s="90">
        <f t="shared" si="8"/>
        <v>-13.999999999999998</v>
      </c>
      <c r="F87" s="90">
        <f t="shared" si="9"/>
        <v>19</v>
      </c>
      <c r="G87" cm="1">
        <f t="array" ref="G87">INDEX(rebarps!$C$3:$V$22,A87,B87)</f>
        <v>0</v>
      </c>
      <c r="H87">
        <f t="shared" si="5"/>
        <v>0</v>
      </c>
    </row>
    <row r="88" spans="1:8">
      <c r="A88">
        <f t="shared" si="6"/>
        <v>5</v>
      </c>
      <c r="B88">
        <f t="shared" si="7"/>
        <v>6</v>
      </c>
      <c r="C88" s="65" cm="1">
        <f t="array" ref="C88">IF(G88=0,C$3,check!$C$3/2-INDEX(rebarps!$B$2:$V$22,1,B88+1))</f>
        <v>19</v>
      </c>
      <c r="D88" s="4" cm="1">
        <f t="array" ref="D88">IF(G88=0,D$3,check!$C$4/2-INDEX(rebarps!$B$2:$V$22,A88+1,1))</f>
        <v>14</v>
      </c>
      <c r="E88" s="90">
        <f t="shared" si="8"/>
        <v>-13.999999999999998</v>
      </c>
      <c r="F88" s="90">
        <f t="shared" si="9"/>
        <v>19</v>
      </c>
      <c r="G88" cm="1">
        <f t="array" ref="G88">INDEX(rebarps!$C$3:$V$22,A88,B88)</f>
        <v>0</v>
      </c>
      <c r="H88">
        <f t="shared" si="5"/>
        <v>0</v>
      </c>
    </row>
    <row r="89" spans="1:8">
      <c r="A89">
        <f t="shared" si="6"/>
        <v>5</v>
      </c>
      <c r="B89">
        <f t="shared" si="7"/>
        <v>7</v>
      </c>
      <c r="C89" s="65" cm="1">
        <f t="array" ref="C89">IF(G89=0,C$3,check!$C$3/2-INDEX(rebarps!$B$2:$V$22,1,B89+1))</f>
        <v>19</v>
      </c>
      <c r="D89" s="4" cm="1">
        <f t="array" ref="D89">IF(G89=0,D$3,check!$C$4/2-INDEX(rebarps!$B$2:$V$22,A89+1,1))</f>
        <v>14</v>
      </c>
      <c r="E89" s="90">
        <f t="shared" si="8"/>
        <v>-13.999999999999998</v>
      </c>
      <c r="F89" s="90">
        <f t="shared" si="9"/>
        <v>19</v>
      </c>
      <c r="G89" cm="1">
        <f t="array" ref="G89">INDEX(rebarps!$C$3:$V$22,A89,B89)</f>
        <v>0</v>
      </c>
      <c r="H89">
        <f t="shared" si="5"/>
        <v>0</v>
      </c>
    </row>
    <row r="90" spans="1:8">
      <c r="A90">
        <f t="shared" si="6"/>
        <v>5</v>
      </c>
      <c r="B90">
        <f t="shared" si="7"/>
        <v>8</v>
      </c>
      <c r="C90" s="65" cm="1">
        <f t="array" ref="C90">IF(G90=0,C$3,check!$C$3/2-INDEX(rebarps!$B$2:$V$22,1,B90+1))</f>
        <v>19</v>
      </c>
      <c r="D90" s="4" cm="1">
        <f t="array" ref="D90">IF(G90=0,D$3,check!$C$4/2-INDEX(rebarps!$B$2:$V$22,A90+1,1))</f>
        <v>14</v>
      </c>
      <c r="E90" s="90">
        <f t="shared" si="8"/>
        <v>-13.999999999999998</v>
      </c>
      <c r="F90" s="90">
        <f t="shared" si="9"/>
        <v>19</v>
      </c>
      <c r="G90" cm="1">
        <f t="array" ref="G90">INDEX(rebarps!$C$3:$V$22,A90,B90)</f>
        <v>0</v>
      </c>
      <c r="H90">
        <f t="shared" si="5"/>
        <v>0</v>
      </c>
    </row>
    <row r="91" spans="1:8">
      <c r="A91">
        <f t="shared" si="6"/>
        <v>5</v>
      </c>
      <c r="B91">
        <f t="shared" si="7"/>
        <v>9</v>
      </c>
      <c r="C91" s="65" cm="1">
        <f t="array" ref="C91">IF(G91=0,C$3,check!$C$3/2-INDEX(rebarps!$B$2:$V$22,1,B91+1))</f>
        <v>19</v>
      </c>
      <c r="D91" s="4" cm="1">
        <f t="array" ref="D91">IF(G91=0,D$3,check!$C$4/2-INDEX(rebarps!$B$2:$V$22,A91+1,1))</f>
        <v>14</v>
      </c>
      <c r="E91" s="90">
        <f t="shared" si="8"/>
        <v>-13.999999999999998</v>
      </c>
      <c r="F91" s="90">
        <f t="shared" si="9"/>
        <v>19</v>
      </c>
      <c r="G91" cm="1">
        <f t="array" ref="G91">INDEX(rebarps!$C$3:$V$22,A91,B91)</f>
        <v>0</v>
      </c>
      <c r="H91">
        <f t="shared" si="5"/>
        <v>0</v>
      </c>
    </row>
    <row r="92" spans="1:8">
      <c r="A92">
        <f t="shared" si="6"/>
        <v>5</v>
      </c>
      <c r="B92">
        <f t="shared" si="7"/>
        <v>10</v>
      </c>
      <c r="C92" s="65" cm="1">
        <f t="array" ref="C92">IF(G92=0,C$3,check!$C$3/2-INDEX(rebarps!$B$2:$V$22,1,B92+1))</f>
        <v>19</v>
      </c>
      <c r="D92" s="4" cm="1">
        <f t="array" ref="D92">IF(G92=0,D$3,check!$C$4/2-INDEX(rebarps!$B$2:$V$22,A92+1,1))</f>
        <v>14</v>
      </c>
      <c r="E92" s="90">
        <f t="shared" si="8"/>
        <v>-13.999999999999998</v>
      </c>
      <c r="F92" s="90">
        <f t="shared" si="9"/>
        <v>19</v>
      </c>
      <c r="G92" cm="1">
        <f t="array" ref="G92">INDEX(rebarps!$C$3:$V$22,A92,B92)</f>
        <v>0</v>
      </c>
      <c r="H92">
        <f t="shared" si="5"/>
        <v>0</v>
      </c>
    </row>
    <row r="93" spans="1:8">
      <c r="A93">
        <f t="shared" si="6"/>
        <v>5</v>
      </c>
      <c r="B93">
        <f t="shared" si="7"/>
        <v>11</v>
      </c>
      <c r="C93" s="65" cm="1">
        <f t="array" ref="C93">IF(G93=0,C$3,check!$C$3/2-INDEX(rebarps!$B$2:$V$22,1,B93+1))</f>
        <v>19</v>
      </c>
      <c r="D93" s="4" cm="1">
        <f t="array" ref="D93">IF(G93=0,D$3,check!$C$4/2-INDEX(rebarps!$B$2:$V$22,A93+1,1))</f>
        <v>14</v>
      </c>
      <c r="E93" s="90">
        <f t="shared" si="8"/>
        <v>-13.999999999999998</v>
      </c>
      <c r="F93" s="90">
        <f t="shared" si="9"/>
        <v>19</v>
      </c>
      <c r="G93" cm="1">
        <f t="array" ref="G93">INDEX(rebarps!$C$3:$V$22,A93,B93)</f>
        <v>0</v>
      </c>
      <c r="H93">
        <f t="shared" si="5"/>
        <v>0</v>
      </c>
    </row>
    <row r="94" spans="1:8">
      <c r="A94">
        <f t="shared" si="6"/>
        <v>5</v>
      </c>
      <c r="B94">
        <f t="shared" si="7"/>
        <v>12</v>
      </c>
      <c r="C94" s="65" cm="1">
        <f t="array" ref="C94">IF(G94=0,C$3,check!$C$3/2-INDEX(rebarps!$B$2:$V$22,1,B94+1))</f>
        <v>19</v>
      </c>
      <c r="D94" s="4" cm="1">
        <f t="array" ref="D94">IF(G94=0,D$3,check!$C$4/2-INDEX(rebarps!$B$2:$V$22,A94+1,1))</f>
        <v>14</v>
      </c>
      <c r="E94" s="90">
        <f t="shared" si="8"/>
        <v>-13.999999999999998</v>
      </c>
      <c r="F94" s="90">
        <f t="shared" si="9"/>
        <v>19</v>
      </c>
      <c r="G94" cm="1">
        <f t="array" ref="G94">INDEX(rebarps!$C$3:$V$22,A94,B94)</f>
        <v>0</v>
      </c>
      <c r="H94">
        <f t="shared" si="5"/>
        <v>0</v>
      </c>
    </row>
    <row r="95" spans="1:8">
      <c r="A95">
        <f t="shared" si="6"/>
        <v>5</v>
      </c>
      <c r="B95">
        <f t="shared" si="7"/>
        <v>13</v>
      </c>
      <c r="C95" s="65" cm="1">
        <f t="array" ref="C95">IF(G95=0,C$3,check!$C$3/2-INDEX(rebarps!$B$2:$V$22,1,B95+1))</f>
        <v>19</v>
      </c>
      <c r="D95" s="4" cm="1">
        <f t="array" ref="D95">IF(G95=0,D$3,check!$C$4/2-INDEX(rebarps!$B$2:$V$22,A95+1,1))</f>
        <v>14</v>
      </c>
      <c r="E95" s="90">
        <f t="shared" si="8"/>
        <v>-13.999999999999998</v>
      </c>
      <c r="F95" s="90">
        <f t="shared" si="9"/>
        <v>19</v>
      </c>
      <c r="G95" cm="1">
        <f t="array" ref="G95">INDEX(rebarps!$C$3:$V$22,A95,B95)</f>
        <v>0</v>
      </c>
      <c r="H95">
        <f t="shared" si="5"/>
        <v>0</v>
      </c>
    </row>
    <row r="96" spans="1:8">
      <c r="A96">
        <f t="shared" si="6"/>
        <v>5</v>
      </c>
      <c r="B96">
        <f t="shared" si="7"/>
        <v>14</v>
      </c>
      <c r="C96" s="65" cm="1">
        <f t="array" ref="C96">IF(G96=0,C$3,check!$C$3/2-INDEX(rebarps!$B$2:$V$22,1,B96+1))</f>
        <v>19</v>
      </c>
      <c r="D96" s="4" cm="1">
        <f t="array" ref="D96">IF(G96=0,D$3,check!$C$4/2-INDEX(rebarps!$B$2:$V$22,A96+1,1))</f>
        <v>14</v>
      </c>
      <c r="E96" s="90">
        <f t="shared" si="8"/>
        <v>-13.999999999999998</v>
      </c>
      <c r="F96" s="90">
        <f t="shared" si="9"/>
        <v>19</v>
      </c>
      <c r="G96" cm="1">
        <f t="array" ref="G96">INDEX(rebarps!$C$3:$V$22,A96,B96)</f>
        <v>0</v>
      </c>
      <c r="H96">
        <f t="shared" si="5"/>
        <v>0</v>
      </c>
    </row>
    <row r="97" spans="1:8">
      <c r="A97">
        <f t="shared" si="6"/>
        <v>5</v>
      </c>
      <c r="B97">
        <f t="shared" si="7"/>
        <v>15</v>
      </c>
      <c r="C97" s="65" cm="1">
        <f t="array" ref="C97">IF(G97=0,C$3,check!$C$3/2-INDEX(rebarps!$B$2:$V$22,1,B97+1))</f>
        <v>19</v>
      </c>
      <c r="D97" s="4" cm="1">
        <f t="array" ref="D97">IF(G97=0,D$3,check!$C$4/2-INDEX(rebarps!$B$2:$V$22,A97+1,1))</f>
        <v>14</v>
      </c>
      <c r="E97" s="90">
        <f t="shared" si="8"/>
        <v>-13.999999999999998</v>
      </c>
      <c r="F97" s="90">
        <f t="shared" si="9"/>
        <v>19</v>
      </c>
      <c r="G97" cm="1">
        <f t="array" ref="G97">INDEX(rebarps!$C$3:$V$22,A97,B97)</f>
        <v>0</v>
      </c>
      <c r="H97">
        <f t="shared" si="5"/>
        <v>0</v>
      </c>
    </row>
    <row r="98" spans="1:8">
      <c r="A98">
        <f t="shared" si="6"/>
        <v>5</v>
      </c>
      <c r="B98">
        <f t="shared" si="7"/>
        <v>16</v>
      </c>
      <c r="C98" s="65" cm="1">
        <f t="array" ref="C98">IF(G98=0,C$3,check!$C$3/2-INDEX(rebarps!$B$2:$V$22,1,B98+1))</f>
        <v>19</v>
      </c>
      <c r="D98" s="4" cm="1">
        <f t="array" ref="D98">IF(G98=0,D$3,check!$C$4/2-INDEX(rebarps!$B$2:$V$22,A98+1,1))</f>
        <v>14</v>
      </c>
      <c r="E98" s="90">
        <f t="shared" si="8"/>
        <v>-13.999999999999998</v>
      </c>
      <c r="F98" s="90">
        <f t="shared" si="9"/>
        <v>19</v>
      </c>
      <c r="G98" cm="1">
        <f t="array" ref="G98">INDEX(rebarps!$C$3:$V$22,A98,B98)</f>
        <v>0</v>
      </c>
      <c r="H98">
        <f t="shared" si="5"/>
        <v>0</v>
      </c>
    </row>
    <row r="99" spans="1:8">
      <c r="A99">
        <f t="shared" si="6"/>
        <v>5</v>
      </c>
      <c r="B99">
        <f t="shared" si="7"/>
        <v>17</v>
      </c>
      <c r="C99" s="65" cm="1">
        <f t="array" ref="C99">IF(G99=0,C$3,check!$C$3/2-INDEX(rebarps!$B$2:$V$22,1,B99+1))</f>
        <v>19</v>
      </c>
      <c r="D99" s="4" cm="1">
        <f t="array" ref="D99">IF(G99=0,D$3,check!$C$4/2-INDEX(rebarps!$B$2:$V$22,A99+1,1))</f>
        <v>14</v>
      </c>
      <c r="E99" s="90">
        <f t="shared" si="8"/>
        <v>-13.999999999999998</v>
      </c>
      <c r="F99" s="90">
        <f t="shared" si="9"/>
        <v>19</v>
      </c>
      <c r="G99" cm="1">
        <f t="array" ref="G99">INDEX(rebarps!$C$3:$V$22,A99,B99)</f>
        <v>0</v>
      </c>
      <c r="H99">
        <f t="shared" si="5"/>
        <v>0</v>
      </c>
    </row>
    <row r="100" spans="1:8">
      <c r="A100">
        <f t="shared" si="6"/>
        <v>5</v>
      </c>
      <c r="B100">
        <f t="shared" si="7"/>
        <v>18</v>
      </c>
      <c r="C100" s="65" cm="1">
        <f t="array" ref="C100">IF(G100=0,C$3,check!$C$3/2-INDEX(rebarps!$B$2:$V$22,1,B100+1))</f>
        <v>19</v>
      </c>
      <c r="D100" s="4" cm="1">
        <f t="array" ref="D100">IF(G100=0,D$3,check!$C$4/2-INDEX(rebarps!$B$2:$V$22,A100+1,1))</f>
        <v>14</v>
      </c>
      <c r="E100" s="90">
        <f t="shared" si="8"/>
        <v>-13.999999999999998</v>
      </c>
      <c r="F100" s="90">
        <f t="shared" si="9"/>
        <v>19</v>
      </c>
      <c r="G100" cm="1">
        <f t="array" ref="G100">INDEX(rebarps!$C$3:$V$22,A100,B100)</f>
        <v>0</v>
      </c>
      <c r="H100">
        <f t="shared" si="5"/>
        <v>0</v>
      </c>
    </row>
    <row r="101" spans="1:8">
      <c r="A101">
        <f t="shared" si="6"/>
        <v>5</v>
      </c>
      <c r="B101">
        <f t="shared" si="7"/>
        <v>19</v>
      </c>
      <c r="C101" s="65" cm="1">
        <f t="array" ref="C101">IF(G101=0,C$3,check!$C$3/2-INDEX(rebarps!$B$2:$V$22,1,B101+1))</f>
        <v>19</v>
      </c>
      <c r="D101" s="4" cm="1">
        <f t="array" ref="D101">IF(G101=0,D$3,check!$C$4/2-INDEX(rebarps!$B$2:$V$22,A101+1,1))</f>
        <v>14</v>
      </c>
      <c r="E101" s="90">
        <f t="shared" si="8"/>
        <v>-13.999999999999998</v>
      </c>
      <c r="F101" s="90">
        <f t="shared" si="9"/>
        <v>19</v>
      </c>
      <c r="G101" cm="1">
        <f t="array" ref="G101">INDEX(rebarps!$C$3:$V$22,A101,B101)</f>
        <v>0</v>
      </c>
      <c r="H101">
        <f t="shared" si="5"/>
        <v>0</v>
      </c>
    </row>
    <row r="102" spans="1:8">
      <c r="A102">
        <f t="shared" si="6"/>
        <v>5</v>
      </c>
      <c r="B102">
        <f t="shared" si="7"/>
        <v>20</v>
      </c>
      <c r="C102" s="65" cm="1">
        <f t="array" ref="C102">IF(G102=0,C$3,check!$C$3/2-INDEX(rebarps!$B$2:$V$22,1,B102+1))</f>
        <v>19</v>
      </c>
      <c r="D102" s="4" cm="1">
        <f t="array" ref="D102">IF(G102=0,D$3,check!$C$4/2-INDEX(rebarps!$B$2:$V$22,A102+1,1))</f>
        <v>14</v>
      </c>
      <c r="E102" s="90">
        <f t="shared" si="8"/>
        <v>-13.999999999999998</v>
      </c>
      <c r="F102" s="90">
        <f t="shared" si="9"/>
        <v>19</v>
      </c>
      <c r="G102" cm="1">
        <f t="array" ref="G102">INDEX(rebarps!$C$3:$V$22,A102,B102)</f>
        <v>0</v>
      </c>
      <c r="H102">
        <f t="shared" si="5"/>
        <v>0</v>
      </c>
    </row>
    <row r="103" spans="1:8">
      <c r="A103">
        <f t="shared" si="6"/>
        <v>6</v>
      </c>
      <c r="B103">
        <f t="shared" si="7"/>
        <v>1</v>
      </c>
      <c r="C103" s="65" cm="1">
        <f t="array" ref="C103">IF(G103=0,C$3,check!$C$3/2-INDEX(rebarps!$B$2:$V$22,1,B103+1))</f>
        <v>19</v>
      </c>
      <c r="D103" s="4" cm="1">
        <f t="array" ref="D103">IF(G103=0,D$3,check!$C$4/2-INDEX(rebarps!$B$2:$V$22,A103+1,1))</f>
        <v>14</v>
      </c>
      <c r="E103" s="90">
        <f t="shared" si="8"/>
        <v>-13.999999999999998</v>
      </c>
      <c r="F103" s="90">
        <f t="shared" si="9"/>
        <v>19</v>
      </c>
      <c r="G103" cm="1">
        <f t="array" ref="G103">INDEX(rebarps!$C$3:$V$22,A103,B103)</f>
        <v>0</v>
      </c>
      <c r="H103">
        <f t="shared" si="5"/>
        <v>0</v>
      </c>
    </row>
    <row r="104" spans="1:8">
      <c r="A104">
        <f t="shared" si="6"/>
        <v>6</v>
      </c>
      <c r="B104">
        <f t="shared" si="7"/>
        <v>2</v>
      </c>
      <c r="C104" s="65" cm="1">
        <f t="array" ref="C104">IF(G104=0,C$3,check!$C$3/2-INDEX(rebarps!$B$2:$V$22,1,B104+1))</f>
        <v>19</v>
      </c>
      <c r="D104" s="4" cm="1">
        <f t="array" ref="D104">IF(G104=0,D$3,check!$C$4/2-INDEX(rebarps!$B$2:$V$22,A104+1,1))</f>
        <v>14</v>
      </c>
      <c r="E104" s="90">
        <f t="shared" si="8"/>
        <v>-13.999999999999998</v>
      </c>
      <c r="F104" s="90">
        <f t="shared" si="9"/>
        <v>19</v>
      </c>
      <c r="G104" cm="1">
        <f t="array" ref="G104">INDEX(rebarps!$C$3:$V$22,A104,B104)</f>
        <v>0</v>
      </c>
      <c r="H104">
        <f t="shared" si="5"/>
        <v>0</v>
      </c>
    </row>
    <row r="105" spans="1:8">
      <c r="A105">
        <f t="shared" si="6"/>
        <v>6</v>
      </c>
      <c r="B105">
        <f t="shared" si="7"/>
        <v>3</v>
      </c>
      <c r="C105" s="65" cm="1">
        <f t="array" ref="C105">IF(G105=0,C$3,check!$C$3/2-INDEX(rebarps!$B$2:$V$22,1,B105+1))</f>
        <v>19</v>
      </c>
      <c r="D105" s="4" cm="1">
        <f t="array" ref="D105">IF(G105=0,D$3,check!$C$4/2-INDEX(rebarps!$B$2:$V$22,A105+1,1))</f>
        <v>14</v>
      </c>
      <c r="E105" s="90">
        <f t="shared" si="8"/>
        <v>-13.999999999999998</v>
      </c>
      <c r="F105" s="90">
        <f t="shared" si="9"/>
        <v>19</v>
      </c>
      <c r="G105" cm="1">
        <f t="array" ref="G105">INDEX(rebarps!$C$3:$V$22,A105,B105)</f>
        <v>0</v>
      </c>
      <c r="H105">
        <f t="shared" si="5"/>
        <v>0</v>
      </c>
    </row>
    <row r="106" spans="1:8">
      <c r="A106">
        <f t="shared" si="6"/>
        <v>6</v>
      </c>
      <c r="B106">
        <f t="shared" si="7"/>
        <v>4</v>
      </c>
      <c r="C106" s="65" cm="1">
        <f t="array" ref="C106">IF(G106=0,C$3,check!$C$3/2-INDEX(rebarps!$B$2:$V$22,1,B106+1))</f>
        <v>19</v>
      </c>
      <c r="D106" s="4" cm="1">
        <f t="array" ref="D106">IF(G106=0,D$3,check!$C$4/2-INDEX(rebarps!$B$2:$V$22,A106+1,1))</f>
        <v>14</v>
      </c>
      <c r="E106" s="90">
        <f t="shared" si="8"/>
        <v>-13.999999999999998</v>
      </c>
      <c r="F106" s="90">
        <f t="shared" si="9"/>
        <v>19</v>
      </c>
      <c r="G106" cm="1">
        <f t="array" ref="G106">INDEX(rebarps!$C$3:$V$22,A106,B106)</f>
        <v>0</v>
      </c>
      <c r="H106">
        <f t="shared" si="5"/>
        <v>0</v>
      </c>
    </row>
    <row r="107" spans="1:8">
      <c r="A107">
        <f t="shared" si="6"/>
        <v>6</v>
      </c>
      <c r="B107">
        <f t="shared" si="7"/>
        <v>5</v>
      </c>
      <c r="C107" s="65" cm="1">
        <f t="array" ref="C107">IF(G107=0,C$3,check!$C$3/2-INDEX(rebarps!$B$2:$V$22,1,B107+1))</f>
        <v>19</v>
      </c>
      <c r="D107" s="4" cm="1">
        <f t="array" ref="D107">IF(G107=0,D$3,check!$C$4/2-INDEX(rebarps!$B$2:$V$22,A107+1,1))</f>
        <v>14</v>
      </c>
      <c r="E107" s="90">
        <f t="shared" si="8"/>
        <v>-13.999999999999998</v>
      </c>
      <c r="F107" s="90">
        <f t="shared" si="9"/>
        <v>19</v>
      </c>
      <c r="G107" cm="1">
        <f t="array" ref="G107">INDEX(rebarps!$C$3:$V$22,A107,B107)</f>
        <v>0</v>
      </c>
      <c r="H107">
        <f t="shared" si="5"/>
        <v>0</v>
      </c>
    </row>
    <row r="108" spans="1:8">
      <c r="A108">
        <f t="shared" si="6"/>
        <v>6</v>
      </c>
      <c r="B108">
        <f t="shared" si="7"/>
        <v>6</v>
      </c>
      <c r="C108" s="65" cm="1">
        <f t="array" ref="C108">IF(G108=0,C$3,check!$C$3/2-INDEX(rebarps!$B$2:$V$22,1,B108+1))</f>
        <v>19</v>
      </c>
      <c r="D108" s="4" cm="1">
        <f t="array" ref="D108">IF(G108=0,D$3,check!$C$4/2-INDEX(rebarps!$B$2:$V$22,A108+1,1))</f>
        <v>14</v>
      </c>
      <c r="E108" s="90">
        <f t="shared" si="8"/>
        <v>-13.999999999999998</v>
      </c>
      <c r="F108" s="90">
        <f t="shared" si="9"/>
        <v>19</v>
      </c>
      <c r="G108" cm="1">
        <f t="array" ref="G108">INDEX(rebarps!$C$3:$V$22,A108,B108)</f>
        <v>0</v>
      </c>
      <c r="H108">
        <f t="shared" si="5"/>
        <v>0</v>
      </c>
    </row>
    <row r="109" spans="1:8">
      <c r="A109">
        <f t="shared" si="6"/>
        <v>6</v>
      </c>
      <c r="B109">
        <f t="shared" si="7"/>
        <v>7</v>
      </c>
      <c r="C109" s="65" cm="1">
        <f t="array" ref="C109">IF(G109=0,C$3,check!$C$3/2-INDEX(rebarps!$B$2:$V$22,1,B109+1))</f>
        <v>19</v>
      </c>
      <c r="D109" s="4" cm="1">
        <f t="array" ref="D109">IF(G109=0,D$3,check!$C$4/2-INDEX(rebarps!$B$2:$V$22,A109+1,1))</f>
        <v>14</v>
      </c>
      <c r="E109" s="90">
        <f t="shared" si="8"/>
        <v>-13.999999999999998</v>
      </c>
      <c r="F109" s="90">
        <f t="shared" si="9"/>
        <v>19</v>
      </c>
      <c r="G109" cm="1">
        <f t="array" ref="G109">INDEX(rebarps!$C$3:$V$22,A109,B109)</f>
        <v>0</v>
      </c>
      <c r="H109">
        <f t="shared" si="5"/>
        <v>0</v>
      </c>
    </row>
    <row r="110" spans="1:8">
      <c r="A110">
        <f t="shared" si="6"/>
        <v>6</v>
      </c>
      <c r="B110">
        <f t="shared" si="7"/>
        <v>8</v>
      </c>
      <c r="C110" s="65" cm="1">
        <f t="array" ref="C110">IF(G110=0,C$3,check!$C$3/2-INDEX(rebarps!$B$2:$V$22,1,B110+1))</f>
        <v>19</v>
      </c>
      <c r="D110" s="4" cm="1">
        <f t="array" ref="D110">IF(G110=0,D$3,check!$C$4/2-INDEX(rebarps!$B$2:$V$22,A110+1,1))</f>
        <v>14</v>
      </c>
      <c r="E110" s="90">
        <f t="shared" si="8"/>
        <v>-13.999999999999998</v>
      </c>
      <c r="F110" s="90">
        <f t="shared" si="9"/>
        <v>19</v>
      </c>
      <c r="G110" cm="1">
        <f t="array" ref="G110">INDEX(rebarps!$C$3:$V$22,A110,B110)</f>
        <v>0</v>
      </c>
      <c r="H110">
        <f t="shared" si="5"/>
        <v>0</v>
      </c>
    </row>
    <row r="111" spans="1:8">
      <c r="A111">
        <f t="shared" si="6"/>
        <v>6</v>
      </c>
      <c r="B111">
        <f t="shared" si="7"/>
        <v>9</v>
      </c>
      <c r="C111" s="65" cm="1">
        <f t="array" ref="C111">IF(G111=0,C$3,check!$C$3/2-INDEX(rebarps!$B$2:$V$22,1,B111+1))</f>
        <v>19</v>
      </c>
      <c r="D111" s="4" cm="1">
        <f t="array" ref="D111">IF(G111=0,D$3,check!$C$4/2-INDEX(rebarps!$B$2:$V$22,A111+1,1))</f>
        <v>14</v>
      </c>
      <c r="E111" s="90">
        <f t="shared" si="8"/>
        <v>-13.999999999999998</v>
      </c>
      <c r="F111" s="90">
        <f t="shared" si="9"/>
        <v>19</v>
      </c>
      <c r="G111" cm="1">
        <f t="array" ref="G111">INDEX(rebarps!$C$3:$V$22,A111,B111)</f>
        <v>0</v>
      </c>
      <c r="H111">
        <f t="shared" si="5"/>
        <v>0</v>
      </c>
    </row>
    <row r="112" spans="1:8">
      <c r="A112">
        <f t="shared" si="6"/>
        <v>6</v>
      </c>
      <c r="B112">
        <f t="shared" si="7"/>
        <v>10</v>
      </c>
      <c r="C112" s="65" cm="1">
        <f t="array" ref="C112">IF(G112=0,C$3,check!$C$3/2-INDEX(rebarps!$B$2:$V$22,1,B112+1))</f>
        <v>19</v>
      </c>
      <c r="D112" s="4" cm="1">
        <f t="array" ref="D112">IF(G112=0,D$3,check!$C$4/2-INDEX(rebarps!$B$2:$V$22,A112+1,1))</f>
        <v>14</v>
      </c>
      <c r="E112" s="90">
        <f t="shared" si="8"/>
        <v>-13.999999999999998</v>
      </c>
      <c r="F112" s="90">
        <f t="shared" si="9"/>
        <v>19</v>
      </c>
      <c r="G112" cm="1">
        <f t="array" ref="G112">INDEX(rebarps!$C$3:$V$22,A112,B112)</f>
        <v>0</v>
      </c>
      <c r="H112">
        <f t="shared" si="5"/>
        <v>0</v>
      </c>
    </row>
    <row r="113" spans="1:8">
      <c r="A113">
        <f t="shared" si="6"/>
        <v>6</v>
      </c>
      <c r="B113">
        <f t="shared" si="7"/>
        <v>11</v>
      </c>
      <c r="C113" s="65" cm="1">
        <f t="array" ref="C113">IF(G113=0,C$3,check!$C$3/2-INDEX(rebarps!$B$2:$V$22,1,B113+1))</f>
        <v>19</v>
      </c>
      <c r="D113" s="4" cm="1">
        <f t="array" ref="D113">IF(G113=0,D$3,check!$C$4/2-INDEX(rebarps!$B$2:$V$22,A113+1,1))</f>
        <v>14</v>
      </c>
      <c r="E113" s="90">
        <f t="shared" si="8"/>
        <v>-13.999999999999998</v>
      </c>
      <c r="F113" s="90">
        <f t="shared" si="9"/>
        <v>19</v>
      </c>
      <c r="G113" cm="1">
        <f t="array" ref="G113">INDEX(rebarps!$C$3:$V$22,A113,B113)</f>
        <v>0</v>
      </c>
      <c r="H113">
        <f t="shared" si="5"/>
        <v>0</v>
      </c>
    </row>
    <row r="114" spans="1:8">
      <c r="A114">
        <f t="shared" si="6"/>
        <v>6</v>
      </c>
      <c r="B114">
        <f t="shared" si="7"/>
        <v>12</v>
      </c>
      <c r="C114" s="65" cm="1">
        <f t="array" ref="C114">IF(G114=0,C$3,check!$C$3/2-INDEX(rebarps!$B$2:$V$22,1,B114+1))</f>
        <v>19</v>
      </c>
      <c r="D114" s="4" cm="1">
        <f t="array" ref="D114">IF(G114=0,D$3,check!$C$4/2-INDEX(rebarps!$B$2:$V$22,A114+1,1))</f>
        <v>14</v>
      </c>
      <c r="E114" s="90">
        <f t="shared" si="8"/>
        <v>-13.999999999999998</v>
      </c>
      <c r="F114" s="90">
        <f t="shared" si="9"/>
        <v>19</v>
      </c>
      <c r="G114" cm="1">
        <f t="array" ref="G114">INDEX(rebarps!$C$3:$V$22,A114,B114)</f>
        <v>0</v>
      </c>
      <c r="H114">
        <f t="shared" si="5"/>
        <v>0</v>
      </c>
    </row>
    <row r="115" spans="1:8">
      <c r="A115">
        <f t="shared" si="6"/>
        <v>6</v>
      </c>
      <c r="B115">
        <f t="shared" si="7"/>
        <v>13</v>
      </c>
      <c r="C115" s="65" cm="1">
        <f t="array" ref="C115">IF(G115=0,C$3,check!$C$3/2-INDEX(rebarps!$B$2:$V$22,1,B115+1))</f>
        <v>19</v>
      </c>
      <c r="D115" s="4" cm="1">
        <f t="array" ref="D115">IF(G115=0,D$3,check!$C$4/2-INDEX(rebarps!$B$2:$V$22,A115+1,1))</f>
        <v>14</v>
      </c>
      <c r="E115" s="90">
        <f t="shared" si="8"/>
        <v>-13.999999999999998</v>
      </c>
      <c r="F115" s="90">
        <f t="shared" si="9"/>
        <v>19</v>
      </c>
      <c r="G115" cm="1">
        <f t="array" ref="G115">INDEX(rebarps!$C$3:$V$22,A115,B115)</f>
        <v>0</v>
      </c>
      <c r="H115">
        <f t="shared" si="5"/>
        <v>0</v>
      </c>
    </row>
    <row r="116" spans="1:8">
      <c r="A116">
        <f t="shared" si="6"/>
        <v>6</v>
      </c>
      <c r="B116">
        <f t="shared" si="7"/>
        <v>14</v>
      </c>
      <c r="C116" s="65" cm="1">
        <f t="array" ref="C116">IF(G116=0,C$3,check!$C$3/2-INDEX(rebarps!$B$2:$V$22,1,B116+1))</f>
        <v>19</v>
      </c>
      <c r="D116" s="4" cm="1">
        <f t="array" ref="D116">IF(G116=0,D$3,check!$C$4/2-INDEX(rebarps!$B$2:$V$22,A116+1,1))</f>
        <v>14</v>
      </c>
      <c r="E116" s="90">
        <f t="shared" si="8"/>
        <v>-13.999999999999998</v>
      </c>
      <c r="F116" s="90">
        <f t="shared" si="9"/>
        <v>19</v>
      </c>
      <c r="G116" cm="1">
        <f t="array" ref="G116">INDEX(rebarps!$C$3:$V$22,A116,B116)</f>
        <v>0</v>
      </c>
      <c r="H116">
        <f t="shared" si="5"/>
        <v>0</v>
      </c>
    </row>
    <row r="117" spans="1:8">
      <c r="A117">
        <f t="shared" si="6"/>
        <v>6</v>
      </c>
      <c r="B117">
        <f t="shared" si="7"/>
        <v>15</v>
      </c>
      <c r="C117" s="65" cm="1">
        <f t="array" ref="C117">IF(G117=0,C$3,check!$C$3/2-INDEX(rebarps!$B$2:$V$22,1,B117+1))</f>
        <v>19</v>
      </c>
      <c r="D117" s="4" cm="1">
        <f t="array" ref="D117">IF(G117=0,D$3,check!$C$4/2-INDEX(rebarps!$B$2:$V$22,A117+1,1))</f>
        <v>14</v>
      </c>
      <c r="E117" s="90">
        <f t="shared" si="8"/>
        <v>-13.999999999999998</v>
      </c>
      <c r="F117" s="90">
        <f t="shared" si="9"/>
        <v>19</v>
      </c>
      <c r="G117" cm="1">
        <f t="array" ref="G117">INDEX(rebarps!$C$3:$V$22,A117,B117)</f>
        <v>0</v>
      </c>
      <c r="H117">
        <f t="shared" si="5"/>
        <v>0</v>
      </c>
    </row>
    <row r="118" spans="1:8">
      <c r="A118">
        <f t="shared" si="6"/>
        <v>6</v>
      </c>
      <c r="B118">
        <f t="shared" si="7"/>
        <v>16</v>
      </c>
      <c r="C118" s="65" cm="1">
        <f t="array" ref="C118">IF(G118=0,C$3,check!$C$3/2-INDEX(rebarps!$B$2:$V$22,1,B118+1))</f>
        <v>19</v>
      </c>
      <c r="D118" s="4" cm="1">
        <f t="array" ref="D118">IF(G118=0,D$3,check!$C$4/2-INDEX(rebarps!$B$2:$V$22,A118+1,1))</f>
        <v>14</v>
      </c>
      <c r="E118" s="90">
        <f t="shared" si="8"/>
        <v>-13.999999999999998</v>
      </c>
      <c r="F118" s="90">
        <f t="shared" si="9"/>
        <v>19</v>
      </c>
      <c r="G118" cm="1">
        <f t="array" ref="G118">INDEX(rebarps!$C$3:$V$22,A118,B118)</f>
        <v>0</v>
      </c>
      <c r="H118">
        <f t="shared" si="5"/>
        <v>0</v>
      </c>
    </row>
    <row r="119" spans="1:8">
      <c r="A119">
        <f t="shared" si="6"/>
        <v>6</v>
      </c>
      <c r="B119">
        <f t="shared" si="7"/>
        <v>17</v>
      </c>
      <c r="C119" s="65" cm="1">
        <f t="array" ref="C119">IF(G119=0,C$3,check!$C$3/2-INDEX(rebarps!$B$2:$V$22,1,B119+1))</f>
        <v>19</v>
      </c>
      <c r="D119" s="4" cm="1">
        <f t="array" ref="D119">IF(G119=0,D$3,check!$C$4/2-INDEX(rebarps!$B$2:$V$22,A119+1,1))</f>
        <v>14</v>
      </c>
      <c r="E119" s="90">
        <f t="shared" si="8"/>
        <v>-13.999999999999998</v>
      </c>
      <c r="F119" s="90">
        <f t="shared" si="9"/>
        <v>19</v>
      </c>
      <c r="G119" cm="1">
        <f t="array" ref="G119">INDEX(rebarps!$C$3:$V$22,A119,B119)</f>
        <v>0</v>
      </c>
      <c r="H119">
        <f t="shared" si="5"/>
        <v>0</v>
      </c>
    </row>
    <row r="120" spans="1:8">
      <c r="A120">
        <f t="shared" si="6"/>
        <v>6</v>
      </c>
      <c r="B120">
        <f t="shared" si="7"/>
        <v>18</v>
      </c>
      <c r="C120" s="65" cm="1">
        <f t="array" ref="C120">IF(G120=0,C$3,check!$C$3/2-INDEX(rebarps!$B$2:$V$22,1,B120+1))</f>
        <v>19</v>
      </c>
      <c r="D120" s="4" cm="1">
        <f t="array" ref="D120">IF(G120=0,D$3,check!$C$4/2-INDEX(rebarps!$B$2:$V$22,A120+1,1))</f>
        <v>14</v>
      </c>
      <c r="E120" s="90">
        <f t="shared" si="8"/>
        <v>-13.999999999999998</v>
      </c>
      <c r="F120" s="90">
        <f t="shared" si="9"/>
        <v>19</v>
      </c>
      <c r="G120" cm="1">
        <f t="array" ref="G120">INDEX(rebarps!$C$3:$V$22,A120,B120)</f>
        <v>0</v>
      </c>
      <c r="H120">
        <f t="shared" si="5"/>
        <v>0</v>
      </c>
    </row>
    <row r="121" spans="1:8">
      <c r="A121">
        <f t="shared" si="6"/>
        <v>6</v>
      </c>
      <c r="B121">
        <f t="shared" si="7"/>
        <v>19</v>
      </c>
      <c r="C121" s="65" cm="1">
        <f t="array" ref="C121">IF(G121=0,C$3,check!$C$3/2-INDEX(rebarps!$B$2:$V$22,1,B121+1))</f>
        <v>19</v>
      </c>
      <c r="D121" s="4" cm="1">
        <f t="array" ref="D121">IF(G121=0,D$3,check!$C$4/2-INDEX(rebarps!$B$2:$V$22,A121+1,1))</f>
        <v>14</v>
      </c>
      <c r="E121" s="90">
        <f t="shared" si="8"/>
        <v>-13.999999999999998</v>
      </c>
      <c r="F121" s="90">
        <f t="shared" si="9"/>
        <v>19</v>
      </c>
      <c r="G121" cm="1">
        <f t="array" ref="G121">INDEX(rebarps!$C$3:$V$22,A121,B121)</f>
        <v>0</v>
      </c>
      <c r="H121">
        <f t="shared" si="5"/>
        <v>0</v>
      </c>
    </row>
    <row r="122" spans="1:8">
      <c r="A122">
        <f t="shared" si="6"/>
        <v>6</v>
      </c>
      <c r="B122">
        <f t="shared" si="7"/>
        <v>20</v>
      </c>
      <c r="C122" s="65" cm="1">
        <f t="array" ref="C122">IF(G122=0,C$3,check!$C$3/2-INDEX(rebarps!$B$2:$V$22,1,B122+1))</f>
        <v>19</v>
      </c>
      <c r="D122" s="4" cm="1">
        <f t="array" ref="D122">IF(G122=0,D$3,check!$C$4/2-INDEX(rebarps!$B$2:$V$22,A122+1,1))</f>
        <v>14</v>
      </c>
      <c r="E122" s="90">
        <f t="shared" si="8"/>
        <v>-13.999999999999998</v>
      </c>
      <c r="F122" s="90">
        <f t="shared" si="9"/>
        <v>19</v>
      </c>
      <c r="G122" cm="1">
        <f t="array" ref="G122">INDEX(rebarps!$C$3:$V$22,A122,B122)</f>
        <v>0</v>
      </c>
      <c r="H122">
        <f t="shared" si="5"/>
        <v>0</v>
      </c>
    </row>
    <row r="123" spans="1:8">
      <c r="A123">
        <f t="shared" si="6"/>
        <v>7</v>
      </c>
      <c r="B123">
        <f t="shared" si="7"/>
        <v>1</v>
      </c>
      <c r="C123" s="65" cm="1">
        <f t="array" ref="C123">IF(G123=0,C$3,check!$C$3/2-INDEX(rebarps!$B$2:$V$22,1,B123+1))</f>
        <v>19</v>
      </c>
      <c r="D123" s="4" cm="1">
        <f t="array" ref="D123">IF(G123=0,D$3,check!$C$4/2-INDEX(rebarps!$B$2:$V$22,A123+1,1))</f>
        <v>14</v>
      </c>
      <c r="E123" s="90">
        <f t="shared" si="8"/>
        <v>-13.999999999999998</v>
      </c>
      <c r="F123" s="90">
        <f t="shared" si="9"/>
        <v>19</v>
      </c>
      <c r="G123" cm="1">
        <f t="array" ref="G123">INDEX(rebarps!$C$3:$V$22,A123,B123)</f>
        <v>0</v>
      </c>
      <c r="H123">
        <f t="shared" si="5"/>
        <v>0</v>
      </c>
    </row>
    <row r="124" spans="1:8">
      <c r="A124">
        <f t="shared" si="6"/>
        <v>7</v>
      </c>
      <c r="B124">
        <f t="shared" si="7"/>
        <v>2</v>
      </c>
      <c r="C124" s="65" cm="1">
        <f t="array" ref="C124">IF(G124=0,C$3,check!$C$3/2-INDEX(rebarps!$B$2:$V$22,1,B124+1))</f>
        <v>19</v>
      </c>
      <c r="D124" s="4" cm="1">
        <f t="array" ref="D124">IF(G124=0,D$3,check!$C$4/2-INDEX(rebarps!$B$2:$V$22,A124+1,1))</f>
        <v>14</v>
      </c>
      <c r="E124" s="90">
        <f t="shared" si="8"/>
        <v>-13.999999999999998</v>
      </c>
      <c r="F124" s="90">
        <f t="shared" si="9"/>
        <v>19</v>
      </c>
      <c r="G124" cm="1">
        <f t="array" ref="G124">INDEX(rebarps!$C$3:$V$22,A124,B124)</f>
        <v>0</v>
      </c>
      <c r="H124">
        <f t="shared" si="5"/>
        <v>0</v>
      </c>
    </row>
    <row r="125" spans="1:8">
      <c r="A125">
        <f t="shared" si="6"/>
        <v>7</v>
      </c>
      <c r="B125">
        <f t="shared" si="7"/>
        <v>3</v>
      </c>
      <c r="C125" s="65" cm="1">
        <f t="array" ref="C125">IF(G125=0,C$3,check!$C$3/2-INDEX(rebarps!$B$2:$V$22,1,B125+1))</f>
        <v>19</v>
      </c>
      <c r="D125" s="4" cm="1">
        <f t="array" ref="D125">IF(G125=0,D$3,check!$C$4/2-INDEX(rebarps!$B$2:$V$22,A125+1,1))</f>
        <v>14</v>
      </c>
      <c r="E125" s="90">
        <f t="shared" si="8"/>
        <v>-13.999999999999998</v>
      </c>
      <c r="F125" s="90">
        <f t="shared" si="9"/>
        <v>19</v>
      </c>
      <c r="G125" cm="1">
        <f t="array" ref="G125">INDEX(rebarps!$C$3:$V$22,A125,B125)</f>
        <v>0</v>
      </c>
      <c r="H125">
        <f t="shared" si="5"/>
        <v>0</v>
      </c>
    </row>
    <row r="126" spans="1:8">
      <c r="A126">
        <f t="shared" si="6"/>
        <v>7</v>
      </c>
      <c r="B126">
        <f t="shared" si="7"/>
        <v>4</v>
      </c>
      <c r="C126" s="65" cm="1">
        <f t="array" ref="C126">IF(G126=0,C$3,check!$C$3/2-INDEX(rebarps!$B$2:$V$22,1,B126+1))</f>
        <v>19</v>
      </c>
      <c r="D126" s="4" cm="1">
        <f t="array" ref="D126">IF(G126=0,D$3,check!$C$4/2-INDEX(rebarps!$B$2:$V$22,A126+1,1))</f>
        <v>14</v>
      </c>
      <c r="E126" s="90">
        <f t="shared" si="8"/>
        <v>-13.999999999999998</v>
      </c>
      <c r="F126" s="90">
        <f t="shared" si="9"/>
        <v>19</v>
      </c>
      <c r="G126" cm="1">
        <f t="array" ref="G126">INDEX(rebarps!$C$3:$V$22,A126,B126)</f>
        <v>0</v>
      </c>
      <c r="H126">
        <f t="shared" si="5"/>
        <v>0</v>
      </c>
    </row>
    <row r="127" spans="1:8">
      <c r="A127">
        <f t="shared" si="6"/>
        <v>7</v>
      </c>
      <c r="B127">
        <f t="shared" si="7"/>
        <v>5</v>
      </c>
      <c r="C127" s="65" cm="1">
        <f t="array" ref="C127">IF(G127=0,C$3,check!$C$3/2-INDEX(rebarps!$B$2:$V$22,1,B127+1))</f>
        <v>19</v>
      </c>
      <c r="D127" s="4" cm="1">
        <f t="array" ref="D127">IF(G127=0,D$3,check!$C$4/2-INDEX(rebarps!$B$2:$V$22,A127+1,1))</f>
        <v>14</v>
      </c>
      <c r="E127" s="90">
        <f t="shared" si="8"/>
        <v>-13.999999999999998</v>
      </c>
      <c r="F127" s="90">
        <f t="shared" si="9"/>
        <v>19</v>
      </c>
      <c r="G127" cm="1">
        <f t="array" ref="G127">INDEX(rebarps!$C$3:$V$22,A127,B127)</f>
        <v>0</v>
      </c>
      <c r="H127">
        <f t="shared" si="5"/>
        <v>0</v>
      </c>
    </row>
    <row r="128" spans="1:8">
      <c r="A128">
        <f t="shared" si="6"/>
        <v>7</v>
      </c>
      <c r="B128">
        <f t="shared" si="7"/>
        <v>6</v>
      </c>
      <c r="C128" s="65" cm="1">
        <f t="array" ref="C128">IF(G128=0,C$3,check!$C$3/2-INDEX(rebarps!$B$2:$V$22,1,B128+1))</f>
        <v>19</v>
      </c>
      <c r="D128" s="4" cm="1">
        <f t="array" ref="D128">IF(G128=0,D$3,check!$C$4/2-INDEX(rebarps!$B$2:$V$22,A128+1,1))</f>
        <v>14</v>
      </c>
      <c r="E128" s="90">
        <f t="shared" si="8"/>
        <v>-13.999999999999998</v>
      </c>
      <c r="F128" s="90">
        <f t="shared" si="9"/>
        <v>19</v>
      </c>
      <c r="G128" cm="1">
        <f t="array" ref="G128">INDEX(rebarps!$C$3:$V$22,A128,B128)</f>
        <v>0</v>
      </c>
      <c r="H128">
        <f t="shared" si="5"/>
        <v>0</v>
      </c>
    </row>
    <row r="129" spans="1:8">
      <c r="A129">
        <f t="shared" si="6"/>
        <v>7</v>
      </c>
      <c r="B129">
        <f t="shared" si="7"/>
        <v>7</v>
      </c>
      <c r="C129" s="65" cm="1">
        <f t="array" ref="C129">IF(G129=0,C$3,check!$C$3/2-INDEX(rebarps!$B$2:$V$22,1,B129+1))</f>
        <v>19</v>
      </c>
      <c r="D129" s="4" cm="1">
        <f t="array" ref="D129">IF(G129=0,D$3,check!$C$4/2-INDEX(rebarps!$B$2:$V$22,A129+1,1))</f>
        <v>14</v>
      </c>
      <c r="E129" s="90">
        <f t="shared" si="8"/>
        <v>-13.999999999999998</v>
      </c>
      <c r="F129" s="90">
        <f t="shared" si="9"/>
        <v>19</v>
      </c>
      <c r="G129" cm="1">
        <f t="array" ref="G129">INDEX(rebarps!$C$3:$V$22,A129,B129)</f>
        <v>0</v>
      </c>
      <c r="H129">
        <f t="shared" si="5"/>
        <v>0</v>
      </c>
    </row>
    <row r="130" spans="1:8">
      <c r="A130">
        <f t="shared" si="6"/>
        <v>7</v>
      </c>
      <c r="B130">
        <f t="shared" si="7"/>
        <v>8</v>
      </c>
      <c r="C130" s="65" cm="1">
        <f t="array" ref="C130">IF(G130=0,C$3,check!$C$3/2-INDEX(rebarps!$B$2:$V$22,1,B130+1))</f>
        <v>19</v>
      </c>
      <c r="D130" s="4" cm="1">
        <f t="array" ref="D130">IF(G130=0,D$3,check!$C$4/2-INDEX(rebarps!$B$2:$V$22,A130+1,1))</f>
        <v>14</v>
      </c>
      <c r="E130" s="90">
        <f t="shared" si="8"/>
        <v>-13.999999999999998</v>
      </c>
      <c r="F130" s="90">
        <f t="shared" si="9"/>
        <v>19</v>
      </c>
      <c r="G130" cm="1">
        <f t="array" ref="G130">INDEX(rebarps!$C$3:$V$22,A130,B130)</f>
        <v>0</v>
      </c>
      <c r="H130">
        <f t="shared" si="5"/>
        <v>0</v>
      </c>
    </row>
    <row r="131" spans="1:8">
      <c r="A131">
        <f t="shared" si="6"/>
        <v>7</v>
      </c>
      <c r="B131">
        <f t="shared" si="7"/>
        <v>9</v>
      </c>
      <c r="C131" s="65" cm="1">
        <f t="array" ref="C131">IF(G131=0,C$3,check!$C$3/2-INDEX(rebarps!$B$2:$V$22,1,B131+1))</f>
        <v>19</v>
      </c>
      <c r="D131" s="4" cm="1">
        <f t="array" ref="D131">IF(G131=0,D$3,check!$C$4/2-INDEX(rebarps!$B$2:$V$22,A131+1,1))</f>
        <v>14</v>
      </c>
      <c r="E131" s="90">
        <f t="shared" si="8"/>
        <v>-13.999999999999998</v>
      </c>
      <c r="F131" s="90">
        <f t="shared" si="9"/>
        <v>19</v>
      </c>
      <c r="G131" cm="1">
        <f t="array" ref="G131">INDEX(rebarps!$C$3:$V$22,A131,B131)</f>
        <v>0</v>
      </c>
      <c r="H131">
        <f t="shared" ref="H131:H194" si="10">IF(G131&gt;0,LOOKUP(G131,J$4:J$12,K$4:K$12),0)</f>
        <v>0</v>
      </c>
    </row>
    <row r="132" spans="1:8">
      <c r="A132">
        <f t="shared" ref="A132:A195" si="11">INT((ROW(A131)-2)/20)+1</f>
        <v>7</v>
      </c>
      <c r="B132">
        <f t="shared" ref="B132:B195" si="12">MOD(ROW(B131)-2,20)+1</f>
        <v>10</v>
      </c>
      <c r="C132" s="65" cm="1">
        <f t="array" ref="C132">IF(G132=0,C$3,check!$C$3/2-INDEX(rebarps!$B$2:$V$22,1,B132+1))</f>
        <v>19</v>
      </c>
      <c r="D132" s="4" cm="1">
        <f t="array" ref="D132">IF(G132=0,D$3,check!$C$4/2-INDEX(rebarps!$B$2:$V$22,A132+1,1))</f>
        <v>14</v>
      </c>
      <c r="E132" s="90">
        <f t="shared" ref="E132:E195" si="13">(C132)*$N$2 - (D132)*$O$2</f>
        <v>-13.999999999999998</v>
      </c>
      <c r="F132" s="90">
        <f t="shared" ref="F132:F195" si="14">(C132)*$O$2 + (D132)*$N$2</f>
        <v>19</v>
      </c>
      <c r="G132" cm="1">
        <f t="array" ref="G132">INDEX(rebarps!$C$3:$V$22,A132,B132)</f>
        <v>0</v>
      </c>
      <c r="H132">
        <f t="shared" si="10"/>
        <v>0</v>
      </c>
    </row>
    <row r="133" spans="1:8">
      <c r="A133">
        <f t="shared" si="11"/>
        <v>7</v>
      </c>
      <c r="B133">
        <f t="shared" si="12"/>
        <v>11</v>
      </c>
      <c r="C133" s="65" cm="1">
        <f t="array" ref="C133">IF(G133=0,C$3,check!$C$3/2-INDEX(rebarps!$B$2:$V$22,1,B133+1))</f>
        <v>19</v>
      </c>
      <c r="D133" s="4" cm="1">
        <f t="array" ref="D133">IF(G133=0,D$3,check!$C$4/2-INDEX(rebarps!$B$2:$V$22,A133+1,1))</f>
        <v>14</v>
      </c>
      <c r="E133" s="90">
        <f t="shared" si="13"/>
        <v>-13.999999999999998</v>
      </c>
      <c r="F133" s="90">
        <f t="shared" si="14"/>
        <v>19</v>
      </c>
      <c r="G133" cm="1">
        <f t="array" ref="G133">INDEX(rebarps!$C$3:$V$22,A133,B133)</f>
        <v>0</v>
      </c>
      <c r="H133">
        <f t="shared" si="10"/>
        <v>0</v>
      </c>
    </row>
    <row r="134" spans="1:8">
      <c r="A134">
        <f t="shared" si="11"/>
        <v>7</v>
      </c>
      <c r="B134">
        <f t="shared" si="12"/>
        <v>12</v>
      </c>
      <c r="C134" s="65" cm="1">
        <f t="array" ref="C134">IF(G134=0,C$3,check!$C$3/2-INDEX(rebarps!$B$2:$V$22,1,B134+1))</f>
        <v>19</v>
      </c>
      <c r="D134" s="4" cm="1">
        <f t="array" ref="D134">IF(G134=0,D$3,check!$C$4/2-INDEX(rebarps!$B$2:$V$22,A134+1,1))</f>
        <v>14</v>
      </c>
      <c r="E134" s="90">
        <f t="shared" si="13"/>
        <v>-13.999999999999998</v>
      </c>
      <c r="F134" s="90">
        <f t="shared" si="14"/>
        <v>19</v>
      </c>
      <c r="G134" cm="1">
        <f t="array" ref="G134">INDEX(rebarps!$C$3:$V$22,A134,B134)</f>
        <v>0</v>
      </c>
      <c r="H134">
        <f t="shared" si="10"/>
        <v>0</v>
      </c>
    </row>
    <row r="135" spans="1:8">
      <c r="A135">
        <f t="shared" si="11"/>
        <v>7</v>
      </c>
      <c r="B135">
        <f t="shared" si="12"/>
        <v>13</v>
      </c>
      <c r="C135" s="65" cm="1">
        <f t="array" ref="C135">IF(G135=0,C$3,check!$C$3/2-INDEX(rebarps!$B$2:$V$22,1,B135+1))</f>
        <v>19</v>
      </c>
      <c r="D135" s="4" cm="1">
        <f t="array" ref="D135">IF(G135=0,D$3,check!$C$4/2-INDEX(rebarps!$B$2:$V$22,A135+1,1))</f>
        <v>14</v>
      </c>
      <c r="E135" s="90">
        <f t="shared" si="13"/>
        <v>-13.999999999999998</v>
      </c>
      <c r="F135" s="90">
        <f t="shared" si="14"/>
        <v>19</v>
      </c>
      <c r="G135" cm="1">
        <f t="array" ref="G135">INDEX(rebarps!$C$3:$V$22,A135,B135)</f>
        <v>0</v>
      </c>
      <c r="H135">
        <f t="shared" si="10"/>
        <v>0</v>
      </c>
    </row>
    <row r="136" spans="1:8">
      <c r="A136">
        <f t="shared" si="11"/>
        <v>7</v>
      </c>
      <c r="B136">
        <f t="shared" si="12"/>
        <v>14</v>
      </c>
      <c r="C136" s="65" cm="1">
        <f t="array" ref="C136">IF(G136=0,C$3,check!$C$3/2-INDEX(rebarps!$B$2:$V$22,1,B136+1))</f>
        <v>19</v>
      </c>
      <c r="D136" s="4" cm="1">
        <f t="array" ref="D136">IF(G136=0,D$3,check!$C$4/2-INDEX(rebarps!$B$2:$V$22,A136+1,1))</f>
        <v>14</v>
      </c>
      <c r="E136" s="90">
        <f t="shared" si="13"/>
        <v>-13.999999999999998</v>
      </c>
      <c r="F136" s="90">
        <f t="shared" si="14"/>
        <v>19</v>
      </c>
      <c r="G136" cm="1">
        <f t="array" ref="G136">INDEX(rebarps!$C$3:$V$22,A136,B136)</f>
        <v>0</v>
      </c>
      <c r="H136">
        <f t="shared" si="10"/>
        <v>0</v>
      </c>
    </row>
    <row r="137" spans="1:8">
      <c r="A137">
        <f t="shared" si="11"/>
        <v>7</v>
      </c>
      <c r="B137">
        <f t="shared" si="12"/>
        <v>15</v>
      </c>
      <c r="C137" s="65" cm="1">
        <f t="array" ref="C137">IF(G137=0,C$3,check!$C$3/2-INDEX(rebarps!$B$2:$V$22,1,B137+1))</f>
        <v>19</v>
      </c>
      <c r="D137" s="4" cm="1">
        <f t="array" ref="D137">IF(G137=0,D$3,check!$C$4/2-INDEX(rebarps!$B$2:$V$22,A137+1,1))</f>
        <v>14</v>
      </c>
      <c r="E137" s="90">
        <f t="shared" si="13"/>
        <v>-13.999999999999998</v>
      </c>
      <c r="F137" s="90">
        <f t="shared" si="14"/>
        <v>19</v>
      </c>
      <c r="G137" cm="1">
        <f t="array" ref="G137">INDEX(rebarps!$C$3:$V$22,A137,B137)</f>
        <v>0</v>
      </c>
      <c r="H137">
        <f t="shared" si="10"/>
        <v>0</v>
      </c>
    </row>
    <row r="138" spans="1:8">
      <c r="A138">
        <f t="shared" si="11"/>
        <v>7</v>
      </c>
      <c r="B138">
        <f t="shared" si="12"/>
        <v>16</v>
      </c>
      <c r="C138" s="65" cm="1">
        <f t="array" ref="C138">IF(G138=0,C$3,check!$C$3/2-INDEX(rebarps!$B$2:$V$22,1,B138+1))</f>
        <v>19</v>
      </c>
      <c r="D138" s="4" cm="1">
        <f t="array" ref="D138">IF(G138=0,D$3,check!$C$4/2-INDEX(rebarps!$B$2:$V$22,A138+1,1))</f>
        <v>14</v>
      </c>
      <c r="E138" s="90">
        <f t="shared" si="13"/>
        <v>-13.999999999999998</v>
      </c>
      <c r="F138" s="90">
        <f t="shared" si="14"/>
        <v>19</v>
      </c>
      <c r="G138" cm="1">
        <f t="array" ref="G138">INDEX(rebarps!$C$3:$V$22,A138,B138)</f>
        <v>0</v>
      </c>
      <c r="H138">
        <f t="shared" si="10"/>
        <v>0</v>
      </c>
    </row>
    <row r="139" spans="1:8">
      <c r="A139">
        <f t="shared" si="11"/>
        <v>7</v>
      </c>
      <c r="B139">
        <f t="shared" si="12"/>
        <v>17</v>
      </c>
      <c r="C139" s="65" cm="1">
        <f t="array" ref="C139">IF(G139=0,C$3,check!$C$3/2-INDEX(rebarps!$B$2:$V$22,1,B139+1))</f>
        <v>19</v>
      </c>
      <c r="D139" s="4" cm="1">
        <f t="array" ref="D139">IF(G139=0,D$3,check!$C$4/2-INDEX(rebarps!$B$2:$V$22,A139+1,1))</f>
        <v>14</v>
      </c>
      <c r="E139" s="90">
        <f t="shared" si="13"/>
        <v>-13.999999999999998</v>
      </c>
      <c r="F139" s="90">
        <f t="shared" si="14"/>
        <v>19</v>
      </c>
      <c r="G139" cm="1">
        <f t="array" ref="G139">INDEX(rebarps!$C$3:$V$22,A139,B139)</f>
        <v>0</v>
      </c>
      <c r="H139">
        <f t="shared" si="10"/>
        <v>0</v>
      </c>
    </row>
    <row r="140" spans="1:8">
      <c r="A140">
        <f t="shared" si="11"/>
        <v>7</v>
      </c>
      <c r="B140">
        <f t="shared" si="12"/>
        <v>18</v>
      </c>
      <c r="C140" s="65" cm="1">
        <f t="array" ref="C140">IF(G140=0,C$3,check!$C$3/2-INDEX(rebarps!$B$2:$V$22,1,B140+1))</f>
        <v>19</v>
      </c>
      <c r="D140" s="4" cm="1">
        <f t="array" ref="D140">IF(G140=0,D$3,check!$C$4/2-INDEX(rebarps!$B$2:$V$22,A140+1,1))</f>
        <v>14</v>
      </c>
      <c r="E140" s="90">
        <f t="shared" si="13"/>
        <v>-13.999999999999998</v>
      </c>
      <c r="F140" s="90">
        <f t="shared" si="14"/>
        <v>19</v>
      </c>
      <c r="G140" cm="1">
        <f t="array" ref="G140">INDEX(rebarps!$C$3:$V$22,A140,B140)</f>
        <v>0</v>
      </c>
      <c r="H140">
        <f t="shared" si="10"/>
        <v>0</v>
      </c>
    </row>
    <row r="141" spans="1:8">
      <c r="A141">
        <f t="shared" si="11"/>
        <v>7</v>
      </c>
      <c r="B141">
        <f t="shared" si="12"/>
        <v>19</v>
      </c>
      <c r="C141" s="65" cm="1">
        <f t="array" ref="C141">IF(G141=0,C$3,check!$C$3/2-INDEX(rebarps!$B$2:$V$22,1,B141+1))</f>
        <v>19</v>
      </c>
      <c r="D141" s="4" cm="1">
        <f t="array" ref="D141">IF(G141=0,D$3,check!$C$4/2-INDEX(rebarps!$B$2:$V$22,A141+1,1))</f>
        <v>14</v>
      </c>
      <c r="E141" s="90">
        <f t="shared" si="13"/>
        <v>-13.999999999999998</v>
      </c>
      <c r="F141" s="90">
        <f t="shared" si="14"/>
        <v>19</v>
      </c>
      <c r="G141" cm="1">
        <f t="array" ref="G141">INDEX(rebarps!$C$3:$V$22,A141,B141)</f>
        <v>0</v>
      </c>
      <c r="H141">
        <f t="shared" si="10"/>
        <v>0</v>
      </c>
    </row>
    <row r="142" spans="1:8">
      <c r="A142">
        <f t="shared" si="11"/>
        <v>7</v>
      </c>
      <c r="B142">
        <f t="shared" si="12"/>
        <v>20</v>
      </c>
      <c r="C142" s="65" cm="1">
        <f t="array" ref="C142">IF(G142=0,C$3,check!$C$3/2-INDEX(rebarps!$B$2:$V$22,1,B142+1))</f>
        <v>19</v>
      </c>
      <c r="D142" s="4" cm="1">
        <f t="array" ref="D142">IF(G142=0,D$3,check!$C$4/2-INDEX(rebarps!$B$2:$V$22,A142+1,1))</f>
        <v>14</v>
      </c>
      <c r="E142" s="90">
        <f t="shared" si="13"/>
        <v>-13.999999999999998</v>
      </c>
      <c r="F142" s="90">
        <f t="shared" si="14"/>
        <v>19</v>
      </c>
      <c r="G142" cm="1">
        <f t="array" ref="G142">INDEX(rebarps!$C$3:$V$22,A142,B142)</f>
        <v>0</v>
      </c>
      <c r="H142">
        <f t="shared" si="10"/>
        <v>0</v>
      </c>
    </row>
    <row r="143" spans="1:8">
      <c r="A143">
        <f t="shared" si="11"/>
        <v>8</v>
      </c>
      <c r="B143">
        <f t="shared" si="12"/>
        <v>1</v>
      </c>
      <c r="C143" s="65" cm="1">
        <f t="array" ref="C143">IF(G143=0,C$3,check!$C$3/2-INDEX(rebarps!$B$2:$V$22,1,B143+1))</f>
        <v>19</v>
      </c>
      <c r="D143" s="4" cm="1">
        <f t="array" ref="D143">IF(G143=0,D$3,check!$C$4/2-INDEX(rebarps!$B$2:$V$22,A143+1,1))</f>
        <v>14</v>
      </c>
      <c r="E143" s="90">
        <f t="shared" si="13"/>
        <v>-13.999999999999998</v>
      </c>
      <c r="F143" s="90">
        <f t="shared" si="14"/>
        <v>19</v>
      </c>
      <c r="G143" cm="1">
        <f t="array" ref="G143">INDEX(rebarps!$C$3:$V$22,A143,B143)</f>
        <v>0</v>
      </c>
      <c r="H143">
        <f t="shared" si="10"/>
        <v>0</v>
      </c>
    </row>
    <row r="144" spans="1:8">
      <c r="A144">
        <f t="shared" si="11"/>
        <v>8</v>
      </c>
      <c r="B144">
        <f t="shared" si="12"/>
        <v>2</v>
      </c>
      <c r="C144" s="65" cm="1">
        <f t="array" ref="C144">IF(G144=0,C$3,check!$C$3/2-INDEX(rebarps!$B$2:$V$22,1,B144+1))</f>
        <v>19</v>
      </c>
      <c r="D144" s="4" cm="1">
        <f t="array" ref="D144">IF(G144=0,D$3,check!$C$4/2-INDEX(rebarps!$B$2:$V$22,A144+1,1))</f>
        <v>14</v>
      </c>
      <c r="E144" s="90">
        <f t="shared" si="13"/>
        <v>-13.999999999999998</v>
      </c>
      <c r="F144" s="90">
        <f t="shared" si="14"/>
        <v>19</v>
      </c>
      <c r="G144" cm="1">
        <f t="array" ref="G144">INDEX(rebarps!$C$3:$V$22,A144,B144)</f>
        <v>0</v>
      </c>
      <c r="H144">
        <f t="shared" si="10"/>
        <v>0</v>
      </c>
    </row>
    <row r="145" spans="1:8">
      <c r="A145">
        <f t="shared" si="11"/>
        <v>8</v>
      </c>
      <c r="B145">
        <f t="shared" si="12"/>
        <v>3</v>
      </c>
      <c r="C145" s="65" cm="1">
        <f t="array" ref="C145">IF(G145=0,C$3,check!$C$3/2-INDEX(rebarps!$B$2:$V$22,1,B145+1))</f>
        <v>19</v>
      </c>
      <c r="D145" s="4" cm="1">
        <f t="array" ref="D145">IF(G145=0,D$3,check!$C$4/2-INDEX(rebarps!$B$2:$V$22,A145+1,1))</f>
        <v>14</v>
      </c>
      <c r="E145" s="90">
        <f t="shared" si="13"/>
        <v>-13.999999999999998</v>
      </c>
      <c r="F145" s="90">
        <f t="shared" si="14"/>
        <v>19</v>
      </c>
      <c r="G145" cm="1">
        <f t="array" ref="G145">INDEX(rebarps!$C$3:$V$22,A145,B145)</f>
        <v>0</v>
      </c>
      <c r="H145">
        <f t="shared" si="10"/>
        <v>0</v>
      </c>
    </row>
    <row r="146" spans="1:8">
      <c r="A146">
        <f t="shared" si="11"/>
        <v>8</v>
      </c>
      <c r="B146">
        <f t="shared" si="12"/>
        <v>4</v>
      </c>
      <c r="C146" s="65" cm="1">
        <f t="array" ref="C146">IF(G146=0,C$3,check!$C$3/2-INDEX(rebarps!$B$2:$V$22,1,B146+1))</f>
        <v>19</v>
      </c>
      <c r="D146" s="4" cm="1">
        <f t="array" ref="D146">IF(G146=0,D$3,check!$C$4/2-INDEX(rebarps!$B$2:$V$22,A146+1,1))</f>
        <v>14</v>
      </c>
      <c r="E146" s="90">
        <f t="shared" si="13"/>
        <v>-13.999999999999998</v>
      </c>
      <c r="F146" s="90">
        <f t="shared" si="14"/>
        <v>19</v>
      </c>
      <c r="G146" cm="1">
        <f t="array" ref="G146">INDEX(rebarps!$C$3:$V$22,A146,B146)</f>
        <v>0</v>
      </c>
      <c r="H146">
        <f t="shared" si="10"/>
        <v>0</v>
      </c>
    </row>
    <row r="147" spans="1:8">
      <c r="A147">
        <f t="shared" si="11"/>
        <v>8</v>
      </c>
      <c r="B147">
        <f t="shared" si="12"/>
        <v>5</v>
      </c>
      <c r="C147" s="65" cm="1">
        <f t="array" ref="C147">IF(G147=0,C$3,check!$C$3/2-INDEX(rebarps!$B$2:$V$22,1,B147+1))</f>
        <v>19</v>
      </c>
      <c r="D147" s="4" cm="1">
        <f t="array" ref="D147">IF(G147=0,D$3,check!$C$4/2-INDEX(rebarps!$B$2:$V$22,A147+1,1))</f>
        <v>14</v>
      </c>
      <c r="E147" s="90">
        <f t="shared" si="13"/>
        <v>-13.999999999999998</v>
      </c>
      <c r="F147" s="90">
        <f t="shared" si="14"/>
        <v>19</v>
      </c>
      <c r="G147" cm="1">
        <f t="array" ref="G147">INDEX(rebarps!$C$3:$V$22,A147,B147)</f>
        <v>0</v>
      </c>
      <c r="H147">
        <f t="shared" si="10"/>
        <v>0</v>
      </c>
    </row>
    <row r="148" spans="1:8">
      <c r="A148">
        <f t="shared" si="11"/>
        <v>8</v>
      </c>
      <c r="B148">
        <f t="shared" si="12"/>
        <v>6</v>
      </c>
      <c r="C148" s="65" cm="1">
        <f t="array" ref="C148">IF(G148=0,C$3,check!$C$3/2-INDEX(rebarps!$B$2:$V$22,1,B148+1))</f>
        <v>19</v>
      </c>
      <c r="D148" s="4" cm="1">
        <f t="array" ref="D148">IF(G148=0,D$3,check!$C$4/2-INDEX(rebarps!$B$2:$V$22,A148+1,1))</f>
        <v>14</v>
      </c>
      <c r="E148" s="90">
        <f t="shared" si="13"/>
        <v>-13.999999999999998</v>
      </c>
      <c r="F148" s="90">
        <f t="shared" si="14"/>
        <v>19</v>
      </c>
      <c r="G148" cm="1">
        <f t="array" ref="G148">INDEX(rebarps!$C$3:$V$22,A148,B148)</f>
        <v>0</v>
      </c>
      <c r="H148">
        <f t="shared" si="10"/>
        <v>0</v>
      </c>
    </row>
    <row r="149" spans="1:8">
      <c r="A149">
        <f t="shared" si="11"/>
        <v>8</v>
      </c>
      <c r="B149">
        <f t="shared" si="12"/>
        <v>7</v>
      </c>
      <c r="C149" s="65" cm="1">
        <f t="array" ref="C149">IF(G149=0,C$3,check!$C$3/2-INDEX(rebarps!$B$2:$V$22,1,B149+1))</f>
        <v>19</v>
      </c>
      <c r="D149" s="4" cm="1">
        <f t="array" ref="D149">IF(G149=0,D$3,check!$C$4/2-INDEX(rebarps!$B$2:$V$22,A149+1,1))</f>
        <v>14</v>
      </c>
      <c r="E149" s="90">
        <f t="shared" si="13"/>
        <v>-13.999999999999998</v>
      </c>
      <c r="F149" s="90">
        <f t="shared" si="14"/>
        <v>19</v>
      </c>
      <c r="G149" cm="1">
        <f t="array" ref="G149">INDEX(rebarps!$C$3:$V$22,A149,B149)</f>
        <v>0</v>
      </c>
      <c r="H149">
        <f t="shared" si="10"/>
        <v>0</v>
      </c>
    </row>
    <row r="150" spans="1:8">
      <c r="A150">
        <f t="shared" si="11"/>
        <v>8</v>
      </c>
      <c r="B150">
        <f t="shared" si="12"/>
        <v>8</v>
      </c>
      <c r="C150" s="65" cm="1">
        <f t="array" ref="C150">IF(G150=0,C$3,check!$C$3/2-INDEX(rebarps!$B$2:$V$22,1,B150+1))</f>
        <v>19</v>
      </c>
      <c r="D150" s="4" cm="1">
        <f t="array" ref="D150">IF(G150=0,D$3,check!$C$4/2-INDEX(rebarps!$B$2:$V$22,A150+1,1))</f>
        <v>14</v>
      </c>
      <c r="E150" s="90">
        <f t="shared" si="13"/>
        <v>-13.999999999999998</v>
      </c>
      <c r="F150" s="90">
        <f t="shared" si="14"/>
        <v>19</v>
      </c>
      <c r="G150" cm="1">
        <f t="array" ref="G150">INDEX(rebarps!$C$3:$V$22,A150,B150)</f>
        <v>0</v>
      </c>
      <c r="H150">
        <f t="shared" si="10"/>
        <v>0</v>
      </c>
    </row>
    <row r="151" spans="1:8">
      <c r="A151">
        <f t="shared" si="11"/>
        <v>8</v>
      </c>
      <c r="B151">
        <f t="shared" si="12"/>
        <v>9</v>
      </c>
      <c r="C151" s="65" cm="1">
        <f t="array" ref="C151">IF(G151=0,C$3,check!$C$3/2-INDEX(rebarps!$B$2:$V$22,1,B151+1))</f>
        <v>19</v>
      </c>
      <c r="D151" s="4" cm="1">
        <f t="array" ref="D151">IF(G151=0,D$3,check!$C$4/2-INDEX(rebarps!$B$2:$V$22,A151+1,1))</f>
        <v>14</v>
      </c>
      <c r="E151" s="90">
        <f t="shared" si="13"/>
        <v>-13.999999999999998</v>
      </c>
      <c r="F151" s="90">
        <f t="shared" si="14"/>
        <v>19</v>
      </c>
      <c r="G151" cm="1">
        <f t="array" ref="G151">INDEX(rebarps!$C$3:$V$22,A151,B151)</f>
        <v>0</v>
      </c>
      <c r="H151">
        <f t="shared" si="10"/>
        <v>0</v>
      </c>
    </row>
    <row r="152" spans="1:8">
      <c r="A152">
        <f t="shared" si="11"/>
        <v>8</v>
      </c>
      <c r="B152">
        <f t="shared" si="12"/>
        <v>10</v>
      </c>
      <c r="C152" s="65" cm="1">
        <f t="array" ref="C152">IF(G152=0,C$3,check!$C$3/2-INDEX(rebarps!$B$2:$V$22,1,B152+1))</f>
        <v>19</v>
      </c>
      <c r="D152" s="4" cm="1">
        <f t="array" ref="D152">IF(G152=0,D$3,check!$C$4/2-INDEX(rebarps!$B$2:$V$22,A152+1,1))</f>
        <v>14</v>
      </c>
      <c r="E152" s="90">
        <f t="shared" si="13"/>
        <v>-13.999999999999998</v>
      </c>
      <c r="F152" s="90">
        <f t="shared" si="14"/>
        <v>19</v>
      </c>
      <c r="G152" cm="1">
        <f t="array" ref="G152">INDEX(rebarps!$C$3:$V$22,A152,B152)</f>
        <v>0</v>
      </c>
      <c r="H152">
        <f t="shared" si="10"/>
        <v>0</v>
      </c>
    </row>
    <row r="153" spans="1:8">
      <c r="A153">
        <f t="shared" si="11"/>
        <v>8</v>
      </c>
      <c r="B153">
        <f t="shared" si="12"/>
        <v>11</v>
      </c>
      <c r="C153" s="65" cm="1">
        <f t="array" ref="C153">IF(G153=0,C$3,check!$C$3/2-INDEX(rebarps!$B$2:$V$22,1,B153+1))</f>
        <v>19</v>
      </c>
      <c r="D153" s="4" cm="1">
        <f t="array" ref="D153">IF(G153=0,D$3,check!$C$4/2-INDEX(rebarps!$B$2:$V$22,A153+1,1))</f>
        <v>14</v>
      </c>
      <c r="E153" s="90">
        <f t="shared" si="13"/>
        <v>-13.999999999999998</v>
      </c>
      <c r="F153" s="90">
        <f t="shared" si="14"/>
        <v>19</v>
      </c>
      <c r="G153" cm="1">
        <f t="array" ref="G153">INDEX(rebarps!$C$3:$V$22,A153,B153)</f>
        <v>0</v>
      </c>
      <c r="H153">
        <f t="shared" si="10"/>
        <v>0</v>
      </c>
    </row>
    <row r="154" spans="1:8">
      <c r="A154">
        <f t="shared" si="11"/>
        <v>8</v>
      </c>
      <c r="B154">
        <f t="shared" si="12"/>
        <v>12</v>
      </c>
      <c r="C154" s="65" cm="1">
        <f t="array" ref="C154">IF(G154=0,C$3,check!$C$3/2-INDEX(rebarps!$B$2:$V$22,1,B154+1))</f>
        <v>19</v>
      </c>
      <c r="D154" s="4" cm="1">
        <f t="array" ref="D154">IF(G154=0,D$3,check!$C$4/2-INDEX(rebarps!$B$2:$V$22,A154+1,1))</f>
        <v>14</v>
      </c>
      <c r="E154" s="90">
        <f t="shared" si="13"/>
        <v>-13.999999999999998</v>
      </c>
      <c r="F154" s="90">
        <f t="shared" si="14"/>
        <v>19</v>
      </c>
      <c r="G154" cm="1">
        <f t="array" ref="G154">INDEX(rebarps!$C$3:$V$22,A154,B154)</f>
        <v>0</v>
      </c>
      <c r="H154">
        <f t="shared" si="10"/>
        <v>0</v>
      </c>
    </row>
    <row r="155" spans="1:8">
      <c r="A155">
        <f t="shared" si="11"/>
        <v>8</v>
      </c>
      <c r="B155">
        <f t="shared" si="12"/>
        <v>13</v>
      </c>
      <c r="C155" s="65" cm="1">
        <f t="array" ref="C155">IF(G155=0,C$3,check!$C$3/2-INDEX(rebarps!$B$2:$V$22,1,B155+1))</f>
        <v>19</v>
      </c>
      <c r="D155" s="4" cm="1">
        <f t="array" ref="D155">IF(G155=0,D$3,check!$C$4/2-INDEX(rebarps!$B$2:$V$22,A155+1,1))</f>
        <v>14</v>
      </c>
      <c r="E155" s="90">
        <f t="shared" si="13"/>
        <v>-13.999999999999998</v>
      </c>
      <c r="F155" s="90">
        <f t="shared" si="14"/>
        <v>19</v>
      </c>
      <c r="G155" cm="1">
        <f t="array" ref="G155">INDEX(rebarps!$C$3:$V$22,A155,B155)</f>
        <v>0</v>
      </c>
      <c r="H155">
        <f t="shared" si="10"/>
        <v>0</v>
      </c>
    </row>
    <row r="156" spans="1:8">
      <c r="A156">
        <f t="shared" si="11"/>
        <v>8</v>
      </c>
      <c r="B156">
        <f t="shared" si="12"/>
        <v>14</v>
      </c>
      <c r="C156" s="65" cm="1">
        <f t="array" ref="C156">IF(G156=0,C$3,check!$C$3/2-INDEX(rebarps!$B$2:$V$22,1,B156+1))</f>
        <v>19</v>
      </c>
      <c r="D156" s="4" cm="1">
        <f t="array" ref="D156">IF(G156=0,D$3,check!$C$4/2-INDEX(rebarps!$B$2:$V$22,A156+1,1))</f>
        <v>14</v>
      </c>
      <c r="E156" s="90">
        <f t="shared" si="13"/>
        <v>-13.999999999999998</v>
      </c>
      <c r="F156" s="90">
        <f t="shared" si="14"/>
        <v>19</v>
      </c>
      <c r="G156" cm="1">
        <f t="array" ref="G156">INDEX(rebarps!$C$3:$V$22,A156,B156)</f>
        <v>0</v>
      </c>
      <c r="H156">
        <f t="shared" si="10"/>
        <v>0</v>
      </c>
    </row>
    <row r="157" spans="1:8">
      <c r="A157">
        <f t="shared" si="11"/>
        <v>8</v>
      </c>
      <c r="B157">
        <f t="shared" si="12"/>
        <v>15</v>
      </c>
      <c r="C157" s="65" cm="1">
        <f t="array" ref="C157">IF(G157=0,C$3,check!$C$3/2-INDEX(rebarps!$B$2:$V$22,1,B157+1))</f>
        <v>19</v>
      </c>
      <c r="D157" s="4" cm="1">
        <f t="array" ref="D157">IF(G157=0,D$3,check!$C$4/2-INDEX(rebarps!$B$2:$V$22,A157+1,1))</f>
        <v>14</v>
      </c>
      <c r="E157" s="90">
        <f t="shared" si="13"/>
        <v>-13.999999999999998</v>
      </c>
      <c r="F157" s="90">
        <f t="shared" si="14"/>
        <v>19</v>
      </c>
      <c r="G157" cm="1">
        <f t="array" ref="G157">INDEX(rebarps!$C$3:$V$22,A157,B157)</f>
        <v>0</v>
      </c>
      <c r="H157">
        <f t="shared" si="10"/>
        <v>0</v>
      </c>
    </row>
    <row r="158" spans="1:8">
      <c r="A158">
        <f t="shared" si="11"/>
        <v>8</v>
      </c>
      <c r="B158">
        <f t="shared" si="12"/>
        <v>16</v>
      </c>
      <c r="C158" s="65" cm="1">
        <f t="array" ref="C158">IF(G158=0,C$3,check!$C$3/2-INDEX(rebarps!$B$2:$V$22,1,B158+1))</f>
        <v>19</v>
      </c>
      <c r="D158" s="4" cm="1">
        <f t="array" ref="D158">IF(G158=0,D$3,check!$C$4/2-INDEX(rebarps!$B$2:$V$22,A158+1,1))</f>
        <v>14</v>
      </c>
      <c r="E158" s="90">
        <f t="shared" si="13"/>
        <v>-13.999999999999998</v>
      </c>
      <c r="F158" s="90">
        <f t="shared" si="14"/>
        <v>19</v>
      </c>
      <c r="G158" cm="1">
        <f t="array" ref="G158">INDEX(rebarps!$C$3:$V$22,A158,B158)</f>
        <v>0</v>
      </c>
      <c r="H158">
        <f t="shared" si="10"/>
        <v>0</v>
      </c>
    </row>
    <row r="159" spans="1:8">
      <c r="A159">
        <f t="shared" si="11"/>
        <v>8</v>
      </c>
      <c r="B159">
        <f t="shared" si="12"/>
        <v>17</v>
      </c>
      <c r="C159" s="65" cm="1">
        <f t="array" ref="C159">IF(G159=0,C$3,check!$C$3/2-INDEX(rebarps!$B$2:$V$22,1,B159+1))</f>
        <v>19</v>
      </c>
      <c r="D159" s="4" cm="1">
        <f t="array" ref="D159">IF(G159=0,D$3,check!$C$4/2-INDEX(rebarps!$B$2:$V$22,A159+1,1))</f>
        <v>14</v>
      </c>
      <c r="E159" s="90">
        <f t="shared" si="13"/>
        <v>-13.999999999999998</v>
      </c>
      <c r="F159" s="90">
        <f t="shared" si="14"/>
        <v>19</v>
      </c>
      <c r="G159" cm="1">
        <f t="array" ref="G159">INDEX(rebarps!$C$3:$V$22,A159,B159)</f>
        <v>0</v>
      </c>
      <c r="H159">
        <f t="shared" si="10"/>
        <v>0</v>
      </c>
    </row>
    <row r="160" spans="1:8">
      <c r="A160">
        <f t="shared" si="11"/>
        <v>8</v>
      </c>
      <c r="B160">
        <f t="shared" si="12"/>
        <v>18</v>
      </c>
      <c r="C160" s="65" cm="1">
        <f t="array" ref="C160">IF(G160=0,C$3,check!$C$3/2-INDEX(rebarps!$B$2:$V$22,1,B160+1))</f>
        <v>19</v>
      </c>
      <c r="D160" s="4" cm="1">
        <f t="array" ref="D160">IF(G160=0,D$3,check!$C$4/2-INDEX(rebarps!$B$2:$V$22,A160+1,1))</f>
        <v>14</v>
      </c>
      <c r="E160" s="90">
        <f t="shared" si="13"/>
        <v>-13.999999999999998</v>
      </c>
      <c r="F160" s="90">
        <f t="shared" si="14"/>
        <v>19</v>
      </c>
      <c r="G160" cm="1">
        <f t="array" ref="G160">INDEX(rebarps!$C$3:$V$22,A160,B160)</f>
        <v>0</v>
      </c>
      <c r="H160">
        <f t="shared" si="10"/>
        <v>0</v>
      </c>
    </row>
    <row r="161" spans="1:8">
      <c r="A161">
        <f t="shared" si="11"/>
        <v>8</v>
      </c>
      <c r="B161">
        <f t="shared" si="12"/>
        <v>19</v>
      </c>
      <c r="C161" s="65" cm="1">
        <f t="array" ref="C161">IF(G161=0,C$3,check!$C$3/2-INDEX(rebarps!$B$2:$V$22,1,B161+1))</f>
        <v>19</v>
      </c>
      <c r="D161" s="4" cm="1">
        <f t="array" ref="D161">IF(G161=0,D$3,check!$C$4/2-INDEX(rebarps!$B$2:$V$22,A161+1,1))</f>
        <v>14</v>
      </c>
      <c r="E161" s="90">
        <f t="shared" si="13"/>
        <v>-13.999999999999998</v>
      </c>
      <c r="F161" s="90">
        <f t="shared" si="14"/>
        <v>19</v>
      </c>
      <c r="G161" cm="1">
        <f t="array" ref="G161">INDEX(rebarps!$C$3:$V$22,A161,B161)</f>
        <v>0</v>
      </c>
      <c r="H161">
        <f t="shared" si="10"/>
        <v>0</v>
      </c>
    </row>
    <row r="162" spans="1:8">
      <c r="A162">
        <f t="shared" si="11"/>
        <v>8</v>
      </c>
      <c r="B162">
        <f t="shared" si="12"/>
        <v>20</v>
      </c>
      <c r="C162" s="65" cm="1">
        <f t="array" ref="C162">IF(G162=0,C$3,check!$C$3/2-INDEX(rebarps!$B$2:$V$22,1,B162+1))</f>
        <v>19</v>
      </c>
      <c r="D162" s="4" cm="1">
        <f t="array" ref="D162">IF(G162=0,D$3,check!$C$4/2-INDEX(rebarps!$B$2:$V$22,A162+1,1))</f>
        <v>14</v>
      </c>
      <c r="E162" s="90">
        <f t="shared" si="13"/>
        <v>-13.999999999999998</v>
      </c>
      <c r="F162" s="90">
        <f t="shared" si="14"/>
        <v>19</v>
      </c>
      <c r="G162" cm="1">
        <f t="array" ref="G162">INDEX(rebarps!$C$3:$V$22,A162,B162)</f>
        <v>0</v>
      </c>
      <c r="H162">
        <f t="shared" si="10"/>
        <v>0</v>
      </c>
    </row>
    <row r="163" spans="1:8">
      <c r="A163">
        <f t="shared" si="11"/>
        <v>9</v>
      </c>
      <c r="B163">
        <f t="shared" si="12"/>
        <v>1</v>
      </c>
      <c r="C163" s="65" cm="1">
        <f t="array" ref="C163">IF(G163=0,C$3,check!$C$3/2-INDEX(rebarps!$B$2:$V$22,1,B163+1))</f>
        <v>19</v>
      </c>
      <c r="D163" s="4" cm="1">
        <f t="array" ref="D163">IF(G163=0,D$3,check!$C$4/2-INDEX(rebarps!$B$2:$V$22,A163+1,1))</f>
        <v>14</v>
      </c>
      <c r="E163" s="90">
        <f t="shared" si="13"/>
        <v>-13.999999999999998</v>
      </c>
      <c r="F163" s="90">
        <f t="shared" si="14"/>
        <v>19</v>
      </c>
      <c r="G163" cm="1">
        <f t="array" ref="G163">INDEX(rebarps!$C$3:$V$22,A163,B163)</f>
        <v>0</v>
      </c>
      <c r="H163">
        <f t="shared" si="10"/>
        <v>0</v>
      </c>
    </row>
    <row r="164" spans="1:8">
      <c r="A164">
        <f t="shared" si="11"/>
        <v>9</v>
      </c>
      <c r="B164">
        <f t="shared" si="12"/>
        <v>2</v>
      </c>
      <c r="C164" s="65" cm="1">
        <f t="array" ref="C164">IF(G164=0,C$3,check!$C$3/2-INDEX(rebarps!$B$2:$V$22,1,B164+1))</f>
        <v>19</v>
      </c>
      <c r="D164" s="4" cm="1">
        <f t="array" ref="D164">IF(G164=0,D$3,check!$C$4/2-INDEX(rebarps!$B$2:$V$22,A164+1,1))</f>
        <v>14</v>
      </c>
      <c r="E164" s="90">
        <f t="shared" si="13"/>
        <v>-13.999999999999998</v>
      </c>
      <c r="F164" s="90">
        <f t="shared" si="14"/>
        <v>19</v>
      </c>
      <c r="G164" cm="1">
        <f t="array" ref="G164">INDEX(rebarps!$C$3:$V$22,A164,B164)</f>
        <v>0</v>
      </c>
      <c r="H164">
        <f t="shared" si="10"/>
        <v>0</v>
      </c>
    </row>
    <row r="165" spans="1:8">
      <c r="A165">
        <f t="shared" si="11"/>
        <v>9</v>
      </c>
      <c r="B165">
        <f t="shared" si="12"/>
        <v>3</v>
      </c>
      <c r="C165" s="65" cm="1">
        <f t="array" ref="C165">IF(G165=0,C$3,check!$C$3/2-INDEX(rebarps!$B$2:$V$22,1,B165+1))</f>
        <v>19</v>
      </c>
      <c r="D165" s="4" cm="1">
        <f t="array" ref="D165">IF(G165=0,D$3,check!$C$4/2-INDEX(rebarps!$B$2:$V$22,A165+1,1))</f>
        <v>14</v>
      </c>
      <c r="E165" s="90">
        <f t="shared" si="13"/>
        <v>-13.999999999999998</v>
      </c>
      <c r="F165" s="90">
        <f t="shared" si="14"/>
        <v>19</v>
      </c>
      <c r="G165" cm="1">
        <f t="array" ref="G165">INDEX(rebarps!$C$3:$V$22,A165,B165)</f>
        <v>0</v>
      </c>
      <c r="H165">
        <f t="shared" si="10"/>
        <v>0</v>
      </c>
    </row>
    <row r="166" spans="1:8">
      <c r="A166">
        <f t="shared" si="11"/>
        <v>9</v>
      </c>
      <c r="B166">
        <f t="shared" si="12"/>
        <v>4</v>
      </c>
      <c r="C166" s="65" cm="1">
        <f t="array" ref="C166">IF(G166=0,C$3,check!$C$3/2-INDEX(rebarps!$B$2:$V$22,1,B166+1))</f>
        <v>19</v>
      </c>
      <c r="D166" s="4" cm="1">
        <f t="array" ref="D166">IF(G166=0,D$3,check!$C$4/2-INDEX(rebarps!$B$2:$V$22,A166+1,1))</f>
        <v>14</v>
      </c>
      <c r="E166" s="90">
        <f t="shared" si="13"/>
        <v>-13.999999999999998</v>
      </c>
      <c r="F166" s="90">
        <f t="shared" si="14"/>
        <v>19</v>
      </c>
      <c r="G166" cm="1">
        <f t="array" ref="G166">INDEX(rebarps!$C$3:$V$22,A166,B166)</f>
        <v>0</v>
      </c>
      <c r="H166">
        <f t="shared" si="10"/>
        <v>0</v>
      </c>
    </row>
    <row r="167" spans="1:8">
      <c r="A167">
        <f t="shared" si="11"/>
        <v>9</v>
      </c>
      <c r="B167">
        <f t="shared" si="12"/>
        <v>5</v>
      </c>
      <c r="C167" s="65" cm="1">
        <f t="array" ref="C167">IF(G167=0,C$3,check!$C$3/2-INDEX(rebarps!$B$2:$V$22,1,B167+1))</f>
        <v>19</v>
      </c>
      <c r="D167" s="4" cm="1">
        <f t="array" ref="D167">IF(G167=0,D$3,check!$C$4/2-INDEX(rebarps!$B$2:$V$22,A167+1,1))</f>
        <v>14</v>
      </c>
      <c r="E167" s="90">
        <f t="shared" si="13"/>
        <v>-13.999999999999998</v>
      </c>
      <c r="F167" s="90">
        <f t="shared" si="14"/>
        <v>19</v>
      </c>
      <c r="G167" cm="1">
        <f t="array" ref="G167">INDEX(rebarps!$C$3:$V$22,A167,B167)</f>
        <v>0</v>
      </c>
      <c r="H167">
        <f t="shared" si="10"/>
        <v>0</v>
      </c>
    </row>
    <row r="168" spans="1:8">
      <c r="A168">
        <f t="shared" si="11"/>
        <v>9</v>
      </c>
      <c r="B168">
        <f t="shared" si="12"/>
        <v>6</v>
      </c>
      <c r="C168" s="65" cm="1">
        <f t="array" ref="C168">IF(G168=0,C$3,check!$C$3/2-INDEX(rebarps!$B$2:$V$22,1,B168+1))</f>
        <v>19</v>
      </c>
      <c r="D168" s="4" cm="1">
        <f t="array" ref="D168">IF(G168=0,D$3,check!$C$4/2-INDEX(rebarps!$B$2:$V$22,A168+1,1))</f>
        <v>14</v>
      </c>
      <c r="E168" s="90">
        <f t="shared" si="13"/>
        <v>-13.999999999999998</v>
      </c>
      <c r="F168" s="90">
        <f t="shared" si="14"/>
        <v>19</v>
      </c>
      <c r="G168" cm="1">
        <f t="array" ref="G168">INDEX(rebarps!$C$3:$V$22,A168,B168)</f>
        <v>0</v>
      </c>
      <c r="H168">
        <f t="shared" si="10"/>
        <v>0</v>
      </c>
    </row>
    <row r="169" spans="1:8">
      <c r="A169">
        <f t="shared" si="11"/>
        <v>9</v>
      </c>
      <c r="B169">
        <f t="shared" si="12"/>
        <v>7</v>
      </c>
      <c r="C169" s="65" cm="1">
        <f t="array" ref="C169">IF(G169=0,C$3,check!$C$3/2-INDEX(rebarps!$B$2:$V$22,1,B169+1))</f>
        <v>19</v>
      </c>
      <c r="D169" s="4" cm="1">
        <f t="array" ref="D169">IF(G169=0,D$3,check!$C$4/2-INDEX(rebarps!$B$2:$V$22,A169+1,1))</f>
        <v>14</v>
      </c>
      <c r="E169" s="90">
        <f t="shared" si="13"/>
        <v>-13.999999999999998</v>
      </c>
      <c r="F169" s="90">
        <f t="shared" si="14"/>
        <v>19</v>
      </c>
      <c r="G169" cm="1">
        <f t="array" ref="G169">INDEX(rebarps!$C$3:$V$22,A169,B169)</f>
        <v>0</v>
      </c>
      <c r="H169">
        <f t="shared" si="10"/>
        <v>0</v>
      </c>
    </row>
    <row r="170" spans="1:8">
      <c r="A170">
        <f t="shared" si="11"/>
        <v>9</v>
      </c>
      <c r="B170">
        <f t="shared" si="12"/>
        <v>8</v>
      </c>
      <c r="C170" s="65" cm="1">
        <f t="array" ref="C170">IF(G170=0,C$3,check!$C$3/2-INDEX(rebarps!$B$2:$V$22,1,B170+1))</f>
        <v>19</v>
      </c>
      <c r="D170" s="4" cm="1">
        <f t="array" ref="D170">IF(G170=0,D$3,check!$C$4/2-INDEX(rebarps!$B$2:$V$22,A170+1,1))</f>
        <v>14</v>
      </c>
      <c r="E170" s="90">
        <f t="shared" si="13"/>
        <v>-13.999999999999998</v>
      </c>
      <c r="F170" s="90">
        <f t="shared" si="14"/>
        <v>19</v>
      </c>
      <c r="G170" cm="1">
        <f t="array" ref="G170">INDEX(rebarps!$C$3:$V$22,A170,B170)</f>
        <v>0</v>
      </c>
      <c r="H170">
        <f t="shared" si="10"/>
        <v>0</v>
      </c>
    </row>
    <row r="171" spans="1:8">
      <c r="A171">
        <f t="shared" si="11"/>
        <v>9</v>
      </c>
      <c r="B171">
        <f t="shared" si="12"/>
        <v>9</v>
      </c>
      <c r="C171" s="65" cm="1">
        <f t="array" ref="C171">IF(G171=0,C$3,check!$C$3/2-INDEX(rebarps!$B$2:$V$22,1,B171+1))</f>
        <v>19</v>
      </c>
      <c r="D171" s="4" cm="1">
        <f t="array" ref="D171">IF(G171=0,D$3,check!$C$4/2-INDEX(rebarps!$B$2:$V$22,A171+1,1))</f>
        <v>14</v>
      </c>
      <c r="E171" s="90">
        <f t="shared" si="13"/>
        <v>-13.999999999999998</v>
      </c>
      <c r="F171" s="90">
        <f t="shared" si="14"/>
        <v>19</v>
      </c>
      <c r="G171" cm="1">
        <f t="array" ref="G171">INDEX(rebarps!$C$3:$V$22,A171,B171)</f>
        <v>0</v>
      </c>
      <c r="H171">
        <f t="shared" si="10"/>
        <v>0</v>
      </c>
    </row>
    <row r="172" spans="1:8">
      <c r="A172">
        <f t="shared" si="11"/>
        <v>9</v>
      </c>
      <c r="B172">
        <f t="shared" si="12"/>
        <v>10</v>
      </c>
      <c r="C172" s="65" cm="1">
        <f t="array" ref="C172">IF(G172=0,C$3,check!$C$3/2-INDEX(rebarps!$B$2:$V$22,1,B172+1))</f>
        <v>19</v>
      </c>
      <c r="D172" s="4" cm="1">
        <f t="array" ref="D172">IF(G172=0,D$3,check!$C$4/2-INDEX(rebarps!$B$2:$V$22,A172+1,1))</f>
        <v>14</v>
      </c>
      <c r="E172" s="90">
        <f t="shared" si="13"/>
        <v>-13.999999999999998</v>
      </c>
      <c r="F172" s="90">
        <f t="shared" si="14"/>
        <v>19</v>
      </c>
      <c r="G172" cm="1">
        <f t="array" ref="G172">INDEX(rebarps!$C$3:$V$22,A172,B172)</f>
        <v>0</v>
      </c>
      <c r="H172">
        <f t="shared" si="10"/>
        <v>0</v>
      </c>
    </row>
    <row r="173" spans="1:8">
      <c r="A173">
        <f t="shared" si="11"/>
        <v>9</v>
      </c>
      <c r="B173">
        <f t="shared" si="12"/>
        <v>11</v>
      </c>
      <c r="C173" s="65" cm="1">
        <f t="array" ref="C173">IF(G173=0,C$3,check!$C$3/2-INDEX(rebarps!$B$2:$V$22,1,B173+1))</f>
        <v>19</v>
      </c>
      <c r="D173" s="4" cm="1">
        <f t="array" ref="D173">IF(G173=0,D$3,check!$C$4/2-INDEX(rebarps!$B$2:$V$22,A173+1,1))</f>
        <v>14</v>
      </c>
      <c r="E173" s="90">
        <f t="shared" si="13"/>
        <v>-13.999999999999998</v>
      </c>
      <c r="F173" s="90">
        <f t="shared" si="14"/>
        <v>19</v>
      </c>
      <c r="G173" cm="1">
        <f t="array" ref="G173">INDEX(rebarps!$C$3:$V$22,A173,B173)</f>
        <v>0</v>
      </c>
      <c r="H173">
        <f t="shared" si="10"/>
        <v>0</v>
      </c>
    </row>
    <row r="174" spans="1:8">
      <c r="A174">
        <f t="shared" si="11"/>
        <v>9</v>
      </c>
      <c r="B174">
        <f t="shared" si="12"/>
        <v>12</v>
      </c>
      <c r="C174" s="65" cm="1">
        <f t="array" ref="C174">IF(G174=0,C$3,check!$C$3/2-INDEX(rebarps!$B$2:$V$22,1,B174+1))</f>
        <v>19</v>
      </c>
      <c r="D174" s="4" cm="1">
        <f t="array" ref="D174">IF(G174=0,D$3,check!$C$4/2-INDEX(rebarps!$B$2:$V$22,A174+1,1))</f>
        <v>14</v>
      </c>
      <c r="E174" s="90">
        <f t="shared" si="13"/>
        <v>-13.999999999999998</v>
      </c>
      <c r="F174" s="90">
        <f t="shared" si="14"/>
        <v>19</v>
      </c>
      <c r="G174" cm="1">
        <f t="array" ref="G174">INDEX(rebarps!$C$3:$V$22,A174,B174)</f>
        <v>0</v>
      </c>
      <c r="H174">
        <f t="shared" si="10"/>
        <v>0</v>
      </c>
    </row>
    <row r="175" spans="1:8">
      <c r="A175">
        <f t="shared" si="11"/>
        <v>9</v>
      </c>
      <c r="B175">
        <f t="shared" si="12"/>
        <v>13</v>
      </c>
      <c r="C175" s="65" cm="1">
        <f t="array" ref="C175">IF(G175=0,C$3,check!$C$3/2-INDEX(rebarps!$B$2:$V$22,1,B175+1))</f>
        <v>19</v>
      </c>
      <c r="D175" s="4" cm="1">
        <f t="array" ref="D175">IF(G175=0,D$3,check!$C$4/2-INDEX(rebarps!$B$2:$V$22,A175+1,1))</f>
        <v>14</v>
      </c>
      <c r="E175" s="90">
        <f t="shared" si="13"/>
        <v>-13.999999999999998</v>
      </c>
      <c r="F175" s="90">
        <f t="shared" si="14"/>
        <v>19</v>
      </c>
      <c r="G175" cm="1">
        <f t="array" ref="G175">INDEX(rebarps!$C$3:$V$22,A175,B175)</f>
        <v>0</v>
      </c>
      <c r="H175">
        <f t="shared" si="10"/>
        <v>0</v>
      </c>
    </row>
    <row r="176" spans="1:8">
      <c r="A176">
        <f t="shared" si="11"/>
        <v>9</v>
      </c>
      <c r="B176">
        <f t="shared" si="12"/>
        <v>14</v>
      </c>
      <c r="C176" s="65" cm="1">
        <f t="array" ref="C176">IF(G176=0,C$3,check!$C$3/2-INDEX(rebarps!$B$2:$V$22,1,B176+1))</f>
        <v>19</v>
      </c>
      <c r="D176" s="4" cm="1">
        <f t="array" ref="D176">IF(G176=0,D$3,check!$C$4/2-INDEX(rebarps!$B$2:$V$22,A176+1,1))</f>
        <v>14</v>
      </c>
      <c r="E176" s="90">
        <f t="shared" si="13"/>
        <v>-13.999999999999998</v>
      </c>
      <c r="F176" s="90">
        <f t="shared" si="14"/>
        <v>19</v>
      </c>
      <c r="G176" cm="1">
        <f t="array" ref="G176">INDEX(rebarps!$C$3:$V$22,A176,B176)</f>
        <v>0</v>
      </c>
      <c r="H176">
        <f t="shared" si="10"/>
        <v>0</v>
      </c>
    </row>
    <row r="177" spans="1:8">
      <c r="A177">
        <f t="shared" si="11"/>
        <v>9</v>
      </c>
      <c r="B177">
        <f t="shared" si="12"/>
        <v>15</v>
      </c>
      <c r="C177" s="65" cm="1">
        <f t="array" ref="C177">IF(G177=0,C$3,check!$C$3/2-INDEX(rebarps!$B$2:$V$22,1,B177+1))</f>
        <v>19</v>
      </c>
      <c r="D177" s="4" cm="1">
        <f t="array" ref="D177">IF(G177=0,D$3,check!$C$4/2-INDEX(rebarps!$B$2:$V$22,A177+1,1))</f>
        <v>14</v>
      </c>
      <c r="E177" s="90">
        <f t="shared" si="13"/>
        <v>-13.999999999999998</v>
      </c>
      <c r="F177" s="90">
        <f t="shared" si="14"/>
        <v>19</v>
      </c>
      <c r="G177" cm="1">
        <f t="array" ref="G177">INDEX(rebarps!$C$3:$V$22,A177,B177)</f>
        <v>0</v>
      </c>
      <c r="H177">
        <f t="shared" si="10"/>
        <v>0</v>
      </c>
    </row>
    <row r="178" spans="1:8">
      <c r="A178">
        <f t="shared" si="11"/>
        <v>9</v>
      </c>
      <c r="B178">
        <f t="shared" si="12"/>
        <v>16</v>
      </c>
      <c r="C178" s="65" cm="1">
        <f t="array" ref="C178">IF(G178=0,C$3,check!$C$3/2-INDEX(rebarps!$B$2:$V$22,1,B178+1))</f>
        <v>19</v>
      </c>
      <c r="D178" s="4" cm="1">
        <f t="array" ref="D178">IF(G178=0,D$3,check!$C$4/2-INDEX(rebarps!$B$2:$V$22,A178+1,1))</f>
        <v>14</v>
      </c>
      <c r="E178" s="90">
        <f t="shared" si="13"/>
        <v>-13.999999999999998</v>
      </c>
      <c r="F178" s="90">
        <f t="shared" si="14"/>
        <v>19</v>
      </c>
      <c r="G178" cm="1">
        <f t="array" ref="G178">INDEX(rebarps!$C$3:$V$22,A178,B178)</f>
        <v>0</v>
      </c>
      <c r="H178">
        <f t="shared" si="10"/>
        <v>0</v>
      </c>
    </row>
    <row r="179" spans="1:8">
      <c r="A179">
        <f t="shared" si="11"/>
        <v>9</v>
      </c>
      <c r="B179">
        <f t="shared" si="12"/>
        <v>17</v>
      </c>
      <c r="C179" s="65" cm="1">
        <f t="array" ref="C179">IF(G179=0,C$3,check!$C$3/2-INDEX(rebarps!$B$2:$V$22,1,B179+1))</f>
        <v>19</v>
      </c>
      <c r="D179" s="4" cm="1">
        <f t="array" ref="D179">IF(G179=0,D$3,check!$C$4/2-INDEX(rebarps!$B$2:$V$22,A179+1,1))</f>
        <v>14</v>
      </c>
      <c r="E179" s="90">
        <f t="shared" si="13"/>
        <v>-13.999999999999998</v>
      </c>
      <c r="F179" s="90">
        <f t="shared" si="14"/>
        <v>19</v>
      </c>
      <c r="G179" cm="1">
        <f t="array" ref="G179">INDEX(rebarps!$C$3:$V$22,A179,B179)</f>
        <v>0</v>
      </c>
      <c r="H179">
        <f t="shared" si="10"/>
        <v>0</v>
      </c>
    </row>
    <row r="180" spans="1:8">
      <c r="A180">
        <f t="shared" si="11"/>
        <v>9</v>
      </c>
      <c r="B180">
        <f t="shared" si="12"/>
        <v>18</v>
      </c>
      <c r="C180" s="65" cm="1">
        <f t="array" ref="C180">IF(G180=0,C$3,check!$C$3/2-INDEX(rebarps!$B$2:$V$22,1,B180+1))</f>
        <v>19</v>
      </c>
      <c r="D180" s="4" cm="1">
        <f t="array" ref="D180">IF(G180=0,D$3,check!$C$4/2-INDEX(rebarps!$B$2:$V$22,A180+1,1))</f>
        <v>14</v>
      </c>
      <c r="E180" s="90">
        <f t="shared" si="13"/>
        <v>-13.999999999999998</v>
      </c>
      <c r="F180" s="90">
        <f t="shared" si="14"/>
        <v>19</v>
      </c>
      <c r="G180" cm="1">
        <f t="array" ref="G180">INDEX(rebarps!$C$3:$V$22,A180,B180)</f>
        <v>0</v>
      </c>
      <c r="H180">
        <f t="shared" si="10"/>
        <v>0</v>
      </c>
    </row>
    <row r="181" spans="1:8">
      <c r="A181">
        <f t="shared" si="11"/>
        <v>9</v>
      </c>
      <c r="B181">
        <f t="shared" si="12"/>
        <v>19</v>
      </c>
      <c r="C181" s="65" cm="1">
        <f t="array" ref="C181">IF(G181=0,C$3,check!$C$3/2-INDEX(rebarps!$B$2:$V$22,1,B181+1))</f>
        <v>19</v>
      </c>
      <c r="D181" s="4" cm="1">
        <f t="array" ref="D181">IF(G181=0,D$3,check!$C$4/2-INDEX(rebarps!$B$2:$V$22,A181+1,1))</f>
        <v>14</v>
      </c>
      <c r="E181" s="90">
        <f t="shared" si="13"/>
        <v>-13.999999999999998</v>
      </c>
      <c r="F181" s="90">
        <f t="shared" si="14"/>
        <v>19</v>
      </c>
      <c r="G181" cm="1">
        <f t="array" ref="G181">INDEX(rebarps!$C$3:$V$22,A181,B181)</f>
        <v>0</v>
      </c>
      <c r="H181">
        <f t="shared" si="10"/>
        <v>0</v>
      </c>
    </row>
    <row r="182" spans="1:8">
      <c r="A182">
        <f t="shared" si="11"/>
        <v>9</v>
      </c>
      <c r="B182">
        <f t="shared" si="12"/>
        <v>20</v>
      </c>
      <c r="C182" s="65" cm="1">
        <f t="array" ref="C182">IF(G182=0,C$3,check!$C$3/2-INDEX(rebarps!$B$2:$V$22,1,B182+1))</f>
        <v>19</v>
      </c>
      <c r="D182" s="4" cm="1">
        <f t="array" ref="D182">IF(G182=0,D$3,check!$C$4/2-INDEX(rebarps!$B$2:$V$22,A182+1,1))</f>
        <v>14</v>
      </c>
      <c r="E182" s="90">
        <f t="shared" si="13"/>
        <v>-13.999999999999998</v>
      </c>
      <c r="F182" s="90">
        <f t="shared" si="14"/>
        <v>19</v>
      </c>
      <c r="G182" cm="1">
        <f t="array" ref="G182">INDEX(rebarps!$C$3:$V$22,A182,B182)</f>
        <v>0</v>
      </c>
      <c r="H182">
        <f t="shared" si="10"/>
        <v>0</v>
      </c>
    </row>
    <row r="183" spans="1:8">
      <c r="A183">
        <f t="shared" si="11"/>
        <v>10</v>
      </c>
      <c r="B183">
        <f t="shared" si="12"/>
        <v>1</v>
      </c>
      <c r="C183" s="65" cm="1">
        <f t="array" ref="C183">IF(G183=0,C$3,check!$C$3/2-INDEX(rebarps!$B$2:$V$22,1,B183+1))</f>
        <v>19</v>
      </c>
      <c r="D183" s="4" cm="1">
        <f t="array" ref="D183">IF(G183=0,D$3,check!$C$4/2-INDEX(rebarps!$B$2:$V$22,A183+1,1))</f>
        <v>14</v>
      </c>
      <c r="E183" s="90">
        <f t="shared" si="13"/>
        <v>-13.999999999999998</v>
      </c>
      <c r="F183" s="90">
        <f t="shared" si="14"/>
        <v>19</v>
      </c>
      <c r="G183" cm="1">
        <f t="array" ref="G183">INDEX(rebarps!$C$3:$V$22,A183,B183)</f>
        <v>0</v>
      </c>
      <c r="H183">
        <f t="shared" si="10"/>
        <v>0</v>
      </c>
    </row>
    <row r="184" spans="1:8">
      <c r="A184">
        <f t="shared" si="11"/>
        <v>10</v>
      </c>
      <c r="B184">
        <f t="shared" si="12"/>
        <v>2</v>
      </c>
      <c r="C184" s="65" cm="1">
        <f t="array" ref="C184">IF(G184=0,C$3,check!$C$3/2-INDEX(rebarps!$B$2:$V$22,1,B184+1))</f>
        <v>19</v>
      </c>
      <c r="D184" s="4" cm="1">
        <f t="array" ref="D184">IF(G184=0,D$3,check!$C$4/2-INDEX(rebarps!$B$2:$V$22,A184+1,1))</f>
        <v>14</v>
      </c>
      <c r="E184" s="90">
        <f t="shared" si="13"/>
        <v>-13.999999999999998</v>
      </c>
      <c r="F184" s="90">
        <f t="shared" si="14"/>
        <v>19</v>
      </c>
      <c r="G184" cm="1">
        <f t="array" ref="G184">INDEX(rebarps!$C$3:$V$22,A184,B184)</f>
        <v>0</v>
      </c>
      <c r="H184">
        <f t="shared" si="10"/>
        <v>0</v>
      </c>
    </row>
    <row r="185" spans="1:8">
      <c r="A185">
        <f t="shared" si="11"/>
        <v>10</v>
      </c>
      <c r="B185">
        <f t="shared" si="12"/>
        <v>3</v>
      </c>
      <c r="C185" s="65" cm="1">
        <f t="array" ref="C185">IF(G185=0,C$3,check!$C$3/2-INDEX(rebarps!$B$2:$V$22,1,B185+1))</f>
        <v>19</v>
      </c>
      <c r="D185" s="4" cm="1">
        <f t="array" ref="D185">IF(G185=0,D$3,check!$C$4/2-INDEX(rebarps!$B$2:$V$22,A185+1,1))</f>
        <v>14</v>
      </c>
      <c r="E185" s="90">
        <f t="shared" si="13"/>
        <v>-13.999999999999998</v>
      </c>
      <c r="F185" s="90">
        <f t="shared" si="14"/>
        <v>19</v>
      </c>
      <c r="G185" cm="1">
        <f t="array" ref="G185">INDEX(rebarps!$C$3:$V$22,A185,B185)</f>
        <v>0</v>
      </c>
      <c r="H185">
        <f t="shared" si="10"/>
        <v>0</v>
      </c>
    </row>
    <row r="186" spans="1:8">
      <c r="A186">
        <f t="shared" si="11"/>
        <v>10</v>
      </c>
      <c r="B186">
        <f t="shared" si="12"/>
        <v>4</v>
      </c>
      <c r="C186" s="65" cm="1">
        <f t="array" ref="C186">IF(G186=0,C$3,check!$C$3/2-INDEX(rebarps!$B$2:$V$22,1,B186+1))</f>
        <v>19</v>
      </c>
      <c r="D186" s="4" cm="1">
        <f t="array" ref="D186">IF(G186=0,D$3,check!$C$4/2-INDEX(rebarps!$B$2:$V$22,A186+1,1))</f>
        <v>14</v>
      </c>
      <c r="E186" s="90">
        <f t="shared" si="13"/>
        <v>-13.999999999999998</v>
      </c>
      <c r="F186" s="90">
        <f t="shared" si="14"/>
        <v>19</v>
      </c>
      <c r="G186" cm="1">
        <f t="array" ref="G186">INDEX(rebarps!$C$3:$V$22,A186,B186)</f>
        <v>0</v>
      </c>
      <c r="H186">
        <f t="shared" si="10"/>
        <v>0</v>
      </c>
    </row>
    <row r="187" spans="1:8">
      <c r="A187">
        <f t="shared" si="11"/>
        <v>10</v>
      </c>
      <c r="B187">
        <f t="shared" si="12"/>
        <v>5</v>
      </c>
      <c r="C187" s="65" cm="1">
        <f t="array" ref="C187">IF(G187=0,C$3,check!$C$3/2-INDEX(rebarps!$B$2:$V$22,1,B187+1))</f>
        <v>19</v>
      </c>
      <c r="D187" s="4" cm="1">
        <f t="array" ref="D187">IF(G187=0,D$3,check!$C$4/2-INDEX(rebarps!$B$2:$V$22,A187+1,1))</f>
        <v>14</v>
      </c>
      <c r="E187" s="90">
        <f t="shared" si="13"/>
        <v>-13.999999999999998</v>
      </c>
      <c r="F187" s="90">
        <f t="shared" si="14"/>
        <v>19</v>
      </c>
      <c r="G187" cm="1">
        <f t="array" ref="G187">INDEX(rebarps!$C$3:$V$22,A187,B187)</f>
        <v>0</v>
      </c>
      <c r="H187">
        <f t="shared" si="10"/>
        <v>0</v>
      </c>
    </row>
    <row r="188" spans="1:8">
      <c r="A188">
        <f t="shared" si="11"/>
        <v>10</v>
      </c>
      <c r="B188">
        <f t="shared" si="12"/>
        <v>6</v>
      </c>
      <c r="C188" s="65" cm="1">
        <f t="array" ref="C188">IF(G188=0,C$3,check!$C$3/2-INDEX(rebarps!$B$2:$V$22,1,B188+1))</f>
        <v>19</v>
      </c>
      <c r="D188" s="4" cm="1">
        <f t="array" ref="D188">IF(G188=0,D$3,check!$C$4/2-INDEX(rebarps!$B$2:$V$22,A188+1,1))</f>
        <v>14</v>
      </c>
      <c r="E188" s="90">
        <f t="shared" si="13"/>
        <v>-13.999999999999998</v>
      </c>
      <c r="F188" s="90">
        <f t="shared" si="14"/>
        <v>19</v>
      </c>
      <c r="G188" cm="1">
        <f t="array" ref="G188">INDEX(rebarps!$C$3:$V$22,A188,B188)</f>
        <v>0</v>
      </c>
      <c r="H188">
        <f t="shared" si="10"/>
        <v>0</v>
      </c>
    </row>
    <row r="189" spans="1:8">
      <c r="A189">
        <f t="shared" si="11"/>
        <v>10</v>
      </c>
      <c r="B189">
        <f t="shared" si="12"/>
        <v>7</v>
      </c>
      <c r="C189" s="65" cm="1">
        <f t="array" ref="C189">IF(G189=0,C$3,check!$C$3/2-INDEX(rebarps!$B$2:$V$22,1,B189+1))</f>
        <v>19</v>
      </c>
      <c r="D189" s="4" cm="1">
        <f t="array" ref="D189">IF(G189=0,D$3,check!$C$4/2-INDEX(rebarps!$B$2:$V$22,A189+1,1))</f>
        <v>14</v>
      </c>
      <c r="E189" s="90">
        <f t="shared" si="13"/>
        <v>-13.999999999999998</v>
      </c>
      <c r="F189" s="90">
        <f t="shared" si="14"/>
        <v>19</v>
      </c>
      <c r="G189" cm="1">
        <f t="array" ref="G189">INDEX(rebarps!$C$3:$V$22,A189,B189)</f>
        <v>0</v>
      </c>
      <c r="H189">
        <f t="shared" si="10"/>
        <v>0</v>
      </c>
    </row>
    <row r="190" spans="1:8">
      <c r="A190">
        <f t="shared" si="11"/>
        <v>10</v>
      </c>
      <c r="B190">
        <f t="shared" si="12"/>
        <v>8</v>
      </c>
      <c r="C190" s="65" cm="1">
        <f t="array" ref="C190">IF(G190=0,C$3,check!$C$3/2-INDEX(rebarps!$B$2:$V$22,1,B190+1))</f>
        <v>19</v>
      </c>
      <c r="D190" s="4" cm="1">
        <f t="array" ref="D190">IF(G190=0,D$3,check!$C$4/2-INDEX(rebarps!$B$2:$V$22,A190+1,1))</f>
        <v>14</v>
      </c>
      <c r="E190" s="90">
        <f t="shared" si="13"/>
        <v>-13.999999999999998</v>
      </c>
      <c r="F190" s="90">
        <f t="shared" si="14"/>
        <v>19</v>
      </c>
      <c r="G190" cm="1">
        <f t="array" ref="G190">INDEX(rebarps!$C$3:$V$22,A190,B190)</f>
        <v>0</v>
      </c>
      <c r="H190">
        <f t="shared" si="10"/>
        <v>0</v>
      </c>
    </row>
    <row r="191" spans="1:8">
      <c r="A191">
        <f t="shared" si="11"/>
        <v>10</v>
      </c>
      <c r="B191">
        <f t="shared" si="12"/>
        <v>9</v>
      </c>
      <c r="C191" s="65" cm="1">
        <f t="array" ref="C191">IF(G191=0,C$3,check!$C$3/2-INDEX(rebarps!$B$2:$V$22,1,B191+1))</f>
        <v>19</v>
      </c>
      <c r="D191" s="4" cm="1">
        <f t="array" ref="D191">IF(G191=0,D$3,check!$C$4/2-INDEX(rebarps!$B$2:$V$22,A191+1,1))</f>
        <v>14</v>
      </c>
      <c r="E191" s="90">
        <f t="shared" si="13"/>
        <v>-13.999999999999998</v>
      </c>
      <c r="F191" s="90">
        <f t="shared" si="14"/>
        <v>19</v>
      </c>
      <c r="G191" cm="1">
        <f t="array" ref="G191">INDEX(rebarps!$C$3:$V$22,A191,B191)</f>
        <v>0</v>
      </c>
      <c r="H191">
        <f t="shared" si="10"/>
        <v>0</v>
      </c>
    </row>
    <row r="192" spans="1:8">
      <c r="A192">
        <f t="shared" si="11"/>
        <v>10</v>
      </c>
      <c r="B192">
        <f t="shared" si="12"/>
        <v>10</v>
      </c>
      <c r="C192" s="65" cm="1">
        <f t="array" ref="C192">IF(G192=0,C$3,check!$C$3/2-INDEX(rebarps!$B$2:$V$22,1,B192+1))</f>
        <v>19</v>
      </c>
      <c r="D192" s="4" cm="1">
        <f t="array" ref="D192">IF(G192=0,D$3,check!$C$4/2-INDEX(rebarps!$B$2:$V$22,A192+1,1))</f>
        <v>14</v>
      </c>
      <c r="E192" s="90">
        <f t="shared" si="13"/>
        <v>-13.999999999999998</v>
      </c>
      <c r="F192" s="90">
        <f t="shared" si="14"/>
        <v>19</v>
      </c>
      <c r="G192" cm="1">
        <f t="array" ref="G192">INDEX(rebarps!$C$3:$V$22,A192,B192)</f>
        <v>0</v>
      </c>
      <c r="H192">
        <f t="shared" si="10"/>
        <v>0</v>
      </c>
    </row>
    <row r="193" spans="1:8">
      <c r="A193">
        <f t="shared" si="11"/>
        <v>10</v>
      </c>
      <c r="B193">
        <f t="shared" si="12"/>
        <v>11</v>
      </c>
      <c r="C193" s="65" cm="1">
        <f t="array" ref="C193">IF(G193=0,C$3,check!$C$3/2-INDEX(rebarps!$B$2:$V$22,1,B193+1))</f>
        <v>19</v>
      </c>
      <c r="D193" s="4" cm="1">
        <f t="array" ref="D193">IF(G193=0,D$3,check!$C$4/2-INDEX(rebarps!$B$2:$V$22,A193+1,1))</f>
        <v>14</v>
      </c>
      <c r="E193" s="90">
        <f t="shared" si="13"/>
        <v>-13.999999999999998</v>
      </c>
      <c r="F193" s="90">
        <f t="shared" si="14"/>
        <v>19</v>
      </c>
      <c r="G193" cm="1">
        <f t="array" ref="G193">INDEX(rebarps!$C$3:$V$22,A193,B193)</f>
        <v>0</v>
      </c>
      <c r="H193">
        <f t="shared" si="10"/>
        <v>0</v>
      </c>
    </row>
    <row r="194" spans="1:8">
      <c r="A194">
        <f t="shared" si="11"/>
        <v>10</v>
      </c>
      <c r="B194">
        <f t="shared" si="12"/>
        <v>12</v>
      </c>
      <c r="C194" s="65" cm="1">
        <f t="array" ref="C194">IF(G194=0,C$3,check!$C$3/2-INDEX(rebarps!$B$2:$V$22,1,B194+1))</f>
        <v>19</v>
      </c>
      <c r="D194" s="4" cm="1">
        <f t="array" ref="D194">IF(G194=0,D$3,check!$C$4/2-INDEX(rebarps!$B$2:$V$22,A194+1,1))</f>
        <v>14</v>
      </c>
      <c r="E194" s="90">
        <f t="shared" si="13"/>
        <v>-13.999999999999998</v>
      </c>
      <c r="F194" s="90">
        <f t="shared" si="14"/>
        <v>19</v>
      </c>
      <c r="G194" cm="1">
        <f t="array" ref="G194">INDEX(rebarps!$C$3:$V$22,A194,B194)</f>
        <v>0</v>
      </c>
      <c r="H194">
        <f t="shared" si="10"/>
        <v>0</v>
      </c>
    </row>
    <row r="195" spans="1:8">
      <c r="A195">
        <f t="shared" si="11"/>
        <v>10</v>
      </c>
      <c r="B195">
        <f t="shared" si="12"/>
        <v>13</v>
      </c>
      <c r="C195" s="65" cm="1">
        <f t="array" ref="C195">IF(G195=0,C$3,check!$C$3/2-INDEX(rebarps!$B$2:$V$22,1,B195+1))</f>
        <v>19</v>
      </c>
      <c r="D195" s="4" cm="1">
        <f t="array" ref="D195">IF(G195=0,D$3,check!$C$4/2-INDEX(rebarps!$B$2:$V$22,A195+1,1))</f>
        <v>14</v>
      </c>
      <c r="E195" s="90">
        <f t="shared" si="13"/>
        <v>-13.999999999999998</v>
      </c>
      <c r="F195" s="90">
        <f t="shared" si="14"/>
        <v>19</v>
      </c>
      <c r="G195" cm="1">
        <f t="array" ref="G195">INDEX(rebarps!$C$3:$V$22,A195,B195)</f>
        <v>0</v>
      </c>
      <c r="H195">
        <f t="shared" ref="H195:H258" si="15">IF(G195&gt;0,LOOKUP(G195,J$4:J$12,K$4:K$12),0)</f>
        <v>0</v>
      </c>
    </row>
    <row r="196" spans="1:8">
      <c r="A196">
        <f t="shared" ref="A196:A259" si="16">INT((ROW(A195)-2)/20)+1</f>
        <v>10</v>
      </c>
      <c r="B196">
        <f t="shared" ref="B196:B259" si="17">MOD(ROW(B195)-2,20)+1</f>
        <v>14</v>
      </c>
      <c r="C196" s="65" cm="1">
        <f t="array" ref="C196">IF(G196=0,C$3,check!$C$3/2-INDEX(rebarps!$B$2:$V$22,1,B196+1))</f>
        <v>19</v>
      </c>
      <c r="D196" s="4" cm="1">
        <f t="array" ref="D196">IF(G196=0,D$3,check!$C$4/2-INDEX(rebarps!$B$2:$V$22,A196+1,1))</f>
        <v>14</v>
      </c>
      <c r="E196" s="90">
        <f t="shared" ref="E196:E259" si="18">(C196)*$N$2 - (D196)*$O$2</f>
        <v>-13.999999999999998</v>
      </c>
      <c r="F196" s="90">
        <f t="shared" ref="F196:F259" si="19">(C196)*$O$2 + (D196)*$N$2</f>
        <v>19</v>
      </c>
      <c r="G196" cm="1">
        <f t="array" ref="G196">INDEX(rebarps!$C$3:$V$22,A196,B196)</f>
        <v>0</v>
      </c>
      <c r="H196">
        <f t="shared" si="15"/>
        <v>0</v>
      </c>
    </row>
    <row r="197" spans="1:8">
      <c r="A197">
        <f t="shared" si="16"/>
        <v>10</v>
      </c>
      <c r="B197">
        <f t="shared" si="17"/>
        <v>15</v>
      </c>
      <c r="C197" s="65" cm="1">
        <f t="array" ref="C197">IF(G197=0,C$3,check!$C$3/2-INDEX(rebarps!$B$2:$V$22,1,B197+1))</f>
        <v>19</v>
      </c>
      <c r="D197" s="4" cm="1">
        <f t="array" ref="D197">IF(G197=0,D$3,check!$C$4/2-INDEX(rebarps!$B$2:$V$22,A197+1,1))</f>
        <v>14</v>
      </c>
      <c r="E197" s="90">
        <f t="shared" si="18"/>
        <v>-13.999999999999998</v>
      </c>
      <c r="F197" s="90">
        <f t="shared" si="19"/>
        <v>19</v>
      </c>
      <c r="G197" cm="1">
        <f t="array" ref="G197">INDEX(rebarps!$C$3:$V$22,A197,B197)</f>
        <v>0</v>
      </c>
      <c r="H197">
        <f t="shared" si="15"/>
        <v>0</v>
      </c>
    </row>
    <row r="198" spans="1:8">
      <c r="A198">
        <f t="shared" si="16"/>
        <v>10</v>
      </c>
      <c r="B198">
        <f t="shared" si="17"/>
        <v>16</v>
      </c>
      <c r="C198" s="65" cm="1">
        <f t="array" ref="C198">IF(G198=0,C$3,check!$C$3/2-INDEX(rebarps!$B$2:$V$22,1,B198+1))</f>
        <v>19</v>
      </c>
      <c r="D198" s="4" cm="1">
        <f t="array" ref="D198">IF(G198=0,D$3,check!$C$4/2-INDEX(rebarps!$B$2:$V$22,A198+1,1))</f>
        <v>14</v>
      </c>
      <c r="E198" s="90">
        <f t="shared" si="18"/>
        <v>-13.999999999999998</v>
      </c>
      <c r="F198" s="90">
        <f t="shared" si="19"/>
        <v>19</v>
      </c>
      <c r="G198" cm="1">
        <f t="array" ref="G198">INDEX(rebarps!$C$3:$V$22,A198,B198)</f>
        <v>0</v>
      </c>
      <c r="H198">
        <f t="shared" si="15"/>
        <v>0</v>
      </c>
    </row>
    <row r="199" spans="1:8">
      <c r="A199">
        <f t="shared" si="16"/>
        <v>10</v>
      </c>
      <c r="B199">
        <f t="shared" si="17"/>
        <v>17</v>
      </c>
      <c r="C199" s="65" cm="1">
        <f t="array" ref="C199">IF(G199=0,C$3,check!$C$3/2-INDEX(rebarps!$B$2:$V$22,1,B199+1))</f>
        <v>19</v>
      </c>
      <c r="D199" s="4" cm="1">
        <f t="array" ref="D199">IF(G199=0,D$3,check!$C$4/2-INDEX(rebarps!$B$2:$V$22,A199+1,1))</f>
        <v>14</v>
      </c>
      <c r="E199" s="90">
        <f t="shared" si="18"/>
        <v>-13.999999999999998</v>
      </c>
      <c r="F199" s="90">
        <f t="shared" si="19"/>
        <v>19</v>
      </c>
      <c r="G199" cm="1">
        <f t="array" ref="G199">INDEX(rebarps!$C$3:$V$22,A199,B199)</f>
        <v>0</v>
      </c>
      <c r="H199">
        <f t="shared" si="15"/>
        <v>0</v>
      </c>
    </row>
    <row r="200" spans="1:8">
      <c r="A200">
        <f t="shared" si="16"/>
        <v>10</v>
      </c>
      <c r="B200">
        <f t="shared" si="17"/>
        <v>18</v>
      </c>
      <c r="C200" s="65" cm="1">
        <f t="array" ref="C200">IF(G200=0,C$3,check!$C$3/2-INDEX(rebarps!$B$2:$V$22,1,B200+1))</f>
        <v>19</v>
      </c>
      <c r="D200" s="4" cm="1">
        <f t="array" ref="D200">IF(G200=0,D$3,check!$C$4/2-INDEX(rebarps!$B$2:$V$22,A200+1,1))</f>
        <v>14</v>
      </c>
      <c r="E200" s="90">
        <f t="shared" si="18"/>
        <v>-13.999999999999998</v>
      </c>
      <c r="F200" s="90">
        <f t="shared" si="19"/>
        <v>19</v>
      </c>
      <c r="G200" cm="1">
        <f t="array" ref="G200">INDEX(rebarps!$C$3:$V$22,A200,B200)</f>
        <v>0</v>
      </c>
      <c r="H200">
        <f t="shared" si="15"/>
        <v>0</v>
      </c>
    </row>
    <row r="201" spans="1:8">
      <c r="A201">
        <f t="shared" si="16"/>
        <v>10</v>
      </c>
      <c r="B201">
        <f t="shared" si="17"/>
        <v>19</v>
      </c>
      <c r="C201" s="65" cm="1">
        <f t="array" ref="C201">IF(G201=0,C$3,check!$C$3/2-INDEX(rebarps!$B$2:$V$22,1,B201+1))</f>
        <v>19</v>
      </c>
      <c r="D201" s="4" cm="1">
        <f t="array" ref="D201">IF(G201=0,D$3,check!$C$4/2-INDEX(rebarps!$B$2:$V$22,A201+1,1))</f>
        <v>14</v>
      </c>
      <c r="E201" s="90">
        <f t="shared" si="18"/>
        <v>-13.999999999999998</v>
      </c>
      <c r="F201" s="90">
        <f t="shared" si="19"/>
        <v>19</v>
      </c>
      <c r="G201" cm="1">
        <f t="array" ref="G201">INDEX(rebarps!$C$3:$V$22,A201,B201)</f>
        <v>0</v>
      </c>
      <c r="H201">
        <f t="shared" si="15"/>
        <v>0</v>
      </c>
    </row>
    <row r="202" spans="1:8">
      <c r="A202">
        <f t="shared" si="16"/>
        <v>10</v>
      </c>
      <c r="B202">
        <f t="shared" si="17"/>
        <v>20</v>
      </c>
      <c r="C202" s="65" cm="1">
        <f t="array" ref="C202">IF(G202=0,C$3,check!$C$3/2-INDEX(rebarps!$B$2:$V$22,1,B202+1))</f>
        <v>19</v>
      </c>
      <c r="D202" s="4" cm="1">
        <f t="array" ref="D202">IF(G202=0,D$3,check!$C$4/2-INDEX(rebarps!$B$2:$V$22,A202+1,1))</f>
        <v>14</v>
      </c>
      <c r="E202" s="90">
        <f t="shared" si="18"/>
        <v>-13.999999999999998</v>
      </c>
      <c r="F202" s="90">
        <f t="shared" si="19"/>
        <v>19</v>
      </c>
      <c r="G202" cm="1">
        <f t="array" ref="G202">INDEX(rebarps!$C$3:$V$22,A202,B202)</f>
        <v>0</v>
      </c>
      <c r="H202">
        <f t="shared" si="15"/>
        <v>0</v>
      </c>
    </row>
    <row r="203" spans="1:8">
      <c r="A203">
        <f t="shared" si="16"/>
        <v>11</v>
      </c>
      <c r="B203">
        <f t="shared" si="17"/>
        <v>1</v>
      </c>
      <c r="C203" s="65" cm="1">
        <f t="array" ref="C203">IF(G203=0,C$3,check!$C$3/2-INDEX(rebarps!$B$2:$V$22,1,B203+1))</f>
        <v>19</v>
      </c>
      <c r="D203" s="4" cm="1">
        <f t="array" ref="D203">IF(G203=0,D$3,check!$C$4/2-INDEX(rebarps!$B$2:$V$22,A203+1,1))</f>
        <v>14</v>
      </c>
      <c r="E203" s="90">
        <f t="shared" si="18"/>
        <v>-13.999999999999998</v>
      </c>
      <c r="F203" s="90">
        <f t="shared" si="19"/>
        <v>19</v>
      </c>
      <c r="G203" cm="1">
        <f t="array" ref="G203">INDEX(rebarps!$C$3:$V$22,A203,B203)</f>
        <v>0</v>
      </c>
      <c r="H203">
        <f t="shared" si="15"/>
        <v>0</v>
      </c>
    </row>
    <row r="204" spans="1:8">
      <c r="A204">
        <f t="shared" si="16"/>
        <v>11</v>
      </c>
      <c r="B204">
        <f t="shared" si="17"/>
        <v>2</v>
      </c>
      <c r="C204" s="65" cm="1">
        <f t="array" ref="C204">IF(G204=0,C$3,check!$C$3/2-INDEX(rebarps!$B$2:$V$22,1,B204+1))</f>
        <v>19</v>
      </c>
      <c r="D204" s="4" cm="1">
        <f t="array" ref="D204">IF(G204=0,D$3,check!$C$4/2-INDEX(rebarps!$B$2:$V$22,A204+1,1))</f>
        <v>14</v>
      </c>
      <c r="E204" s="90">
        <f t="shared" si="18"/>
        <v>-13.999999999999998</v>
      </c>
      <c r="F204" s="90">
        <f t="shared" si="19"/>
        <v>19</v>
      </c>
      <c r="G204" cm="1">
        <f t="array" ref="G204">INDEX(rebarps!$C$3:$V$22,A204,B204)</f>
        <v>0</v>
      </c>
      <c r="H204">
        <f t="shared" si="15"/>
        <v>0</v>
      </c>
    </row>
    <row r="205" spans="1:8">
      <c r="A205">
        <f t="shared" si="16"/>
        <v>11</v>
      </c>
      <c r="B205">
        <f t="shared" si="17"/>
        <v>3</v>
      </c>
      <c r="C205" s="65" cm="1">
        <f t="array" ref="C205">IF(G205=0,C$3,check!$C$3/2-INDEX(rebarps!$B$2:$V$22,1,B205+1))</f>
        <v>19</v>
      </c>
      <c r="D205" s="4" cm="1">
        <f t="array" ref="D205">IF(G205=0,D$3,check!$C$4/2-INDEX(rebarps!$B$2:$V$22,A205+1,1))</f>
        <v>14</v>
      </c>
      <c r="E205" s="90">
        <f t="shared" si="18"/>
        <v>-13.999999999999998</v>
      </c>
      <c r="F205" s="90">
        <f t="shared" si="19"/>
        <v>19</v>
      </c>
      <c r="G205" cm="1">
        <f t="array" ref="G205">INDEX(rebarps!$C$3:$V$22,A205,B205)</f>
        <v>0</v>
      </c>
      <c r="H205">
        <f t="shared" si="15"/>
        <v>0</v>
      </c>
    </row>
    <row r="206" spans="1:8">
      <c r="A206">
        <f t="shared" si="16"/>
        <v>11</v>
      </c>
      <c r="B206">
        <f t="shared" si="17"/>
        <v>4</v>
      </c>
      <c r="C206" s="65" cm="1">
        <f t="array" ref="C206">IF(G206=0,C$3,check!$C$3/2-INDEX(rebarps!$B$2:$V$22,1,B206+1))</f>
        <v>19</v>
      </c>
      <c r="D206" s="4" cm="1">
        <f t="array" ref="D206">IF(G206=0,D$3,check!$C$4/2-INDEX(rebarps!$B$2:$V$22,A206+1,1))</f>
        <v>14</v>
      </c>
      <c r="E206" s="90">
        <f t="shared" si="18"/>
        <v>-13.999999999999998</v>
      </c>
      <c r="F206" s="90">
        <f t="shared" si="19"/>
        <v>19</v>
      </c>
      <c r="G206" cm="1">
        <f t="array" ref="G206">INDEX(rebarps!$C$3:$V$22,A206,B206)</f>
        <v>0</v>
      </c>
      <c r="H206">
        <f t="shared" si="15"/>
        <v>0</v>
      </c>
    </row>
    <row r="207" spans="1:8">
      <c r="A207">
        <f t="shared" si="16"/>
        <v>11</v>
      </c>
      <c r="B207">
        <f t="shared" si="17"/>
        <v>5</v>
      </c>
      <c r="C207" s="65" cm="1">
        <f t="array" ref="C207">IF(G207=0,C$3,check!$C$3/2-INDEX(rebarps!$B$2:$V$22,1,B207+1))</f>
        <v>19</v>
      </c>
      <c r="D207" s="4" cm="1">
        <f t="array" ref="D207">IF(G207=0,D$3,check!$C$4/2-INDEX(rebarps!$B$2:$V$22,A207+1,1))</f>
        <v>14</v>
      </c>
      <c r="E207" s="90">
        <f t="shared" si="18"/>
        <v>-13.999999999999998</v>
      </c>
      <c r="F207" s="90">
        <f t="shared" si="19"/>
        <v>19</v>
      </c>
      <c r="G207" cm="1">
        <f t="array" ref="G207">INDEX(rebarps!$C$3:$V$22,A207,B207)</f>
        <v>0</v>
      </c>
      <c r="H207">
        <f t="shared" si="15"/>
        <v>0</v>
      </c>
    </row>
    <row r="208" spans="1:8">
      <c r="A208">
        <f t="shared" si="16"/>
        <v>11</v>
      </c>
      <c r="B208">
        <f t="shared" si="17"/>
        <v>6</v>
      </c>
      <c r="C208" s="65" cm="1">
        <f t="array" ref="C208">IF(G208=0,C$3,check!$C$3/2-INDEX(rebarps!$B$2:$V$22,1,B208+1))</f>
        <v>19</v>
      </c>
      <c r="D208" s="4" cm="1">
        <f t="array" ref="D208">IF(G208=0,D$3,check!$C$4/2-INDEX(rebarps!$B$2:$V$22,A208+1,1))</f>
        <v>14</v>
      </c>
      <c r="E208" s="90">
        <f t="shared" si="18"/>
        <v>-13.999999999999998</v>
      </c>
      <c r="F208" s="90">
        <f t="shared" si="19"/>
        <v>19</v>
      </c>
      <c r="G208" cm="1">
        <f t="array" ref="G208">INDEX(rebarps!$C$3:$V$22,A208,B208)</f>
        <v>0</v>
      </c>
      <c r="H208">
        <f t="shared" si="15"/>
        <v>0</v>
      </c>
    </row>
    <row r="209" spans="1:8">
      <c r="A209">
        <f t="shared" si="16"/>
        <v>11</v>
      </c>
      <c r="B209">
        <f t="shared" si="17"/>
        <v>7</v>
      </c>
      <c r="C209" s="65" cm="1">
        <f t="array" ref="C209">IF(G209=0,C$3,check!$C$3/2-INDEX(rebarps!$B$2:$V$22,1,B209+1))</f>
        <v>19</v>
      </c>
      <c r="D209" s="4" cm="1">
        <f t="array" ref="D209">IF(G209=0,D$3,check!$C$4/2-INDEX(rebarps!$B$2:$V$22,A209+1,1))</f>
        <v>14</v>
      </c>
      <c r="E209" s="90">
        <f t="shared" si="18"/>
        <v>-13.999999999999998</v>
      </c>
      <c r="F209" s="90">
        <f t="shared" si="19"/>
        <v>19</v>
      </c>
      <c r="G209" cm="1">
        <f t="array" ref="G209">INDEX(rebarps!$C$3:$V$22,A209,B209)</f>
        <v>0</v>
      </c>
      <c r="H209">
        <f t="shared" si="15"/>
        <v>0</v>
      </c>
    </row>
    <row r="210" spans="1:8">
      <c r="A210">
        <f t="shared" si="16"/>
        <v>11</v>
      </c>
      <c r="B210">
        <f t="shared" si="17"/>
        <v>8</v>
      </c>
      <c r="C210" s="65" cm="1">
        <f t="array" ref="C210">IF(G210=0,C$3,check!$C$3/2-INDEX(rebarps!$B$2:$V$22,1,B210+1))</f>
        <v>19</v>
      </c>
      <c r="D210" s="4" cm="1">
        <f t="array" ref="D210">IF(G210=0,D$3,check!$C$4/2-INDEX(rebarps!$B$2:$V$22,A210+1,1))</f>
        <v>14</v>
      </c>
      <c r="E210" s="90">
        <f t="shared" si="18"/>
        <v>-13.999999999999998</v>
      </c>
      <c r="F210" s="90">
        <f t="shared" si="19"/>
        <v>19</v>
      </c>
      <c r="G210" cm="1">
        <f t="array" ref="G210">INDEX(rebarps!$C$3:$V$22,A210,B210)</f>
        <v>0</v>
      </c>
      <c r="H210">
        <f t="shared" si="15"/>
        <v>0</v>
      </c>
    </row>
    <row r="211" spans="1:8">
      <c r="A211">
        <f t="shared" si="16"/>
        <v>11</v>
      </c>
      <c r="B211">
        <f t="shared" si="17"/>
        <v>9</v>
      </c>
      <c r="C211" s="65" cm="1">
        <f t="array" ref="C211">IF(G211=0,C$3,check!$C$3/2-INDEX(rebarps!$B$2:$V$22,1,B211+1))</f>
        <v>19</v>
      </c>
      <c r="D211" s="4" cm="1">
        <f t="array" ref="D211">IF(G211=0,D$3,check!$C$4/2-INDEX(rebarps!$B$2:$V$22,A211+1,1))</f>
        <v>14</v>
      </c>
      <c r="E211" s="90">
        <f t="shared" si="18"/>
        <v>-13.999999999999998</v>
      </c>
      <c r="F211" s="90">
        <f t="shared" si="19"/>
        <v>19</v>
      </c>
      <c r="G211" cm="1">
        <f t="array" ref="G211">INDEX(rebarps!$C$3:$V$22,A211,B211)</f>
        <v>0</v>
      </c>
      <c r="H211">
        <f t="shared" si="15"/>
        <v>0</v>
      </c>
    </row>
    <row r="212" spans="1:8">
      <c r="A212">
        <f t="shared" si="16"/>
        <v>11</v>
      </c>
      <c r="B212">
        <f t="shared" si="17"/>
        <v>10</v>
      </c>
      <c r="C212" s="65" cm="1">
        <f t="array" ref="C212">IF(G212=0,C$3,check!$C$3/2-INDEX(rebarps!$B$2:$V$22,1,B212+1))</f>
        <v>19</v>
      </c>
      <c r="D212" s="4" cm="1">
        <f t="array" ref="D212">IF(G212=0,D$3,check!$C$4/2-INDEX(rebarps!$B$2:$V$22,A212+1,1))</f>
        <v>14</v>
      </c>
      <c r="E212" s="90">
        <f t="shared" si="18"/>
        <v>-13.999999999999998</v>
      </c>
      <c r="F212" s="90">
        <f t="shared" si="19"/>
        <v>19</v>
      </c>
      <c r="G212" cm="1">
        <f t="array" ref="G212">INDEX(rebarps!$C$3:$V$22,A212,B212)</f>
        <v>0</v>
      </c>
      <c r="H212">
        <f t="shared" si="15"/>
        <v>0</v>
      </c>
    </row>
    <row r="213" spans="1:8">
      <c r="A213">
        <f t="shared" si="16"/>
        <v>11</v>
      </c>
      <c r="B213">
        <f t="shared" si="17"/>
        <v>11</v>
      </c>
      <c r="C213" s="65" cm="1">
        <f t="array" ref="C213">IF(G213=0,C$3,check!$C$3/2-INDEX(rebarps!$B$2:$V$22,1,B213+1))</f>
        <v>19</v>
      </c>
      <c r="D213" s="4" cm="1">
        <f t="array" ref="D213">IF(G213=0,D$3,check!$C$4/2-INDEX(rebarps!$B$2:$V$22,A213+1,1))</f>
        <v>14</v>
      </c>
      <c r="E213" s="90">
        <f t="shared" si="18"/>
        <v>-13.999999999999998</v>
      </c>
      <c r="F213" s="90">
        <f t="shared" si="19"/>
        <v>19</v>
      </c>
      <c r="G213" cm="1">
        <f t="array" ref="G213">INDEX(rebarps!$C$3:$V$22,A213,B213)</f>
        <v>0</v>
      </c>
      <c r="H213">
        <f t="shared" si="15"/>
        <v>0</v>
      </c>
    </row>
    <row r="214" spans="1:8">
      <c r="A214">
        <f t="shared" si="16"/>
        <v>11</v>
      </c>
      <c r="B214">
        <f t="shared" si="17"/>
        <v>12</v>
      </c>
      <c r="C214" s="65" cm="1">
        <f t="array" ref="C214">IF(G214=0,C$3,check!$C$3/2-INDEX(rebarps!$B$2:$V$22,1,B214+1))</f>
        <v>19</v>
      </c>
      <c r="D214" s="4" cm="1">
        <f t="array" ref="D214">IF(G214=0,D$3,check!$C$4/2-INDEX(rebarps!$B$2:$V$22,A214+1,1))</f>
        <v>14</v>
      </c>
      <c r="E214" s="90">
        <f t="shared" si="18"/>
        <v>-13.999999999999998</v>
      </c>
      <c r="F214" s="90">
        <f t="shared" si="19"/>
        <v>19</v>
      </c>
      <c r="G214" cm="1">
        <f t="array" ref="G214">INDEX(rebarps!$C$3:$V$22,A214,B214)</f>
        <v>0</v>
      </c>
      <c r="H214">
        <f t="shared" si="15"/>
        <v>0</v>
      </c>
    </row>
    <row r="215" spans="1:8">
      <c r="A215">
        <f t="shared" si="16"/>
        <v>11</v>
      </c>
      <c r="B215">
        <f t="shared" si="17"/>
        <v>13</v>
      </c>
      <c r="C215" s="65" cm="1">
        <f t="array" ref="C215">IF(G215=0,C$3,check!$C$3/2-INDEX(rebarps!$B$2:$V$22,1,B215+1))</f>
        <v>19</v>
      </c>
      <c r="D215" s="4" cm="1">
        <f t="array" ref="D215">IF(G215=0,D$3,check!$C$4/2-INDEX(rebarps!$B$2:$V$22,A215+1,1))</f>
        <v>14</v>
      </c>
      <c r="E215" s="90">
        <f t="shared" si="18"/>
        <v>-13.999999999999998</v>
      </c>
      <c r="F215" s="90">
        <f t="shared" si="19"/>
        <v>19</v>
      </c>
      <c r="G215" cm="1">
        <f t="array" ref="G215">INDEX(rebarps!$C$3:$V$22,A215,B215)</f>
        <v>0</v>
      </c>
      <c r="H215">
        <f t="shared" si="15"/>
        <v>0</v>
      </c>
    </row>
    <row r="216" spans="1:8">
      <c r="A216">
        <f t="shared" si="16"/>
        <v>11</v>
      </c>
      <c r="B216">
        <f t="shared" si="17"/>
        <v>14</v>
      </c>
      <c r="C216" s="65" cm="1">
        <f t="array" ref="C216">IF(G216=0,C$3,check!$C$3/2-INDEX(rebarps!$B$2:$V$22,1,B216+1))</f>
        <v>19</v>
      </c>
      <c r="D216" s="4" cm="1">
        <f t="array" ref="D216">IF(G216=0,D$3,check!$C$4/2-INDEX(rebarps!$B$2:$V$22,A216+1,1))</f>
        <v>14</v>
      </c>
      <c r="E216" s="90">
        <f t="shared" si="18"/>
        <v>-13.999999999999998</v>
      </c>
      <c r="F216" s="90">
        <f t="shared" si="19"/>
        <v>19</v>
      </c>
      <c r="G216" cm="1">
        <f t="array" ref="G216">INDEX(rebarps!$C$3:$V$22,A216,B216)</f>
        <v>0</v>
      </c>
      <c r="H216">
        <f t="shared" si="15"/>
        <v>0</v>
      </c>
    </row>
    <row r="217" spans="1:8">
      <c r="A217">
        <f t="shared" si="16"/>
        <v>11</v>
      </c>
      <c r="B217">
        <f t="shared" si="17"/>
        <v>15</v>
      </c>
      <c r="C217" s="65" cm="1">
        <f t="array" ref="C217">IF(G217=0,C$3,check!$C$3/2-INDEX(rebarps!$B$2:$V$22,1,B217+1))</f>
        <v>19</v>
      </c>
      <c r="D217" s="4" cm="1">
        <f t="array" ref="D217">IF(G217=0,D$3,check!$C$4/2-INDEX(rebarps!$B$2:$V$22,A217+1,1))</f>
        <v>14</v>
      </c>
      <c r="E217" s="90">
        <f t="shared" si="18"/>
        <v>-13.999999999999998</v>
      </c>
      <c r="F217" s="90">
        <f t="shared" si="19"/>
        <v>19</v>
      </c>
      <c r="G217" cm="1">
        <f t="array" ref="G217">INDEX(rebarps!$C$3:$V$22,A217,B217)</f>
        <v>0</v>
      </c>
      <c r="H217">
        <f t="shared" si="15"/>
        <v>0</v>
      </c>
    </row>
    <row r="218" spans="1:8">
      <c r="A218">
        <f t="shared" si="16"/>
        <v>11</v>
      </c>
      <c r="B218">
        <f t="shared" si="17"/>
        <v>16</v>
      </c>
      <c r="C218" s="65" cm="1">
        <f t="array" ref="C218">IF(G218=0,C$3,check!$C$3/2-INDEX(rebarps!$B$2:$V$22,1,B218+1))</f>
        <v>19</v>
      </c>
      <c r="D218" s="4" cm="1">
        <f t="array" ref="D218">IF(G218=0,D$3,check!$C$4/2-INDEX(rebarps!$B$2:$V$22,A218+1,1))</f>
        <v>14</v>
      </c>
      <c r="E218" s="90">
        <f t="shared" si="18"/>
        <v>-13.999999999999998</v>
      </c>
      <c r="F218" s="90">
        <f t="shared" si="19"/>
        <v>19</v>
      </c>
      <c r="G218" cm="1">
        <f t="array" ref="G218">INDEX(rebarps!$C$3:$V$22,A218,B218)</f>
        <v>0</v>
      </c>
      <c r="H218">
        <f t="shared" si="15"/>
        <v>0</v>
      </c>
    </row>
    <row r="219" spans="1:8">
      <c r="A219">
        <f t="shared" si="16"/>
        <v>11</v>
      </c>
      <c r="B219">
        <f t="shared" si="17"/>
        <v>17</v>
      </c>
      <c r="C219" s="65" cm="1">
        <f t="array" ref="C219">IF(G219=0,C$3,check!$C$3/2-INDEX(rebarps!$B$2:$V$22,1,B219+1))</f>
        <v>19</v>
      </c>
      <c r="D219" s="4" cm="1">
        <f t="array" ref="D219">IF(G219=0,D$3,check!$C$4/2-INDEX(rebarps!$B$2:$V$22,A219+1,1))</f>
        <v>14</v>
      </c>
      <c r="E219" s="90">
        <f t="shared" si="18"/>
        <v>-13.999999999999998</v>
      </c>
      <c r="F219" s="90">
        <f t="shared" si="19"/>
        <v>19</v>
      </c>
      <c r="G219" cm="1">
        <f t="array" ref="G219">INDEX(rebarps!$C$3:$V$22,A219,B219)</f>
        <v>0</v>
      </c>
      <c r="H219">
        <f t="shared" si="15"/>
        <v>0</v>
      </c>
    </row>
    <row r="220" spans="1:8">
      <c r="A220">
        <f t="shared" si="16"/>
        <v>11</v>
      </c>
      <c r="B220">
        <f t="shared" si="17"/>
        <v>18</v>
      </c>
      <c r="C220" s="65" cm="1">
        <f t="array" ref="C220">IF(G220=0,C$3,check!$C$3/2-INDEX(rebarps!$B$2:$V$22,1,B220+1))</f>
        <v>19</v>
      </c>
      <c r="D220" s="4" cm="1">
        <f t="array" ref="D220">IF(G220=0,D$3,check!$C$4/2-INDEX(rebarps!$B$2:$V$22,A220+1,1))</f>
        <v>14</v>
      </c>
      <c r="E220" s="90">
        <f t="shared" si="18"/>
        <v>-13.999999999999998</v>
      </c>
      <c r="F220" s="90">
        <f t="shared" si="19"/>
        <v>19</v>
      </c>
      <c r="G220" cm="1">
        <f t="array" ref="G220">INDEX(rebarps!$C$3:$V$22,A220,B220)</f>
        <v>0</v>
      </c>
      <c r="H220">
        <f t="shared" si="15"/>
        <v>0</v>
      </c>
    </row>
    <row r="221" spans="1:8">
      <c r="A221">
        <f t="shared" si="16"/>
        <v>11</v>
      </c>
      <c r="B221">
        <f t="shared" si="17"/>
        <v>19</v>
      </c>
      <c r="C221" s="65" cm="1">
        <f t="array" ref="C221">IF(G221=0,C$3,check!$C$3/2-INDEX(rebarps!$B$2:$V$22,1,B221+1))</f>
        <v>19</v>
      </c>
      <c r="D221" s="4" cm="1">
        <f t="array" ref="D221">IF(G221=0,D$3,check!$C$4/2-INDEX(rebarps!$B$2:$V$22,A221+1,1))</f>
        <v>14</v>
      </c>
      <c r="E221" s="90">
        <f t="shared" si="18"/>
        <v>-13.999999999999998</v>
      </c>
      <c r="F221" s="90">
        <f t="shared" si="19"/>
        <v>19</v>
      </c>
      <c r="G221" cm="1">
        <f t="array" ref="G221">INDEX(rebarps!$C$3:$V$22,A221,B221)</f>
        <v>0</v>
      </c>
      <c r="H221">
        <f t="shared" si="15"/>
        <v>0</v>
      </c>
    </row>
    <row r="222" spans="1:8">
      <c r="A222">
        <f t="shared" si="16"/>
        <v>11</v>
      </c>
      <c r="B222">
        <f t="shared" si="17"/>
        <v>20</v>
      </c>
      <c r="C222" s="65" cm="1">
        <f t="array" ref="C222">IF(G222=0,C$3,check!$C$3/2-INDEX(rebarps!$B$2:$V$22,1,B222+1))</f>
        <v>19</v>
      </c>
      <c r="D222" s="4" cm="1">
        <f t="array" ref="D222">IF(G222=0,D$3,check!$C$4/2-INDEX(rebarps!$B$2:$V$22,A222+1,1))</f>
        <v>14</v>
      </c>
      <c r="E222" s="90">
        <f t="shared" si="18"/>
        <v>-13.999999999999998</v>
      </c>
      <c r="F222" s="90">
        <f t="shared" si="19"/>
        <v>19</v>
      </c>
      <c r="G222" cm="1">
        <f t="array" ref="G222">INDEX(rebarps!$C$3:$V$22,A222,B222)</f>
        <v>0</v>
      </c>
      <c r="H222">
        <f t="shared" si="15"/>
        <v>0</v>
      </c>
    </row>
    <row r="223" spans="1:8">
      <c r="A223">
        <f t="shared" si="16"/>
        <v>12</v>
      </c>
      <c r="B223">
        <f t="shared" si="17"/>
        <v>1</v>
      </c>
      <c r="C223" s="65" cm="1">
        <f t="array" ref="C223">IF(G223=0,C$3,check!$C$3/2-INDEX(rebarps!$B$2:$V$22,1,B223+1))</f>
        <v>19</v>
      </c>
      <c r="D223" s="4" cm="1">
        <f t="array" ref="D223">IF(G223=0,D$3,check!$C$4/2-INDEX(rebarps!$B$2:$V$22,A223+1,1))</f>
        <v>14</v>
      </c>
      <c r="E223" s="90">
        <f t="shared" si="18"/>
        <v>-13.999999999999998</v>
      </c>
      <c r="F223" s="90">
        <f t="shared" si="19"/>
        <v>19</v>
      </c>
      <c r="G223" cm="1">
        <f t="array" ref="G223">INDEX(rebarps!$C$3:$V$22,A223,B223)</f>
        <v>0</v>
      </c>
      <c r="H223">
        <f t="shared" si="15"/>
        <v>0</v>
      </c>
    </row>
    <row r="224" spans="1:8">
      <c r="A224">
        <f t="shared" si="16"/>
        <v>12</v>
      </c>
      <c r="B224">
        <f t="shared" si="17"/>
        <v>2</v>
      </c>
      <c r="C224" s="65" cm="1">
        <f t="array" ref="C224">IF(G224=0,C$3,check!$C$3/2-INDEX(rebarps!$B$2:$V$22,1,B224+1))</f>
        <v>19</v>
      </c>
      <c r="D224" s="4" cm="1">
        <f t="array" ref="D224">IF(G224=0,D$3,check!$C$4/2-INDEX(rebarps!$B$2:$V$22,A224+1,1))</f>
        <v>14</v>
      </c>
      <c r="E224" s="90">
        <f t="shared" si="18"/>
        <v>-13.999999999999998</v>
      </c>
      <c r="F224" s="90">
        <f t="shared" si="19"/>
        <v>19</v>
      </c>
      <c r="G224" cm="1">
        <f t="array" ref="G224">INDEX(rebarps!$C$3:$V$22,A224,B224)</f>
        <v>0</v>
      </c>
      <c r="H224">
        <f t="shared" si="15"/>
        <v>0</v>
      </c>
    </row>
    <row r="225" spans="1:8">
      <c r="A225">
        <f t="shared" si="16"/>
        <v>12</v>
      </c>
      <c r="B225">
        <f t="shared" si="17"/>
        <v>3</v>
      </c>
      <c r="C225" s="65" cm="1">
        <f t="array" ref="C225">IF(G225=0,C$3,check!$C$3/2-INDEX(rebarps!$B$2:$V$22,1,B225+1))</f>
        <v>19</v>
      </c>
      <c r="D225" s="4" cm="1">
        <f t="array" ref="D225">IF(G225=0,D$3,check!$C$4/2-INDEX(rebarps!$B$2:$V$22,A225+1,1))</f>
        <v>14</v>
      </c>
      <c r="E225" s="90">
        <f t="shared" si="18"/>
        <v>-13.999999999999998</v>
      </c>
      <c r="F225" s="90">
        <f t="shared" si="19"/>
        <v>19</v>
      </c>
      <c r="G225" cm="1">
        <f t="array" ref="G225">INDEX(rebarps!$C$3:$V$22,A225,B225)</f>
        <v>0</v>
      </c>
      <c r="H225">
        <f t="shared" si="15"/>
        <v>0</v>
      </c>
    </row>
    <row r="226" spans="1:8">
      <c r="A226">
        <f t="shared" si="16"/>
        <v>12</v>
      </c>
      <c r="B226">
        <f t="shared" si="17"/>
        <v>4</v>
      </c>
      <c r="C226" s="65" cm="1">
        <f t="array" ref="C226">IF(G226=0,C$3,check!$C$3/2-INDEX(rebarps!$B$2:$V$22,1,B226+1))</f>
        <v>19</v>
      </c>
      <c r="D226" s="4" cm="1">
        <f t="array" ref="D226">IF(G226=0,D$3,check!$C$4/2-INDEX(rebarps!$B$2:$V$22,A226+1,1))</f>
        <v>14</v>
      </c>
      <c r="E226" s="90">
        <f t="shared" si="18"/>
        <v>-13.999999999999998</v>
      </c>
      <c r="F226" s="90">
        <f t="shared" si="19"/>
        <v>19</v>
      </c>
      <c r="G226" cm="1">
        <f t="array" ref="G226">INDEX(rebarps!$C$3:$V$22,A226,B226)</f>
        <v>0</v>
      </c>
      <c r="H226">
        <f t="shared" si="15"/>
        <v>0</v>
      </c>
    </row>
    <row r="227" spans="1:8">
      <c r="A227">
        <f t="shared" si="16"/>
        <v>12</v>
      </c>
      <c r="B227">
        <f t="shared" si="17"/>
        <v>5</v>
      </c>
      <c r="C227" s="65" cm="1">
        <f t="array" ref="C227">IF(G227=0,C$3,check!$C$3/2-INDEX(rebarps!$B$2:$V$22,1,B227+1))</f>
        <v>19</v>
      </c>
      <c r="D227" s="4" cm="1">
        <f t="array" ref="D227">IF(G227=0,D$3,check!$C$4/2-INDEX(rebarps!$B$2:$V$22,A227+1,1))</f>
        <v>14</v>
      </c>
      <c r="E227" s="90">
        <f t="shared" si="18"/>
        <v>-13.999999999999998</v>
      </c>
      <c r="F227" s="90">
        <f t="shared" si="19"/>
        <v>19</v>
      </c>
      <c r="G227" cm="1">
        <f t="array" ref="G227">INDEX(rebarps!$C$3:$V$22,A227,B227)</f>
        <v>0</v>
      </c>
      <c r="H227">
        <f t="shared" si="15"/>
        <v>0</v>
      </c>
    </row>
    <row r="228" spans="1:8">
      <c r="A228">
        <f t="shared" si="16"/>
        <v>12</v>
      </c>
      <c r="B228">
        <f t="shared" si="17"/>
        <v>6</v>
      </c>
      <c r="C228" s="65" cm="1">
        <f t="array" ref="C228">IF(G228=0,C$3,check!$C$3/2-INDEX(rebarps!$B$2:$V$22,1,B228+1))</f>
        <v>19</v>
      </c>
      <c r="D228" s="4" cm="1">
        <f t="array" ref="D228">IF(G228=0,D$3,check!$C$4/2-INDEX(rebarps!$B$2:$V$22,A228+1,1))</f>
        <v>14</v>
      </c>
      <c r="E228" s="90">
        <f t="shared" si="18"/>
        <v>-13.999999999999998</v>
      </c>
      <c r="F228" s="90">
        <f t="shared" si="19"/>
        <v>19</v>
      </c>
      <c r="G228" cm="1">
        <f t="array" ref="G228">INDEX(rebarps!$C$3:$V$22,A228,B228)</f>
        <v>0</v>
      </c>
      <c r="H228">
        <f t="shared" si="15"/>
        <v>0</v>
      </c>
    </row>
    <row r="229" spans="1:8">
      <c r="A229">
        <f t="shared" si="16"/>
        <v>12</v>
      </c>
      <c r="B229">
        <f t="shared" si="17"/>
        <v>7</v>
      </c>
      <c r="C229" s="65" cm="1">
        <f t="array" ref="C229">IF(G229=0,C$3,check!$C$3/2-INDEX(rebarps!$B$2:$V$22,1,B229+1))</f>
        <v>19</v>
      </c>
      <c r="D229" s="4" cm="1">
        <f t="array" ref="D229">IF(G229=0,D$3,check!$C$4/2-INDEX(rebarps!$B$2:$V$22,A229+1,1))</f>
        <v>14</v>
      </c>
      <c r="E229" s="90">
        <f t="shared" si="18"/>
        <v>-13.999999999999998</v>
      </c>
      <c r="F229" s="90">
        <f t="shared" si="19"/>
        <v>19</v>
      </c>
      <c r="G229" cm="1">
        <f t="array" ref="G229">INDEX(rebarps!$C$3:$V$22,A229,B229)</f>
        <v>0</v>
      </c>
      <c r="H229">
        <f t="shared" si="15"/>
        <v>0</v>
      </c>
    </row>
    <row r="230" spans="1:8">
      <c r="A230">
        <f t="shared" si="16"/>
        <v>12</v>
      </c>
      <c r="B230">
        <f t="shared" si="17"/>
        <v>8</v>
      </c>
      <c r="C230" s="65" cm="1">
        <f t="array" ref="C230">IF(G230=0,C$3,check!$C$3/2-INDEX(rebarps!$B$2:$V$22,1,B230+1))</f>
        <v>19</v>
      </c>
      <c r="D230" s="4" cm="1">
        <f t="array" ref="D230">IF(G230=0,D$3,check!$C$4/2-INDEX(rebarps!$B$2:$V$22,A230+1,1))</f>
        <v>14</v>
      </c>
      <c r="E230" s="90">
        <f t="shared" si="18"/>
        <v>-13.999999999999998</v>
      </c>
      <c r="F230" s="90">
        <f t="shared" si="19"/>
        <v>19</v>
      </c>
      <c r="G230" cm="1">
        <f t="array" ref="G230">INDEX(rebarps!$C$3:$V$22,A230,B230)</f>
        <v>0</v>
      </c>
      <c r="H230">
        <f t="shared" si="15"/>
        <v>0</v>
      </c>
    </row>
    <row r="231" spans="1:8">
      <c r="A231">
        <f t="shared" si="16"/>
        <v>12</v>
      </c>
      <c r="B231">
        <f t="shared" si="17"/>
        <v>9</v>
      </c>
      <c r="C231" s="65" cm="1">
        <f t="array" ref="C231">IF(G231=0,C$3,check!$C$3/2-INDEX(rebarps!$B$2:$V$22,1,B231+1))</f>
        <v>19</v>
      </c>
      <c r="D231" s="4" cm="1">
        <f t="array" ref="D231">IF(G231=0,D$3,check!$C$4/2-INDEX(rebarps!$B$2:$V$22,A231+1,1))</f>
        <v>14</v>
      </c>
      <c r="E231" s="90">
        <f t="shared" si="18"/>
        <v>-13.999999999999998</v>
      </c>
      <c r="F231" s="90">
        <f t="shared" si="19"/>
        <v>19</v>
      </c>
      <c r="G231" cm="1">
        <f t="array" ref="G231">INDEX(rebarps!$C$3:$V$22,A231,B231)</f>
        <v>0</v>
      </c>
      <c r="H231">
        <f t="shared" si="15"/>
        <v>0</v>
      </c>
    </row>
    <row r="232" spans="1:8">
      <c r="A232">
        <f t="shared" si="16"/>
        <v>12</v>
      </c>
      <c r="B232">
        <f t="shared" si="17"/>
        <v>10</v>
      </c>
      <c r="C232" s="65" cm="1">
        <f t="array" ref="C232">IF(G232=0,C$3,check!$C$3/2-INDEX(rebarps!$B$2:$V$22,1,B232+1))</f>
        <v>19</v>
      </c>
      <c r="D232" s="4" cm="1">
        <f t="array" ref="D232">IF(G232=0,D$3,check!$C$4/2-INDEX(rebarps!$B$2:$V$22,A232+1,1))</f>
        <v>14</v>
      </c>
      <c r="E232" s="90">
        <f t="shared" si="18"/>
        <v>-13.999999999999998</v>
      </c>
      <c r="F232" s="90">
        <f t="shared" si="19"/>
        <v>19</v>
      </c>
      <c r="G232" cm="1">
        <f t="array" ref="G232">INDEX(rebarps!$C$3:$V$22,A232,B232)</f>
        <v>0</v>
      </c>
      <c r="H232">
        <f t="shared" si="15"/>
        <v>0</v>
      </c>
    </row>
    <row r="233" spans="1:8">
      <c r="A233">
        <f t="shared" si="16"/>
        <v>12</v>
      </c>
      <c r="B233">
        <f t="shared" si="17"/>
        <v>11</v>
      </c>
      <c r="C233" s="65" cm="1">
        <f t="array" ref="C233">IF(G233=0,C$3,check!$C$3/2-INDEX(rebarps!$B$2:$V$22,1,B233+1))</f>
        <v>19</v>
      </c>
      <c r="D233" s="4" cm="1">
        <f t="array" ref="D233">IF(G233=0,D$3,check!$C$4/2-INDEX(rebarps!$B$2:$V$22,A233+1,1))</f>
        <v>14</v>
      </c>
      <c r="E233" s="90">
        <f t="shared" si="18"/>
        <v>-13.999999999999998</v>
      </c>
      <c r="F233" s="90">
        <f t="shared" si="19"/>
        <v>19</v>
      </c>
      <c r="G233" cm="1">
        <f t="array" ref="G233">INDEX(rebarps!$C$3:$V$22,A233,B233)</f>
        <v>0</v>
      </c>
      <c r="H233">
        <f t="shared" si="15"/>
        <v>0</v>
      </c>
    </row>
    <row r="234" spans="1:8">
      <c r="A234">
        <f t="shared" si="16"/>
        <v>12</v>
      </c>
      <c r="B234">
        <f t="shared" si="17"/>
        <v>12</v>
      </c>
      <c r="C234" s="65" cm="1">
        <f t="array" ref="C234">IF(G234=0,C$3,check!$C$3/2-INDEX(rebarps!$B$2:$V$22,1,B234+1))</f>
        <v>19</v>
      </c>
      <c r="D234" s="4" cm="1">
        <f t="array" ref="D234">IF(G234=0,D$3,check!$C$4/2-INDEX(rebarps!$B$2:$V$22,A234+1,1))</f>
        <v>14</v>
      </c>
      <c r="E234" s="90">
        <f t="shared" si="18"/>
        <v>-13.999999999999998</v>
      </c>
      <c r="F234" s="90">
        <f t="shared" si="19"/>
        <v>19</v>
      </c>
      <c r="G234" cm="1">
        <f t="array" ref="G234">INDEX(rebarps!$C$3:$V$22,A234,B234)</f>
        <v>0</v>
      </c>
      <c r="H234">
        <f t="shared" si="15"/>
        <v>0</v>
      </c>
    </row>
    <row r="235" spans="1:8">
      <c r="A235">
        <f t="shared" si="16"/>
        <v>12</v>
      </c>
      <c r="B235">
        <f t="shared" si="17"/>
        <v>13</v>
      </c>
      <c r="C235" s="65" cm="1">
        <f t="array" ref="C235">IF(G235=0,C$3,check!$C$3/2-INDEX(rebarps!$B$2:$V$22,1,B235+1))</f>
        <v>19</v>
      </c>
      <c r="D235" s="4" cm="1">
        <f t="array" ref="D235">IF(G235=0,D$3,check!$C$4/2-INDEX(rebarps!$B$2:$V$22,A235+1,1))</f>
        <v>14</v>
      </c>
      <c r="E235" s="90">
        <f t="shared" si="18"/>
        <v>-13.999999999999998</v>
      </c>
      <c r="F235" s="90">
        <f t="shared" si="19"/>
        <v>19</v>
      </c>
      <c r="G235" cm="1">
        <f t="array" ref="G235">INDEX(rebarps!$C$3:$V$22,A235,B235)</f>
        <v>0</v>
      </c>
      <c r="H235">
        <f t="shared" si="15"/>
        <v>0</v>
      </c>
    </row>
    <row r="236" spans="1:8">
      <c r="A236">
        <f t="shared" si="16"/>
        <v>12</v>
      </c>
      <c r="B236">
        <f t="shared" si="17"/>
        <v>14</v>
      </c>
      <c r="C236" s="65" cm="1">
        <f t="array" ref="C236">IF(G236=0,C$3,check!$C$3/2-INDEX(rebarps!$B$2:$V$22,1,B236+1))</f>
        <v>19</v>
      </c>
      <c r="D236" s="4" cm="1">
        <f t="array" ref="D236">IF(G236=0,D$3,check!$C$4/2-INDEX(rebarps!$B$2:$V$22,A236+1,1))</f>
        <v>14</v>
      </c>
      <c r="E236" s="90">
        <f t="shared" si="18"/>
        <v>-13.999999999999998</v>
      </c>
      <c r="F236" s="90">
        <f t="shared" si="19"/>
        <v>19</v>
      </c>
      <c r="G236" cm="1">
        <f t="array" ref="G236">INDEX(rebarps!$C$3:$V$22,A236,B236)</f>
        <v>0</v>
      </c>
      <c r="H236">
        <f t="shared" si="15"/>
        <v>0</v>
      </c>
    </row>
    <row r="237" spans="1:8">
      <c r="A237">
        <f t="shared" si="16"/>
        <v>12</v>
      </c>
      <c r="B237">
        <f t="shared" si="17"/>
        <v>15</v>
      </c>
      <c r="C237" s="65" cm="1">
        <f t="array" ref="C237">IF(G237=0,C$3,check!$C$3/2-INDEX(rebarps!$B$2:$V$22,1,B237+1))</f>
        <v>19</v>
      </c>
      <c r="D237" s="4" cm="1">
        <f t="array" ref="D237">IF(G237=0,D$3,check!$C$4/2-INDEX(rebarps!$B$2:$V$22,A237+1,1))</f>
        <v>14</v>
      </c>
      <c r="E237" s="90">
        <f t="shared" si="18"/>
        <v>-13.999999999999998</v>
      </c>
      <c r="F237" s="90">
        <f t="shared" si="19"/>
        <v>19</v>
      </c>
      <c r="G237" cm="1">
        <f t="array" ref="G237">INDEX(rebarps!$C$3:$V$22,A237,B237)</f>
        <v>0</v>
      </c>
      <c r="H237">
        <f t="shared" si="15"/>
        <v>0</v>
      </c>
    </row>
    <row r="238" spans="1:8">
      <c r="A238">
        <f t="shared" si="16"/>
        <v>12</v>
      </c>
      <c r="B238">
        <f t="shared" si="17"/>
        <v>16</v>
      </c>
      <c r="C238" s="65" cm="1">
        <f t="array" ref="C238">IF(G238=0,C$3,check!$C$3/2-INDEX(rebarps!$B$2:$V$22,1,B238+1))</f>
        <v>19</v>
      </c>
      <c r="D238" s="4" cm="1">
        <f t="array" ref="D238">IF(G238=0,D$3,check!$C$4/2-INDEX(rebarps!$B$2:$V$22,A238+1,1))</f>
        <v>14</v>
      </c>
      <c r="E238" s="90">
        <f t="shared" si="18"/>
        <v>-13.999999999999998</v>
      </c>
      <c r="F238" s="90">
        <f t="shared" si="19"/>
        <v>19</v>
      </c>
      <c r="G238" cm="1">
        <f t="array" ref="G238">INDEX(rebarps!$C$3:$V$22,A238,B238)</f>
        <v>0</v>
      </c>
      <c r="H238">
        <f t="shared" si="15"/>
        <v>0</v>
      </c>
    </row>
    <row r="239" spans="1:8">
      <c r="A239">
        <f t="shared" si="16"/>
        <v>12</v>
      </c>
      <c r="B239">
        <f t="shared" si="17"/>
        <v>17</v>
      </c>
      <c r="C239" s="65" cm="1">
        <f t="array" ref="C239">IF(G239=0,C$3,check!$C$3/2-INDEX(rebarps!$B$2:$V$22,1,B239+1))</f>
        <v>19</v>
      </c>
      <c r="D239" s="4" cm="1">
        <f t="array" ref="D239">IF(G239=0,D$3,check!$C$4/2-INDEX(rebarps!$B$2:$V$22,A239+1,1))</f>
        <v>14</v>
      </c>
      <c r="E239" s="90">
        <f t="shared" si="18"/>
        <v>-13.999999999999998</v>
      </c>
      <c r="F239" s="90">
        <f t="shared" si="19"/>
        <v>19</v>
      </c>
      <c r="G239" cm="1">
        <f t="array" ref="G239">INDEX(rebarps!$C$3:$V$22,A239,B239)</f>
        <v>0</v>
      </c>
      <c r="H239">
        <f t="shared" si="15"/>
        <v>0</v>
      </c>
    </row>
    <row r="240" spans="1:8">
      <c r="A240">
        <f t="shared" si="16"/>
        <v>12</v>
      </c>
      <c r="B240">
        <f t="shared" si="17"/>
        <v>18</v>
      </c>
      <c r="C240" s="65" cm="1">
        <f t="array" ref="C240">IF(G240=0,C$3,check!$C$3/2-INDEX(rebarps!$B$2:$V$22,1,B240+1))</f>
        <v>19</v>
      </c>
      <c r="D240" s="4" cm="1">
        <f t="array" ref="D240">IF(G240=0,D$3,check!$C$4/2-INDEX(rebarps!$B$2:$V$22,A240+1,1))</f>
        <v>14</v>
      </c>
      <c r="E240" s="90">
        <f t="shared" si="18"/>
        <v>-13.999999999999998</v>
      </c>
      <c r="F240" s="90">
        <f t="shared" si="19"/>
        <v>19</v>
      </c>
      <c r="G240" cm="1">
        <f t="array" ref="G240">INDEX(rebarps!$C$3:$V$22,A240,B240)</f>
        <v>0</v>
      </c>
      <c r="H240">
        <f t="shared" si="15"/>
        <v>0</v>
      </c>
    </row>
    <row r="241" spans="1:8">
      <c r="A241">
        <f t="shared" si="16"/>
        <v>12</v>
      </c>
      <c r="B241">
        <f t="shared" si="17"/>
        <v>19</v>
      </c>
      <c r="C241" s="65" cm="1">
        <f t="array" ref="C241">IF(G241=0,C$3,check!$C$3/2-INDEX(rebarps!$B$2:$V$22,1,B241+1))</f>
        <v>19</v>
      </c>
      <c r="D241" s="4" cm="1">
        <f t="array" ref="D241">IF(G241=0,D$3,check!$C$4/2-INDEX(rebarps!$B$2:$V$22,A241+1,1))</f>
        <v>14</v>
      </c>
      <c r="E241" s="90">
        <f t="shared" si="18"/>
        <v>-13.999999999999998</v>
      </c>
      <c r="F241" s="90">
        <f t="shared" si="19"/>
        <v>19</v>
      </c>
      <c r="G241" cm="1">
        <f t="array" ref="G241">INDEX(rebarps!$C$3:$V$22,A241,B241)</f>
        <v>0</v>
      </c>
      <c r="H241">
        <f t="shared" si="15"/>
        <v>0</v>
      </c>
    </row>
    <row r="242" spans="1:8">
      <c r="A242">
        <f t="shared" si="16"/>
        <v>12</v>
      </c>
      <c r="B242">
        <f t="shared" si="17"/>
        <v>20</v>
      </c>
      <c r="C242" s="65" cm="1">
        <f t="array" ref="C242">IF(G242=0,C$3,check!$C$3/2-INDEX(rebarps!$B$2:$V$22,1,B242+1))</f>
        <v>19</v>
      </c>
      <c r="D242" s="4" cm="1">
        <f t="array" ref="D242">IF(G242=0,D$3,check!$C$4/2-INDEX(rebarps!$B$2:$V$22,A242+1,1))</f>
        <v>14</v>
      </c>
      <c r="E242" s="90">
        <f t="shared" si="18"/>
        <v>-13.999999999999998</v>
      </c>
      <c r="F242" s="90">
        <f t="shared" si="19"/>
        <v>19</v>
      </c>
      <c r="G242" cm="1">
        <f t="array" ref="G242">INDEX(rebarps!$C$3:$V$22,A242,B242)</f>
        <v>0</v>
      </c>
      <c r="H242">
        <f t="shared" si="15"/>
        <v>0</v>
      </c>
    </row>
    <row r="243" spans="1:8">
      <c r="A243">
        <f t="shared" si="16"/>
        <v>13</v>
      </c>
      <c r="B243">
        <f t="shared" si="17"/>
        <v>1</v>
      </c>
      <c r="C243" s="65" cm="1">
        <f t="array" ref="C243">IF(G243=0,C$3,check!$C$3/2-INDEX(rebarps!$B$2:$V$22,1,B243+1))</f>
        <v>19</v>
      </c>
      <c r="D243" s="4" cm="1">
        <f t="array" ref="D243">IF(G243=0,D$3,check!$C$4/2-INDEX(rebarps!$B$2:$V$22,A243+1,1))</f>
        <v>14</v>
      </c>
      <c r="E243" s="90">
        <f t="shared" si="18"/>
        <v>-13.999999999999998</v>
      </c>
      <c r="F243" s="90">
        <f t="shared" si="19"/>
        <v>19</v>
      </c>
      <c r="G243" cm="1">
        <f t="array" ref="G243">INDEX(rebarps!$C$3:$V$22,A243,B243)</f>
        <v>0</v>
      </c>
      <c r="H243">
        <f t="shared" si="15"/>
        <v>0</v>
      </c>
    </row>
    <row r="244" spans="1:8">
      <c r="A244">
        <f t="shared" si="16"/>
        <v>13</v>
      </c>
      <c r="B244">
        <f t="shared" si="17"/>
        <v>2</v>
      </c>
      <c r="C244" s="65" cm="1">
        <f t="array" ref="C244">IF(G244=0,C$3,check!$C$3/2-INDEX(rebarps!$B$2:$V$22,1,B244+1))</f>
        <v>19</v>
      </c>
      <c r="D244" s="4" cm="1">
        <f t="array" ref="D244">IF(G244=0,D$3,check!$C$4/2-INDEX(rebarps!$B$2:$V$22,A244+1,1))</f>
        <v>14</v>
      </c>
      <c r="E244" s="90">
        <f t="shared" si="18"/>
        <v>-13.999999999999998</v>
      </c>
      <c r="F244" s="90">
        <f t="shared" si="19"/>
        <v>19</v>
      </c>
      <c r="G244" cm="1">
        <f t="array" ref="G244">INDEX(rebarps!$C$3:$V$22,A244,B244)</f>
        <v>0</v>
      </c>
      <c r="H244">
        <f t="shared" si="15"/>
        <v>0</v>
      </c>
    </row>
    <row r="245" spans="1:8">
      <c r="A245">
        <f t="shared" si="16"/>
        <v>13</v>
      </c>
      <c r="B245">
        <f t="shared" si="17"/>
        <v>3</v>
      </c>
      <c r="C245" s="65" cm="1">
        <f t="array" ref="C245">IF(G245=0,C$3,check!$C$3/2-INDEX(rebarps!$B$2:$V$22,1,B245+1))</f>
        <v>19</v>
      </c>
      <c r="D245" s="4" cm="1">
        <f t="array" ref="D245">IF(G245=0,D$3,check!$C$4/2-INDEX(rebarps!$B$2:$V$22,A245+1,1))</f>
        <v>14</v>
      </c>
      <c r="E245" s="90">
        <f t="shared" si="18"/>
        <v>-13.999999999999998</v>
      </c>
      <c r="F245" s="90">
        <f t="shared" si="19"/>
        <v>19</v>
      </c>
      <c r="G245" cm="1">
        <f t="array" ref="G245">INDEX(rebarps!$C$3:$V$22,A245,B245)</f>
        <v>0</v>
      </c>
      <c r="H245">
        <f t="shared" si="15"/>
        <v>0</v>
      </c>
    </row>
    <row r="246" spans="1:8">
      <c r="A246">
        <f t="shared" si="16"/>
        <v>13</v>
      </c>
      <c r="B246">
        <f t="shared" si="17"/>
        <v>4</v>
      </c>
      <c r="C246" s="65" cm="1">
        <f t="array" ref="C246">IF(G246=0,C$3,check!$C$3/2-INDEX(rebarps!$B$2:$V$22,1,B246+1))</f>
        <v>19</v>
      </c>
      <c r="D246" s="4" cm="1">
        <f t="array" ref="D246">IF(G246=0,D$3,check!$C$4/2-INDEX(rebarps!$B$2:$V$22,A246+1,1))</f>
        <v>14</v>
      </c>
      <c r="E246" s="90">
        <f t="shared" si="18"/>
        <v>-13.999999999999998</v>
      </c>
      <c r="F246" s="90">
        <f t="shared" si="19"/>
        <v>19</v>
      </c>
      <c r="G246" cm="1">
        <f t="array" ref="G246">INDEX(rebarps!$C$3:$V$22,A246,B246)</f>
        <v>0</v>
      </c>
      <c r="H246">
        <f t="shared" si="15"/>
        <v>0</v>
      </c>
    </row>
    <row r="247" spans="1:8">
      <c r="A247">
        <f t="shared" si="16"/>
        <v>13</v>
      </c>
      <c r="B247">
        <f t="shared" si="17"/>
        <v>5</v>
      </c>
      <c r="C247" s="65" cm="1">
        <f t="array" ref="C247">IF(G247=0,C$3,check!$C$3/2-INDEX(rebarps!$B$2:$V$22,1,B247+1))</f>
        <v>19</v>
      </c>
      <c r="D247" s="4" cm="1">
        <f t="array" ref="D247">IF(G247=0,D$3,check!$C$4/2-INDEX(rebarps!$B$2:$V$22,A247+1,1))</f>
        <v>14</v>
      </c>
      <c r="E247" s="90">
        <f t="shared" si="18"/>
        <v>-13.999999999999998</v>
      </c>
      <c r="F247" s="90">
        <f t="shared" si="19"/>
        <v>19</v>
      </c>
      <c r="G247" cm="1">
        <f t="array" ref="G247">INDEX(rebarps!$C$3:$V$22,A247,B247)</f>
        <v>0</v>
      </c>
      <c r="H247">
        <f t="shared" si="15"/>
        <v>0</v>
      </c>
    </row>
    <row r="248" spans="1:8">
      <c r="A248">
        <f t="shared" si="16"/>
        <v>13</v>
      </c>
      <c r="B248">
        <f t="shared" si="17"/>
        <v>6</v>
      </c>
      <c r="C248" s="65" cm="1">
        <f t="array" ref="C248">IF(G248=0,C$3,check!$C$3/2-INDEX(rebarps!$B$2:$V$22,1,B248+1))</f>
        <v>19</v>
      </c>
      <c r="D248" s="4" cm="1">
        <f t="array" ref="D248">IF(G248=0,D$3,check!$C$4/2-INDEX(rebarps!$B$2:$V$22,A248+1,1))</f>
        <v>14</v>
      </c>
      <c r="E248" s="90">
        <f t="shared" si="18"/>
        <v>-13.999999999999998</v>
      </c>
      <c r="F248" s="90">
        <f t="shared" si="19"/>
        <v>19</v>
      </c>
      <c r="G248" cm="1">
        <f t="array" ref="G248">INDEX(rebarps!$C$3:$V$22,A248,B248)</f>
        <v>0</v>
      </c>
      <c r="H248">
        <f t="shared" si="15"/>
        <v>0</v>
      </c>
    </row>
    <row r="249" spans="1:8">
      <c r="A249">
        <f t="shared" si="16"/>
        <v>13</v>
      </c>
      <c r="B249">
        <f t="shared" si="17"/>
        <v>7</v>
      </c>
      <c r="C249" s="65" cm="1">
        <f t="array" ref="C249">IF(G249=0,C$3,check!$C$3/2-INDEX(rebarps!$B$2:$V$22,1,B249+1))</f>
        <v>19</v>
      </c>
      <c r="D249" s="4" cm="1">
        <f t="array" ref="D249">IF(G249=0,D$3,check!$C$4/2-INDEX(rebarps!$B$2:$V$22,A249+1,1))</f>
        <v>14</v>
      </c>
      <c r="E249" s="90">
        <f t="shared" si="18"/>
        <v>-13.999999999999998</v>
      </c>
      <c r="F249" s="90">
        <f t="shared" si="19"/>
        <v>19</v>
      </c>
      <c r="G249" cm="1">
        <f t="array" ref="G249">INDEX(rebarps!$C$3:$V$22,A249,B249)</f>
        <v>0</v>
      </c>
      <c r="H249">
        <f t="shared" si="15"/>
        <v>0</v>
      </c>
    </row>
    <row r="250" spans="1:8">
      <c r="A250">
        <f t="shared" si="16"/>
        <v>13</v>
      </c>
      <c r="B250">
        <f t="shared" si="17"/>
        <v>8</v>
      </c>
      <c r="C250" s="65" cm="1">
        <f t="array" ref="C250">IF(G250=0,C$3,check!$C$3/2-INDEX(rebarps!$B$2:$V$22,1,B250+1))</f>
        <v>19</v>
      </c>
      <c r="D250" s="4" cm="1">
        <f t="array" ref="D250">IF(G250=0,D$3,check!$C$4/2-INDEX(rebarps!$B$2:$V$22,A250+1,1))</f>
        <v>14</v>
      </c>
      <c r="E250" s="90">
        <f t="shared" si="18"/>
        <v>-13.999999999999998</v>
      </c>
      <c r="F250" s="90">
        <f t="shared" si="19"/>
        <v>19</v>
      </c>
      <c r="G250" cm="1">
        <f t="array" ref="G250">INDEX(rebarps!$C$3:$V$22,A250,B250)</f>
        <v>0</v>
      </c>
      <c r="H250">
        <f t="shared" si="15"/>
        <v>0</v>
      </c>
    </row>
    <row r="251" spans="1:8">
      <c r="A251">
        <f t="shared" si="16"/>
        <v>13</v>
      </c>
      <c r="B251">
        <f t="shared" si="17"/>
        <v>9</v>
      </c>
      <c r="C251" s="65" cm="1">
        <f t="array" ref="C251">IF(G251=0,C$3,check!$C$3/2-INDEX(rebarps!$B$2:$V$22,1,B251+1))</f>
        <v>19</v>
      </c>
      <c r="D251" s="4" cm="1">
        <f t="array" ref="D251">IF(G251=0,D$3,check!$C$4/2-INDEX(rebarps!$B$2:$V$22,A251+1,1))</f>
        <v>14</v>
      </c>
      <c r="E251" s="90">
        <f t="shared" si="18"/>
        <v>-13.999999999999998</v>
      </c>
      <c r="F251" s="90">
        <f t="shared" si="19"/>
        <v>19</v>
      </c>
      <c r="G251" cm="1">
        <f t="array" ref="G251">INDEX(rebarps!$C$3:$V$22,A251,B251)</f>
        <v>0</v>
      </c>
      <c r="H251">
        <f t="shared" si="15"/>
        <v>0</v>
      </c>
    </row>
    <row r="252" spans="1:8">
      <c r="A252">
        <f t="shared" si="16"/>
        <v>13</v>
      </c>
      <c r="B252">
        <f t="shared" si="17"/>
        <v>10</v>
      </c>
      <c r="C252" s="65" cm="1">
        <f t="array" ref="C252">IF(G252=0,C$3,check!$C$3/2-INDEX(rebarps!$B$2:$V$22,1,B252+1))</f>
        <v>19</v>
      </c>
      <c r="D252" s="4" cm="1">
        <f t="array" ref="D252">IF(G252=0,D$3,check!$C$4/2-INDEX(rebarps!$B$2:$V$22,A252+1,1))</f>
        <v>14</v>
      </c>
      <c r="E252" s="90">
        <f t="shared" si="18"/>
        <v>-13.999999999999998</v>
      </c>
      <c r="F252" s="90">
        <f t="shared" si="19"/>
        <v>19</v>
      </c>
      <c r="G252" cm="1">
        <f t="array" ref="G252">INDEX(rebarps!$C$3:$V$22,A252,B252)</f>
        <v>0</v>
      </c>
      <c r="H252">
        <f t="shared" si="15"/>
        <v>0</v>
      </c>
    </row>
    <row r="253" spans="1:8">
      <c r="A253">
        <f t="shared" si="16"/>
        <v>13</v>
      </c>
      <c r="B253">
        <f t="shared" si="17"/>
        <v>11</v>
      </c>
      <c r="C253" s="65" cm="1">
        <f t="array" ref="C253">IF(G253=0,C$3,check!$C$3/2-INDEX(rebarps!$B$2:$V$22,1,B253+1))</f>
        <v>19</v>
      </c>
      <c r="D253" s="4" cm="1">
        <f t="array" ref="D253">IF(G253=0,D$3,check!$C$4/2-INDEX(rebarps!$B$2:$V$22,A253+1,1))</f>
        <v>14</v>
      </c>
      <c r="E253" s="90">
        <f t="shared" si="18"/>
        <v>-13.999999999999998</v>
      </c>
      <c r="F253" s="90">
        <f t="shared" si="19"/>
        <v>19</v>
      </c>
      <c r="G253" cm="1">
        <f t="array" ref="G253">INDEX(rebarps!$C$3:$V$22,A253,B253)</f>
        <v>0</v>
      </c>
      <c r="H253">
        <f t="shared" si="15"/>
        <v>0</v>
      </c>
    </row>
    <row r="254" spans="1:8">
      <c r="A254">
        <f t="shared" si="16"/>
        <v>13</v>
      </c>
      <c r="B254">
        <f t="shared" si="17"/>
        <v>12</v>
      </c>
      <c r="C254" s="65" cm="1">
        <f t="array" ref="C254">IF(G254=0,C$3,check!$C$3/2-INDEX(rebarps!$B$2:$V$22,1,B254+1))</f>
        <v>19</v>
      </c>
      <c r="D254" s="4" cm="1">
        <f t="array" ref="D254">IF(G254=0,D$3,check!$C$4/2-INDEX(rebarps!$B$2:$V$22,A254+1,1))</f>
        <v>14</v>
      </c>
      <c r="E254" s="90">
        <f t="shared" si="18"/>
        <v>-13.999999999999998</v>
      </c>
      <c r="F254" s="90">
        <f t="shared" si="19"/>
        <v>19</v>
      </c>
      <c r="G254" cm="1">
        <f t="array" ref="G254">INDEX(rebarps!$C$3:$V$22,A254,B254)</f>
        <v>0</v>
      </c>
      <c r="H254">
        <f t="shared" si="15"/>
        <v>0</v>
      </c>
    </row>
    <row r="255" spans="1:8">
      <c r="A255">
        <f t="shared" si="16"/>
        <v>13</v>
      </c>
      <c r="B255">
        <f t="shared" si="17"/>
        <v>13</v>
      </c>
      <c r="C255" s="65" cm="1">
        <f t="array" ref="C255">IF(G255=0,C$3,check!$C$3/2-INDEX(rebarps!$B$2:$V$22,1,B255+1))</f>
        <v>19</v>
      </c>
      <c r="D255" s="4" cm="1">
        <f t="array" ref="D255">IF(G255=0,D$3,check!$C$4/2-INDEX(rebarps!$B$2:$V$22,A255+1,1))</f>
        <v>14</v>
      </c>
      <c r="E255" s="90">
        <f t="shared" si="18"/>
        <v>-13.999999999999998</v>
      </c>
      <c r="F255" s="90">
        <f t="shared" si="19"/>
        <v>19</v>
      </c>
      <c r="G255" cm="1">
        <f t="array" ref="G255">INDEX(rebarps!$C$3:$V$22,A255,B255)</f>
        <v>0</v>
      </c>
      <c r="H255">
        <f t="shared" si="15"/>
        <v>0</v>
      </c>
    </row>
    <row r="256" spans="1:8">
      <c r="A256">
        <f t="shared" si="16"/>
        <v>13</v>
      </c>
      <c r="B256">
        <f t="shared" si="17"/>
        <v>14</v>
      </c>
      <c r="C256" s="65" cm="1">
        <f t="array" ref="C256">IF(G256=0,C$3,check!$C$3/2-INDEX(rebarps!$B$2:$V$22,1,B256+1))</f>
        <v>19</v>
      </c>
      <c r="D256" s="4" cm="1">
        <f t="array" ref="D256">IF(G256=0,D$3,check!$C$4/2-INDEX(rebarps!$B$2:$V$22,A256+1,1))</f>
        <v>14</v>
      </c>
      <c r="E256" s="90">
        <f t="shared" si="18"/>
        <v>-13.999999999999998</v>
      </c>
      <c r="F256" s="90">
        <f t="shared" si="19"/>
        <v>19</v>
      </c>
      <c r="G256" cm="1">
        <f t="array" ref="G256">INDEX(rebarps!$C$3:$V$22,A256,B256)</f>
        <v>0</v>
      </c>
      <c r="H256">
        <f t="shared" si="15"/>
        <v>0</v>
      </c>
    </row>
    <row r="257" spans="1:8">
      <c r="A257">
        <f t="shared" si="16"/>
        <v>13</v>
      </c>
      <c r="B257">
        <f t="shared" si="17"/>
        <v>15</v>
      </c>
      <c r="C257" s="65" cm="1">
        <f t="array" ref="C257">IF(G257=0,C$3,check!$C$3/2-INDEX(rebarps!$B$2:$V$22,1,B257+1))</f>
        <v>19</v>
      </c>
      <c r="D257" s="4" cm="1">
        <f t="array" ref="D257">IF(G257=0,D$3,check!$C$4/2-INDEX(rebarps!$B$2:$V$22,A257+1,1))</f>
        <v>14</v>
      </c>
      <c r="E257" s="90">
        <f t="shared" si="18"/>
        <v>-13.999999999999998</v>
      </c>
      <c r="F257" s="90">
        <f t="shared" si="19"/>
        <v>19</v>
      </c>
      <c r="G257" cm="1">
        <f t="array" ref="G257">INDEX(rebarps!$C$3:$V$22,A257,B257)</f>
        <v>0</v>
      </c>
      <c r="H257">
        <f t="shared" si="15"/>
        <v>0</v>
      </c>
    </row>
    <row r="258" spans="1:8">
      <c r="A258">
        <f t="shared" si="16"/>
        <v>13</v>
      </c>
      <c r="B258">
        <f t="shared" si="17"/>
        <v>16</v>
      </c>
      <c r="C258" s="65" cm="1">
        <f t="array" ref="C258">IF(G258=0,C$3,check!$C$3/2-INDEX(rebarps!$B$2:$V$22,1,B258+1))</f>
        <v>19</v>
      </c>
      <c r="D258" s="4" cm="1">
        <f t="array" ref="D258">IF(G258=0,D$3,check!$C$4/2-INDEX(rebarps!$B$2:$V$22,A258+1,1))</f>
        <v>14</v>
      </c>
      <c r="E258" s="90">
        <f t="shared" si="18"/>
        <v>-13.999999999999998</v>
      </c>
      <c r="F258" s="90">
        <f t="shared" si="19"/>
        <v>19</v>
      </c>
      <c r="G258" cm="1">
        <f t="array" ref="G258">INDEX(rebarps!$C$3:$V$22,A258,B258)</f>
        <v>0</v>
      </c>
      <c r="H258">
        <f t="shared" si="15"/>
        <v>0</v>
      </c>
    </row>
    <row r="259" spans="1:8">
      <c r="A259">
        <f t="shared" si="16"/>
        <v>13</v>
      </c>
      <c r="B259">
        <f t="shared" si="17"/>
        <v>17</v>
      </c>
      <c r="C259" s="65" cm="1">
        <f t="array" ref="C259">IF(G259=0,C$3,check!$C$3/2-INDEX(rebarps!$B$2:$V$22,1,B259+1))</f>
        <v>19</v>
      </c>
      <c r="D259" s="4" cm="1">
        <f t="array" ref="D259">IF(G259=0,D$3,check!$C$4/2-INDEX(rebarps!$B$2:$V$22,A259+1,1))</f>
        <v>14</v>
      </c>
      <c r="E259" s="90">
        <f t="shared" si="18"/>
        <v>-13.999999999999998</v>
      </c>
      <c r="F259" s="90">
        <f t="shared" si="19"/>
        <v>19</v>
      </c>
      <c r="G259" cm="1">
        <f t="array" ref="G259">INDEX(rebarps!$C$3:$V$22,A259,B259)</f>
        <v>0</v>
      </c>
      <c r="H259">
        <f t="shared" ref="H259:H322" si="20">IF(G259&gt;0,LOOKUP(G259,J$4:J$12,K$4:K$12),0)</f>
        <v>0</v>
      </c>
    </row>
    <row r="260" spans="1:8">
      <c r="A260">
        <f t="shared" ref="A260:A323" si="21">INT((ROW(A259)-2)/20)+1</f>
        <v>13</v>
      </c>
      <c r="B260">
        <f t="shared" ref="B260:B323" si="22">MOD(ROW(B259)-2,20)+1</f>
        <v>18</v>
      </c>
      <c r="C260" s="65" cm="1">
        <f t="array" ref="C260">IF(G260=0,C$3,check!$C$3/2-INDEX(rebarps!$B$2:$V$22,1,B260+1))</f>
        <v>19</v>
      </c>
      <c r="D260" s="4" cm="1">
        <f t="array" ref="D260">IF(G260=0,D$3,check!$C$4/2-INDEX(rebarps!$B$2:$V$22,A260+1,1))</f>
        <v>14</v>
      </c>
      <c r="E260" s="90">
        <f t="shared" ref="E260:E323" si="23">(C260)*$N$2 - (D260)*$O$2</f>
        <v>-13.999999999999998</v>
      </c>
      <c r="F260" s="90">
        <f t="shared" ref="F260:F323" si="24">(C260)*$O$2 + (D260)*$N$2</f>
        <v>19</v>
      </c>
      <c r="G260" cm="1">
        <f t="array" ref="G260">INDEX(rebarps!$C$3:$V$22,A260,B260)</f>
        <v>0</v>
      </c>
      <c r="H260">
        <f t="shared" si="20"/>
        <v>0</v>
      </c>
    </row>
    <row r="261" spans="1:8">
      <c r="A261">
        <f t="shared" si="21"/>
        <v>13</v>
      </c>
      <c r="B261">
        <f t="shared" si="22"/>
        <v>19</v>
      </c>
      <c r="C261" s="65" cm="1">
        <f t="array" ref="C261">IF(G261=0,C$3,check!$C$3/2-INDEX(rebarps!$B$2:$V$22,1,B261+1))</f>
        <v>19</v>
      </c>
      <c r="D261" s="4" cm="1">
        <f t="array" ref="D261">IF(G261=0,D$3,check!$C$4/2-INDEX(rebarps!$B$2:$V$22,A261+1,1))</f>
        <v>14</v>
      </c>
      <c r="E261" s="90">
        <f t="shared" si="23"/>
        <v>-13.999999999999998</v>
      </c>
      <c r="F261" s="90">
        <f t="shared" si="24"/>
        <v>19</v>
      </c>
      <c r="G261" cm="1">
        <f t="array" ref="G261">INDEX(rebarps!$C$3:$V$22,A261,B261)</f>
        <v>0</v>
      </c>
      <c r="H261">
        <f t="shared" si="20"/>
        <v>0</v>
      </c>
    </row>
    <row r="262" spans="1:8">
      <c r="A262">
        <f t="shared" si="21"/>
        <v>13</v>
      </c>
      <c r="B262">
        <f t="shared" si="22"/>
        <v>20</v>
      </c>
      <c r="C262" s="65" cm="1">
        <f t="array" ref="C262">IF(G262=0,C$3,check!$C$3/2-INDEX(rebarps!$B$2:$V$22,1,B262+1))</f>
        <v>19</v>
      </c>
      <c r="D262" s="4" cm="1">
        <f t="array" ref="D262">IF(G262=0,D$3,check!$C$4/2-INDEX(rebarps!$B$2:$V$22,A262+1,1))</f>
        <v>14</v>
      </c>
      <c r="E262" s="90">
        <f t="shared" si="23"/>
        <v>-13.999999999999998</v>
      </c>
      <c r="F262" s="90">
        <f t="shared" si="24"/>
        <v>19</v>
      </c>
      <c r="G262" cm="1">
        <f t="array" ref="G262">INDEX(rebarps!$C$3:$V$22,A262,B262)</f>
        <v>0</v>
      </c>
      <c r="H262">
        <f t="shared" si="20"/>
        <v>0</v>
      </c>
    </row>
    <row r="263" spans="1:8">
      <c r="A263">
        <f t="shared" si="21"/>
        <v>14</v>
      </c>
      <c r="B263">
        <f t="shared" si="22"/>
        <v>1</v>
      </c>
      <c r="C263" s="65" cm="1">
        <f t="array" ref="C263">IF(G263=0,C$3,check!$C$3/2-INDEX(rebarps!$B$2:$V$22,1,B263+1))</f>
        <v>19</v>
      </c>
      <c r="D263" s="4" cm="1">
        <f t="array" ref="D263">IF(G263=0,D$3,check!$C$4/2-INDEX(rebarps!$B$2:$V$22,A263+1,1))</f>
        <v>14</v>
      </c>
      <c r="E263" s="90">
        <f t="shared" si="23"/>
        <v>-13.999999999999998</v>
      </c>
      <c r="F263" s="90">
        <f t="shared" si="24"/>
        <v>19</v>
      </c>
      <c r="G263" cm="1">
        <f t="array" ref="G263">INDEX(rebarps!$C$3:$V$22,A263,B263)</f>
        <v>0</v>
      </c>
      <c r="H263">
        <f t="shared" si="20"/>
        <v>0</v>
      </c>
    </row>
    <row r="264" spans="1:8">
      <c r="A264">
        <f t="shared" si="21"/>
        <v>14</v>
      </c>
      <c r="B264">
        <f t="shared" si="22"/>
        <v>2</v>
      </c>
      <c r="C264" s="65" cm="1">
        <f t="array" ref="C264">IF(G264=0,C$3,check!$C$3/2-INDEX(rebarps!$B$2:$V$22,1,B264+1))</f>
        <v>19</v>
      </c>
      <c r="D264" s="4" cm="1">
        <f t="array" ref="D264">IF(G264=0,D$3,check!$C$4/2-INDEX(rebarps!$B$2:$V$22,A264+1,1))</f>
        <v>14</v>
      </c>
      <c r="E264" s="90">
        <f t="shared" si="23"/>
        <v>-13.999999999999998</v>
      </c>
      <c r="F264" s="90">
        <f t="shared" si="24"/>
        <v>19</v>
      </c>
      <c r="G264" cm="1">
        <f t="array" ref="G264">INDEX(rebarps!$C$3:$V$22,A264,B264)</f>
        <v>0</v>
      </c>
      <c r="H264">
        <f t="shared" si="20"/>
        <v>0</v>
      </c>
    </row>
    <row r="265" spans="1:8">
      <c r="A265">
        <f t="shared" si="21"/>
        <v>14</v>
      </c>
      <c r="B265">
        <f t="shared" si="22"/>
        <v>3</v>
      </c>
      <c r="C265" s="65" cm="1">
        <f t="array" ref="C265">IF(G265=0,C$3,check!$C$3/2-INDEX(rebarps!$B$2:$V$22,1,B265+1))</f>
        <v>19</v>
      </c>
      <c r="D265" s="4" cm="1">
        <f t="array" ref="D265">IF(G265=0,D$3,check!$C$4/2-INDEX(rebarps!$B$2:$V$22,A265+1,1))</f>
        <v>14</v>
      </c>
      <c r="E265" s="90">
        <f t="shared" si="23"/>
        <v>-13.999999999999998</v>
      </c>
      <c r="F265" s="90">
        <f t="shared" si="24"/>
        <v>19</v>
      </c>
      <c r="G265" cm="1">
        <f t="array" ref="G265">INDEX(rebarps!$C$3:$V$22,A265,B265)</f>
        <v>0</v>
      </c>
      <c r="H265">
        <f t="shared" si="20"/>
        <v>0</v>
      </c>
    </row>
    <row r="266" spans="1:8">
      <c r="A266">
        <f t="shared" si="21"/>
        <v>14</v>
      </c>
      <c r="B266">
        <f t="shared" si="22"/>
        <v>4</v>
      </c>
      <c r="C266" s="65" cm="1">
        <f t="array" ref="C266">IF(G266=0,C$3,check!$C$3/2-INDEX(rebarps!$B$2:$V$22,1,B266+1))</f>
        <v>19</v>
      </c>
      <c r="D266" s="4" cm="1">
        <f t="array" ref="D266">IF(G266=0,D$3,check!$C$4/2-INDEX(rebarps!$B$2:$V$22,A266+1,1))</f>
        <v>14</v>
      </c>
      <c r="E266" s="90">
        <f t="shared" si="23"/>
        <v>-13.999999999999998</v>
      </c>
      <c r="F266" s="90">
        <f t="shared" si="24"/>
        <v>19</v>
      </c>
      <c r="G266" cm="1">
        <f t="array" ref="G266">INDEX(rebarps!$C$3:$V$22,A266,B266)</f>
        <v>0</v>
      </c>
      <c r="H266">
        <f t="shared" si="20"/>
        <v>0</v>
      </c>
    </row>
    <row r="267" spans="1:8">
      <c r="A267">
        <f t="shared" si="21"/>
        <v>14</v>
      </c>
      <c r="B267">
        <f t="shared" si="22"/>
        <v>5</v>
      </c>
      <c r="C267" s="65" cm="1">
        <f t="array" ref="C267">IF(G267=0,C$3,check!$C$3/2-INDEX(rebarps!$B$2:$V$22,1,B267+1))</f>
        <v>19</v>
      </c>
      <c r="D267" s="4" cm="1">
        <f t="array" ref="D267">IF(G267=0,D$3,check!$C$4/2-INDEX(rebarps!$B$2:$V$22,A267+1,1))</f>
        <v>14</v>
      </c>
      <c r="E267" s="90">
        <f t="shared" si="23"/>
        <v>-13.999999999999998</v>
      </c>
      <c r="F267" s="90">
        <f t="shared" si="24"/>
        <v>19</v>
      </c>
      <c r="G267" cm="1">
        <f t="array" ref="G267">INDEX(rebarps!$C$3:$V$22,A267,B267)</f>
        <v>0</v>
      </c>
      <c r="H267">
        <f t="shared" si="20"/>
        <v>0</v>
      </c>
    </row>
    <row r="268" spans="1:8">
      <c r="A268">
        <f t="shared" si="21"/>
        <v>14</v>
      </c>
      <c r="B268">
        <f t="shared" si="22"/>
        <v>6</v>
      </c>
      <c r="C268" s="65" cm="1">
        <f t="array" ref="C268">IF(G268=0,C$3,check!$C$3/2-INDEX(rebarps!$B$2:$V$22,1,B268+1))</f>
        <v>19</v>
      </c>
      <c r="D268" s="4" cm="1">
        <f t="array" ref="D268">IF(G268=0,D$3,check!$C$4/2-INDEX(rebarps!$B$2:$V$22,A268+1,1))</f>
        <v>14</v>
      </c>
      <c r="E268" s="90">
        <f t="shared" si="23"/>
        <v>-13.999999999999998</v>
      </c>
      <c r="F268" s="90">
        <f t="shared" si="24"/>
        <v>19</v>
      </c>
      <c r="G268" cm="1">
        <f t="array" ref="G268">INDEX(rebarps!$C$3:$V$22,A268,B268)</f>
        <v>0</v>
      </c>
      <c r="H268">
        <f t="shared" si="20"/>
        <v>0</v>
      </c>
    </row>
    <row r="269" spans="1:8">
      <c r="A269">
        <f t="shared" si="21"/>
        <v>14</v>
      </c>
      <c r="B269">
        <f t="shared" si="22"/>
        <v>7</v>
      </c>
      <c r="C269" s="65" cm="1">
        <f t="array" ref="C269">IF(G269=0,C$3,check!$C$3/2-INDEX(rebarps!$B$2:$V$22,1,B269+1))</f>
        <v>19</v>
      </c>
      <c r="D269" s="4" cm="1">
        <f t="array" ref="D269">IF(G269=0,D$3,check!$C$4/2-INDEX(rebarps!$B$2:$V$22,A269+1,1))</f>
        <v>14</v>
      </c>
      <c r="E269" s="90">
        <f t="shared" si="23"/>
        <v>-13.999999999999998</v>
      </c>
      <c r="F269" s="90">
        <f t="shared" si="24"/>
        <v>19</v>
      </c>
      <c r="G269" cm="1">
        <f t="array" ref="G269">INDEX(rebarps!$C$3:$V$22,A269,B269)</f>
        <v>0</v>
      </c>
      <c r="H269">
        <f t="shared" si="20"/>
        <v>0</v>
      </c>
    </row>
    <row r="270" spans="1:8">
      <c r="A270">
        <f t="shared" si="21"/>
        <v>14</v>
      </c>
      <c r="B270">
        <f t="shared" si="22"/>
        <v>8</v>
      </c>
      <c r="C270" s="65" cm="1">
        <f t="array" ref="C270">IF(G270=0,C$3,check!$C$3/2-INDEX(rebarps!$B$2:$V$22,1,B270+1))</f>
        <v>19</v>
      </c>
      <c r="D270" s="4" cm="1">
        <f t="array" ref="D270">IF(G270=0,D$3,check!$C$4/2-INDEX(rebarps!$B$2:$V$22,A270+1,1))</f>
        <v>14</v>
      </c>
      <c r="E270" s="90">
        <f t="shared" si="23"/>
        <v>-13.999999999999998</v>
      </c>
      <c r="F270" s="90">
        <f t="shared" si="24"/>
        <v>19</v>
      </c>
      <c r="G270" cm="1">
        <f t="array" ref="G270">INDEX(rebarps!$C$3:$V$22,A270,B270)</f>
        <v>0</v>
      </c>
      <c r="H270">
        <f t="shared" si="20"/>
        <v>0</v>
      </c>
    </row>
    <row r="271" spans="1:8">
      <c r="A271">
        <f t="shared" si="21"/>
        <v>14</v>
      </c>
      <c r="B271">
        <f t="shared" si="22"/>
        <v>9</v>
      </c>
      <c r="C271" s="65" cm="1">
        <f t="array" ref="C271">IF(G271=0,C$3,check!$C$3/2-INDEX(rebarps!$B$2:$V$22,1,B271+1))</f>
        <v>19</v>
      </c>
      <c r="D271" s="4" cm="1">
        <f t="array" ref="D271">IF(G271=0,D$3,check!$C$4/2-INDEX(rebarps!$B$2:$V$22,A271+1,1))</f>
        <v>14</v>
      </c>
      <c r="E271" s="90">
        <f t="shared" si="23"/>
        <v>-13.999999999999998</v>
      </c>
      <c r="F271" s="90">
        <f t="shared" si="24"/>
        <v>19</v>
      </c>
      <c r="G271" cm="1">
        <f t="array" ref="G271">INDEX(rebarps!$C$3:$V$22,A271,B271)</f>
        <v>0</v>
      </c>
      <c r="H271">
        <f t="shared" si="20"/>
        <v>0</v>
      </c>
    </row>
    <row r="272" spans="1:8">
      <c r="A272">
        <f t="shared" si="21"/>
        <v>14</v>
      </c>
      <c r="B272">
        <f t="shared" si="22"/>
        <v>10</v>
      </c>
      <c r="C272" s="65" cm="1">
        <f t="array" ref="C272">IF(G272=0,C$3,check!$C$3/2-INDEX(rebarps!$B$2:$V$22,1,B272+1))</f>
        <v>19</v>
      </c>
      <c r="D272" s="4" cm="1">
        <f t="array" ref="D272">IF(G272=0,D$3,check!$C$4/2-INDEX(rebarps!$B$2:$V$22,A272+1,1))</f>
        <v>14</v>
      </c>
      <c r="E272" s="90">
        <f t="shared" si="23"/>
        <v>-13.999999999999998</v>
      </c>
      <c r="F272" s="90">
        <f t="shared" si="24"/>
        <v>19</v>
      </c>
      <c r="G272" cm="1">
        <f t="array" ref="G272">INDEX(rebarps!$C$3:$V$22,A272,B272)</f>
        <v>0</v>
      </c>
      <c r="H272">
        <f t="shared" si="20"/>
        <v>0</v>
      </c>
    </row>
    <row r="273" spans="1:8">
      <c r="A273">
        <f t="shared" si="21"/>
        <v>14</v>
      </c>
      <c r="B273">
        <f t="shared" si="22"/>
        <v>11</v>
      </c>
      <c r="C273" s="65" cm="1">
        <f t="array" ref="C273">IF(G273=0,C$3,check!$C$3/2-INDEX(rebarps!$B$2:$V$22,1,B273+1))</f>
        <v>19</v>
      </c>
      <c r="D273" s="4" cm="1">
        <f t="array" ref="D273">IF(G273=0,D$3,check!$C$4/2-INDEX(rebarps!$B$2:$V$22,A273+1,1))</f>
        <v>14</v>
      </c>
      <c r="E273" s="90">
        <f t="shared" si="23"/>
        <v>-13.999999999999998</v>
      </c>
      <c r="F273" s="90">
        <f t="shared" si="24"/>
        <v>19</v>
      </c>
      <c r="G273" cm="1">
        <f t="array" ref="G273">INDEX(rebarps!$C$3:$V$22,A273,B273)</f>
        <v>0</v>
      </c>
      <c r="H273">
        <f t="shared" si="20"/>
        <v>0</v>
      </c>
    </row>
    <row r="274" spans="1:8">
      <c r="A274">
        <f t="shared" si="21"/>
        <v>14</v>
      </c>
      <c r="B274">
        <f t="shared" si="22"/>
        <v>12</v>
      </c>
      <c r="C274" s="65" cm="1">
        <f t="array" ref="C274">IF(G274=0,C$3,check!$C$3/2-INDEX(rebarps!$B$2:$V$22,1,B274+1))</f>
        <v>19</v>
      </c>
      <c r="D274" s="4" cm="1">
        <f t="array" ref="D274">IF(G274=0,D$3,check!$C$4/2-INDEX(rebarps!$B$2:$V$22,A274+1,1))</f>
        <v>14</v>
      </c>
      <c r="E274" s="90">
        <f t="shared" si="23"/>
        <v>-13.999999999999998</v>
      </c>
      <c r="F274" s="90">
        <f t="shared" si="24"/>
        <v>19</v>
      </c>
      <c r="G274" cm="1">
        <f t="array" ref="G274">INDEX(rebarps!$C$3:$V$22,A274,B274)</f>
        <v>0</v>
      </c>
      <c r="H274">
        <f t="shared" si="20"/>
        <v>0</v>
      </c>
    </row>
    <row r="275" spans="1:8">
      <c r="A275">
        <f t="shared" si="21"/>
        <v>14</v>
      </c>
      <c r="B275">
        <f t="shared" si="22"/>
        <v>13</v>
      </c>
      <c r="C275" s="65" cm="1">
        <f t="array" ref="C275">IF(G275=0,C$3,check!$C$3/2-INDEX(rebarps!$B$2:$V$22,1,B275+1))</f>
        <v>19</v>
      </c>
      <c r="D275" s="4" cm="1">
        <f t="array" ref="D275">IF(G275=0,D$3,check!$C$4/2-INDEX(rebarps!$B$2:$V$22,A275+1,1))</f>
        <v>14</v>
      </c>
      <c r="E275" s="90">
        <f t="shared" si="23"/>
        <v>-13.999999999999998</v>
      </c>
      <c r="F275" s="90">
        <f t="shared" si="24"/>
        <v>19</v>
      </c>
      <c r="G275" cm="1">
        <f t="array" ref="G275">INDEX(rebarps!$C$3:$V$22,A275,B275)</f>
        <v>0</v>
      </c>
      <c r="H275">
        <f t="shared" si="20"/>
        <v>0</v>
      </c>
    </row>
    <row r="276" spans="1:8">
      <c r="A276">
        <f t="shared" si="21"/>
        <v>14</v>
      </c>
      <c r="B276">
        <f t="shared" si="22"/>
        <v>14</v>
      </c>
      <c r="C276" s="65" cm="1">
        <f t="array" ref="C276">IF(G276=0,C$3,check!$C$3/2-INDEX(rebarps!$B$2:$V$22,1,B276+1))</f>
        <v>19</v>
      </c>
      <c r="D276" s="4" cm="1">
        <f t="array" ref="D276">IF(G276=0,D$3,check!$C$4/2-INDEX(rebarps!$B$2:$V$22,A276+1,1))</f>
        <v>14</v>
      </c>
      <c r="E276" s="90">
        <f t="shared" si="23"/>
        <v>-13.999999999999998</v>
      </c>
      <c r="F276" s="90">
        <f t="shared" si="24"/>
        <v>19</v>
      </c>
      <c r="G276" cm="1">
        <f t="array" ref="G276">INDEX(rebarps!$C$3:$V$22,A276,B276)</f>
        <v>0</v>
      </c>
      <c r="H276">
        <f t="shared" si="20"/>
        <v>0</v>
      </c>
    </row>
    <row r="277" spans="1:8">
      <c r="A277">
        <f t="shared" si="21"/>
        <v>14</v>
      </c>
      <c r="B277">
        <f t="shared" si="22"/>
        <v>15</v>
      </c>
      <c r="C277" s="65" cm="1">
        <f t="array" ref="C277">IF(G277=0,C$3,check!$C$3/2-INDEX(rebarps!$B$2:$V$22,1,B277+1))</f>
        <v>19</v>
      </c>
      <c r="D277" s="4" cm="1">
        <f t="array" ref="D277">IF(G277=0,D$3,check!$C$4/2-INDEX(rebarps!$B$2:$V$22,A277+1,1))</f>
        <v>14</v>
      </c>
      <c r="E277" s="90">
        <f t="shared" si="23"/>
        <v>-13.999999999999998</v>
      </c>
      <c r="F277" s="90">
        <f t="shared" si="24"/>
        <v>19</v>
      </c>
      <c r="G277" cm="1">
        <f t="array" ref="G277">INDEX(rebarps!$C$3:$V$22,A277,B277)</f>
        <v>0</v>
      </c>
      <c r="H277">
        <f t="shared" si="20"/>
        <v>0</v>
      </c>
    </row>
    <row r="278" spans="1:8">
      <c r="A278">
        <f t="shared" si="21"/>
        <v>14</v>
      </c>
      <c r="B278">
        <f t="shared" si="22"/>
        <v>16</v>
      </c>
      <c r="C278" s="65" cm="1">
        <f t="array" ref="C278">IF(G278=0,C$3,check!$C$3/2-INDEX(rebarps!$B$2:$V$22,1,B278+1))</f>
        <v>19</v>
      </c>
      <c r="D278" s="4" cm="1">
        <f t="array" ref="D278">IF(G278=0,D$3,check!$C$4/2-INDEX(rebarps!$B$2:$V$22,A278+1,1))</f>
        <v>14</v>
      </c>
      <c r="E278" s="90">
        <f t="shared" si="23"/>
        <v>-13.999999999999998</v>
      </c>
      <c r="F278" s="90">
        <f t="shared" si="24"/>
        <v>19</v>
      </c>
      <c r="G278" cm="1">
        <f t="array" ref="G278">INDEX(rebarps!$C$3:$V$22,A278,B278)</f>
        <v>0</v>
      </c>
      <c r="H278">
        <f t="shared" si="20"/>
        <v>0</v>
      </c>
    </row>
    <row r="279" spans="1:8">
      <c r="A279">
        <f t="shared" si="21"/>
        <v>14</v>
      </c>
      <c r="B279">
        <f t="shared" si="22"/>
        <v>17</v>
      </c>
      <c r="C279" s="65" cm="1">
        <f t="array" ref="C279">IF(G279=0,C$3,check!$C$3/2-INDEX(rebarps!$B$2:$V$22,1,B279+1))</f>
        <v>19</v>
      </c>
      <c r="D279" s="4" cm="1">
        <f t="array" ref="D279">IF(G279=0,D$3,check!$C$4/2-INDEX(rebarps!$B$2:$V$22,A279+1,1))</f>
        <v>14</v>
      </c>
      <c r="E279" s="90">
        <f t="shared" si="23"/>
        <v>-13.999999999999998</v>
      </c>
      <c r="F279" s="90">
        <f t="shared" si="24"/>
        <v>19</v>
      </c>
      <c r="G279" cm="1">
        <f t="array" ref="G279">INDEX(rebarps!$C$3:$V$22,A279,B279)</f>
        <v>0</v>
      </c>
      <c r="H279">
        <f t="shared" si="20"/>
        <v>0</v>
      </c>
    </row>
    <row r="280" spans="1:8">
      <c r="A280">
        <f t="shared" si="21"/>
        <v>14</v>
      </c>
      <c r="B280">
        <f t="shared" si="22"/>
        <v>18</v>
      </c>
      <c r="C280" s="65" cm="1">
        <f t="array" ref="C280">IF(G280=0,C$3,check!$C$3/2-INDEX(rebarps!$B$2:$V$22,1,B280+1))</f>
        <v>19</v>
      </c>
      <c r="D280" s="4" cm="1">
        <f t="array" ref="D280">IF(G280=0,D$3,check!$C$4/2-INDEX(rebarps!$B$2:$V$22,A280+1,1))</f>
        <v>14</v>
      </c>
      <c r="E280" s="90">
        <f t="shared" si="23"/>
        <v>-13.999999999999998</v>
      </c>
      <c r="F280" s="90">
        <f t="shared" si="24"/>
        <v>19</v>
      </c>
      <c r="G280" cm="1">
        <f t="array" ref="G280">INDEX(rebarps!$C$3:$V$22,A280,B280)</f>
        <v>0</v>
      </c>
      <c r="H280">
        <f t="shared" si="20"/>
        <v>0</v>
      </c>
    </row>
    <row r="281" spans="1:8">
      <c r="A281">
        <f t="shared" si="21"/>
        <v>14</v>
      </c>
      <c r="B281">
        <f t="shared" si="22"/>
        <v>19</v>
      </c>
      <c r="C281" s="65" cm="1">
        <f t="array" ref="C281">IF(G281=0,C$3,check!$C$3/2-INDEX(rebarps!$B$2:$V$22,1,B281+1))</f>
        <v>19</v>
      </c>
      <c r="D281" s="4" cm="1">
        <f t="array" ref="D281">IF(G281=0,D$3,check!$C$4/2-INDEX(rebarps!$B$2:$V$22,A281+1,1))</f>
        <v>14</v>
      </c>
      <c r="E281" s="90">
        <f t="shared" si="23"/>
        <v>-13.999999999999998</v>
      </c>
      <c r="F281" s="90">
        <f t="shared" si="24"/>
        <v>19</v>
      </c>
      <c r="G281" cm="1">
        <f t="array" ref="G281">INDEX(rebarps!$C$3:$V$22,A281,B281)</f>
        <v>0</v>
      </c>
      <c r="H281">
        <f t="shared" si="20"/>
        <v>0</v>
      </c>
    </row>
    <row r="282" spans="1:8">
      <c r="A282">
        <f t="shared" si="21"/>
        <v>14</v>
      </c>
      <c r="B282">
        <f t="shared" si="22"/>
        <v>20</v>
      </c>
      <c r="C282" s="65" cm="1">
        <f t="array" ref="C282">IF(G282=0,C$3,check!$C$3/2-INDEX(rebarps!$B$2:$V$22,1,B282+1))</f>
        <v>19</v>
      </c>
      <c r="D282" s="4" cm="1">
        <f t="array" ref="D282">IF(G282=0,D$3,check!$C$4/2-INDEX(rebarps!$B$2:$V$22,A282+1,1))</f>
        <v>14</v>
      </c>
      <c r="E282" s="90">
        <f t="shared" si="23"/>
        <v>-13.999999999999998</v>
      </c>
      <c r="F282" s="90">
        <f t="shared" si="24"/>
        <v>19</v>
      </c>
      <c r="G282" cm="1">
        <f t="array" ref="G282">INDEX(rebarps!$C$3:$V$22,A282,B282)</f>
        <v>0</v>
      </c>
      <c r="H282">
        <f t="shared" si="20"/>
        <v>0</v>
      </c>
    </row>
    <row r="283" spans="1:8">
      <c r="A283">
        <f t="shared" si="21"/>
        <v>15</v>
      </c>
      <c r="B283">
        <f t="shared" si="22"/>
        <v>1</v>
      </c>
      <c r="C283" s="65" cm="1">
        <f t="array" ref="C283">IF(G283=0,C$3,check!$C$3/2-INDEX(rebarps!$B$2:$V$22,1,B283+1))</f>
        <v>19</v>
      </c>
      <c r="D283" s="4" cm="1">
        <f t="array" ref="D283">IF(G283=0,D$3,check!$C$4/2-INDEX(rebarps!$B$2:$V$22,A283+1,1))</f>
        <v>14</v>
      </c>
      <c r="E283" s="90">
        <f t="shared" si="23"/>
        <v>-13.999999999999998</v>
      </c>
      <c r="F283" s="90">
        <f t="shared" si="24"/>
        <v>19</v>
      </c>
      <c r="G283" cm="1">
        <f t="array" ref="G283">INDEX(rebarps!$C$3:$V$22,A283,B283)</f>
        <v>0</v>
      </c>
      <c r="H283">
        <f t="shared" si="20"/>
        <v>0</v>
      </c>
    </row>
    <row r="284" spans="1:8">
      <c r="A284">
        <f t="shared" si="21"/>
        <v>15</v>
      </c>
      <c r="B284">
        <f t="shared" si="22"/>
        <v>2</v>
      </c>
      <c r="C284" s="65" cm="1">
        <f t="array" ref="C284">IF(G284=0,C$3,check!$C$3/2-INDEX(rebarps!$B$2:$V$22,1,B284+1))</f>
        <v>19</v>
      </c>
      <c r="D284" s="4" cm="1">
        <f t="array" ref="D284">IF(G284=0,D$3,check!$C$4/2-INDEX(rebarps!$B$2:$V$22,A284+1,1))</f>
        <v>14</v>
      </c>
      <c r="E284" s="90">
        <f t="shared" si="23"/>
        <v>-13.999999999999998</v>
      </c>
      <c r="F284" s="90">
        <f t="shared" si="24"/>
        <v>19</v>
      </c>
      <c r="G284" cm="1">
        <f t="array" ref="G284">INDEX(rebarps!$C$3:$V$22,A284,B284)</f>
        <v>0</v>
      </c>
      <c r="H284">
        <f t="shared" si="20"/>
        <v>0</v>
      </c>
    </row>
    <row r="285" spans="1:8">
      <c r="A285">
        <f t="shared" si="21"/>
        <v>15</v>
      </c>
      <c r="B285">
        <f t="shared" si="22"/>
        <v>3</v>
      </c>
      <c r="C285" s="65" cm="1">
        <f t="array" ref="C285">IF(G285=0,C$3,check!$C$3/2-INDEX(rebarps!$B$2:$V$22,1,B285+1))</f>
        <v>19</v>
      </c>
      <c r="D285" s="4" cm="1">
        <f t="array" ref="D285">IF(G285=0,D$3,check!$C$4/2-INDEX(rebarps!$B$2:$V$22,A285+1,1))</f>
        <v>14</v>
      </c>
      <c r="E285" s="90">
        <f t="shared" si="23"/>
        <v>-13.999999999999998</v>
      </c>
      <c r="F285" s="90">
        <f t="shared" si="24"/>
        <v>19</v>
      </c>
      <c r="G285" cm="1">
        <f t="array" ref="G285">INDEX(rebarps!$C$3:$V$22,A285,B285)</f>
        <v>0</v>
      </c>
      <c r="H285">
        <f t="shared" si="20"/>
        <v>0</v>
      </c>
    </row>
    <row r="286" spans="1:8">
      <c r="A286">
        <f t="shared" si="21"/>
        <v>15</v>
      </c>
      <c r="B286">
        <f t="shared" si="22"/>
        <v>4</v>
      </c>
      <c r="C286" s="65" cm="1">
        <f t="array" ref="C286">IF(G286=0,C$3,check!$C$3/2-INDEX(rebarps!$B$2:$V$22,1,B286+1))</f>
        <v>19</v>
      </c>
      <c r="D286" s="4" cm="1">
        <f t="array" ref="D286">IF(G286=0,D$3,check!$C$4/2-INDEX(rebarps!$B$2:$V$22,A286+1,1))</f>
        <v>14</v>
      </c>
      <c r="E286" s="90">
        <f t="shared" si="23"/>
        <v>-13.999999999999998</v>
      </c>
      <c r="F286" s="90">
        <f t="shared" si="24"/>
        <v>19</v>
      </c>
      <c r="G286" cm="1">
        <f t="array" ref="G286">INDEX(rebarps!$C$3:$V$22,A286,B286)</f>
        <v>0</v>
      </c>
      <c r="H286">
        <f t="shared" si="20"/>
        <v>0</v>
      </c>
    </row>
    <row r="287" spans="1:8">
      <c r="A287">
        <f t="shared" si="21"/>
        <v>15</v>
      </c>
      <c r="B287">
        <f t="shared" si="22"/>
        <v>5</v>
      </c>
      <c r="C287" s="65" cm="1">
        <f t="array" ref="C287">IF(G287=0,C$3,check!$C$3/2-INDEX(rebarps!$B$2:$V$22,1,B287+1))</f>
        <v>19</v>
      </c>
      <c r="D287" s="4" cm="1">
        <f t="array" ref="D287">IF(G287=0,D$3,check!$C$4/2-INDEX(rebarps!$B$2:$V$22,A287+1,1))</f>
        <v>14</v>
      </c>
      <c r="E287" s="90">
        <f t="shared" si="23"/>
        <v>-13.999999999999998</v>
      </c>
      <c r="F287" s="90">
        <f t="shared" si="24"/>
        <v>19</v>
      </c>
      <c r="G287" cm="1">
        <f t="array" ref="G287">INDEX(rebarps!$C$3:$V$22,A287,B287)</f>
        <v>0</v>
      </c>
      <c r="H287">
        <f t="shared" si="20"/>
        <v>0</v>
      </c>
    </row>
    <row r="288" spans="1:8">
      <c r="A288">
        <f t="shared" si="21"/>
        <v>15</v>
      </c>
      <c r="B288">
        <f t="shared" si="22"/>
        <v>6</v>
      </c>
      <c r="C288" s="65" cm="1">
        <f t="array" ref="C288">IF(G288=0,C$3,check!$C$3/2-INDEX(rebarps!$B$2:$V$22,1,B288+1))</f>
        <v>19</v>
      </c>
      <c r="D288" s="4" cm="1">
        <f t="array" ref="D288">IF(G288=0,D$3,check!$C$4/2-INDEX(rebarps!$B$2:$V$22,A288+1,1))</f>
        <v>14</v>
      </c>
      <c r="E288" s="90">
        <f t="shared" si="23"/>
        <v>-13.999999999999998</v>
      </c>
      <c r="F288" s="90">
        <f t="shared" si="24"/>
        <v>19</v>
      </c>
      <c r="G288" cm="1">
        <f t="array" ref="G288">INDEX(rebarps!$C$3:$V$22,A288,B288)</f>
        <v>0</v>
      </c>
      <c r="H288">
        <f t="shared" si="20"/>
        <v>0</v>
      </c>
    </row>
    <row r="289" spans="1:8">
      <c r="A289">
        <f t="shared" si="21"/>
        <v>15</v>
      </c>
      <c r="B289">
        <f t="shared" si="22"/>
        <v>7</v>
      </c>
      <c r="C289" s="65" cm="1">
        <f t="array" ref="C289">IF(G289=0,C$3,check!$C$3/2-INDEX(rebarps!$B$2:$V$22,1,B289+1))</f>
        <v>19</v>
      </c>
      <c r="D289" s="4" cm="1">
        <f t="array" ref="D289">IF(G289=0,D$3,check!$C$4/2-INDEX(rebarps!$B$2:$V$22,A289+1,1))</f>
        <v>14</v>
      </c>
      <c r="E289" s="90">
        <f t="shared" si="23"/>
        <v>-13.999999999999998</v>
      </c>
      <c r="F289" s="90">
        <f t="shared" si="24"/>
        <v>19</v>
      </c>
      <c r="G289" cm="1">
        <f t="array" ref="G289">INDEX(rebarps!$C$3:$V$22,A289,B289)</f>
        <v>0</v>
      </c>
      <c r="H289">
        <f t="shared" si="20"/>
        <v>0</v>
      </c>
    </row>
    <row r="290" spans="1:8">
      <c r="A290">
        <f t="shared" si="21"/>
        <v>15</v>
      </c>
      <c r="B290">
        <f t="shared" si="22"/>
        <v>8</v>
      </c>
      <c r="C290" s="65" cm="1">
        <f t="array" ref="C290">IF(G290=0,C$3,check!$C$3/2-INDEX(rebarps!$B$2:$V$22,1,B290+1))</f>
        <v>19</v>
      </c>
      <c r="D290" s="4" cm="1">
        <f t="array" ref="D290">IF(G290=0,D$3,check!$C$4/2-INDEX(rebarps!$B$2:$V$22,A290+1,1))</f>
        <v>14</v>
      </c>
      <c r="E290" s="90">
        <f t="shared" si="23"/>
        <v>-13.999999999999998</v>
      </c>
      <c r="F290" s="90">
        <f t="shared" si="24"/>
        <v>19</v>
      </c>
      <c r="G290" cm="1">
        <f t="array" ref="G290">INDEX(rebarps!$C$3:$V$22,A290,B290)</f>
        <v>0</v>
      </c>
      <c r="H290">
        <f t="shared" si="20"/>
        <v>0</v>
      </c>
    </row>
    <row r="291" spans="1:8">
      <c r="A291">
        <f t="shared" si="21"/>
        <v>15</v>
      </c>
      <c r="B291">
        <f t="shared" si="22"/>
        <v>9</v>
      </c>
      <c r="C291" s="65" cm="1">
        <f t="array" ref="C291">IF(G291=0,C$3,check!$C$3/2-INDEX(rebarps!$B$2:$V$22,1,B291+1))</f>
        <v>19</v>
      </c>
      <c r="D291" s="4" cm="1">
        <f t="array" ref="D291">IF(G291=0,D$3,check!$C$4/2-INDEX(rebarps!$B$2:$V$22,A291+1,1))</f>
        <v>14</v>
      </c>
      <c r="E291" s="90">
        <f t="shared" si="23"/>
        <v>-13.999999999999998</v>
      </c>
      <c r="F291" s="90">
        <f t="shared" si="24"/>
        <v>19</v>
      </c>
      <c r="G291" cm="1">
        <f t="array" ref="G291">INDEX(rebarps!$C$3:$V$22,A291,B291)</f>
        <v>0</v>
      </c>
      <c r="H291">
        <f t="shared" si="20"/>
        <v>0</v>
      </c>
    </row>
    <row r="292" spans="1:8">
      <c r="A292">
        <f t="shared" si="21"/>
        <v>15</v>
      </c>
      <c r="B292">
        <f t="shared" si="22"/>
        <v>10</v>
      </c>
      <c r="C292" s="65" cm="1">
        <f t="array" ref="C292">IF(G292=0,C$3,check!$C$3/2-INDEX(rebarps!$B$2:$V$22,1,B292+1))</f>
        <v>19</v>
      </c>
      <c r="D292" s="4" cm="1">
        <f t="array" ref="D292">IF(G292=0,D$3,check!$C$4/2-INDEX(rebarps!$B$2:$V$22,A292+1,1))</f>
        <v>14</v>
      </c>
      <c r="E292" s="90">
        <f t="shared" si="23"/>
        <v>-13.999999999999998</v>
      </c>
      <c r="F292" s="90">
        <f t="shared" si="24"/>
        <v>19</v>
      </c>
      <c r="G292" cm="1">
        <f t="array" ref="G292">INDEX(rebarps!$C$3:$V$22,A292,B292)</f>
        <v>0</v>
      </c>
      <c r="H292">
        <f t="shared" si="20"/>
        <v>0</v>
      </c>
    </row>
    <row r="293" spans="1:8">
      <c r="A293">
        <f t="shared" si="21"/>
        <v>15</v>
      </c>
      <c r="B293">
        <f t="shared" si="22"/>
        <v>11</v>
      </c>
      <c r="C293" s="65" cm="1">
        <f t="array" ref="C293">IF(G293=0,C$3,check!$C$3/2-INDEX(rebarps!$B$2:$V$22,1,B293+1))</f>
        <v>19</v>
      </c>
      <c r="D293" s="4" cm="1">
        <f t="array" ref="D293">IF(G293=0,D$3,check!$C$4/2-INDEX(rebarps!$B$2:$V$22,A293+1,1))</f>
        <v>14</v>
      </c>
      <c r="E293" s="90">
        <f t="shared" si="23"/>
        <v>-13.999999999999998</v>
      </c>
      <c r="F293" s="90">
        <f t="shared" si="24"/>
        <v>19</v>
      </c>
      <c r="G293" cm="1">
        <f t="array" ref="G293">INDEX(rebarps!$C$3:$V$22,A293,B293)</f>
        <v>0</v>
      </c>
      <c r="H293">
        <f t="shared" si="20"/>
        <v>0</v>
      </c>
    </row>
    <row r="294" spans="1:8">
      <c r="A294">
        <f t="shared" si="21"/>
        <v>15</v>
      </c>
      <c r="B294">
        <f t="shared" si="22"/>
        <v>12</v>
      </c>
      <c r="C294" s="65" cm="1">
        <f t="array" ref="C294">IF(G294=0,C$3,check!$C$3/2-INDEX(rebarps!$B$2:$V$22,1,B294+1))</f>
        <v>19</v>
      </c>
      <c r="D294" s="4" cm="1">
        <f t="array" ref="D294">IF(G294=0,D$3,check!$C$4/2-INDEX(rebarps!$B$2:$V$22,A294+1,1))</f>
        <v>14</v>
      </c>
      <c r="E294" s="90">
        <f t="shared" si="23"/>
        <v>-13.999999999999998</v>
      </c>
      <c r="F294" s="90">
        <f t="shared" si="24"/>
        <v>19</v>
      </c>
      <c r="G294" cm="1">
        <f t="array" ref="G294">INDEX(rebarps!$C$3:$V$22,A294,B294)</f>
        <v>0</v>
      </c>
      <c r="H294">
        <f t="shared" si="20"/>
        <v>0</v>
      </c>
    </row>
    <row r="295" spans="1:8">
      <c r="A295">
        <f t="shared" si="21"/>
        <v>15</v>
      </c>
      <c r="B295">
        <f t="shared" si="22"/>
        <v>13</v>
      </c>
      <c r="C295" s="65" cm="1">
        <f t="array" ref="C295">IF(G295=0,C$3,check!$C$3/2-INDEX(rebarps!$B$2:$V$22,1,B295+1))</f>
        <v>19</v>
      </c>
      <c r="D295" s="4" cm="1">
        <f t="array" ref="D295">IF(G295=0,D$3,check!$C$4/2-INDEX(rebarps!$B$2:$V$22,A295+1,1))</f>
        <v>14</v>
      </c>
      <c r="E295" s="90">
        <f t="shared" si="23"/>
        <v>-13.999999999999998</v>
      </c>
      <c r="F295" s="90">
        <f t="shared" si="24"/>
        <v>19</v>
      </c>
      <c r="G295" cm="1">
        <f t="array" ref="G295">INDEX(rebarps!$C$3:$V$22,A295,B295)</f>
        <v>0</v>
      </c>
      <c r="H295">
        <f t="shared" si="20"/>
        <v>0</v>
      </c>
    </row>
    <row r="296" spans="1:8">
      <c r="A296">
        <f t="shared" si="21"/>
        <v>15</v>
      </c>
      <c r="B296">
        <f t="shared" si="22"/>
        <v>14</v>
      </c>
      <c r="C296" s="65" cm="1">
        <f t="array" ref="C296">IF(G296=0,C$3,check!$C$3/2-INDEX(rebarps!$B$2:$V$22,1,B296+1))</f>
        <v>19</v>
      </c>
      <c r="D296" s="4" cm="1">
        <f t="array" ref="D296">IF(G296=0,D$3,check!$C$4/2-INDEX(rebarps!$B$2:$V$22,A296+1,1))</f>
        <v>14</v>
      </c>
      <c r="E296" s="90">
        <f t="shared" si="23"/>
        <v>-13.999999999999998</v>
      </c>
      <c r="F296" s="90">
        <f t="shared" si="24"/>
        <v>19</v>
      </c>
      <c r="G296" cm="1">
        <f t="array" ref="G296">INDEX(rebarps!$C$3:$V$22,A296,B296)</f>
        <v>0</v>
      </c>
      <c r="H296">
        <f t="shared" si="20"/>
        <v>0</v>
      </c>
    </row>
    <row r="297" spans="1:8">
      <c r="A297">
        <f t="shared" si="21"/>
        <v>15</v>
      </c>
      <c r="B297">
        <f t="shared" si="22"/>
        <v>15</v>
      </c>
      <c r="C297" s="65" cm="1">
        <f t="array" ref="C297">IF(G297=0,C$3,check!$C$3/2-INDEX(rebarps!$B$2:$V$22,1,B297+1))</f>
        <v>19</v>
      </c>
      <c r="D297" s="4" cm="1">
        <f t="array" ref="D297">IF(G297=0,D$3,check!$C$4/2-INDEX(rebarps!$B$2:$V$22,A297+1,1))</f>
        <v>14</v>
      </c>
      <c r="E297" s="90">
        <f t="shared" si="23"/>
        <v>-13.999999999999998</v>
      </c>
      <c r="F297" s="90">
        <f t="shared" si="24"/>
        <v>19</v>
      </c>
      <c r="G297" cm="1">
        <f t="array" ref="G297">INDEX(rebarps!$C$3:$V$22,A297,B297)</f>
        <v>0</v>
      </c>
      <c r="H297">
        <f t="shared" si="20"/>
        <v>0</v>
      </c>
    </row>
    <row r="298" spans="1:8">
      <c r="A298">
        <f t="shared" si="21"/>
        <v>15</v>
      </c>
      <c r="B298">
        <f t="shared" si="22"/>
        <v>16</v>
      </c>
      <c r="C298" s="65" cm="1">
        <f t="array" ref="C298">IF(G298=0,C$3,check!$C$3/2-INDEX(rebarps!$B$2:$V$22,1,B298+1))</f>
        <v>19</v>
      </c>
      <c r="D298" s="4" cm="1">
        <f t="array" ref="D298">IF(G298=0,D$3,check!$C$4/2-INDEX(rebarps!$B$2:$V$22,A298+1,1))</f>
        <v>14</v>
      </c>
      <c r="E298" s="90">
        <f t="shared" si="23"/>
        <v>-13.999999999999998</v>
      </c>
      <c r="F298" s="90">
        <f t="shared" si="24"/>
        <v>19</v>
      </c>
      <c r="G298" cm="1">
        <f t="array" ref="G298">INDEX(rebarps!$C$3:$V$22,A298,B298)</f>
        <v>0</v>
      </c>
      <c r="H298">
        <f t="shared" si="20"/>
        <v>0</v>
      </c>
    </row>
    <row r="299" spans="1:8">
      <c r="A299">
        <f t="shared" si="21"/>
        <v>15</v>
      </c>
      <c r="B299">
        <f t="shared" si="22"/>
        <v>17</v>
      </c>
      <c r="C299" s="65" cm="1">
        <f t="array" ref="C299">IF(G299=0,C$3,check!$C$3/2-INDEX(rebarps!$B$2:$V$22,1,B299+1))</f>
        <v>19</v>
      </c>
      <c r="D299" s="4" cm="1">
        <f t="array" ref="D299">IF(G299=0,D$3,check!$C$4/2-INDEX(rebarps!$B$2:$V$22,A299+1,1))</f>
        <v>14</v>
      </c>
      <c r="E299" s="90">
        <f t="shared" si="23"/>
        <v>-13.999999999999998</v>
      </c>
      <c r="F299" s="90">
        <f t="shared" si="24"/>
        <v>19</v>
      </c>
      <c r="G299" cm="1">
        <f t="array" ref="G299">INDEX(rebarps!$C$3:$V$22,A299,B299)</f>
        <v>0</v>
      </c>
      <c r="H299">
        <f t="shared" si="20"/>
        <v>0</v>
      </c>
    </row>
    <row r="300" spans="1:8">
      <c r="A300">
        <f t="shared" si="21"/>
        <v>15</v>
      </c>
      <c r="B300">
        <f t="shared" si="22"/>
        <v>18</v>
      </c>
      <c r="C300" s="65" cm="1">
        <f t="array" ref="C300">IF(G300=0,C$3,check!$C$3/2-INDEX(rebarps!$B$2:$V$22,1,B300+1))</f>
        <v>19</v>
      </c>
      <c r="D300" s="4" cm="1">
        <f t="array" ref="D300">IF(G300=0,D$3,check!$C$4/2-INDEX(rebarps!$B$2:$V$22,A300+1,1))</f>
        <v>14</v>
      </c>
      <c r="E300" s="90">
        <f t="shared" si="23"/>
        <v>-13.999999999999998</v>
      </c>
      <c r="F300" s="90">
        <f t="shared" si="24"/>
        <v>19</v>
      </c>
      <c r="G300" cm="1">
        <f t="array" ref="G300">INDEX(rebarps!$C$3:$V$22,A300,B300)</f>
        <v>0</v>
      </c>
      <c r="H300">
        <f t="shared" si="20"/>
        <v>0</v>
      </c>
    </row>
    <row r="301" spans="1:8">
      <c r="A301">
        <f t="shared" si="21"/>
        <v>15</v>
      </c>
      <c r="B301">
        <f t="shared" si="22"/>
        <v>19</v>
      </c>
      <c r="C301" s="65" cm="1">
        <f t="array" ref="C301">IF(G301=0,C$3,check!$C$3/2-INDEX(rebarps!$B$2:$V$22,1,B301+1))</f>
        <v>19</v>
      </c>
      <c r="D301" s="4" cm="1">
        <f t="array" ref="D301">IF(G301=0,D$3,check!$C$4/2-INDEX(rebarps!$B$2:$V$22,A301+1,1))</f>
        <v>14</v>
      </c>
      <c r="E301" s="90">
        <f t="shared" si="23"/>
        <v>-13.999999999999998</v>
      </c>
      <c r="F301" s="90">
        <f t="shared" si="24"/>
        <v>19</v>
      </c>
      <c r="G301" cm="1">
        <f t="array" ref="G301">INDEX(rebarps!$C$3:$V$22,A301,B301)</f>
        <v>0</v>
      </c>
      <c r="H301">
        <f t="shared" si="20"/>
        <v>0</v>
      </c>
    </row>
    <row r="302" spans="1:8">
      <c r="A302">
        <f t="shared" si="21"/>
        <v>15</v>
      </c>
      <c r="B302">
        <f t="shared" si="22"/>
        <v>20</v>
      </c>
      <c r="C302" s="65" cm="1">
        <f t="array" ref="C302">IF(G302=0,C$3,check!$C$3/2-INDEX(rebarps!$B$2:$V$22,1,B302+1))</f>
        <v>19</v>
      </c>
      <c r="D302" s="4" cm="1">
        <f t="array" ref="D302">IF(G302=0,D$3,check!$C$4/2-INDEX(rebarps!$B$2:$V$22,A302+1,1))</f>
        <v>14</v>
      </c>
      <c r="E302" s="90">
        <f t="shared" si="23"/>
        <v>-13.999999999999998</v>
      </c>
      <c r="F302" s="90">
        <f t="shared" si="24"/>
        <v>19</v>
      </c>
      <c r="G302" cm="1">
        <f t="array" ref="G302">INDEX(rebarps!$C$3:$V$22,A302,B302)</f>
        <v>0</v>
      </c>
      <c r="H302">
        <f t="shared" si="20"/>
        <v>0</v>
      </c>
    </row>
    <row r="303" spans="1:8">
      <c r="A303">
        <f t="shared" si="21"/>
        <v>16</v>
      </c>
      <c r="B303">
        <f t="shared" si="22"/>
        <v>1</v>
      </c>
      <c r="C303" s="65" cm="1">
        <f t="array" ref="C303">IF(G303=0,C$3,check!$C$3/2-INDEX(rebarps!$B$2:$V$22,1,B303+1))</f>
        <v>19</v>
      </c>
      <c r="D303" s="4" cm="1">
        <f t="array" ref="D303">IF(G303=0,D$3,check!$C$4/2-INDEX(rebarps!$B$2:$V$22,A303+1,1))</f>
        <v>14</v>
      </c>
      <c r="E303" s="90">
        <f t="shared" si="23"/>
        <v>-13.999999999999998</v>
      </c>
      <c r="F303" s="90">
        <f t="shared" si="24"/>
        <v>19</v>
      </c>
      <c r="G303" cm="1">
        <f t="array" ref="G303">INDEX(rebarps!$C$3:$V$22,A303,B303)</f>
        <v>0</v>
      </c>
      <c r="H303">
        <f t="shared" si="20"/>
        <v>0</v>
      </c>
    </row>
    <row r="304" spans="1:8">
      <c r="A304">
        <f t="shared" si="21"/>
        <v>16</v>
      </c>
      <c r="B304">
        <f t="shared" si="22"/>
        <v>2</v>
      </c>
      <c r="C304" s="65" cm="1">
        <f t="array" ref="C304">IF(G304=0,C$3,check!$C$3/2-INDEX(rebarps!$B$2:$V$22,1,B304+1))</f>
        <v>19</v>
      </c>
      <c r="D304" s="4" cm="1">
        <f t="array" ref="D304">IF(G304=0,D$3,check!$C$4/2-INDEX(rebarps!$B$2:$V$22,A304+1,1))</f>
        <v>14</v>
      </c>
      <c r="E304" s="90">
        <f t="shared" si="23"/>
        <v>-13.999999999999998</v>
      </c>
      <c r="F304" s="90">
        <f t="shared" si="24"/>
        <v>19</v>
      </c>
      <c r="G304" cm="1">
        <f t="array" ref="G304">INDEX(rebarps!$C$3:$V$22,A304,B304)</f>
        <v>0</v>
      </c>
      <c r="H304">
        <f t="shared" si="20"/>
        <v>0</v>
      </c>
    </row>
    <row r="305" spans="1:8">
      <c r="A305">
        <f t="shared" si="21"/>
        <v>16</v>
      </c>
      <c r="B305">
        <f t="shared" si="22"/>
        <v>3</v>
      </c>
      <c r="C305" s="65" cm="1">
        <f t="array" ref="C305">IF(G305=0,C$3,check!$C$3/2-INDEX(rebarps!$B$2:$V$22,1,B305+1))</f>
        <v>19</v>
      </c>
      <c r="D305" s="4" cm="1">
        <f t="array" ref="D305">IF(G305=0,D$3,check!$C$4/2-INDEX(rebarps!$B$2:$V$22,A305+1,1))</f>
        <v>14</v>
      </c>
      <c r="E305" s="90">
        <f t="shared" si="23"/>
        <v>-13.999999999999998</v>
      </c>
      <c r="F305" s="90">
        <f t="shared" si="24"/>
        <v>19</v>
      </c>
      <c r="G305" cm="1">
        <f t="array" ref="G305">INDEX(rebarps!$C$3:$V$22,A305,B305)</f>
        <v>0</v>
      </c>
      <c r="H305">
        <f t="shared" si="20"/>
        <v>0</v>
      </c>
    </row>
    <row r="306" spans="1:8">
      <c r="A306">
        <f t="shared" si="21"/>
        <v>16</v>
      </c>
      <c r="B306">
        <f t="shared" si="22"/>
        <v>4</v>
      </c>
      <c r="C306" s="65" cm="1">
        <f t="array" ref="C306">IF(G306=0,C$3,check!$C$3/2-INDEX(rebarps!$B$2:$V$22,1,B306+1))</f>
        <v>19</v>
      </c>
      <c r="D306" s="4" cm="1">
        <f t="array" ref="D306">IF(G306=0,D$3,check!$C$4/2-INDEX(rebarps!$B$2:$V$22,A306+1,1))</f>
        <v>14</v>
      </c>
      <c r="E306" s="90">
        <f t="shared" si="23"/>
        <v>-13.999999999999998</v>
      </c>
      <c r="F306" s="90">
        <f t="shared" si="24"/>
        <v>19</v>
      </c>
      <c r="G306" cm="1">
        <f t="array" ref="G306">INDEX(rebarps!$C$3:$V$22,A306,B306)</f>
        <v>0</v>
      </c>
      <c r="H306">
        <f t="shared" si="20"/>
        <v>0</v>
      </c>
    </row>
    <row r="307" spans="1:8">
      <c r="A307">
        <f t="shared" si="21"/>
        <v>16</v>
      </c>
      <c r="B307">
        <f t="shared" si="22"/>
        <v>5</v>
      </c>
      <c r="C307" s="65" cm="1">
        <f t="array" ref="C307">IF(G307=0,C$3,check!$C$3/2-INDEX(rebarps!$B$2:$V$22,1,B307+1))</f>
        <v>19</v>
      </c>
      <c r="D307" s="4" cm="1">
        <f t="array" ref="D307">IF(G307=0,D$3,check!$C$4/2-INDEX(rebarps!$B$2:$V$22,A307+1,1))</f>
        <v>14</v>
      </c>
      <c r="E307" s="90">
        <f t="shared" si="23"/>
        <v>-13.999999999999998</v>
      </c>
      <c r="F307" s="90">
        <f t="shared" si="24"/>
        <v>19</v>
      </c>
      <c r="G307" cm="1">
        <f t="array" ref="G307">INDEX(rebarps!$C$3:$V$22,A307,B307)</f>
        <v>0</v>
      </c>
      <c r="H307">
        <f t="shared" si="20"/>
        <v>0</v>
      </c>
    </row>
    <row r="308" spans="1:8">
      <c r="A308">
        <f t="shared" si="21"/>
        <v>16</v>
      </c>
      <c r="B308">
        <f t="shared" si="22"/>
        <v>6</v>
      </c>
      <c r="C308" s="65" cm="1">
        <f t="array" ref="C308">IF(G308=0,C$3,check!$C$3/2-INDEX(rebarps!$B$2:$V$22,1,B308+1))</f>
        <v>19</v>
      </c>
      <c r="D308" s="4" cm="1">
        <f t="array" ref="D308">IF(G308=0,D$3,check!$C$4/2-INDEX(rebarps!$B$2:$V$22,A308+1,1))</f>
        <v>14</v>
      </c>
      <c r="E308" s="90">
        <f t="shared" si="23"/>
        <v>-13.999999999999998</v>
      </c>
      <c r="F308" s="90">
        <f t="shared" si="24"/>
        <v>19</v>
      </c>
      <c r="G308" cm="1">
        <f t="array" ref="G308">INDEX(rebarps!$C$3:$V$22,A308,B308)</f>
        <v>0</v>
      </c>
      <c r="H308">
        <f t="shared" si="20"/>
        <v>0</v>
      </c>
    </row>
    <row r="309" spans="1:8">
      <c r="A309">
        <f t="shared" si="21"/>
        <v>16</v>
      </c>
      <c r="B309">
        <f t="shared" si="22"/>
        <v>7</v>
      </c>
      <c r="C309" s="65" cm="1">
        <f t="array" ref="C309">IF(G309=0,C$3,check!$C$3/2-INDEX(rebarps!$B$2:$V$22,1,B309+1))</f>
        <v>19</v>
      </c>
      <c r="D309" s="4" cm="1">
        <f t="array" ref="D309">IF(G309=0,D$3,check!$C$4/2-INDEX(rebarps!$B$2:$V$22,A309+1,1))</f>
        <v>14</v>
      </c>
      <c r="E309" s="90">
        <f t="shared" si="23"/>
        <v>-13.999999999999998</v>
      </c>
      <c r="F309" s="90">
        <f t="shared" si="24"/>
        <v>19</v>
      </c>
      <c r="G309" cm="1">
        <f t="array" ref="G309">INDEX(rebarps!$C$3:$V$22,A309,B309)</f>
        <v>0</v>
      </c>
      <c r="H309">
        <f t="shared" si="20"/>
        <v>0</v>
      </c>
    </row>
    <row r="310" spans="1:8">
      <c r="A310">
        <f t="shared" si="21"/>
        <v>16</v>
      </c>
      <c r="B310">
        <f t="shared" si="22"/>
        <v>8</v>
      </c>
      <c r="C310" s="65" cm="1">
        <f t="array" ref="C310">IF(G310=0,C$3,check!$C$3/2-INDEX(rebarps!$B$2:$V$22,1,B310+1))</f>
        <v>19</v>
      </c>
      <c r="D310" s="4" cm="1">
        <f t="array" ref="D310">IF(G310=0,D$3,check!$C$4/2-INDEX(rebarps!$B$2:$V$22,A310+1,1))</f>
        <v>14</v>
      </c>
      <c r="E310" s="90">
        <f t="shared" si="23"/>
        <v>-13.999999999999998</v>
      </c>
      <c r="F310" s="90">
        <f t="shared" si="24"/>
        <v>19</v>
      </c>
      <c r="G310" cm="1">
        <f t="array" ref="G310">INDEX(rebarps!$C$3:$V$22,A310,B310)</f>
        <v>0</v>
      </c>
      <c r="H310">
        <f t="shared" si="20"/>
        <v>0</v>
      </c>
    </row>
    <row r="311" spans="1:8">
      <c r="A311">
        <f t="shared" si="21"/>
        <v>16</v>
      </c>
      <c r="B311">
        <f t="shared" si="22"/>
        <v>9</v>
      </c>
      <c r="C311" s="65" cm="1">
        <f t="array" ref="C311">IF(G311=0,C$3,check!$C$3/2-INDEX(rebarps!$B$2:$V$22,1,B311+1))</f>
        <v>19</v>
      </c>
      <c r="D311" s="4" cm="1">
        <f t="array" ref="D311">IF(G311=0,D$3,check!$C$4/2-INDEX(rebarps!$B$2:$V$22,A311+1,1))</f>
        <v>14</v>
      </c>
      <c r="E311" s="90">
        <f t="shared" si="23"/>
        <v>-13.999999999999998</v>
      </c>
      <c r="F311" s="90">
        <f t="shared" si="24"/>
        <v>19</v>
      </c>
      <c r="G311" cm="1">
        <f t="array" ref="G311">INDEX(rebarps!$C$3:$V$22,A311,B311)</f>
        <v>0</v>
      </c>
      <c r="H311">
        <f t="shared" si="20"/>
        <v>0</v>
      </c>
    </row>
    <row r="312" spans="1:8">
      <c r="A312">
        <f t="shared" si="21"/>
        <v>16</v>
      </c>
      <c r="B312">
        <f t="shared" si="22"/>
        <v>10</v>
      </c>
      <c r="C312" s="65" cm="1">
        <f t="array" ref="C312">IF(G312=0,C$3,check!$C$3/2-INDEX(rebarps!$B$2:$V$22,1,B312+1))</f>
        <v>19</v>
      </c>
      <c r="D312" s="4" cm="1">
        <f t="array" ref="D312">IF(G312=0,D$3,check!$C$4/2-INDEX(rebarps!$B$2:$V$22,A312+1,1))</f>
        <v>14</v>
      </c>
      <c r="E312" s="90">
        <f t="shared" si="23"/>
        <v>-13.999999999999998</v>
      </c>
      <c r="F312" s="90">
        <f t="shared" si="24"/>
        <v>19</v>
      </c>
      <c r="G312" cm="1">
        <f t="array" ref="G312">INDEX(rebarps!$C$3:$V$22,A312,B312)</f>
        <v>0</v>
      </c>
      <c r="H312">
        <f t="shared" si="20"/>
        <v>0</v>
      </c>
    </row>
    <row r="313" spans="1:8">
      <c r="A313">
        <f t="shared" si="21"/>
        <v>16</v>
      </c>
      <c r="B313">
        <f t="shared" si="22"/>
        <v>11</v>
      </c>
      <c r="C313" s="65" cm="1">
        <f t="array" ref="C313">IF(G313=0,C$3,check!$C$3/2-INDEX(rebarps!$B$2:$V$22,1,B313+1))</f>
        <v>19</v>
      </c>
      <c r="D313" s="4" cm="1">
        <f t="array" ref="D313">IF(G313=0,D$3,check!$C$4/2-INDEX(rebarps!$B$2:$V$22,A313+1,1))</f>
        <v>14</v>
      </c>
      <c r="E313" s="90">
        <f t="shared" si="23"/>
        <v>-13.999999999999998</v>
      </c>
      <c r="F313" s="90">
        <f t="shared" si="24"/>
        <v>19</v>
      </c>
      <c r="G313" cm="1">
        <f t="array" ref="G313">INDEX(rebarps!$C$3:$V$22,A313,B313)</f>
        <v>0</v>
      </c>
      <c r="H313">
        <f t="shared" si="20"/>
        <v>0</v>
      </c>
    </row>
    <row r="314" spans="1:8">
      <c r="A314">
        <f t="shared" si="21"/>
        <v>16</v>
      </c>
      <c r="B314">
        <f t="shared" si="22"/>
        <v>12</v>
      </c>
      <c r="C314" s="65" cm="1">
        <f t="array" ref="C314">IF(G314=0,C$3,check!$C$3/2-INDEX(rebarps!$B$2:$V$22,1,B314+1))</f>
        <v>19</v>
      </c>
      <c r="D314" s="4" cm="1">
        <f t="array" ref="D314">IF(G314=0,D$3,check!$C$4/2-INDEX(rebarps!$B$2:$V$22,A314+1,1))</f>
        <v>14</v>
      </c>
      <c r="E314" s="90">
        <f t="shared" si="23"/>
        <v>-13.999999999999998</v>
      </c>
      <c r="F314" s="90">
        <f t="shared" si="24"/>
        <v>19</v>
      </c>
      <c r="G314" cm="1">
        <f t="array" ref="G314">INDEX(rebarps!$C$3:$V$22,A314,B314)</f>
        <v>0</v>
      </c>
      <c r="H314">
        <f t="shared" si="20"/>
        <v>0</v>
      </c>
    </row>
    <row r="315" spans="1:8">
      <c r="A315">
        <f t="shared" si="21"/>
        <v>16</v>
      </c>
      <c r="B315">
        <f t="shared" si="22"/>
        <v>13</v>
      </c>
      <c r="C315" s="65" cm="1">
        <f t="array" ref="C315">IF(G315=0,C$3,check!$C$3/2-INDEX(rebarps!$B$2:$V$22,1,B315+1))</f>
        <v>19</v>
      </c>
      <c r="D315" s="4" cm="1">
        <f t="array" ref="D315">IF(G315=0,D$3,check!$C$4/2-INDEX(rebarps!$B$2:$V$22,A315+1,1))</f>
        <v>14</v>
      </c>
      <c r="E315" s="90">
        <f t="shared" si="23"/>
        <v>-13.999999999999998</v>
      </c>
      <c r="F315" s="90">
        <f t="shared" si="24"/>
        <v>19</v>
      </c>
      <c r="G315" cm="1">
        <f t="array" ref="G315">INDEX(rebarps!$C$3:$V$22,A315,B315)</f>
        <v>0</v>
      </c>
      <c r="H315">
        <f t="shared" si="20"/>
        <v>0</v>
      </c>
    </row>
    <row r="316" spans="1:8">
      <c r="A316">
        <f t="shared" si="21"/>
        <v>16</v>
      </c>
      <c r="B316">
        <f t="shared" si="22"/>
        <v>14</v>
      </c>
      <c r="C316" s="65" cm="1">
        <f t="array" ref="C316">IF(G316=0,C$3,check!$C$3/2-INDEX(rebarps!$B$2:$V$22,1,B316+1))</f>
        <v>19</v>
      </c>
      <c r="D316" s="4" cm="1">
        <f t="array" ref="D316">IF(G316=0,D$3,check!$C$4/2-INDEX(rebarps!$B$2:$V$22,A316+1,1))</f>
        <v>14</v>
      </c>
      <c r="E316" s="90">
        <f t="shared" si="23"/>
        <v>-13.999999999999998</v>
      </c>
      <c r="F316" s="90">
        <f t="shared" si="24"/>
        <v>19</v>
      </c>
      <c r="G316" cm="1">
        <f t="array" ref="G316">INDEX(rebarps!$C$3:$V$22,A316,B316)</f>
        <v>0</v>
      </c>
      <c r="H316">
        <f t="shared" si="20"/>
        <v>0</v>
      </c>
    </row>
    <row r="317" spans="1:8">
      <c r="A317">
        <f t="shared" si="21"/>
        <v>16</v>
      </c>
      <c r="B317">
        <f t="shared" si="22"/>
        <v>15</v>
      </c>
      <c r="C317" s="65" cm="1">
        <f t="array" ref="C317">IF(G317=0,C$3,check!$C$3/2-INDEX(rebarps!$B$2:$V$22,1,B317+1))</f>
        <v>19</v>
      </c>
      <c r="D317" s="4" cm="1">
        <f t="array" ref="D317">IF(G317=0,D$3,check!$C$4/2-INDEX(rebarps!$B$2:$V$22,A317+1,1))</f>
        <v>14</v>
      </c>
      <c r="E317" s="90">
        <f t="shared" si="23"/>
        <v>-13.999999999999998</v>
      </c>
      <c r="F317" s="90">
        <f t="shared" si="24"/>
        <v>19</v>
      </c>
      <c r="G317" cm="1">
        <f t="array" ref="G317">INDEX(rebarps!$C$3:$V$22,A317,B317)</f>
        <v>0</v>
      </c>
      <c r="H317">
        <f t="shared" si="20"/>
        <v>0</v>
      </c>
    </row>
    <row r="318" spans="1:8">
      <c r="A318">
        <f t="shared" si="21"/>
        <v>16</v>
      </c>
      <c r="B318">
        <f t="shared" si="22"/>
        <v>16</v>
      </c>
      <c r="C318" s="65" cm="1">
        <f t="array" ref="C318">IF(G318=0,C$3,check!$C$3/2-INDEX(rebarps!$B$2:$V$22,1,B318+1))</f>
        <v>19</v>
      </c>
      <c r="D318" s="4" cm="1">
        <f t="array" ref="D318">IF(G318=0,D$3,check!$C$4/2-INDEX(rebarps!$B$2:$V$22,A318+1,1))</f>
        <v>14</v>
      </c>
      <c r="E318" s="90">
        <f t="shared" si="23"/>
        <v>-13.999999999999998</v>
      </c>
      <c r="F318" s="90">
        <f t="shared" si="24"/>
        <v>19</v>
      </c>
      <c r="G318" cm="1">
        <f t="array" ref="G318">INDEX(rebarps!$C$3:$V$22,A318,B318)</f>
        <v>0</v>
      </c>
      <c r="H318">
        <f t="shared" si="20"/>
        <v>0</v>
      </c>
    </row>
    <row r="319" spans="1:8">
      <c r="A319">
        <f t="shared" si="21"/>
        <v>16</v>
      </c>
      <c r="B319">
        <f t="shared" si="22"/>
        <v>17</v>
      </c>
      <c r="C319" s="65" cm="1">
        <f t="array" ref="C319">IF(G319=0,C$3,check!$C$3/2-INDEX(rebarps!$B$2:$V$22,1,B319+1))</f>
        <v>19</v>
      </c>
      <c r="D319" s="4" cm="1">
        <f t="array" ref="D319">IF(G319=0,D$3,check!$C$4/2-INDEX(rebarps!$B$2:$V$22,A319+1,1))</f>
        <v>14</v>
      </c>
      <c r="E319" s="90">
        <f t="shared" si="23"/>
        <v>-13.999999999999998</v>
      </c>
      <c r="F319" s="90">
        <f t="shared" si="24"/>
        <v>19</v>
      </c>
      <c r="G319" cm="1">
        <f t="array" ref="G319">INDEX(rebarps!$C$3:$V$22,A319,B319)</f>
        <v>0</v>
      </c>
      <c r="H319">
        <f t="shared" si="20"/>
        <v>0</v>
      </c>
    </row>
    <row r="320" spans="1:8">
      <c r="A320">
        <f t="shared" si="21"/>
        <v>16</v>
      </c>
      <c r="B320">
        <f t="shared" si="22"/>
        <v>18</v>
      </c>
      <c r="C320" s="65" cm="1">
        <f t="array" ref="C320">IF(G320=0,C$3,check!$C$3/2-INDEX(rebarps!$B$2:$V$22,1,B320+1))</f>
        <v>19</v>
      </c>
      <c r="D320" s="4" cm="1">
        <f t="array" ref="D320">IF(G320=0,D$3,check!$C$4/2-INDEX(rebarps!$B$2:$V$22,A320+1,1))</f>
        <v>14</v>
      </c>
      <c r="E320" s="90">
        <f t="shared" si="23"/>
        <v>-13.999999999999998</v>
      </c>
      <c r="F320" s="90">
        <f t="shared" si="24"/>
        <v>19</v>
      </c>
      <c r="G320" cm="1">
        <f t="array" ref="G320">INDEX(rebarps!$C$3:$V$22,A320,B320)</f>
        <v>0</v>
      </c>
      <c r="H320">
        <f t="shared" si="20"/>
        <v>0</v>
      </c>
    </row>
    <row r="321" spans="1:8">
      <c r="A321">
        <f t="shared" si="21"/>
        <v>16</v>
      </c>
      <c r="B321">
        <f t="shared" si="22"/>
        <v>19</v>
      </c>
      <c r="C321" s="65" cm="1">
        <f t="array" ref="C321">IF(G321=0,C$3,check!$C$3/2-INDEX(rebarps!$B$2:$V$22,1,B321+1))</f>
        <v>19</v>
      </c>
      <c r="D321" s="4" cm="1">
        <f t="array" ref="D321">IF(G321=0,D$3,check!$C$4/2-INDEX(rebarps!$B$2:$V$22,A321+1,1))</f>
        <v>14</v>
      </c>
      <c r="E321" s="90">
        <f t="shared" si="23"/>
        <v>-13.999999999999998</v>
      </c>
      <c r="F321" s="90">
        <f t="shared" si="24"/>
        <v>19</v>
      </c>
      <c r="G321" cm="1">
        <f t="array" ref="G321">INDEX(rebarps!$C$3:$V$22,A321,B321)</f>
        <v>0</v>
      </c>
      <c r="H321">
        <f t="shared" si="20"/>
        <v>0</v>
      </c>
    </row>
    <row r="322" spans="1:8">
      <c r="A322">
        <f t="shared" si="21"/>
        <v>16</v>
      </c>
      <c r="B322">
        <f t="shared" si="22"/>
        <v>20</v>
      </c>
      <c r="C322" s="65" cm="1">
        <f t="array" ref="C322">IF(G322=0,C$3,check!$C$3/2-INDEX(rebarps!$B$2:$V$22,1,B322+1))</f>
        <v>19</v>
      </c>
      <c r="D322" s="4" cm="1">
        <f t="array" ref="D322">IF(G322=0,D$3,check!$C$4/2-INDEX(rebarps!$B$2:$V$22,A322+1,1))</f>
        <v>14</v>
      </c>
      <c r="E322" s="90">
        <f t="shared" si="23"/>
        <v>-13.999999999999998</v>
      </c>
      <c r="F322" s="90">
        <f t="shared" si="24"/>
        <v>19</v>
      </c>
      <c r="G322" cm="1">
        <f t="array" ref="G322">INDEX(rebarps!$C$3:$V$22,A322,B322)</f>
        <v>0</v>
      </c>
      <c r="H322">
        <f t="shared" si="20"/>
        <v>0</v>
      </c>
    </row>
    <row r="323" spans="1:8">
      <c r="A323">
        <f t="shared" si="21"/>
        <v>17</v>
      </c>
      <c r="B323">
        <f t="shared" si="22"/>
        <v>1</v>
      </c>
      <c r="C323" s="65" cm="1">
        <f t="array" ref="C323">IF(G323=0,C$3,check!$C$3/2-INDEX(rebarps!$B$2:$V$22,1,B323+1))</f>
        <v>19</v>
      </c>
      <c r="D323" s="4" cm="1">
        <f t="array" ref="D323">IF(G323=0,D$3,check!$C$4/2-INDEX(rebarps!$B$2:$V$22,A323+1,1))</f>
        <v>14</v>
      </c>
      <c r="E323" s="90">
        <f t="shared" si="23"/>
        <v>-13.999999999999998</v>
      </c>
      <c r="F323" s="90">
        <f t="shared" si="24"/>
        <v>19</v>
      </c>
      <c r="G323" cm="1">
        <f t="array" ref="G323">INDEX(rebarps!$C$3:$V$22,A323,B323)</f>
        <v>0</v>
      </c>
      <c r="H323">
        <f t="shared" ref="H323:H386" si="25">IF(G323&gt;0,LOOKUP(G323,J$4:J$12,K$4:K$12),0)</f>
        <v>0</v>
      </c>
    </row>
    <row r="324" spans="1:8">
      <c r="A324">
        <f t="shared" ref="A324:A387" si="26">INT((ROW(A323)-2)/20)+1</f>
        <v>17</v>
      </c>
      <c r="B324">
        <f t="shared" ref="B324:B387" si="27">MOD(ROW(B323)-2,20)+1</f>
        <v>2</v>
      </c>
      <c r="C324" s="65" cm="1">
        <f t="array" ref="C324">IF(G324=0,C$3,check!$C$3/2-INDEX(rebarps!$B$2:$V$22,1,B324+1))</f>
        <v>19</v>
      </c>
      <c r="D324" s="4" cm="1">
        <f t="array" ref="D324">IF(G324=0,D$3,check!$C$4/2-INDEX(rebarps!$B$2:$V$22,A324+1,1))</f>
        <v>14</v>
      </c>
      <c r="E324" s="90">
        <f t="shared" ref="E324:E387" si="28">(C324)*$N$2 - (D324)*$O$2</f>
        <v>-13.999999999999998</v>
      </c>
      <c r="F324" s="90">
        <f t="shared" ref="F324:F387" si="29">(C324)*$O$2 + (D324)*$N$2</f>
        <v>19</v>
      </c>
      <c r="G324" cm="1">
        <f t="array" ref="G324">INDEX(rebarps!$C$3:$V$22,A324,B324)</f>
        <v>0</v>
      </c>
      <c r="H324">
        <f t="shared" si="25"/>
        <v>0</v>
      </c>
    </row>
    <row r="325" spans="1:8">
      <c r="A325">
        <f t="shared" si="26"/>
        <v>17</v>
      </c>
      <c r="B325">
        <f t="shared" si="27"/>
        <v>3</v>
      </c>
      <c r="C325" s="65" cm="1">
        <f t="array" ref="C325">IF(G325=0,C$3,check!$C$3/2-INDEX(rebarps!$B$2:$V$22,1,B325+1))</f>
        <v>19</v>
      </c>
      <c r="D325" s="4" cm="1">
        <f t="array" ref="D325">IF(G325=0,D$3,check!$C$4/2-INDEX(rebarps!$B$2:$V$22,A325+1,1))</f>
        <v>14</v>
      </c>
      <c r="E325" s="90">
        <f t="shared" si="28"/>
        <v>-13.999999999999998</v>
      </c>
      <c r="F325" s="90">
        <f t="shared" si="29"/>
        <v>19</v>
      </c>
      <c r="G325" cm="1">
        <f t="array" ref="G325">INDEX(rebarps!$C$3:$V$22,A325,B325)</f>
        <v>0</v>
      </c>
      <c r="H325">
        <f t="shared" si="25"/>
        <v>0</v>
      </c>
    </row>
    <row r="326" spans="1:8">
      <c r="A326">
        <f t="shared" si="26"/>
        <v>17</v>
      </c>
      <c r="B326">
        <f t="shared" si="27"/>
        <v>4</v>
      </c>
      <c r="C326" s="65" cm="1">
        <f t="array" ref="C326">IF(G326=0,C$3,check!$C$3/2-INDEX(rebarps!$B$2:$V$22,1,B326+1))</f>
        <v>19</v>
      </c>
      <c r="D326" s="4" cm="1">
        <f t="array" ref="D326">IF(G326=0,D$3,check!$C$4/2-INDEX(rebarps!$B$2:$V$22,A326+1,1))</f>
        <v>14</v>
      </c>
      <c r="E326" s="90">
        <f t="shared" si="28"/>
        <v>-13.999999999999998</v>
      </c>
      <c r="F326" s="90">
        <f t="shared" si="29"/>
        <v>19</v>
      </c>
      <c r="G326" cm="1">
        <f t="array" ref="G326">INDEX(rebarps!$C$3:$V$22,A326,B326)</f>
        <v>0</v>
      </c>
      <c r="H326">
        <f t="shared" si="25"/>
        <v>0</v>
      </c>
    </row>
    <row r="327" spans="1:8">
      <c r="A327">
        <f t="shared" si="26"/>
        <v>17</v>
      </c>
      <c r="B327">
        <f t="shared" si="27"/>
        <v>5</v>
      </c>
      <c r="C327" s="65" cm="1">
        <f t="array" ref="C327">IF(G327=0,C$3,check!$C$3/2-INDEX(rebarps!$B$2:$V$22,1,B327+1))</f>
        <v>19</v>
      </c>
      <c r="D327" s="4" cm="1">
        <f t="array" ref="D327">IF(G327=0,D$3,check!$C$4/2-INDEX(rebarps!$B$2:$V$22,A327+1,1))</f>
        <v>14</v>
      </c>
      <c r="E327" s="90">
        <f t="shared" si="28"/>
        <v>-13.999999999999998</v>
      </c>
      <c r="F327" s="90">
        <f t="shared" si="29"/>
        <v>19</v>
      </c>
      <c r="G327" cm="1">
        <f t="array" ref="G327">INDEX(rebarps!$C$3:$V$22,A327,B327)</f>
        <v>0</v>
      </c>
      <c r="H327">
        <f t="shared" si="25"/>
        <v>0</v>
      </c>
    </row>
    <row r="328" spans="1:8">
      <c r="A328">
        <f t="shared" si="26"/>
        <v>17</v>
      </c>
      <c r="B328">
        <f t="shared" si="27"/>
        <v>6</v>
      </c>
      <c r="C328" s="65" cm="1">
        <f t="array" ref="C328">IF(G328=0,C$3,check!$C$3/2-INDEX(rebarps!$B$2:$V$22,1,B328+1))</f>
        <v>19</v>
      </c>
      <c r="D328" s="4" cm="1">
        <f t="array" ref="D328">IF(G328=0,D$3,check!$C$4/2-INDEX(rebarps!$B$2:$V$22,A328+1,1))</f>
        <v>14</v>
      </c>
      <c r="E328" s="90">
        <f t="shared" si="28"/>
        <v>-13.999999999999998</v>
      </c>
      <c r="F328" s="90">
        <f t="shared" si="29"/>
        <v>19</v>
      </c>
      <c r="G328" cm="1">
        <f t="array" ref="G328">INDEX(rebarps!$C$3:$V$22,A328,B328)</f>
        <v>0</v>
      </c>
      <c r="H328">
        <f t="shared" si="25"/>
        <v>0</v>
      </c>
    </row>
    <row r="329" spans="1:8">
      <c r="A329">
        <f t="shared" si="26"/>
        <v>17</v>
      </c>
      <c r="B329">
        <f t="shared" si="27"/>
        <v>7</v>
      </c>
      <c r="C329" s="65" cm="1">
        <f t="array" ref="C329">IF(G329=0,C$3,check!$C$3/2-INDEX(rebarps!$B$2:$V$22,1,B329+1))</f>
        <v>19</v>
      </c>
      <c r="D329" s="4" cm="1">
        <f t="array" ref="D329">IF(G329=0,D$3,check!$C$4/2-INDEX(rebarps!$B$2:$V$22,A329+1,1))</f>
        <v>14</v>
      </c>
      <c r="E329" s="90">
        <f t="shared" si="28"/>
        <v>-13.999999999999998</v>
      </c>
      <c r="F329" s="90">
        <f t="shared" si="29"/>
        <v>19</v>
      </c>
      <c r="G329" cm="1">
        <f t="array" ref="G329">INDEX(rebarps!$C$3:$V$22,A329,B329)</f>
        <v>0</v>
      </c>
      <c r="H329">
        <f t="shared" si="25"/>
        <v>0</v>
      </c>
    </row>
    <row r="330" spans="1:8">
      <c r="A330">
        <f t="shared" si="26"/>
        <v>17</v>
      </c>
      <c r="B330">
        <f t="shared" si="27"/>
        <v>8</v>
      </c>
      <c r="C330" s="65" cm="1">
        <f t="array" ref="C330">IF(G330=0,C$3,check!$C$3/2-INDEX(rebarps!$B$2:$V$22,1,B330+1))</f>
        <v>19</v>
      </c>
      <c r="D330" s="4" cm="1">
        <f t="array" ref="D330">IF(G330=0,D$3,check!$C$4/2-INDEX(rebarps!$B$2:$V$22,A330+1,1))</f>
        <v>14</v>
      </c>
      <c r="E330" s="90">
        <f t="shared" si="28"/>
        <v>-13.999999999999998</v>
      </c>
      <c r="F330" s="90">
        <f t="shared" si="29"/>
        <v>19</v>
      </c>
      <c r="G330" cm="1">
        <f t="array" ref="G330">INDEX(rebarps!$C$3:$V$22,A330,B330)</f>
        <v>0</v>
      </c>
      <c r="H330">
        <f t="shared" si="25"/>
        <v>0</v>
      </c>
    </row>
    <row r="331" spans="1:8">
      <c r="A331">
        <f t="shared" si="26"/>
        <v>17</v>
      </c>
      <c r="B331">
        <f t="shared" si="27"/>
        <v>9</v>
      </c>
      <c r="C331" s="65" cm="1">
        <f t="array" ref="C331">IF(G331=0,C$3,check!$C$3/2-INDEX(rebarps!$B$2:$V$22,1,B331+1))</f>
        <v>19</v>
      </c>
      <c r="D331" s="4" cm="1">
        <f t="array" ref="D331">IF(G331=0,D$3,check!$C$4/2-INDEX(rebarps!$B$2:$V$22,A331+1,1))</f>
        <v>14</v>
      </c>
      <c r="E331" s="90">
        <f t="shared" si="28"/>
        <v>-13.999999999999998</v>
      </c>
      <c r="F331" s="90">
        <f t="shared" si="29"/>
        <v>19</v>
      </c>
      <c r="G331" cm="1">
        <f t="array" ref="G331">INDEX(rebarps!$C$3:$V$22,A331,B331)</f>
        <v>0</v>
      </c>
      <c r="H331">
        <f t="shared" si="25"/>
        <v>0</v>
      </c>
    </row>
    <row r="332" spans="1:8">
      <c r="A332">
        <f t="shared" si="26"/>
        <v>17</v>
      </c>
      <c r="B332">
        <f t="shared" si="27"/>
        <v>10</v>
      </c>
      <c r="C332" s="65" cm="1">
        <f t="array" ref="C332">IF(G332=0,C$3,check!$C$3/2-INDEX(rebarps!$B$2:$V$22,1,B332+1))</f>
        <v>19</v>
      </c>
      <c r="D332" s="4" cm="1">
        <f t="array" ref="D332">IF(G332=0,D$3,check!$C$4/2-INDEX(rebarps!$B$2:$V$22,A332+1,1))</f>
        <v>14</v>
      </c>
      <c r="E332" s="90">
        <f t="shared" si="28"/>
        <v>-13.999999999999998</v>
      </c>
      <c r="F332" s="90">
        <f t="shared" si="29"/>
        <v>19</v>
      </c>
      <c r="G332" cm="1">
        <f t="array" ref="G332">INDEX(rebarps!$C$3:$V$22,A332,B332)</f>
        <v>0</v>
      </c>
      <c r="H332">
        <f t="shared" si="25"/>
        <v>0</v>
      </c>
    </row>
    <row r="333" spans="1:8">
      <c r="A333">
        <f t="shared" si="26"/>
        <v>17</v>
      </c>
      <c r="B333">
        <f t="shared" si="27"/>
        <v>11</v>
      </c>
      <c r="C333" s="65" cm="1">
        <f t="array" ref="C333">IF(G333=0,C$3,check!$C$3/2-INDEX(rebarps!$B$2:$V$22,1,B333+1))</f>
        <v>19</v>
      </c>
      <c r="D333" s="4" cm="1">
        <f t="array" ref="D333">IF(G333=0,D$3,check!$C$4/2-INDEX(rebarps!$B$2:$V$22,A333+1,1))</f>
        <v>14</v>
      </c>
      <c r="E333" s="90">
        <f t="shared" si="28"/>
        <v>-13.999999999999998</v>
      </c>
      <c r="F333" s="90">
        <f t="shared" si="29"/>
        <v>19</v>
      </c>
      <c r="G333" cm="1">
        <f t="array" ref="G333">INDEX(rebarps!$C$3:$V$22,A333,B333)</f>
        <v>0</v>
      </c>
      <c r="H333">
        <f t="shared" si="25"/>
        <v>0</v>
      </c>
    </row>
    <row r="334" spans="1:8">
      <c r="A334">
        <f t="shared" si="26"/>
        <v>17</v>
      </c>
      <c r="B334">
        <f t="shared" si="27"/>
        <v>12</v>
      </c>
      <c r="C334" s="65" cm="1">
        <f t="array" ref="C334">IF(G334=0,C$3,check!$C$3/2-INDEX(rebarps!$B$2:$V$22,1,B334+1))</f>
        <v>19</v>
      </c>
      <c r="D334" s="4" cm="1">
        <f t="array" ref="D334">IF(G334=0,D$3,check!$C$4/2-INDEX(rebarps!$B$2:$V$22,A334+1,1))</f>
        <v>14</v>
      </c>
      <c r="E334" s="90">
        <f t="shared" si="28"/>
        <v>-13.999999999999998</v>
      </c>
      <c r="F334" s="90">
        <f t="shared" si="29"/>
        <v>19</v>
      </c>
      <c r="G334" cm="1">
        <f t="array" ref="G334">INDEX(rebarps!$C$3:$V$22,A334,B334)</f>
        <v>0</v>
      </c>
      <c r="H334">
        <f t="shared" si="25"/>
        <v>0</v>
      </c>
    </row>
    <row r="335" spans="1:8">
      <c r="A335">
        <f t="shared" si="26"/>
        <v>17</v>
      </c>
      <c r="B335">
        <f t="shared" si="27"/>
        <v>13</v>
      </c>
      <c r="C335" s="65" cm="1">
        <f t="array" ref="C335">IF(G335=0,C$3,check!$C$3/2-INDEX(rebarps!$B$2:$V$22,1,B335+1))</f>
        <v>19</v>
      </c>
      <c r="D335" s="4" cm="1">
        <f t="array" ref="D335">IF(G335=0,D$3,check!$C$4/2-INDEX(rebarps!$B$2:$V$22,A335+1,1))</f>
        <v>14</v>
      </c>
      <c r="E335" s="90">
        <f t="shared" si="28"/>
        <v>-13.999999999999998</v>
      </c>
      <c r="F335" s="90">
        <f t="shared" si="29"/>
        <v>19</v>
      </c>
      <c r="G335" cm="1">
        <f t="array" ref="G335">INDEX(rebarps!$C$3:$V$22,A335,B335)</f>
        <v>0</v>
      </c>
      <c r="H335">
        <f t="shared" si="25"/>
        <v>0</v>
      </c>
    </row>
    <row r="336" spans="1:8">
      <c r="A336">
        <f t="shared" si="26"/>
        <v>17</v>
      </c>
      <c r="B336">
        <f t="shared" si="27"/>
        <v>14</v>
      </c>
      <c r="C336" s="65" cm="1">
        <f t="array" ref="C336">IF(G336=0,C$3,check!$C$3/2-INDEX(rebarps!$B$2:$V$22,1,B336+1))</f>
        <v>19</v>
      </c>
      <c r="D336" s="4" cm="1">
        <f t="array" ref="D336">IF(G336=0,D$3,check!$C$4/2-INDEX(rebarps!$B$2:$V$22,A336+1,1))</f>
        <v>14</v>
      </c>
      <c r="E336" s="90">
        <f t="shared" si="28"/>
        <v>-13.999999999999998</v>
      </c>
      <c r="F336" s="90">
        <f t="shared" si="29"/>
        <v>19</v>
      </c>
      <c r="G336" cm="1">
        <f t="array" ref="G336">INDEX(rebarps!$C$3:$V$22,A336,B336)</f>
        <v>0</v>
      </c>
      <c r="H336">
        <f t="shared" si="25"/>
        <v>0</v>
      </c>
    </row>
    <row r="337" spans="1:8">
      <c r="A337">
        <f t="shared" si="26"/>
        <v>17</v>
      </c>
      <c r="B337">
        <f t="shared" si="27"/>
        <v>15</v>
      </c>
      <c r="C337" s="65" cm="1">
        <f t="array" ref="C337">IF(G337=0,C$3,check!$C$3/2-INDEX(rebarps!$B$2:$V$22,1,B337+1))</f>
        <v>19</v>
      </c>
      <c r="D337" s="4" cm="1">
        <f t="array" ref="D337">IF(G337=0,D$3,check!$C$4/2-INDEX(rebarps!$B$2:$V$22,A337+1,1))</f>
        <v>14</v>
      </c>
      <c r="E337" s="90">
        <f t="shared" si="28"/>
        <v>-13.999999999999998</v>
      </c>
      <c r="F337" s="90">
        <f t="shared" si="29"/>
        <v>19</v>
      </c>
      <c r="G337" cm="1">
        <f t="array" ref="G337">INDEX(rebarps!$C$3:$V$22,A337,B337)</f>
        <v>0</v>
      </c>
      <c r="H337">
        <f t="shared" si="25"/>
        <v>0</v>
      </c>
    </row>
    <row r="338" spans="1:8">
      <c r="A338">
        <f t="shared" si="26"/>
        <v>17</v>
      </c>
      <c r="B338">
        <f t="shared" si="27"/>
        <v>16</v>
      </c>
      <c r="C338" s="65" cm="1">
        <f t="array" ref="C338">IF(G338=0,C$3,check!$C$3/2-INDEX(rebarps!$B$2:$V$22,1,B338+1))</f>
        <v>19</v>
      </c>
      <c r="D338" s="4" cm="1">
        <f t="array" ref="D338">IF(G338=0,D$3,check!$C$4/2-INDEX(rebarps!$B$2:$V$22,A338+1,1))</f>
        <v>14</v>
      </c>
      <c r="E338" s="90">
        <f t="shared" si="28"/>
        <v>-13.999999999999998</v>
      </c>
      <c r="F338" s="90">
        <f t="shared" si="29"/>
        <v>19</v>
      </c>
      <c r="G338" cm="1">
        <f t="array" ref="G338">INDEX(rebarps!$C$3:$V$22,A338,B338)</f>
        <v>0</v>
      </c>
      <c r="H338">
        <f t="shared" si="25"/>
        <v>0</v>
      </c>
    </row>
    <row r="339" spans="1:8">
      <c r="A339">
        <f t="shared" si="26"/>
        <v>17</v>
      </c>
      <c r="B339">
        <f t="shared" si="27"/>
        <v>17</v>
      </c>
      <c r="C339" s="65" cm="1">
        <f t="array" ref="C339">IF(G339=0,C$3,check!$C$3/2-INDEX(rebarps!$B$2:$V$22,1,B339+1))</f>
        <v>19</v>
      </c>
      <c r="D339" s="4" cm="1">
        <f t="array" ref="D339">IF(G339=0,D$3,check!$C$4/2-INDEX(rebarps!$B$2:$V$22,A339+1,1))</f>
        <v>14</v>
      </c>
      <c r="E339" s="90">
        <f t="shared" si="28"/>
        <v>-13.999999999999998</v>
      </c>
      <c r="F339" s="90">
        <f t="shared" si="29"/>
        <v>19</v>
      </c>
      <c r="G339" cm="1">
        <f t="array" ref="G339">INDEX(rebarps!$C$3:$V$22,A339,B339)</f>
        <v>0</v>
      </c>
      <c r="H339">
        <f t="shared" si="25"/>
        <v>0</v>
      </c>
    </row>
    <row r="340" spans="1:8">
      <c r="A340">
        <f t="shared" si="26"/>
        <v>17</v>
      </c>
      <c r="B340">
        <f t="shared" si="27"/>
        <v>18</v>
      </c>
      <c r="C340" s="65" cm="1">
        <f t="array" ref="C340">IF(G340=0,C$3,check!$C$3/2-INDEX(rebarps!$B$2:$V$22,1,B340+1))</f>
        <v>19</v>
      </c>
      <c r="D340" s="4" cm="1">
        <f t="array" ref="D340">IF(G340=0,D$3,check!$C$4/2-INDEX(rebarps!$B$2:$V$22,A340+1,1))</f>
        <v>14</v>
      </c>
      <c r="E340" s="90">
        <f t="shared" si="28"/>
        <v>-13.999999999999998</v>
      </c>
      <c r="F340" s="90">
        <f t="shared" si="29"/>
        <v>19</v>
      </c>
      <c r="G340" cm="1">
        <f t="array" ref="G340">INDEX(rebarps!$C$3:$V$22,A340,B340)</f>
        <v>0</v>
      </c>
      <c r="H340">
        <f t="shared" si="25"/>
        <v>0</v>
      </c>
    </row>
    <row r="341" spans="1:8">
      <c r="A341">
        <f t="shared" si="26"/>
        <v>17</v>
      </c>
      <c r="B341">
        <f t="shared" si="27"/>
        <v>19</v>
      </c>
      <c r="C341" s="65" cm="1">
        <f t="array" ref="C341">IF(G341=0,C$3,check!$C$3/2-INDEX(rebarps!$B$2:$V$22,1,B341+1))</f>
        <v>19</v>
      </c>
      <c r="D341" s="4" cm="1">
        <f t="array" ref="D341">IF(G341=0,D$3,check!$C$4/2-INDEX(rebarps!$B$2:$V$22,A341+1,1))</f>
        <v>14</v>
      </c>
      <c r="E341" s="90">
        <f t="shared" si="28"/>
        <v>-13.999999999999998</v>
      </c>
      <c r="F341" s="90">
        <f t="shared" si="29"/>
        <v>19</v>
      </c>
      <c r="G341" cm="1">
        <f t="array" ref="G341">INDEX(rebarps!$C$3:$V$22,A341,B341)</f>
        <v>0</v>
      </c>
      <c r="H341">
        <f t="shared" si="25"/>
        <v>0</v>
      </c>
    </row>
    <row r="342" spans="1:8">
      <c r="A342">
        <f t="shared" si="26"/>
        <v>17</v>
      </c>
      <c r="B342">
        <f t="shared" si="27"/>
        <v>20</v>
      </c>
      <c r="C342" s="65" cm="1">
        <f t="array" ref="C342">IF(G342=0,C$3,check!$C$3/2-INDEX(rebarps!$B$2:$V$22,1,B342+1))</f>
        <v>19</v>
      </c>
      <c r="D342" s="4" cm="1">
        <f t="array" ref="D342">IF(G342=0,D$3,check!$C$4/2-INDEX(rebarps!$B$2:$V$22,A342+1,1))</f>
        <v>14</v>
      </c>
      <c r="E342" s="90">
        <f t="shared" si="28"/>
        <v>-13.999999999999998</v>
      </c>
      <c r="F342" s="90">
        <f t="shared" si="29"/>
        <v>19</v>
      </c>
      <c r="G342" cm="1">
        <f t="array" ref="G342">INDEX(rebarps!$C$3:$V$22,A342,B342)</f>
        <v>0</v>
      </c>
      <c r="H342">
        <f t="shared" si="25"/>
        <v>0</v>
      </c>
    </row>
    <row r="343" spans="1:8">
      <c r="A343">
        <f t="shared" si="26"/>
        <v>18</v>
      </c>
      <c r="B343">
        <f t="shared" si="27"/>
        <v>1</v>
      </c>
      <c r="C343" s="65" cm="1">
        <f t="array" ref="C343">IF(G343=0,C$3,check!$C$3/2-INDEX(rebarps!$B$2:$V$22,1,B343+1))</f>
        <v>19</v>
      </c>
      <c r="D343" s="4" cm="1">
        <f t="array" ref="D343">IF(G343=0,D$3,check!$C$4/2-INDEX(rebarps!$B$2:$V$22,A343+1,1))</f>
        <v>14</v>
      </c>
      <c r="E343" s="90">
        <f t="shared" si="28"/>
        <v>-13.999999999999998</v>
      </c>
      <c r="F343" s="90">
        <f t="shared" si="29"/>
        <v>19</v>
      </c>
      <c r="G343" cm="1">
        <f t="array" ref="G343">INDEX(rebarps!$C$3:$V$22,A343,B343)</f>
        <v>0</v>
      </c>
      <c r="H343">
        <f t="shared" si="25"/>
        <v>0</v>
      </c>
    </row>
    <row r="344" spans="1:8">
      <c r="A344">
        <f t="shared" si="26"/>
        <v>18</v>
      </c>
      <c r="B344">
        <f t="shared" si="27"/>
        <v>2</v>
      </c>
      <c r="C344" s="65" cm="1">
        <f t="array" ref="C344">IF(G344=0,C$3,check!$C$3/2-INDEX(rebarps!$B$2:$V$22,1,B344+1))</f>
        <v>19</v>
      </c>
      <c r="D344" s="4" cm="1">
        <f t="array" ref="D344">IF(G344=0,D$3,check!$C$4/2-INDEX(rebarps!$B$2:$V$22,A344+1,1))</f>
        <v>14</v>
      </c>
      <c r="E344" s="90">
        <f t="shared" si="28"/>
        <v>-13.999999999999998</v>
      </c>
      <c r="F344" s="90">
        <f t="shared" si="29"/>
        <v>19</v>
      </c>
      <c r="G344" cm="1">
        <f t="array" ref="G344">INDEX(rebarps!$C$3:$V$22,A344,B344)</f>
        <v>0</v>
      </c>
      <c r="H344">
        <f t="shared" si="25"/>
        <v>0</v>
      </c>
    </row>
    <row r="345" spans="1:8">
      <c r="A345">
        <f t="shared" si="26"/>
        <v>18</v>
      </c>
      <c r="B345">
        <f t="shared" si="27"/>
        <v>3</v>
      </c>
      <c r="C345" s="65" cm="1">
        <f t="array" ref="C345">IF(G345=0,C$3,check!$C$3/2-INDEX(rebarps!$B$2:$V$22,1,B345+1))</f>
        <v>19</v>
      </c>
      <c r="D345" s="4" cm="1">
        <f t="array" ref="D345">IF(G345=0,D$3,check!$C$4/2-INDEX(rebarps!$B$2:$V$22,A345+1,1))</f>
        <v>14</v>
      </c>
      <c r="E345" s="90">
        <f t="shared" si="28"/>
        <v>-13.999999999999998</v>
      </c>
      <c r="F345" s="90">
        <f t="shared" si="29"/>
        <v>19</v>
      </c>
      <c r="G345" cm="1">
        <f t="array" ref="G345">INDEX(rebarps!$C$3:$V$22,A345,B345)</f>
        <v>0</v>
      </c>
      <c r="H345">
        <f t="shared" si="25"/>
        <v>0</v>
      </c>
    </row>
    <row r="346" spans="1:8">
      <c r="A346">
        <f t="shared" si="26"/>
        <v>18</v>
      </c>
      <c r="B346">
        <f t="shared" si="27"/>
        <v>4</v>
      </c>
      <c r="C346" s="65" cm="1">
        <f t="array" ref="C346">IF(G346=0,C$3,check!$C$3/2-INDEX(rebarps!$B$2:$V$22,1,B346+1))</f>
        <v>19</v>
      </c>
      <c r="D346" s="4" cm="1">
        <f t="array" ref="D346">IF(G346=0,D$3,check!$C$4/2-INDEX(rebarps!$B$2:$V$22,A346+1,1))</f>
        <v>14</v>
      </c>
      <c r="E346" s="90">
        <f t="shared" si="28"/>
        <v>-13.999999999999998</v>
      </c>
      <c r="F346" s="90">
        <f t="shared" si="29"/>
        <v>19</v>
      </c>
      <c r="G346" cm="1">
        <f t="array" ref="G346">INDEX(rebarps!$C$3:$V$22,A346,B346)</f>
        <v>0</v>
      </c>
      <c r="H346">
        <f t="shared" si="25"/>
        <v>0</v>
      </c>
    </row>
    <row r="347" spans="1:8">
      <c r="A347">
        <f t="shared" si="26"/>
        <v>18</v>
      </c>
      <c r="B347">
        <f t="shared" si="27"/>
        <v>5</v>
      </c>
      <c r="C347" s="65" cm="1">
        <f t="array" ref="C347">IF(G347=0,C$3,check!$C$3/2-INDEX(rebarps!$B$2:$V$22,1,B347+1))</f>
        <v>19</v>
      </c>
      <c r="D347" s="4" cm="1">
        <f t="array" ref="D347">IF(G347=0,D$3,check!$C$4/2-INDEX(rebarps!$B$2:$V$22,A347+1,1))</f>
        <v>14</v>
      </c>
      <c r="E347" s="90">
        <f t="shared" si="28"/>
        <v>-13.999999999999998</v>
      </c>
      <c r="F347" s="90">
        <f t="shared" si="29"/>
        <v>19</v>
      </c>
      <c r="G347" cm="1">
        <f t="array" ref="G347">INDEX(rebarps!$C$3:$V$22,A347,B347)</f>
        <v>0</v>
      </c>
      <c r="H347">
        <f t="shared" si="25"/>
        <v>0</v>
      </c>
    </row>
    <row r="348" spans="1:8">
      <c r="A348">
        <f t="shared" si="26"/>
        <v>18</v>
      </c>
      <c r="B348">
        <f t="shared" si="27"/>
        <v>6</v>
      </c>
      <c r="C348" s="65" cm="1">
        <f t="array" ref="C348">IF(G348=0,C$3,check!$C$3/2-INDEX(rebarps!$B$2:$V$22,1,B348+1))</f>
        <v>19</v>
      </c>
      <c r="D348" s="4" cm="1">
        <f t="array" ref="D348">IF(G348=0,D$3,check!$C$4/2-INDEX(rebarps!$B$2:$V$22,A348+1,1))</f>
        <v>14</v>
      </c>
      <c r="E348" s="90">
        <f t="shared" si="28"/>
        <v>-13.999999999999998</v>
      </c>
      <c r="F348" s="90">
        <f t="shared" si="29"/>
        <v>19</v>
      </c>
      <c r="G348" cm="1">
        <f t="array" ref="G348">INDEX(rebarps!$C$3:$V$22,A348,B348)</f>
        <v>0</v>
      </c>
      <c r="H348">
        <f t="shared" si="25"/>
        <v>0</v>
      </c>
    </row>
    <row r="349" spans="1:8">
      <c r="A349">
        <f t="shared" si="26"/>
        <v>18</v>
      </c>
      <c r="B349">
        <f t="shared" si="27"/>
        <v>7</v>
      </c>
      <c r="C349" s="65" cm="1">
        <f t="array" ref="C349">IF(G349=0,C$3,check!$C$3/2-INDEX(rebarps!$B$2:$V$22,1,B349+1))</f>
        <v>19</v>
      </c>
      <c r="D349" s="4" cm="1">
        <f t="array" ref="D349">IF(G349=0,D$3,check!$C$4/2-INDEX(rebarps!$B$2:$V$22,A349+1,1))</f>
        <v>14</v>
      </c>
      <c r="E349" s="90">
        <f t="shared" si="28"/>
        <v>-13.999999999999998</v>
      </c>
      <c r="F349" s="90">
        <f t="shared" si="29"/>
        <v>19</v>
      </c>
      <c r="G349" cm="1">
        <f t="array" ref="G349">INDEX(rebarps!$C$3:$V$22,A349,B349)</f>
        <v>0</v>
      </c>
      <c r="H349">
        <f t="shared" si="25"/>
        <v>0</v>
      </c>
    </row>
    <row r="350" spans="1:8">
      <c r="A350">
        <f t="shared" si="26"/>
        <v>18</v>
      </c>
      <c r="B350">
        <f t="shared" si="27"/>
        <v>8</v>
      </c>
      <c r="C350" s="65" cm="1">
        <f t="array" ref="C350">IF(G350=0,C$3,check!$C$3/2-INDEX(rebarps!$B$2:$V$22,1,B350+1))</f>
        <v>19</v>
      </c>
      <c r="D350" s="4" cm="1">
        <f t="array" ref="D350">IF(G350=0,D$3,check!$C$4/2-INDEX(rebarps!$B$2:$V$22,A350+1,1))</f>
        <v>14</v>
      </c>
      <c r="E350" s="90">
        <f t="shared" si="28"/>
        <v>-13.999999999999998</v>
      </c>
      <c r="F350" s="90">
        <f t="shared" si="29"/>
        <v>19</v>
      </c>
      <c r="G350" cm="1">
        <f t="array" ref="G350">INDEX(rebarps!$C$3:$V$22,A350,B350)</f>
        <v>0</v>
      </c>
      <c r="H350">
        <f t="shared" si="25"/>
        <v>0</v>
      </c>
    </row>
    <row r="351" spans="1:8">
      <c r="A351">
        <f t="shared" si="26"/>
        <v>18</v>
      </c>
      <c r="B351">
        <f t="shared" si="27"/>
        <v>9</v>
      </c>
      <c r="C351" s="65" cm="1">
        <f t="array" ref="C351">IF(G351=0,C$3,check!$C$3/2-INDEX(rebarps!$B$2:$V$22,1,B351+1))</f>
        <v>19</v>
      </c>
      <c r="D351" s="4" cm="1">
        <f t="array" ref="D351">IF(G351=0,D$3,check!$C$4/2-INDEX(rebarps!$B$2:$V$22,A351+1,1))</f>
        <v>14</v>
      </c>
      <c r="E351" s="90">
        <f t="shared" si="28"/>
        <v>-13.999999999999998</v>
      </c>
      <c r="F351" s="90">
        <f t="shared" si="29"/>
        <v>19</v>
      </c>
      <c r="G351" cm="1">
        <f t="array" ref="G351">INDEX(rebarps!$C$3:$V$22,A351,B351)</f>
        <v>0</v>
      </c>
      <c r="H351">
        <f t="shared" si="25"/>
        <v>0</v>
      </c>
    </row>
    <row r="352" spans="1:8">
      <c r="A352">
        <f t="shared" si="26"/>
        <v>18</v>
      </c>
      <c r="B352">
        <f t="shared" si="27"/>
        <v>10</v>
      </c>
      <c r="C352" s="65" cm="1">
        <f t="array" ref="C352">IF(G352=0,C$3,check!$C$3/2-INDEX(rebarps!$B$2:$V$22,1,B352+1))</f>
        <v>19</v>
      </c>
      <c r="D352" s="4" cm="1">
        <f t="array" ref="D352">IF(G352=0,D$3,check!$C$4/2-INDEX(rebarps!$B$2:$V$22,A352+1,1))</f>
        <v>14</v>
      </c>
      <c r="E352" s="90">
        <f t="shared" si="28"/>
        <v>-13.999999999999998</v>
      </c>
      <c r="F352" s="90">
        <f t="shared" si="29"/>
        <v>19</v>
      </c>
      <c r="G352" cm="1">
        <f t="array" ref="G352">INDEX(rebarps!$C$3:$V$22,A352,B352)</f>
        <v>0</v>
      </c>
      <c r="H352">
        <f t="shared" si="25"/>
        <v>0</v>
      </c>
    </row>
    <row r="353" spans="1:8">
      <c r="A353">
        <f t="shared" si="26"/>
        <v>18</v>
      </c>
      <c r="B353">
        <f t="shared" si="27"/>
        <v>11</v>
      </c>
      <c r="C353" s="65" cm="1">
        <f t="array" ref="C353">IF(G353=0,C$3,check!$C$3/2-INDEX(rebarps!$B$2:$V$22,1,B353+1))</f>
        <v>19</v>
      </c>
      <c r="D353" s="4" cm="1">
        <f t="array" ref="D353">IF(G353=0,D$3,check!$C$4/2-INDEX(rebarps!$B$2:$V$22,A353+1,1))</f>
        <v>14</v>
      </c>
      <c r="E353" s="90">
        <f t="shared" si="28"/>
        <v>-13.999999999999998</v>
      </c>
      <c r="F353" s="90">
        <f t="shared" si="29"/>
        <v>19</v>
      </c>
      <c r="G353" cm="1">
        <f t="array" ref="G353">INDEX(rebarps!$C$3:$V$22,A353,B353)</f>
        <v>0</v>
      </c>
      <c r="H353">
        <f t="shared" si="25"/>
        <v>0</v>
      </c>
    </row>
    <row r="354" spans="1:8">
      <c r="A354">
        <f t="shared" si="26"/>
        <v>18</v>
      </c>
      <c r="B354">
        <f t="shared" si="27"/>
        <v>12</v>
      </c>
      <c r="C354" s="65" cm="1">
        <f t="array" ref="C354">IF(G354=0,C$3,check!$C$3/2-INDEX(rebarps!$B$2:$V$22,1,B354+1))</f>
        <v>19</v>
      </c>
      <c r="D354" s="4" cm="1">
        <f t="array" ref="D354">IF(G354=0,D$3,check!$C$4/2-INDEX(rebarps!$B$2:$V$22,A354+1,1))</f>
        <v>14</v>
      </c>
      <c r="E354" s="90">
        <f t="shared" si="28"/>
        <v>-13.999999999999998</v>
      </c>
      <c r="F354" s="90">
        <f t="shared" si="29"/>
        <v>19</v>
      </c>
      <c r="G354" cm="1">
        <f t="array" ref="G354">INDEX(rebarps!$C$3:$V$22,A354,B354)</f>
        <v>0</v>
      </c>
      <c r="H354">
        <f t="shared" si="25"/>
        <v>0</v>
      </c>
    </row>
    <row r="355" spans="1:8">
      <c r="A355">
        <f t="shared" si="26"/>
        <v>18</v>
      </c>
      <c r="B355">
        <f t="shared" si="27"/>
        <v>13</v>
      </c>
      <c r="C355" s="65" cm="1">
        <f t="array" ref="C355">IF(G355=0,C$3,check!$C$3/2-INDEX(rebarps!$B$2:$V$22,1,B355+1))</f>
        <v>19</v>
      </c>
      <c r="D355" s="4" cm="1">
        <f t="array" ref="D355">IF(G355=0,D$3,check!$C$4/2-INDEX(rebarps!$B$2:$V$22,A355+1,1))</f>
        <v>14</v>
      </c>
      <c r="E355" s="90">
        <f t="shared" si="28"/>
        <v>-13.999999999999998</v>
      </c>
      <c r="F355" s="90">
        <f t="shared" si="29"/>
        <v>19</v>
      </c>
      <c r="G355" cm="1">
        <f t="array" ref="G355">INDEX(rebarps!$C$3:$V$22,A355,B355)</f>
        <v>0</v>
      </c>
      <c r="H355">
        <f t="shared" si="25"/>
        <v>0</v>
      </c>
    </row>
    <row r="356" spans="1:8">
      <c r="A356">
        <f t="shared" si="26"/>
        <v>18</v>
      </c>
      <c r="B356">
        <f t="shared" si="27"/>
        <v>14</v>
      </c>
      <c r="C356" s="65" cm="1">
        <f t="array" ref="C356">IF(G356=0,C$3,check!$C$3/2-INDEX(rebarps!$B$2:$V$22,1,B356+1))</f>
        <v>19</v>
      </c>
      <c r="D356" s="4" cm="1">
        <f t="array" ref="D356">IF(G356=0,D$3,check!$C$4/2-INDEX(rebarps!$B$2:$V$22,A356+1,1))</f>
        <v>14</v>
      </c>
      <c r="E356" s="90">
        <f t="shared" si="28"/>
        <v>-13.999999999999998</v>
      </c>
      <c r="F356" s="90">
        <f t="shared" si="29"/>
        <v>19</v>
      </c>
      <c r="G356" cm="1">
        <f t="array" ref="G356">INDEX(rebarps!$C$3:$V$22,A356,B356)</f>
        <v>0</v>
      </c>
      <c r="H356">
        <f t="shared" si="25"/>
        <v>0</v>
      </c>
    </row>
    <row r="357" spans="1:8">
      <c r="A357">
        <f t="shared" si="26"/>
        <v>18</v>
      </c>
      <c r="B357">
        <f t="shared" si="27"/>
        <v>15</v>
      </c>
      <c r="C357" s="65" cm="1">
        <f t="array" ref="C357">IF(G357=0,C$3,check!$C$3/2-INDEX(rebarps!$B$2:$V$22,1,B357+1))</f>
        <v>19</v>
      </c>
      <c r="D357" s="4" cm="1">
        <f t="array" ref="D357">IF(G357=0,D$3,check!$C$4/2-INDEX(rebarps!$B$2:$V$22,A357+1,1))</f>
        <v>14</v>
      </c>
      <c r="E357" s="90">
        <f t="shared" si="28"/>
        <v>-13.999999999999998</v>
      </c>
      <c r="F357" s="90">
        <f t="shared" si="29"/>
        <v>19</v>
      </c>
      <c r="G357" cm="1">
        <f t="array" ref="G357">INDEX(rebarps!$C$3:$V$22,A357,B357)</f>
        <v>0</v>
      </c>
      <c r="H357">
        <f t="shared" si="25"/>
        <v>0</v>
      </c>
    </row>
    <row r="358" spans="1:8">
      <c r="A358">
        <f t="shared" si="26"/>
        <v>18</v>
      </c>
      <c r="B358">
        <f t="shared" si="27"/>
        <v>16</v>
      </c>
      <c r="C358" s="65" cm="1">
        <f t="array" ref="C358">IF(G358=0,C$3,check!$C$3/2-INDEX(rebarps!$B$2:$V$22,1,B358+1))</f>
        <v>19</v>
      </c>
      <c r="D358" s="4" cm="1">
        <f t="array" ref="D358">IF(G358=0,D$3,check!$C$4/2-INDEX(rebarps!$B$2:$V$22,A358+1,1))</f>
        <v>14</v>
      </c>
      <c r="E358" s="90">
        <f t="shared" si="28"/>
        <v>-13.999999999999998</v>
      </c>
      <c r="F358" s="90">
        <f t="shared" si="29"/>
        <v>19</v>
      </c>
      <c r="G358" cm="1">
        <f t="array" ref="G358">INDEX(rebarps!$C$3:$V$22,A358,B358)</f>
        <v>0</v>
      </c>
      <c r="H358">
        <f t="shared" si="25"/>
        <v>0</v>
      </c>
    </row>
    <row r="359" spans="1:8">
      <c r="A359">
        <f t="shared" si="26"/>
        <v>18</v>
      </c>
      <c r="B359">
        <f t="shared" si="27"/>
        <v>17</v>
      </c>
      <c r="C359" s="65" cm="1">
        <f t="array" ref="C359">IF(G359=0,C$3,check!$C$3/2-INDEX(rebarps!$B$2:$V$22,1,B359+1))</f>
        <v>19</v>
      </c>
      <c r="D359" s="4" cm="1">
        <f t="array" ref="D359">IF(G359=0,D$3,check!$C$4/2-INDEX(rebarps!$B$2:$V$22,A359+1,1))</f>
        <v>14</v>
      </c>
      <c r="E359" s="90">
        <f t="shared" si="28"/>
        <v>-13.999999999999998</v>
      </c>
      <c r="F359" s="90">
        <f t="shared" si="29"/>
        <v>19</v>
      </c>
      <c r="G359" cm="1">
        <f t="array" ref="G359">INDEX(rebarps!$C$3:$V$22,A359,B359)</f>
        <v>0</v>
      </c>
      <c r="H359">
        <f t="shared" si="25"/>
        <v>0</v>
      </c>
    </row>
    <row r="360" spans="1:8">
      <c r="A360">
        <f t="shared" si="26"/>
        <v>18</v>
      </c>
      <c r="B360">
        <f t="shared" si="27"/>
        <v>18</v>
      </c>
      <c r="C360" s="65" cm="1">
        <f t="array" ref="C360">IF(G360=0,C$3,check!$C$3/2-INDEX(rebarps!$B$2:$V$22,1,B360+1))</f>
        <v>19</v>
      </c>
      <c r="D360" s="4" cm="1">
        <f t="array" ref="D360">IF(G360=0,D$3,check!$C$4/2-INDEX(rebarps!$B$2:$V$22,A360+1,1))</f>
        <v>14</v>
      </c>
      <c r="E360" s="90">
        <f t="shared" si="28"/>
        <v>-13.999999999999998</v>
      </c>
      <c r="F360" s="90">
        <f t="shared" si="29"/>
        <v>19</v>
      </c>
      <c r="G360" cm="1">
        <f t="array" ref="G360">INDEX(rebarps!$C$3:$V$22,A360,B360)</f>
        <v>0</v>
      </c>
      <c r="H360">
        <f t="shared" si="25"/>
        <v>0</v>
      </c>
    </row>
    <row r="361" spans="1:8">
      <c r="A361">
        <f t="shared" si="26"/>
        <v>18</v>
      </c>
      <c r="B361">
        <f t="shared" si="27"/>
        <v>19</v>
      </c>
      <c r="C361" s="65" cm="1">
        <f t="array" ref="C361">IF(G361=0,C$3,check!$C$3/2-INDEX(rebarps!$B$2:$V$22,1,B361+1))</f>
        <v>19</v>
      </c>
      <c r="D361" s="4" cm="1">
        <f t="array" ref="D361">IF(G361=0,D$3,check!$C$4/2-INDEX(rebarps!$B$2:$V$22,A361+1,1))</f>
        <v>14</v>
      </c>
      <c r="E361" s="90">
        <f t="shared" si="28"/>
        <v>-13.999999999999998</v>
      </c>
      <c r="F361" s="90">
        <f t="shared" si="29"/>
        <v>19</v>
      </c>
      <c r="G361" cm="1">
        <f t="array" ref="G361">INDEX(rebarps!$C$3:$V$22,A361,B361)</f>
        <v>0</v>
      </c>
      <c r="H361">
        <f t="shared" si="25"/>
        <v>0</v>
      </c>
    </row>
    <row r="362" spans="1:8">
      <c r="A362">
        <f t="shared" si="26"/>
        <v>18</v>
      </c>
      <c r="B362">
        <f t="shared" si="27"/>
        <v>20</v>
      </c>
      <c r="C362" s="65" cm="1">
        <f t="array" ref="C362">IF(G362=0,C$3,check!$C$3/2-INDEX(rebarps!$B$2:$V$22,1,B362+1))</f>
        <v>19</v>
      </c>
      <c r="D362" s="4" cm="1">
        <f t="array" ref="D362">IF(G362=0,D$3,check!$C$4/2-INDEX(rebarps!$B$2:$V$22,A362+1,1))</f>
        <v>14</v>
      </c>
      <c r="E362" s="90">
        <f t="shared" si="28"/>
        <v>-13.999999999999998</v>
      </c>
      <c r="F362" s="90">
        <f t="shared" si="29"/>
        <v>19</v>
      </c>
      <c r="G362" cm="1">
        <f t="array" ref="G362">INDEX(rebarps!$C$3:$V$22,A362,B362)</f>
        <v>0</v>
      </c>
      <c r="H362">
        <f t="shared" si="25"/>
        <v>0</v>
      </c>
    </row>
    <row r="363" spans="1:8">
      <c r="A363">
        <f t="shared" si="26"/>
        <v>19</v>
      </c>
      <c r="B363">
        <f t="shared" si="27"/>
        <v>1</v>
      </c>
      <c r="C363" s="65" cm="1">
        <f t="array" ref="C363">IF(G363=0,C$3,check!$C$3/2-INDEX(rebarps!$B$2:$V$22,1,B363+1))</f>
        <v>19</v>
      </c>
      <c r="D363" s="4" cm="1">
        <f t="array" ref="D363">IF(G363=0,D$3,check!$C$4/2-INDEX(rebarps!$B$2:$V$22,A363+1,1))</f>
        <v>14</v>
      </c>
      <c r="E363" s="90">
        <f t="shared" si="28"/>
        <v>-13.999999999999998</v>
      </c>
      <c r="F363" s="90">
        <f t="shared" si="29"/>
        <v>19</v>
      </c>
      <c r="G363" cm="1">
        <f t="array" ref="G363">INDEX(rebarps!$C$3:$V$22,A363,B363)</f>
        <v>0</v>
      </c>
      <c r="H363">
        <f t="shared" si="25"/>
        <v>0</v>
      </c>
    </row>
    <row r="364" spans="1:8">
      <c r="A364">
        <f t="shared" si="26"/>
        <v>19</v>
      </c>
      <c r="B364">
        <f t="shared" si="27"/>
        <v>2</v>
      </c>
      <c r="C364" s="65" cm="1">
        <f t="array" ref="C364">IF(G364=0,C$3,check!$C$3/2-INDEX(rebarps!$B$2:$V$22,1,B364+1))</f>
        <v>19</v>
      </c>
      <c r="D364" s="4" cm="1">
        <f t="array" ref="D364">IF(G364=0,D$3,check!$C$4/2-INDEX(rebarps!$B$2:$V$22,A364+1,1))</f>
        <v>14</v>
      </c>
      <c r="E364" s="90">
        <f t="shared" si="28"/>
        <v>-13.999999999999998</v>
      </c>
      <c r="F364" s="90">
        <f t="shared" si="29"/>
        <v>19</v>
      </c>
      <c r="G364" cm="1">
        <f t="array" ref="G364">INDEX(rebarps!$C$3:$V$22,A364,B364)</f>
        <v>0</v>
      </c>
      <c r="H364">
        <f t="shared" si="25"/>
        <v>0</v>
      </c>
    </row>
    <row r="365" spans="1:8">
      <c r="A365">
        <f t="shared" si="26"/>
        <v>19</v>
      </c>
      <c r="B365">
        <f t="shared" si="27"/>
        <v>3</v>
      </c>
      <c r="C365" s="65" cm="1">
        <f t="array" ref="C365">IF(G365=0,C$3,check!$C$3/2-INDEX(rebarps!$B$2:$V$22,1,B365+1))</f>
        <v>19</v>
      </c>
      <c r="D365" s="4" cm="1">
        <f t="array" ref="D365">IF(G365=0,D$3,check!$C$4/2-INDEX(rebarps!$B$2:$V$22,A365+1,1))</f>
        <v>14</v>
      </c>
      <c r="E365" s="90">
        <f t="shared" si="28"/>
        <v>-13.999999999999998</v>
      </c>
      <c r="F365" s="90">
        <f t="shared" si="29"/>
        <v>19</v>
      </c>
      <c r="G365" cm="1">
        <f t="array" ref="G365">INDEX(rebarps!$C$3:$V$22,A365,B365)</f>
        <v>0</v>
      </c>
      <c r="H365">
        <f t="shared" si="25"/>
        <v>0</v>
      </c>
    </row>
    <row r="366" spans="1:8">
      <c r="A366">
        <f t="shared" si="26"/>
        <v>19</v>
      </c>
      <c r="B366">
        <f t="shared" si="27"/>
        <v>4</v>
      </c>
      <c r="C366" s="65" cm="1">
        <f t="array" ref="C366">IF(G366=0,C$3,check!$C$3/2-INDEX(rebarps!$B$2:$V$22,1,B366+1))</f>
        <v>19</v>
      </c>
      <c r="D366" s="4" cm="1">
        <f t="array" ref="D366">IF(G366=0,D$3,check!$C$4/2-INDEX(rebarps!$B$2:$V$22,A366+1,1))</f>
        <v>14</v>
      </c>
      <c r="E366" s="90">
        <f t="shared" si="28"/>
        <v>-13.999999999999998</v>
      </c>
      <c r="F366" s="90">
        <f t="shared" si="29"/>
        <v>19</v>
      </c>
      <c r="G366" cm="1">
        <f t="array" ref="G366">INDEX(rebarps!$C$3:$V$22,A366,B366)</f>
        <v>0</v>
      </c>
      <c r="H366">
        <f t="shared" si="25"/>
        <v>0</v>
      </c>
    </row>
    <row r="367" spans="1:8">
      <c r="A367">
        <f t="shared" si="26"/>
        <v>19</v>
      </c>
      <c r="B367">
        <f t="shared" si="27"/>
        <v>5</v>
      </c>
      <c r="C367" s="65" cm="1">
        <f t="array" ref="C367">IF(G367=0,C$3,check!$C$3/2-INDEX(rebarps!$B$2:$V$22,1,B367+1))</f>
        <v>19</v>
      </c>
      <c r="D367" s="4" cm="1">
        <f t="array" ref="D367">IF(G367=0,D$3,check!$C$4/2-INDEX(rebarps!$B$2:$V$22,A367+1,1))</f>
        <v>14</v>
      </c>
      <c r="E367" s="90">
        <f t="shared" si="28"/>
        <v>-13.999999999999998</v>
      </c>
      <c r="F367" s="90">
        <f t="shared" si="29"/>
        <v>19</v>
      </c>
      <c r="G367" cm="1">
        <f t="array" ref="G367">INDEX(rebarps!$C$3:$V$22,A367,B367)</f>
        <v>0</v>
      </c>
      <c r="H367">
        <f t="shared" si="25"/>
        <v>0</v>
      </c>
    </row>
    <row r="368" spans="1:8">
      <c r="A368">
        <f t="shared" si="26"/>
        <v>19</v>
      </c>
      <c r="B368">
        <f t="shared" si="27"/>
        <v>6</v>
      </c>
      <c r="C368" s="65" cm="1">
        <f t="array" ref="C368">IF(G368=0,C$3,check!$C$3/2-INDEX(rebarps!$B$2:$V$22,1,B368+1))</f>
        <v>19</v>
      </c>
      <c r="D368" s="4" cm="1">
        <f t="array" ref="D368">IF(G368=0,D$3,check!$C$4/2-INDEX(rebarps!$B$2:$V$22,A368+1,1))</f>
        <v>14</v>
      </c>
      <c r="E368" s="90">
        <f t="shared" si="28"/>
        <v>-13.999999999999998</v>
      </c>
      <c r="F368" s="90">
        <f t="shared" si="29"/>
        <v>19</v>
      </c>
      <c r="G368" cm="1">
        <f t="array" ref="G368">INDEX(rebarps!$C$3:$V$22,A368,B368)</f>
        <v>0</v>
      </c>
      <c r="H368">
        <f t="shared" si="25"/>
        <v>0</v>
      </c>
    </row>
    <row r="369" spans="1:8">
      <c r="A369">
        <f t="shared" si="26"/>
        <v>19</v>
      </c>
      <c r="B369">
        <f t="shared" si="27"/>
        <v>7</v>
      </c>
      <c r="C369" s="65" cm="1">
        <f t="array" ref="C369">IF(G369=0,C$3,check!$C$3/2-INDEX(rebarps!$B$2:$V$22,1,B369+1))</f>
        <v>19</v>
      </c>
      <c r="D369" s="4" cm="1">
        <f t="array" ref="D369">IF(G369=0,D$3,check!$C$4/2-INDEX(rebarps!$B$2:$V$22,A369+1,1))</f>
        <v>14</v>
      </c>
      <c r="E369" s="90">
        <f t="shared" si="28"/>
        <v>-13.999999999999998</v>
      </c>
      <c r="F369" s="90">
        <f t="shared" si="29"/>
        <v>19</v>
      </c>
      <c r="G369" cm="1">
        <f t="array" ref="G369">INDEX(rebarps!$C$3:$V$22,A369,B369)</f>
        <v>0</v>
      </c>
      <c r="H369">
        <f t="shared" si="25"/>
        <v>0</v>
      </c>
    </row>
    <row r="370" spans="1:8">
      <c r="A370">
        <f t="shared" si="26"/>
        <v>19</v>
      </c>
      <c r="B370">
        <f t="shared" si="27"/>
        <v>8</v>
      </c>
      <c r="C370" s="65" cm="1">
        <f t="array" ref="C370">IF(G370=0,C$3,check!$C$3/2-INDEX(rebarps!$B$2:$V$22,1,B370+1))</f>
        <v>19</v>
      </c>
      <c r="D370" s="4" cm="1">
        <f t="array" ref="D370">IF(G370=0,D$3,check!$C$4/2-INDEX(rebarps!$B$2:$V$22,A370+1,1))</f>
        <v>14</v>
      </c>
      <c r="E370" s="90">
        <f t="shared" si="28"/>
        <v>-13.999999999999998</v>
      </c>
      <c r="F370" s="90">
        <f t="shared" si="29"/>
        <v>19</v>
      </c>
      <c r="G370" cm="1">
        <f t="array" ref="G370">INDEX(rebarps!$C$3:$V$22,A370,B370)</f>
        <v>0</v>
      </c>
      <c r="H370">
        <f t="shared" si="25"/>
        <v>0</v>
      </c>
    </row>
    <row r="371" spans="1:8">
      <c r="A371">
        <f t="shared" si="26"/>
        <v>19</v>
      </c>
      <c r="B371">
        <f t="shared" si="27"/>
        <v>9</v>
      </c>
      <c r="C371" s="65" cm="1">
        <f t="array" ref="C371">IF(G371=0,C$3,check!$C$3/2-INDEX(rebarps!$B$2:$V$22,1,B371+1))</f>
        <v>19</v>
      </c>
      <c r="D371" s="4" cm="1">
        <f t="array" ref="D371">IF(G371=0,D$3,check!$C$4/2-INDEX(rebarps!$B$2:$V$22,A371+1,1))</f>
        <v>14</v>
      </c>
      <c r="E371" s="90">
        <f t="shared" si="28"/>
        <v>-13.999999999999998</v>
      </c>
      <c r="F371" s="90">
        <f t="shared" si="29"/>
        <v>19</v>
      </c>
      <c r="G371" cm="1">
        <f t="array" ref="G371">INDEX(rebarps!$C$3:$V$22,A371,B371)</f>
        <v>0</v>
      </c>
      <c r="H371">
        <f t="shared" si="25"/>
        <v>0</v>
      </c>
    </row>
    <row r="372" spans="1:8">
      <c r="A372">
        <f t="shared" si="26"/>
        <v>19</v>
      </c>
      <c r="B372">
        <f t="shared" si="27"/>
        <v>10</v>
      </c>
      <c r="C372" s="65" cm="1">
        <f t="array" ref="C372">IF(G372=0,C$3,check!$C$3/2-INDEX(rebarps!$B$2:$V$22,1,B372+1))</f>
        <v>19</v>
      </c>
      <c r="D372" s="4" cm="1">
        <f t="array" ref="D372">IF(G372=0,D$3,check!$C$4/2-INDEX(rebarps!$B$2:$V$22,A372+1,1))</f>
        <v>14</v>
      </c>
      <c r="E372" s="90">
        <f t="shared" si="28"/>
        <v>-13.999999999999998</v>
      </c>
      <c r="F372" s="90">
        <f t="shared" si="29"/>
        <v>19</v>
      </c>
      <c r="G372" cm="1">
        <f t="array" ref="G372">INDEX(rebarps!$C$3:$V$22,A372,B372)</f>
        <v>0</v>
      </c>
      <c r="H372">
        <f t="shared" si="25"/>
        <v>0</v>
      </c>
    </row>
    <row r="373" spans="1:8">
      <c r="A373">
        <f t="shared" si="26"/>
        <v>19</v>
      </c>
      <c r="B373">
        <f t="shared" si="27"/>
        <v>11</v>
      </c>
      <c r="C373" s="65" cm="1">
        <f t="array" ref="C373">IF(G373=0,C$3,check!$C$3/2-INDEX(rebarps!$B$2:$V$22,1,B373+1))</f>
        <v>19</v>
      </c>
      <c r="D373" s="4" cm="1">
        <f t="array" ref="D373">IF(G373=0,D$3,check!$C$4/2-INDEX(rebarps!$B$2:$V$22,A373+1,1))</f>
        <v>14</v>
      </c>
      <c r="E373" s="90">
        <f t="shared" si="28"/>
        <v>-13.999999999999998</v>
      </c>
      <c r="F373" s="90">
        <f t="shared" si="29"/>
        <v>19</v>
      </c>
      <c r="G373" cm="1">
        <f t="array" ref="G373">INDEX(rebarps!$C$3:$V$22,A373,B373)</f>
        <v>0</v>
      </c>
      <c r="H373">
        <f t="shared" si="25"/>
        <v>0</v>
      </c>
    </row>
    <row r="374" spans="1:8">
      <c r="A374">
        <f t="shared" si="26"/>
        <v>19</v>
      </c>
      <c r="B374">
        <f t="shared" si="27"/>
        <v>12</v>
      </c>
      <c r="C374" s="65" cm="1">
        <f t="array" ref="C374">IF(G374=0,C$3,check!$C$3/2-INDEX(rebarps!$B$2:$V$22,1,B374+1))</f>
        <v>19</v>
      </c>
      <c r="D374" s="4" cm="1">
        <f t="array" ref="D374">IF(G374=0,D$3,check!$C$4/2-INDEX(rebarps!$B$2:$V$22,A374+1,1))</f>
        <v>14</v>
      </c>
      <c r="E374" s="90">
        <f t="shared" si="28"/>
        <v>-13.999999999999998</v>
      </c>
      <c r="F374" s="90">
        <f t="shared" si="29"/>
        <v>19</v>
      </c>
      <c r="G374" cm="1">
        <f t="array" ref="G374">INDEX(rebarps!$C$3:$V$22,A374,B374)</f>
        <v>0</v>
      </c>
      <c r="H374">
        <f t="shared" si="25"/>
        <v>0</v>
      </c>
    </row>
    <row r="375" spans="1:8">
      <c r="A375">
        <f t="shared" si="26"/>
        <v>19</v>
      </c>
      <c r="B375">
        <f t="shared" si="27"/>
        <v>13</v>
      </c>
      <c r="C375" s="65" cm="1">
        <f t="array" ref="C375">IF(G375=0,C$3,check!$C$3/2-INDEX(rebarps!$B$2:$V$22,1,B375+1))</f>
        <v>19</v>
      </c>
      <c r="D375" s="4" cm="1">
        <f t="array" ref="D375">IF(G375=0,D$3,check!$C$4/2-INDEX(rebarps!$B$2:$V$22,A375+1,1))</f>
        <v>14</v>
      </c>
      <c r="E375" s="90">
        <f t="shared" si="28"/>
        <v>-13.999999999999998</v>
      </c>
      <c r="F375" s="90">
        <f t="shared" si="29"/>
        <v>19</v>
      </c>
      <c r="G375" cm="1">
        <f t="array" ref="G375">INDEX(rebarps!$C$3:$V$22,A375,B375)</f>
        <v>0</v>
      </c>
      <c r="H375">
        <f t="shared" si="25"/>
        <v>0</v>
      </c>
    </row>
    <row r="376" spans="1:8">
      <c r="A376">
        <f t="shared" si="26"/>
        <v>19</v>
      </c>
      <c r="B376">
        <f t="shared" si="27"/>
        <v>14</v>
      </c>
      <c r="C376" s="65" cm="1">
        <f t="array" ref="C376">IF(G376=0,C$3,check!$C$3/2-INDEX(rebarps!$B$2:$V$22,1,B376+1))</f>
        <v>19</v>
      </c>
      <c r="D376" s="4" cm="1">
        <f t="array" ref="D376">IF(G376=0,D$3,check!$C$4/2-INDEX(rebarps!$B$2:$V$22,A376+1,1))</f>
        <v>14</v>
      </c>
      <c r="E376" s="90">
        <f t="shared" si="28"/>
        <v>-13.999999999999998</v>
      </c>
      <c r="F376" s="90">
        <f t="shared" si="29"/>
        <v>19</v>
      </c>
      <c r="G376" cm="1">
        <f t="array" ref="G376">INDEX(rebarps!$C$3:$V$22,A376,B376)</f>
        <v>0</v>
      </c>
      <c r="H376">
        <f t="shared" si="25"/>
        <v>0</v>
      </c>
    </row>
    <row r="377" spans="1:8">
      <c r="A377">
        <f t="shared" si="26"/>
        <v>19</v>
      </c>
      <c r="B377">
        <f t="shared" si="27"/>
        <v>15</v>
      </c>
      <c r="C377" s="65" cm="1">
        <f t="array" ref="C377">IF(G377=0,C$3,check!$C$3/2-INDEX(rebarps!$B$2:$V$22,1,B377+1))</f>
        <v>19</v>
      </c>
      <c r="D377" s="4" cm="1">
        <f t="array" ref="D377">IF(G377=0,D$3,check!$C$4/2-INDEX(rebarps!$B$2:$V$22,A377+1,1))</f>
        <v>14</v>
      </c>
      <c r="E377" s="90">
        <f t="shared" si="28"/>
        <v>-13.999999999999998</v>
      </c>
      <c r="F377" s="90">
        <f t="shared" si="29"/>
        <v>19</v>
      </c>
      <c r="G377" cm="1">
        <f t="array" ref="G377">INDEX(rebarps!$C$3:$V$22,A377,B377)</f>
        <v>0</v>
      </c>
      <c r="H377">
        <f t="shared" si="25"/>
        <v>0</v>
      </c>
    </row>
    <row r="378" spans="1:8">
      <c r="A378">
        <f t="shared" si="26"/>
        <v>19</v>
      </c>
      <c r="B378">
        <f t="shared" si="27"/>
        <v>16</v>
      </c>
      <c r="C378" s="65" cm="1">
        <f t="array" ref="C378">IF(G378=0,C$3,check!$C$3/2-INDEX(rebarps!$B$2:$V$22,1,B378+1))</f>
        <v>19</v>
      </c>
      <c r="D378" s="4" cm="1">
        <f t="array" ref="D378">IF(G378=0,D$3,check!$C$4/2-INDEX(rebarps!$B$2:$V$22,A378+1,1))</f>
        <v>14</v>
      </c>
      <c r="E378" s="90">
        <f t="shared" si="28"/>
        <v>-13.999999999999998</v>
      </c>
      <c r="F378" s="90">
        <f t="shared" si="29"/>
        <v>19</v>
      </c>
      <c r="G378" cm="1">
        <f t="array" ref="G378">INDEX(rebarps!$C$3:$V$22,A378,B378)</f>
        <v>0</v>
      </c>
      <c r="H378">
        <f t="shared" si="25"/>
        <v>0</v>
      </c>
    </row>
    <row r="379" spans="1:8">
      <c r="A379">
        <f t="shared" si="26"/>
        <v>19</v>
      </c>
      <c r="B379">
        <f t="shared" si="27"/>
        <v>17</v>
      </c>
      <c r="C379" s="65" cm="1">
        <f t="array" ref="C379">IF(G379=0,C$3,check!$C$3/2-INDEX(rebarps!$B$2:$V$22,1,B379+1))</f>
        <v>19</v>
      </c>
      <c r="D379" s="4" cm="1">
        <f t="array" ref="D379">IF(G379=0,D$3,check!$C$4/2-INDEX(rebarps!$B$2:$V$22,A379+1,1))</f>
        <v>14</v>
      </c>
      <c r="E379" s="90">
        <f t="shared" si="28"/>
        <v>-13.999999999999998</v>
      </c>
      <c r="F379" s="90">
        <f t="shared" si="29"/>
        <v>19</v>
      </c>
      <c r="G379" cm="1">
        <f t="array" ref="G379">INDEX(rebarps!$C$3:$V$22,A379,B379)</f>
        <v>0</v>
      </c>
      <c r="H379">
        <f t="shared" si="25"/>
        <v>0</v>
      </c>
    </row>
    <row r="380" spans="1:8">
      <c r="A380">
        <f t="shared" si="26"/>
        <v>19</v>
      </c>
      <c r="B380">
        <f t="shared" si="27"/>
        <v>18</v>
      </c>
      <c r="C380" s="65" cm="1">
        <f t="array" ref="C380">IF(G380=0,C$3,check!$C$3/2-INDEX(rebarps!$B$2:$V$22,1,B380+1))</f>
        <v>19</v>
      </c>
      <c r="D380" s="4" cm="1">
        <f t="array" ref="D380">IF(G380=0,D$3,check!$C$4/2-INDEX(rebarps!$B$2:$V$22,A380+1,1))</f>
        <v>14</v>
      </c>
      <c r="E380" s="90">
        <f t="shared" si="28"/>
        <v>-13.999999999999998</v>
      </c>
      <c r="F380" s="90">
        <f t="shared" si="29"/>
        <v>19</v>
      </c>
      <c r="G380" cm="1">
        <f t="array" ref="G380">INDEX(rebarps!$C$3:$V$22,A380,B380)</f>
        <v>0</v>
      </c>
      <c r="H380">
        <f t="shared" si="25"/>
        <v>0</v>
      </c>
    </row>
    <row r="381" spans="1:8">
      <c r="A381">
        <f t="shared" si="26"/>
        <v>19</v>
      </c>
      <c r="B381">
        <f t="shared" si="27"/>
        <v>19</v>
      </c>
      <c r="C381" s="65" cm="1">
        <f t="array" ref="C381">IF(G381=0,C$3,check!$C$3/2-INDEX(rebarps!$B$2:$V$22,1,B381+1))</f>
        <v>19</v>
      </c>
      <c r="D381" s="4" cm="1">
        <f t="array" ref="D381">IF(G381=0,D$3,check!$C$4/2-INDEX(rebarps!$B$2:$V$22,A381+1,1))</f>
        <v>14</v>
      </c>
      <c r="E381" s="90">
        <f t="shared" si="28"/>
        <v>-13.999999999999998</v>
      </c>
      <c r="F381" s="90">
        <f t="shared" si="29"/>
        <v>19</v>
      </c>
      <c r="G381" cm="1">
        <f t="array" ref="G381">INDEX(rebarps!$C$3:$V$22,A381,B381)</f>
        <v>0</v>
      </c>
      <c r="H381">
        <f t="shared" si="25"/>
        <v>0</v>
      </c>
    </row>
    <row r="382" spans="1:8">
      <c r="A382">
        <f t="shared" si="26"/>
        <v>19</v>
      </c>
      <c r="B382">
        <f t="shared" si="27"/>
        <v>20</v>
      </c>
      <c r="C382" s="65" cm="1">
        <f t="array" ref="C382">IF(G382=0,C$3,check!$C$3/2-INDEX(rebarps!$B$2:$V$22,1,B382+1))</f>
        <v>19</v>
      </c>
      <c r="D382" s="4" cm="1">
        <f t="array" ref="D382">IF(G382=0,D$3,check!$C$4/2-INDEX(rebarps!$B$2:$V$22,A382+1,1))</f>
        <v>14</v>
      </c>
      <c r="E382" s="90">
        <f t="shared" si="28"/>
        <v>-13.999999999999998</v>
      </c>
      <c r="F382" s="90">
        <f t="shared" si="29"/>
        <v>19</v>
      </c>
      <c r="G382" cm="1">
        <f t="array" ref="G382">INDEX(rebarps!$C$3:$V$22,A382,B382)</f>
        <v>0</v>
      </c>
      <c r="H382">
        <f t="shared" si="25"/>
        <v>0</v>
      </c>
    </row>
    <row r="383" spans="1:8">
      <c r="A383">
        <f t="shared" si="26"/>
        <v>20</v>
      </c>
      <c r="B383">
        <f t="shared" si="27"/>
        <v>1</v>
      </c>
      <c r="C383" s="65" cm="1">
        <f t="array" ref="C383">IF(G383=0,C$3,check!$C$3/2-INDEX(rebarps!$B$2:$V$22,1,B383+1))</f>
        <v>19</v>
      </c>
      <c r="D383" s="4" cm="1">
        <f t="array" ref="D383">IF(G383=0,D$3,check!$C$4/2-INDEX(rebarps!$B$2:$V$22,A383+1,1))</f>
        <v>14</v>
      </c>
      <c r="E383" s="90">
        <f t="shared" si="28"/>
        <v>-13.999999999999998</v>
      </c>
      <c r="F383" s="90">
        <f t="shared" si="29"/>
        <v>19</v>
      </c>
      <c r="G383" cm="1">
        <f t="array" ref="G383">INDEX(rebarps!$C$3:$V$22,A383,B383)</f>
        <v>0</v>
      </c>
      <c r="H383">
        <f t="shared" si="25"/>
        <v>0</v>
      </c>
    </row>
    <row r="384" spans="1:8">
      <c r="A384">
        <f t="shared" si="26"/>
        <v>20</v>
      </c>
      <c r="B384">
        <f t="shared" si="27"/>
        <v>2</v>
      </c>
      <c r="C384" s="65" cm="1">
        <f t="array" ref="C384">IF(G384=0,C$3,check!$C$3/2-INDEX(rebarps!$B$2:$V$22,1,B384+1))</f>
        <v>19</v>
      </c>
      <c r="D384" s="4" cm="1">
        <f t="array" ref="D384">IF(G384=0,D$3,check!$C$4/2-INDEX(rebarps!$B$2:$V$22,A384+1,1))</f>
        <v>14</v>
      </c>
      <c r="E384" s="90">
        <f t="shared" si="28"/>
        <v>-13.999999999999998</v>
      </c>
      <c r="F384" s="90">
        <f t="shared" si="29"/>
        <v>19</v>
      </c>
      <c r="G384" cm="1">
        <f t="array" ref="G384">INDEX(rebarps!$C$3:$V$22,A384,B384)</f>
        <v>0</v>
      </c>
      <c r="H384">
        <f t="shared" si="25"/>
        <v>0</v>
      </c>
    </row>
    <row r="385" spans="1:8">
      <c r="A385">
        <f t="shared" si="26"/>
        <v>20</v>
      </c>
      <c r="B385">
        <f t="shared" si="27"/>
        <v>3</v>
      </c>
      <c r="C385" s="65" cm="1">
        <f t="array" ref="C385">IF(G385=0,C$3,check!$C$3/2-INDEX(rebarps!$B$2:$V$22,1,B385+1))</f>
        <v>19</v>
      </c>
      <c r="D385" s="4" cm="1">
        <f t="array" ref="D385">IF(G385=0,D$3,check!$C$4/2-INDEX(rebarps!$B$2:$V$22,A385+1,1))</f>
        <v>14</v>
      </c>
      <c r="E385" s="90">
        <f t="shared" si="28"/>
        <v>-13.999999999999998</v>
      </c>
      <c r="F385" s="90">
        <f t="shared" si="29"/>
        <v>19</v>
      </c>
      <c r="G385" cm="1">
        <f t="array" ref="G385">INDEX(rebarps!$C$3:$V$22,A385,B385)</f>
        <v>0</v>
      </c>
      <c r="H385">
        <f t="shared" si="25"/>
        <v>0</v>
      </c>
    </row>
    <row r="386" spans="1:8">
      <c r="A386">
        <f t="shared" si="26"/>
        <v>20</v>
      </c>
      <c r="B386">
        <f t="shared" si="27"/>
        <v>4</v>
      </c>
      <c r="C386" s="65" cm="1">
        <f t="array" ref="C386">IF(G386=0,C$3,check!$C$3/2-INDEX(rebarps!$B$2:$V$22,1,B386+1))</f>
        <v>19</v>
      </c>
      <c r="D386" s="4" cm="1">
        <f t="array" ref="D386">IF(G386=0,D$3,check!$C$4/2-INDEX(rebarps!$B$2:$V$22,A386+1,1))</f>
        <v>14</v>
      </c>
      <c r="E386" s="90">
        <f t="shared" si="28"/>
        <v>-13.999999999999998</v>
      </c>
      <c r="F386" s="90">
        <f t="shared" si="29"/>
        <v>19</v>
      </c>
      <c r="G386" cm="1">
        <f t="array" ref="G386">INDEX(rebarps!$C$3:$V$22,A386,B386)</f>
        <v>0</v>
      </c>
      <c r="H386">
        <f t="shared" si="25"/>
        <v>0</v>
      </c>
    </row>
    <row r="387" spans="1:8">
      <c r="A387">
        <f t="shared" si="26"/>
        <v>20</v>
      </c>
      <c r="B387">
        <f t="shared" si="27"/>
        <v>5</v>
      </c>
      <c r="C387" s="65" cm="1">
        <f t="array" ref="C387">IF(G387=0,C$3,check!$C$3/2-INDEX(rebarps!$B$2:$V$22,1,B387+1))</f>
        <v>19</v>
      </c>
      <c r="D387" s="4" cm="1">
        <f t="array" ref="D387">IF(G387=0,D$3,check!$C$4/2-INDEX(rebarps!$B$2:$V$22,A387+1,1))</f>
        <v>14</v>
      </c>
      <c r="E387" s="90">
        <f t="shared" si="28"/>
        <v>-13.999999999999998</v>
      </c>
      <c r="F387" s="90">
        <f t="shared" si="29"/>
        <v>19</v>
      </c>
      <c r="G387" cm="1">
        <f t="array" ref="G387">INDEX(rebarps!$C$3:$V$22,A387,B387)</f>
        <v>0</v>
      </c>
      <c r="H387">
        <f t="shared" ref="H387:H402" si="30">IF(G387&gt;0,LOOKUP(G387,J$4:J$12,K$4:K$12),0)</f>
        <v>0</v>
      </c>
    </row>
    <row r="388" spans="1:8">
      <c r="A388">
        <f t="shared" ref="A388:A402" si="31">INT((ROW(A387)-2)/20)+1</f>
        <v>20</v>
      </c>
      <c r="B388">
        <f t="shared" ref="B388:B402" si="32">MOD(ROW(B387)-2,20)+1</f>
        <v>6</v>
      </c>
      <c r="C388" s="65" cm="1">
        <f t="array" ref="C388">IF(G388=0,C$3,check!$C$3/2-INDEX(rebarps!$B$2:$V$22,1,B388+1))</f>
        <v>19</v>
      </c>
      <c r="D388" s="4" cm="1">
        <f t="array" ref="D388">IF(G388=0,D$3,check!$C$4/2-INDEX(rebarps!$B$2:$V$22,A388+1,1))</f>
        <v>14</v>
      </c>
      <c r="E388" s="90">
        <f t="shared" ref="E388:E402" si="33">(C388)*$N$2 - (D388)*$O$2</f>
        <v>-13.999999999999998</v>
      </c>
      <c r="F388" s="90">
        <f t="shared" ref="F388:F402" si="34">(C388)*$O$2 + (D388)*$N$2</f>
        <v>19</v>
      </c>
      <c r="G388" cm="1">
        <f t="array" ref="G388">INDEX(rebarps!$C$3:$V$22,A388,B388)</f>
        <v>0</v>
      </c>
      <c r="H388">
        <f t="shared" si="30"/>
        <v>0</v>
      </c>
    </row>
    <row r="389" spans="1:8">
      <c r="A389">
        <f t="shared" si="31"/>
        <v>20</v>
      </c>
      <c r="B389">
        <f t="shared" si="32"/>
        <v>7</v>
      </c>
      <c r="C389" s="65" cm="1">
        <f t="array" ref="C389">IF(G389=0,C$3,check!$C$3/2-INDEX(rebarps!$B$2:$V$22,1,B389+1))</f>
        <v>19</v>
      </c>
      <c r="D389" s="4" cm="1">
        <f t="array" ref="D389">IF(G389=0,D$3,check!$C$4/2-INDEX(rebarps!$B$2:$V$22,A389+1,1))</f>
        <v>14</v>
      </c>
      <c r="E389" s="90">
        <f t="shared" si="33"/>
        <v>-13.999999999999998</v>
      </c>
      <c r="F389" s="90">
        <f t="shared" si="34"/>
        <v>19</v>
      </c>
      <c r="G389" cm="1">
        <f t="array" ref="G389">INDEX(rebarps!$C$3:$V$22,A389,B389)</f>
        <v>0</v>
      </c>
      <c r="H389">
        <f t="shared" si="30"/>
        <v>0</v>
      </c>
    </row>
    <row r="390" spans="1:8">
      <c r="A390">
        <f t="shared" si="31"/>
        <v>20</v>
      </c>
      <c r="B390">
        <f t="shared" si="32"/>
        <v>8</v>
      </c>
      <c r="C390" s="65" cm="1">
        <f t="array" ref="C390">IF(G390=0,C$3,check!$C$3/2-INDEX(rebarps!$B$2:$V$22,1,B390+1))</f>
        <v>19</v>
      </c>
      <c r="D390" s="4" cm="1">
        <f t="array" ref="D390">IF(G390=0,D$3,check!$C$4/2-INDEX(rebarps!$B$2:$V$22,A390+1,1))</f>
        <v>14</v>
      </c>
      <c r="E390" s="90">
        <f t="shared" si="33"/>
        <v>-13.999999999999998</v>
      </c>
      <c r="F390" s="90">
        <f t="shared" si="34"/>
        <v>19</v>
      </c>
      <c r="G390" cm="1">
        <f t="array" ref="G390">INDEX(rebarps!$C$3:$V$22,A390,B390)</f>
        <v>0</v>
      </c>
      <c r="H390">
        <f t="shared" si="30"/>
        <v>0</v>
      </c>
    </row>
    <row r="391" spans="1:8">
      <c r="A391">
        <f t="shared" si="31"/>
        <v>20</v>
      </c>
      <c r="B391">
        <f t="shared" si="32"/>
        <v>9</v>
      </c>
      <c r="C391" s="65" cm="1">
        <f t="array" ref="C391">IF(G391=0,C$3,check!$C$3/2-INDEX(rebarps!$B$2:$V$22,1,B391+1))</f>
        <v>19</v>
      </c>
      <c r="D391" s="4" cm="1">
        <f t="array" ref="D391">IF(G391=0,D$3,check!$C$4/2-INDEX(rebarps!$B$2:$V$22,A391+1,1))</f>
        <v>14</v>
      </c>
      <c r="E391" s="90">
        <f t="shared" si="33"/>
        <v>-13.999999999999998</v>
      </c>
      <c r="F391" s="90">
        <f t="shared" si="34"/>
        <v>19</v>
      </c>
      <c r="G391" cm="1">
        <f t="array" ref="G391">INDEX(rebarps!$C$3:$V$22,A391,B391)</f>
        <v>0</v>
      </c>
      <c r="H391">
        <f t="shared" si="30"/>
        <v>0</v>
      </c>
    </row>
    <row r="392" spans="1:8">
      <c r="A392">
        <f t="shared" si="31"/>
        <v>20</v>
      </c>
      <c r="B392">
        <f t="shared" si="32"/>
        <v>10</v>
      </c>
      <c r="C392" s="65" cm="1">
        <f t="array" ref="C392">IF(G392=0,C$3,check!$C$3/2-INDEX(rebarps!$B$2:$V$22,1,B392+1))</f>
        <v>19</v>
      </c>
      <c r="D392" s="4" cm="1">
        <f t="array" ref="D392">IF(G392=0,D$3,check!$C$4/2-INDEX(rebarps!$B$2:$V$22,A392+1,1))</f>
        <v>14</v>
      </c>
      <c r="E392" s="90">
        <f t="shared" si="33"/>
        <v>-13.999999999999998</v>
      </c>
      <c r="F392" s="90">
        <f t="shared" si="34"/>
        <v>19</v>
      </c>
      <c r="G392" cm="1">
        <f t="array" ref="G392">INDEX(rebarps!$C$3:$V$22,A392,B392)</f>
        <v>0</v>
      </c>
      <c r="H392">
        <f t="shared" si="30"/>
        <v>0</v>
      </c>
    </row>
    <row r="393" spans="1:8">
      <c r="A393">
        <f t="shared" si="31"/>
        <v>20</v>
      </c>
      <c r="B393">
        <f t="shared" si="32"/>
        <v>11</v>
      </c>
      <c r="C393" s="65" cm="1">
        <f t="array" ref="C393">IF(G393=0,C$3,check!$C$3/2-INDEX(rebarps!$B$2:$V$22,1,B393+1))</f>
        <v>19</v>
      </c>
      <c r="D393" s="4" cm="1">
        <f t="array" ref="D393">IF(G393=0,D$3,check!$C$4/2-INDEX(rebarps!$B$2:$V$22,A393+1,1))</f>
        <v>14</v>
      </c>
      <c r="E393" s="90">
        <f t="shared" si="33"/>
        <v>-13.999999999999998</v>
      </c>
      <c r="F393" s="90">
        <f t="shared" si="34"/>
        <v>19</v>
      </c>
      <c r="G393" cm="1">
        <f t="array" ref="G393">INDEX(rebarps!$C$3:$V$22,A393,B393)</f>
        <v>0</v>
      </c>
      <c r="H393">
        <f t="shared" si="30"/>
        <v>0</v>
      </c>
    </row>
    <row r="394" spans="1:8">
      <c r="A394">
        <f t="shared" si="31"/>
        <v>20</v>
      </c>
      <c r="B394">
        <f t="shared" si="32"/>
        <v>12</v>
      </c>
      <c r="C394" s="65" cm="1">
        <f t="array" ref="C394">IF(G394=0,C$3,check!$C$3/2-INDEX(rebarps!$B$2:$V$22,1,B394+1))</f>
        <v>19</v>
      </c>
      <c r="D394" s="4" cm="1">
        <f t="array" ref="D394">IF(G394=0,D$3,check!$C$4/2-INDEX(rebarps!$B$2:$V$22,A394+1,1))</f>
        <v>14</v>
      </c>
      <c r="E394" s="90">
        <f t="shared" si="33"/>
        <v>-13.999999999999998</v>
      </c>
      <c r="F394" s="90">
        <f t="shared" si="34"/>
        <v>19</v>
      </c>
      <c r="G394" cm="1">
        <f t="array" ref="G394">INDEX(rebarps!$C$3:$V$22,A394,B394)</f>
        <v>0</v>
      </c>
      <c r="H394">
        <f t="shared" si="30"/>
        <v>0</v>
      </c>
    </row>
    <row r="395" spans="1:8">
      <c r="A395">
        <f t="shared" si="31"/>
        <v>20</v>
      </c>
      <c r="B395">
        <f t="shared" si="32"/>
        <v>13</v>
      </c>
      <c r="C395" s="65" cm="1">
        <f t="array" ref="C395">IF(G395=0,C$3,check!$C$3/2-INDEX(rebarps!$B$2:$V$22,1,B395+1))</f>
        <v>19</v>
      </c>
      <c r="D395" s="4" cm="1">
        <f t="array" ref="D395">IF(G395=0,D$3,check!$C$4/2-INDEX(rebarps!$B$2:$V$22,A395+1,1))</f>
        <v>14</v>
      </c>
      <c r="E395" s="90">
        <f t="shared" si="33"/>
        <v>-13.999999999999998</v>
      </c>
      <c r="F395" s="90">
        <f t="shared" si="34"/>
        <v>19</v>
      </c>
      <c r="G395" cm="1">
        <f t="array" ref="G395">INDEX(rebarps!$C$3:$V$22,A395,B395)</f>
        <v>0</v>
      </c>
      <c r="H395">
        <f t="shared" si="30"/>
        <v>0</v>
      </c>
    </row>
    <row r="396" spans="1:8">
      <c r="A396">
        <f t="shared" si="31"/>
        <v>20</v>
      </c>
      <c r="B396">
        <f t="shared" si="32"/>
        <v>14</v>
      </c>
      <c r="C396" s="65" cm="1">
        <f t="array" ref="C396">IF(G396=0,C$3,check!$C$3/2-INDEX(rebarps!$B$2:$V$22,1,B396+1))</f>
        <v>19</v>
      </c>
      <c r="D396" s="4" cm="1">
        <f t="array" ref="D396">IF(G396=0,D$3,check!$C$4/2-INDEX(rebarps!$B$2:$V$22,A396+1,1))</f>
        <v>14</v>
      </c>
      <c r="E396" s="90">
        <f t="shared" si="33"/>
        <v>-13.999999999999998</v>
      </c>
      <c r="F396" s="90">
        <f t="shared" si="34"/>
        <v>19</v>
      </c>
      <c r="G396" cm="1">
        <f t="array" ref="G396">INDEX(rebarps!$C$3:$V$22,A396,B396)</f>
        <v>0</v>
      </c>
      <c r="H396">
        <f t="shared" si="30"/>
        <v>0</v>
      </c>
    </row>
    <row r="397" spans="1:8">
      <c r="A397">
        <f t="shared" si="31"/>
        <v>20</v>
      </c>
      <c r="B397">
        <f t="shared" si="32"/>
        <v>15</v>
      </c>
      <c r="C397" s="65" cm="1">
        <f t="array" ref="C397">IF(G397=0,C$3,check!$C$3/2-INDEX(rebarps!$B$2:$V$22,1,B397+1))</f>
        <v>19</v>
      </c>
      <c r="D397" s="4" cm="1">
        <f t="array" ref="D397">IF(G397=0,D$3,check!$C$4/2-INDEX(rebarps!$B$2:$V$22,A397+1,1))</f>
        <v>14</v>
      </c>
      <c r="E397" s="90">
        <f t="shared" si="33"/>
        <v>-13.999999999999998</v>
      </c>
      <c r="F397" s="90">
        <f t="shared" si="34"/>
        <v>19</v>
      </c>
      <c r="G397" cm="1">
        <f t="array" ref="G397">INDEX(rebarps!$C$3:$V$22,A397,B397)</f>
        <v>0</v>
      </c>
      <c r="H397">
        <f t="shared" si="30"/>
        <v>0</v>
      </c>
    </row>
    <row r="398" spans="1:8">
      <c r="A398">
        <f t="shared" si="31"/>
        <v>20</v>
      </c>
      <c r="B398">
        <f t="shared" si="32"/>
        <v>16</v>
      </c>
      <c r="C398" s="65" cm="1">
        <f t="array" ref="C398">IF(G398=0,C$3,check!$C$3/2-INDEX(rebarps!$B$2:$V$22,1,B398+1))</f>
        <v>19</v>
      </c>
      <c r="D398" s="4" cm="1">
        <f t="array" ref="D398">IF(G398=0,D$3,check!$C$4/2-INDEX(rebarps!$B$2:$V$22,A398+1,1))</f>
        <v>14</v>
      </c>
      <c r="E398" s="90">
        <f t="shared" si="33"/>
        <v>-13.999999999999998</v>
      </c>
      <c r="F398" s="90">
        <f t="shared" si="34"/>
        <v>19</v>
      </c>
      <c r="G398" cm="1">
        <f t="array" ref="G398">INDEX(rebarps!$C$3:$V$22,A398,B398)</f>
        <v>0</v>
      </c>
      <c r="H398">
        <f t="shared" si="30"/>
        <v>0</v>
      </c>
    </row>
    <row r="399" spans="1:8">
      <c r="A399">
        <f t="shared" si="31"/>
        <v>20</v>
      </c>
      <c r="B399">
        <f t="shared" si="32"/>
        <v>17</v>
      </c>
      <c r="C399" s="65" cm="1">
        <f t="array" ref="C399">IF(G399=0,C$3,check!$C$3/2-INDEX(rebarps!$B$2:$V$22,1,B399+1))</f>
        <v>19</v>
      </c>
      <c r="D399" s="4" cm="1">
        <f t="array" ref="D399">IF(G399=0,D$3,check!$C$4/2-INDEX(rebarps!$B$2:$V$22,A399+1,1))</f>
        <v>14</v>
      </c>
      <c r="E399" s="90">
        <f t="shared" si="33"/>
        <v>-13.999999999999998</v>
      </c>
      <c r="F399" s="90">
        <f t="shared" si="34"/>
        <v>19</v>
      </c>
      <c r="G399" cm="1">
        <f t="array" ref="G399">INDEX(rebarps!$C$3:$V$22,A399,B399)</f>
        <v>0</v>
      </c>
      <c r="H399">
        <f t="shared" si="30"/>
        <v>0</v>
      </c>
    </row>
    <row r="400" spans="1:8">
      <c r="A400">
        <f t="shared" si="31"/>
        <v>20</v>
      </c>
      <c r="B400">
        <f t="shared" si="32"/>
        <v>18</v>
      </c>
      <c r="C400" s="65" cm="1">
        <f t="array" ref="C400">IF(G400=0,C$3,check!$C$3/2-INDEX(rebarps!$B$2:$V$22,1,B400+1))</f>
        <v>19</v>
      </c>
      <c r="D400" s="4" cm="1">
        <f t="array" ref="D400">IF(G400=0,D$3,check!$C$4/2-INDEX(rebarps!$B$2:$V$22,A400+1,1))</f>
        <v>14</v>
      </c>
      <c r="E400" s="90">
        <f t="shared" si="33"/>
        <v>-13.999999999999998</v>
      </c>
      <c r="F400" s="90">
        <f t="shared" si="34"/>
        <v>19</v>
      </c>
      <c r="G400" cm="1">
        <f t="array" ref="G400">INDEX(rebarps!$C$3:$V$22,A400,B400)</f>
        <v>0</v>
      </c>
      <c r="H400">
        <f t="shared" si="30"/>
        <v>0</v>
      </c>
    </row>
    <row r="401" spans="1:8">
      <c r="A401">
        <f t="shared" si="31"/>
        <v>20</v>
      </c>
      <c r="B401">
        <f t="shared" si="32"/>
        <v>19</v>
      </c>
      <c r="C401" s="65" cm="1">
        <f t="array" ref="C401">IF(G401=0,C$3,check!$C$3/2-INDEX(rebarps!$B$2:$V$22,1,B401+1))</f>
        <v>19</v>
      </c>
      <c r="D401" s="4" cm="1">
        <f t="array" ref="D401">IF(G401=0,D$3,check!$C$4/2-INDEX(rebarps!$B$2:$V$22,A401+1,1))</f>
        <v>14</v>
      </c>
      <c r="E401" s="90">
        <f t="shared" si="33"/>
        <v>-13.999999999999998</v>
      </c>
      <c r="F401" s="90">
        <f t="shared" si="34"/>
        <v>19</v>
      </c>
      <c r="G401" cm="1">
        <f t="array" ref="G401">INDEX(rebarps!$C$3:$V$22,A401,B401)</f>
        <v>0</v>
      </c>
      <c r="H401">
        <f t="shared" si="30"/>
        <v>0</v>
      </c>
    </row>
    <row r="402" spans="1:8">
      <c r="A402">
        <f t="shared" si="31"/>
        <v>20</v>
      </c>
      <c r="B402">
        <f t="shared" si="32"/>
        <v>20</v>
      </c>
      <c r="C402" s="65" cm="1">
        <f t="array" ref="C402">IF(G402=0,C$3,check!$C$3/2-INDEX(rebarps!$B$2:$V$22,1,B402+1))</f>
        <v>19</v>
      </c>
      <c r="D402" s="4" cm="1">
        <f t="array" ref="D402">IF(G402=0,D$3,check!$C$4/2-INDEX(rebarps!$B$2:$V$22,A402+1,1))</f>
        <v>14</v>
      </c>
      <c r="E402" s="90">
        <f t="shared" si="33"/>
        <v>-13.999999999999998</v>
      </c>
      <c r="F402" s="90">
        <f t="shared" si="34"/>
        <v>19</v>
      </c>
      <c r="G402" cm="1">
        <f t="array" ref="G402">INDEX(rebarps!$C$3:$V$22,A402,B402)</f>
        <v>0</v>
      </c>
      <c r="H402">
        <f t="shared" si="30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01EE-FDE3-4AFE-A8A3-BEBCB1610D53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0</v>
      </c>
      <c r="E1" s="89" t="s">
        <v>174</v>
      </c>
    </row>
    <row r="2" spans="1:9" ht="16.75">
      <c r="A2" s="71" t="s">
        <v>94</v>
      </c>
      <c r="B2" s="73">
        <f>D1/20</f>
        <v>0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1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1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-25</v>
      </c>
      <c r="C20" s="74" t="s">
        <v>118</v>
      </c>
      <c r="D20" s="70">
        <f>$B$20*$B$12</f>
        <v>-25</v>
      </c>
      <c r="E20" s="92" t="s">
        <v>175</v>
      </c>
      <c r="F20" s="70">
        <f>$B$21 + $B$2*($D$21-$B$21)</f>
        <v>-25</v>
      </c>
      <c r="G20" s="93">
        <f>MIN(D15:D18)</f>
        <v>-20</v>
      </c>
      <c r="H20" s="93">
        <f>F20</f>
        <v>-25</v>
      </c>
      <c r="I20" s="94">
        <f>D21-F20</f>
        <v>50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-25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1</v>
      </c>
      <c r="I25" s="75" t="b">
        <f>IF($E$7="Above (y &gt;= y_cut)",G25&gt;=$B$20,G25&lt;=$B$20)</f>
        <v>1</v>
      </c>
      <c r="J25" s="78" t="str">
        <f>IF(H25&lt;&gt;I25,IF(G25=E25,"",D25 + ($B$20-E25)*(F25-D25)/(G25-E25)),"")</f>
        <v/>
      </c>
      <c r="K25" s="75">
        <f>IF(H25,1,IF(I25,2,0))</f>
        <v>1</v>
      </c>
      <c r="L25" s="75">
        <v>1</v>
      </c>
      <c r="M25" s="78">
        <f>IF(K25=0,"",IF(H25,IF(I25,F25,J25),J25))</f>
        <v>-20</v>
      </c>
      <c r="N25" s="78">
        <f>IF(K25=0,"",IF(H25,IF(I25,G25,$B$20),$B$20))</f>
        <v>25</v>
      </c>
      <c r="O25" s="78" t="str">
        <f>IF(K25&lt;2,"",F25)</f>
        <v/>
      </c>
      <c r="P25" s="78" t="str">
        <f>IF(K25&lt;2,"",G25)</f>
        <v/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2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1</v>
      </c>
      <c r="J27" s="78" t="str">
        <f>IF(H27&lt;&gt;I27,IF(G27=E27,"",D27 + ($B$20-E27)*(F27-D27)/(G27-E27)),"")</f>
        <v/>
      </c>
      <c r="K27" s="75">
        <f>IF(H27,1,IF(I27,2,0))</f>
        <v>1</v>
      </c>
      <c r="L27" s="75">
        <f>L26+K26</f>
        <v>3</v>
      </c>
      <c r="M27" s="78">
        <f>IF(K27=0,"",IF(H27,IF(I27,F27,J27),J27))</f>
        <v>20</v>
      </c>
      <c r="N27" s="78">
        <f>IF(K27=0,"",IF(H27,IF(I27,G27,$B$20),$B$20))</f>
        <v>-25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1</v>
      </c>
      <c r="I28" s="75" t="b">
        <f>IF($E$7="Above (y &gt;= y_cut)",G28&gt;=$B$20,G28&lt;=$B$20)</f>
        <v>1</v>
      </c>
      <c r="J28" s="78" t="str">
        <f>IF(H28&lt;&gt;I28,IF(G28=E28,"",D28 + ($B$20-E28)*(F28-D28)/(G28-E28)),"")</f>
        <v/>
      </c>
      <c r="K28" s="75">
        <f>IF(H28,1,IF(I28,2,0))</f>
        <v>1</v>
      </c>
      <c r="L28" s="75">
        <f>L27+K27</f>
        <v>4</v>
      </c>
      <c r="M28" s="78">
        <f>IF(K28=0,"",IF(H28,IF(I28,F28,J28),J28))</f>
        <v>-20</v>
      </c>
      <c r="N28" s="78">
        <f>IF(K28=0,"",IF(H28,IF(I28,G28,$B$20),$B$20))</f>
        <v>-25</v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25</v>
      </c>
      <c r="D34" s="79">
        <f t="shared" ref="D34:E41" si="2">IF(ISNA(B34),NA(),B34*$B$12)</f>
        <v>-20</v>
      </c>
      <c r="E34" s="79">
        <f t="shared" si="2"/>
        <v>25</v>
      </c>
      <c r="F34" s="79">
        <f t="shared" ref="F34:F41" si="3">IF($A34&gt;$B$30,"",B34*M34-L34*C34)</f>
        <v>-1000</v>
      </c>
      <c r="G34" s="79">
        <f t="shared" ref="G34:G41" si="4">IF($A34&gt;$B$30,"",(B34+L34)*F34)</f>
        <v>0</v>
      </c>
      <c r="H34" s="79">
        <f t="shared" ref="H34:H41" si="5">IF($A34&gt;$B$30,"",(C34+M34)*F34)</f>
        <v>-50000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20</v>
      </c>
      <c r="C35" s="79">
        <f t="shared" si="1"/>
        <v>25</v>
      </c>
      <c r="D35" s="79">
        <f t="shared" si="2"/>
        <v>20</v>
      </c>
      <c r="E35" s="79">
        <f t="shared" si="2"/>
        <v>25</v>
      </c>
      <c r="F35" s="79">
        <f t="shared" si="3"/>
        <v>-1000</v>
      </c>
      <c r="G35" s="79">
        <f t="shared" si="4"/>
        <v>-40000</v>
      </c>
      <c r="H35" s="79">
        <f t="shared" si="5"/>
        <v>0</v>
      </c>
      <c r="I35" s="70">
        <f t="shared" si="6"/>
        <v>2</v>
      </c>
      <c r="J35" s="70">
        <f t="shared" si="7"/>
        <v>2</v>
      </c>
      <c r="K35" s="70">
        <f t="shared" si="8"/>
        <v>1</v>
      </c>
      <c r="L35" s="70">
        <f t="shared" si="9"/>
        <v>20</v>
      </c>
      <c r="M35" s="70">
        <f t="shared" si="10"/>
        <v>-25</v>
      </c>
    </row>
    <row r="36" spans="1:13">
      <c r="A36" s="77">
        <v>3</v>
      </c>
      <c r="B36" s="79">
        <f t="shared" si="0"/>
        <v>20</v>
      </c>
      <c r="C36" s="79">
        <f t="shared" si="1"/>
        <v>-25</v>
      </c>
      <c r="D36" s="79">
        <f t="shared" si="2"/>
        <v>20</v>
      </c>
      <c r="E36" s="79">
        <f t="shared" si="2"/>
        <v>-25</v>
      </c>
      <c r="F36" s="79">
        <f t="shared" si="3"/>
        <v>-1000</v>
      </c>
      <c r="G36" s="79">
        <f t="shared" si="4"/>
        <v>0</v>
      </c>
      <c r="H36" s="79">
        <f t="shared" si="5"/>
        <v>50000</v>
      </c>
      <c r="I36" s="70">
        <f t="shared" si="6"/>
        <v>3</v>
      </c>
      <c r="J36" s="70">
        <f t="shared" si="7"/>
        <v>3</v>
      </c>
      <c r="K36" s="70">
        <f t="shared" si="8"/>
        <v>1</v>
      </c>
      <c r="L36" s="70">
        <f t="shared" si="9"/>
        <v>-20</v>
      </c>
      <c r="M36" s="70">
        <f t="shared" si="10"/>
        <v>-25</v>
      </c>
    </row>
    <row r="37" spans="1:13">
      <c r="A37" s="77">
        <v>4</v>
      </c>
      <c r="B37" s="79">
        <f t="shared" si="0"/>
        <v>-20</v>
      </c>
      <c r="C37" s="79">
        <f t="shared" si="1"/>
        <v>-25</v>
      </c>
      <c r="D37" s="79">
        <f t="shared" si="2"/>
        <v>-20</v>
      </c>
      <c r="E37" s="79">
        <f t="shared" si="2"/>
        <v>-25</v>
      </c>
      <c r="F37" s="79">
        <f t="shared" si="3"/>
        <v>-1000</v>
      </c>
      <c r="G37" s="79">
        <f t="shared" si="4"/>
        <v>40000</v>
      </c>
      <c r="H37" s="79">
        <f t="shared" si="5"/>
        <v>0</v>
      </c>
      <c r="I37" s="70">
        <f t="shared" si="6"/>
        <v>4</v>
      </c>
      <c r="J37" s="70">
        <f t="shared" si="7"/>
        <v>4</v>
      </c>
      <c r="K37" s="70">
        <f t="shared" si="8"/>
        <v>1</v>
      </c>
      <c r="L37" s="70">
        <f t="shared" si="9"/>
        <v>-20</v>
      </c>
      <c r="M37" s="70">
        <f t="shared" si="10"/>
        <v>25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25</v>
      </c>
      <c r="D42" s="79">
        <f>IF($B$30&lt;1,NA(),D34)</f>
        <v>-20</v>
      </c>
      <c r="E42" s="79">
        <f>IF($B$30&lt;1,NA(),E34)</f>
        <v>25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-2000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2000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0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-25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0</v>
      </c>
    </row>
    <row r="56" spans="6:7" hidden="1">
      <c r="F56" s="78" t="s">
        <v>162</v>
      </c>
      <c r="G56" s="85">
        <f>MAX(G51-G50,G53-G52)*1.1</f>
        <v>55.000000000000007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-27.500000000000004</v>
      </c>
      <c r="G60" s="78">
        <f>G55-G56/2</f>
        <v>-27.500000000000004</v>
      </c>
    </row>
    <row r="61" spans="6:7" hidden="1">
      <c r="F61" s="78">
        <f>G54+G56/2</f>
        <v>27.500000000000004</v>
      </c>
      <c r="G61" s="78">
        <f>G55+G56/2</f>
        <v>27.500000000000004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-27.500000000000004</v>
      </c>
      <c r="G65" s="78">
        <f>$D$20</f>
        <v>-25</v>
      </c>
    </row>
    <row r="66" spans="1:23" hidden="1">
      <c r="F66" s="78">
        <f>F61</f>
        <v>27.500000000000004</v>
      </c>
      <c r="G66" s="78">
        <f>$D$20</f>
        <v>-25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0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3.0000000000000001E-3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34.20000000000001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143.64000000000001</v>
      </c>
      <c r="U78" s="34">
        <f>SUM(U80:U479)</f>
        <v>0</v>
      </c>
      <c r="V78" s="34">
        <f t="shared" ref="V78:W78" si="11">SUM(V80:V479)</f>
        <v>8.8817841970012523E-16</v>
      </c>
      <c r="W78" s="34">
        <f t="shared" si="11"/>
        <v>0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3.0000000000000001E-3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3.0000000000000001E-3</v>
      </c>
      <c r="S81" s="32">
        <f t="shared" ref="S81:S144" si="14">IF(R81&lt;0,-1*IF(ABS(R81)&gt;$N$75,$M$75,$M$75*ABS(R81)/$N$75),IF(ABS(R81)&gt;$N$75,$M$75,$M$75*ABS(R81)/$N$75))</f>
        <v>4200</v>
      </c>
      <c r="T81" s="15">
        <f t="shared" ref="T81:T144" si="15">IF(R81&lt;0,0,Q81*S81)/1000</f>
        <v>11.97</v>
      </c>
      <c r="U81" s="15">
        <f t="shared" ref="U81:U144" si="16">IF(R81&gt;0,0,Q81*S81)/1000</f>
        <v>0</v>
      </c>
      <c r="V81" s="15">
        <f t="shared" ref="V81:V144" si="17">T81*P81/100</f>
        <v>0.75810000000000044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2.85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3.0000000000000001E-3</v>
      </c>
      <c r="S82" s="32">
        <f t="shared" si="14"/>
        <v>4200</v>
      </c>
      <c r="T82" s="15">
        <f t="shared" si="15"/>
        <v>11.97</v>
      </c>
      <c r="U82" s="15">
        <f t="shared" si="16"/>
        <v>0</v>
      </c>
      <c r="V82" s="15">
        <f t="shared" si="17"/>
        <v>-0.75809999999999977</v>
      </c>
      <c r="W82" s="15">
        <f t="shared" si="18"/>
        <v>0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0</v>
      </c>
      <c r="E83" s="95">
        <f>F20</f>
        <v>-25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-3.0000000000000001E-3</v>
      </c>
      <c r="K83" s="17">
        <f>IF(J83&lt;N75,H83,IF(J83&lt;(N75+C83),H83+(J83-N75)*I83/C83,0.9))</f>
        <v>0.65</v>
      </c>
      <c r="L83">
        <f t="shared" si="12"/>
        <v>2.85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3.0000000000000001E-3</v>
      </c>
      <c r="S83" s="32">
        <f t="shared" si="14"/>
        <v>4200</v>
      </c>
      <c r="T83" s="15">
        <f t="shared" si="15"/>
        <v>11.97</v>
      </c>
      <c r="U83" s="15">
        <f t="shared" si="16"/>
        <v>0</v>
      </c>
      <c r="V83" s="15">
        <f t="shared" si="17"/>
        <v>-2.2743000000000002</v>
      </c>
      <c r="W83" s="15">
        <f t="shared" si="18"/>
        <v>0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3.0000000000000001E-3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3.0000000000000001E-3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3.0000000000000001E-3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1965.8</v>
      </c>
      <c r="J87" s="18">
        <f>G70</f>
        <v>0</v>
      </c>
      <c r="K87" s="36">
        <f>G70</f>
        <v>0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3.0000000000000001E-3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3.0000000000000001E-3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3.0000000000000001E-3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3.0000000000000001E-3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467.86039999999997</v>
      </c>
      <c r="C91" s="18">
        <f>IFERROR(B91*K87/100,0)</f>
        <v>0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3.0000000000000001E-3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3.0000000000000001E-3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3.0000000000000001E-3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3.0000000000000001E-3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3.0000000000000001E-3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3.0000000000000001E-3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0</v>
      </c>
      <c r="B97" s="37">
        <f>C91+V78+W78</f>
        <v>8.8817841970012523E-16</v>
      </c>
      <c r="C97" s="37">
        <f>B91+T78+U78</f>
        <v>611.50040000000001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3.0000000000000001E-3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3.0000000000000001E-3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3.0000000000000001E-3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3.0000000000000001E-3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3.0000000000000001E-3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3.0000000000000001E-3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2.85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3.0000000000000001E-3</v>
      </c>
      <c r="S103" s="32">
        <f t="shared" si="14"/>
        <v>4200</v>
      </c>
      <c r="T103" s="15">
        <f t="shared" si="15"/>
        <v>11.97</v>
      </c>
      <c r="U103" s="15">
        <f t="shared" si="16"/>
        <v>0</v>
      </c>
      <c r="V103" s="15">
        <f t="shared" si="17"/>
        <v>-2.2743000000000002</v>
      </c>
      <c r="W103" s="15">
        <f t="shared" si="18"/>
        <v>0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3.0000000000000001E-3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3.0000000000000001E-3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3.0000000000000001E-3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3.0000000000000001E-3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3.0000000000000001E-3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3.0000000000000001E-3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3.0000000000000001E-3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3.0000000000000001E-3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3.0000000000000001E-3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3.0000000000000001E-3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3.0000000000000001E-3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3.0000000000000001E-3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3.0000000000000001E-3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3.0000000000000001E-3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3.0000000000000001E-3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3.0000000000000001E-3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3.0000000000000001E-3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3.0000000000000001E-3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3.0000000000000001E-3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2.85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3.0000000000000001E-3</v>
      </c>
      <c r="S123" s="32">
        <f t="shared" si="14"/>
        <v>4200</v>
      </c>
      <c r="T123" s="15">
        <f t="shared" si="15"/>
        <v>11.97</v>
      </c>
      <c r="U123" s="15">
        <f t="shared" si="16"/>
        <v>0</v>
      </c>
      <c r="V123" s="15">
        <f t="shared" si="17"/>
        <v>-2.2743000000000002</v>
      </c>
      <c r="W123" s="15">
        <f t="shared" si="18"/>
        <v>0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3.0000000000000001E-3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3.0000000000000001E-3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3.0000000000000001E-3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3.0000000000000001E-3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3.0000000000000001E-3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3.0000000000000001E-3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3.0000000000000001E-3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3.0000000000000001E-3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3.0000000000000001E-3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3.0000000000000001E-3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3.0000000000000001E-3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3.0000000000000001E-3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3.0000000000000001E-3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3.0000000000000001E-3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3.0000000000000001E-3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3.0000000000000001E-3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3.0000000000000001E-3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3.0000000000000001E-3</v>
      </c>
      <c r="S141" s="32">
        <f t="shared" si="14"/>
        <v>4200</v>
      </c>
      <c r="T141" s="15">
        <f t="shared" si="15"/>
        <v>11.97</v>
      </c>
      <c r="U141" s="15">
        <f t="shared" si="16"/>
        <v>0</v>
      </c>
      <c r="V141" s="15">
        <f t="shared" si="17"/>
        <v>0.75810000000000022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2.85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3.0000000000000001E-3</v>
      </c>
      <c r="S142" s="32">
        <f t="shared" si="14"/>
        <v>4200</v>
      </c>
      <c r="T142" s="15">
        <f t="shared" si="15"/>
        <v>11.97</v>
      </c>
      <c r="U142" s="15">
        <f t="shared" si="16"/>
        <v>0</v>
      </c>
      <c r="V142" s="15">
        <f t="shared" si="17"/>
        <v>-0.7581</v>
      </c>
      <c r="W142" s="15">
        <f t="shared" si="18"/>
        <v>0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2.85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3.0000000000000001E-3</v>
      </c>
      <c r="S143" s="32">
        <f t="shared" si="14"/>
        <v>4200</v>
      </c>
      <c r="T143" s="15">
        <f t="shared" si="15"/>
        <v>11.97</v>
      </c>
      <c r="U143" s="15">
        <f t="shared" si="16"/>
        <v>0</v>
      </c>
      <c r="V143" s="15">
        <f t="shared" si="17"/>
        <v>-2.2743000000000002</v>
      </c>
      <c r="W143" s="15">
        <f t="shared" si="18"/>
        <v>0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3.0000000000000001E-3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3.0000000000000001E-3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3.0000000000000001E-3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3.0000000000000001E-3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3.0000000000000001E-3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3.0000000000000001E-3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3.0000000000000001E-3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3.0000000000000001E-3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3.0000000000000001E-3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3.0000000000000001E-3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3.0000000000000001E-3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3.0000000000000001E-3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3.0000000000000001E-3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3.0000000000000001E-3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3.0000000000000001E-3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3.0000000000000001E-3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3.0000000000000001E-3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3.0000000000000001E-3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3.0000000000000001E-3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3.0000000000000001E-3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3.0000000000000001E-3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3.0000000000000001E-3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3.0000000000000001E-3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3.0000000000000001E-3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3.0000000000000001E-3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3.0000000000000001E-3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3.0000000000000001E-3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3.0000000000000001E-3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3.0000000000000001E-3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3.0000000000000001E-3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3.0000000000000001E-3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3.0000000000000001E-3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3.0000000000000001E-3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3.0000000000000001E-3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3.0000000000000001E-3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3.0000000000000001E-3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3.0000000000000001E-3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3.0000000000000001E-3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3.0000000000000001E-3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3.0000000000000001E-3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3.0000000000000001E-3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3.0000000000000001E-3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3.0000000000000001E-3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3.0000000000000001E-3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3.0000000000000001E-3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3.0000000000000001E-3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3.0000000000000001E-3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3.0000000000000001E-3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3.0000000000000001E-3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3.0000000000000001E-3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3.0000000000000001E-3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3.0000000000000001E-3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3.0000000000000001E-3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3.0000000000000001E-3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3.0000000000000001E-3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3.0000000000000001E-3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3.0000000000000001E-3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3.0000000000000001E-3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3.0000000000000001E-3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3.0000000000000001E-3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3.0000000000000001E-3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3.0000000000000001E-3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3.0000000000000001E-3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3.0000000000000001E-3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3.0000000000000001E-3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3.0000000000000001E-3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3.0000000000000001E-3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3.0000000000000001E-3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3.0000000000000001E-3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3.0000000000000001E-3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3.0000000000000001E-3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3.0000000000000001E-3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3.0000000000000001E-3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3.0000000000000001E-3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3.0000000000000001E-3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3.0000000000000001E-3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3.0000000000000001E-3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3.0000000000000001E-3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3.0000000000000001E-3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3.0000000000000001E-3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3.0000000000000001E-3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3.0000000000000001E-3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3.0000000000000001E-3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3.0000000000000001E-3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3.0000000000000001E-3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3.0000000000000001E-3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3.0000000000000001E-3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3.0000000000000001E-3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3.0000000000000001E-3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3.0000000000000001E-3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3.0000000000000001E-3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3.0000000000000001E-3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3.0000000000000001E-3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3.0000000000000001E-3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3.0000000000000001E-3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3.0000000000000001E-3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3.0000000000000001E-3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3.0000000000000001E-3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3.0000000000000001E-3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3.0000000000000001E-3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3.0000000000000001E-3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3.0000000000000001E-3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3.0000000000000001E-3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3.0000000000000001E-3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3.0000000000000001E-3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3.0000000000000001E-3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3.0000000000000001E-3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3.0000000000000001E-3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3.0000000000000001E-3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3.0000000000000001E-3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3.0000000000000001E-3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3.0000000000000001E-3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3.0000000000000001E-3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3.0000000000000001E-3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3.0000000000000001E-3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3.0000000000000001E-3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3.0000000000000001E-3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3.0000000000000001E-3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3.0000000000000001E-3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3.0000000000000001E-3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3.0000000000000001E-3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3.0000000000000001E-3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3.0000000000000001E-3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3.0000000000000001E-3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3.0000000000000001E-3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3.0000000000000001E-3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3.0000000000000001E-3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3.0000000000000001E-3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3.0000000000000001E-3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3.0000000000000001E-3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3.0000000000000001E-3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3.0000000000000001E-3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3.0000000000000001E-3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3.0000000000000001E-3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3.0000000000000001E-3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3.0000000000000001E-3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3.0000000000000001E-3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3.0000000000000001E-3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3.0000000000000001E-3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3.0000000000000001E-3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3.0000000000000001E-3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3.0000000000000001E-3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3.0000000000000001E-3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3.0000000000000001E-3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3.0000000000000001E-3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3.0000000000000001E-3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3.0000000000000001E-3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3.0000000000000001E-3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3.0000000000000001E-3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3.0000000000000001E-3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3.0000000000000001E-3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3.0000000000000001E-3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3.0000000000000001E-3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3.0000000000000001E-3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3.0000000000000001E-3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3.0000000000000001E-3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3.0000000000000001E-3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3.0000000000000001E-3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3.0000000000000001E-3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3.0000000000000001E-3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3.0000000000000001E-3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3.0000000000000001E-3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3.0000000000000001E-3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3.0000000000000001E-3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3.0000000000000001E-3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3.0000000000000001E-3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3.0000000000000001E-3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3.0000000000000001E-3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3.0000000000000001E-3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3.0000000000000001E-3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3.0000000000000001E-3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3.0000000000000001E-3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3.0000000000000001E-3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3.0000000000000001E-3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3.0000000000000001E-3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3.0000000000000001E-3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3.0000000000000001E-3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3.0000000000000001E-3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3.0000000000000001E-3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3.0000000000000001E-3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3.0000000000000001E-3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3.0000000000000001E-3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3.0000000000000001E-3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3.0000000000000001E-3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3.0000000000000001E-3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3.0000000000000001E-3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3.0000000000000001E-3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3.0000000000000001E-3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3.0000000000000001E-3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3.0000000000000001E-3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3.0000000000000001E-3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3.0000000000000001E-3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3.0000000000000001E-3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3.0000000000000001E-3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3.0000000000000001E-3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3.0000000000000001E-3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3.0000000000000001E-3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3.0000000000000001E-3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3.0000000000000001E-3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3.0000000000000001E-3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3.0000000000000001E-3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3.0000000000000001E-3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3.0000000000000001E-3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3.0000000000000001E-3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3.0000000000000001E-3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3.0000000000000001E-3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3.0000000000000001E-3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3.0000000000000001E-3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3.0000000000000001E-3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3.0000000000000001E-3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3.0000000000000001E-3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3.0000000000000001E-3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3.0000000000000001E-3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3.0000000000000001E-3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3.0000000000000001E-3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3.0000000000000001E-3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3.0000000000000001E-3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3.0000000000000001E-3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3.0000000000000001E-3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3.0000000000000001E-3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3.0000000000000001E-3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3.0000000000000001E-3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3.0000000000000001E-3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3.0000000000000001E-3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3.0000000000000001E-3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3.0000000000000001E-3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3.0000000000000001E-3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3.0000000000000001E-3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3.0000000000000001E-3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3.0000000000000001E-3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3.0000000000000001E-3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3.0000000000000001E-3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3.0000000000000001E-3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3.0000000000000001E-3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3.0000000000000001E-3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3.0000000000000001E-3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3.0000000000000001E-3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3.0000000000000001E-3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3.0000000000000001E-3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3.0000000000000001E-3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3.0000000000000001E-3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3.0000000000000001E-3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3.0000000000000001E-3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3.0000000000000001E-3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3.0000000000000001E-3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3.0000000000000001E-3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3.0000000000000001E-3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3.0000000000000001E-3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3.0000000000000001E-3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3.0000000000000001E-3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3.0000000000000001E-3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3.0000000000000001E-3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3.0000000000000001E-3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3.0000000000000001E-3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3.0000000000000001E-3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3.0000000000000001E-3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3.0000000000000001E-3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3.0000000000000001E-3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3.0000000000000001E-3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3.0000000000000001E-3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3.0000000000000001E-3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3.0000000000000001E-3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3.0000000000000001E-3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3.0000000000000001E-3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3.0000000000000001E-3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3.0000000000000001E-3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3.0000000000000001E-3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3.0000000000000001E-3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3.0000000000000001E-3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3.0000000000000001E-3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3.0000000000000001E-3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3.0000000000000001E-3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3.0000000000000001E-3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3.0000000000000001E-3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3.0000000000000001E-3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3.0000000000000001E-3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3.0000000000000001E-3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3.0000000000000001E-3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3.0000000000000001E-3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3.0000000000000001E-3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3.0000000000000001E-3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3.0000000000000001E-3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3.0000000000000001E-3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3.0000000000000001E-3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3.0000000000000001E-3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3.0000000000000001E-3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3.0000000000000001E-3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3.0000000000000001E-3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3.0000000000000001E-3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3.0000000000000001E-3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3.0000000000000001E-3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3.0000000000000001E-3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3.0000000000000001E-3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3.0000000000000001E-3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3.0000000000000001E-3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3.0000000000000001E-3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3.0000000000000001E-3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3.0000000000000001E-3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3.0000000000000001E-3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3.0000000000000001E-3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3.0000000000000001E-3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3.0000000000000001E-3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3.0000000000000001E-3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3.0000000000000001E-3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3.0000000000000001E-3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3.0000000000000001E-3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3.0000000000000001E-3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3.0000000000000001E-3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3.0000000000000001E-3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3.0000000000000001E-3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3.0000000000000001E-3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3.0000000000000001E-3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3.0000000000000001E-3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3.0000000000000001E-3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3.0000000000000001E-3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3.0000000000000001E-3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3.0000000000000001E-3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3.0000000000000001E-3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3.0000000000000001E-3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3.0000000000000001E-3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3.0000000000000001E-3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3.0000000000000001E-3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3.0000000000000001E-3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3.0000000000000001E-3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3.0000000000000001E-3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3.0000000000000001E-3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3.0000000000000001E-3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3.0000000000000001E-3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3.0000000000000001E-3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3.0000000000000001E-3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3.0000000000000001E-3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3.0000000000000001E-3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3.0000000000000001E-3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3.0000000000000001E-3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3.0000000000000001E-3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3.0000000000000001E-3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disablePrompts="1" count="2">
    <dataValidation type="list" sqref="E7" xr:uid="{89FE8FE8-89EA-476E-A550-E30CDDA78F03}">
      <formula1>"Above (y &gt;= y_cut),Below (y &lt;= y_cut)"</formula1>
    </dataValidation>
    <dataValidation type="list" sqref="B3 E3" xr:uid="{278695AC-DB0C-4750-BD85-58C6BB91F8B8}">
      <formula1>"mm,cm,m"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0240-8945-4777-9AD6-F422EC85C030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1.9</v>
      </c>
      <c r="E1" s="89" t="s">
        <v>174</v>
      </c>
    </row>
    <row r="2" spans="1:9" ht="16.75">
      <c r="A2" s="71" t="s">
        <v>94</v>
      </c>
      <c r="B2" s="73">
        <f>D1/20</f>
        <v>9.5000000000000001E-2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0.23075000000000001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-13.462499999999999</v>
      </c>
      <c r="C20" s="74" t="s">
        <v>118</v>
      </c>
      <c r="D20" s="70">
        <f>$B$20*$B$12</f>
        <v>-13.462499999999999</v>
      </c>
      <c r="E20" s="92" t="s">
        <v>175</v>
      </c>
      <c r="F20" s="70">
        <f>$B$21 + $B$2*($D$21-$B$21)</f>
        <v>-20.25</v>
      </c>
      <c r="G20" s="93">
        <f>MIN(D15:D18)</f>
        <v>-20</v>
      </c>
      <c r="H20" s="93">
        <f>F20</f>
        <v>-20.25</v>
      </c>
      <c r="I20" s="94">
        <f>D21-F20</f>
        <v>45.25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-20.25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-13.462499999999999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-13.462499999999999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-13.462499999999999</v>
      </c>
      <c r="D34" s="79">
        <f t="shared" ref="D34:E41" si="2">IF(ISNA(B34),NA(),B34*$B$12)</f>
        <v>-20</v>
      </c>
      <c r="E34" s="79">
        <f t="shared" si="2"/>
        <v>-13.462499999999999</v>
      </c>
      <c r="F34" s="79">
        <f t="shared" ref="F34:F41" si="3">IF($A34&gt;$B$30,"",B34*M34-L34*C34)</f>
        <v>-769.25</v>
      </c>
      <c r="G34" s="79">
        <f t="shared" ref="G34:G41" si="4">IF($A34&gt;$B$30,"",(B34+L34)*F34)</f>
        <v>30770</v>
      </c>
      <c r="H34" s="79">
        <f t="shared" ref="H34:H41" si="5">IF($A34&gt;$B$30,"",(C34+M34)*F34)</f>
        <v>-8875.2218750000011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-769.25</v>
      </c>
      <c r="G36" s="79">
        <f t="shared" si="4"/>
        <v>-30770</v>
      </c>
      <c r="H36" s="79">
        <f t="shared" si="5"/>
        <v>-8875.2218750000011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-13.462499999999999</v>
      </c>
    </row>
    <row r="37" spans="1:13">
      <c r="A37" s="77">
        <v>4</v>
      </c>
      <c r="B37" s="79">
        <f t="shared" si="0"/>
        <v>20</v>
      </c>
      <c r="C37" s="79">
        <f t="shared" si="1"/>
        <v>-13.462499999999999</v>
      </c>
      <c r="D37" s="79">
        <f t="shared" si="2"/>
        <v>20</v>
      </c>
      <c r="E37" s="79">
        <f t="shared" si="2"/>
        <v>-13.462499999999999</v>
      </c>
      <c r="F37" s="79">
        <f t="shared" si="3"/>
        <v>-538.5</v>
      </c>
      <c r="G37" s="79">
        <f t="shared" si="4"/>
        <v>0</v>
      </c>
      <c r="H37" s="79">
        <f t="shared" si="5"/>
        <v>14499.112499999999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-13.462499999999999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-13.462499999999999</v>
      </c>
      <c r="D42" s="79">
        <f>IF($B$30&lt;1,NA(),D34)</f>
        <v>-20</v>
      </c>
      <c r="E42" s="79">
        <f>IF($B$30&lt;1,NA(),E34)</f>
        <v>-13.462499999999999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-1538.5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1538.5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5.7687500000000007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-13.462499999999999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5.7687500000000007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-16.231249999999999</v>
      </c>
    </row>
    <row r="61" spans="6:7" hidden="1">
      <c r="F61" s="78">
        <f>G54+G56/2</f>
        <v>22</v>
      </c>
      <c r="G61" s="78">
        <f>G55+G56/2</f>
        <v>27.768750000000001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-13.462499999999999</v>
      </c>
    </row>
    <row r="66" spans="1:23" hidden="1">
      <c r="F66" s="78">
        <f>F61</f>
        <v>22</v>
      </c>
      <c r="G66" s="78">
        <f>$D$20</f>
        <v>-13.462499999999999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5.7687500000000007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8.2872928176795584E-5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22.800000000000004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81.029436464088406</v>
      </c>
      <c r="U78" s="34">
        <f>SUM(U80:U479)</f>
        <v>0</v>
      </c>
      <c r="V78" s="34">
        <f t="shared" ref="V78:W78" si="11">SUM(V80:V479)</f>
        <v>9.3494612154696153</v>
      </c>
      <c r="W78" s="34">
        <f t="shared" si="11"/>
        <v>0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2.6022099447513812E-3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1.7624309392265196E-3</v>
      </c>
      <c r="S81" s="32">
        <f t="shared" ref="S81:S144" si="14">IF(R81&lt;0,-1*IF(ABS(R81)&gt;$N$75,$M$75,$M$75*ABS(R81)/$N$75),IF(ABS(R81)&gt;$N$75,$M$75,$M$75*ABS(R81)/$N$75))</f>
        <v>3595.3591160220994</v>
      </c>
      <c r="T81" s="15">
        <f t="shared" ref="T81:T144" si="15">IF(R81&lt;0,0,Q81*S81)/1000</f>
        <v>10.246773480662982</v>
      </c>
      <c r="U81" s="15">
        <f t="shared" ref="U81:U144" si="16">IF(R81&gt;0,0,Q81*S81)/1000</f>
        <v>0</v>
      </c>
      <c r="V81" s="15">
        <f t="shared" ref="V81:V144" si="17">T81*P81/100</f>
        <v>0.6489623204419892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2.85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9.2265193370165758E-4</v>
      </c>
      <c r="S82" s="32">
        <f t="shared" si="14"/>
        <v>1882.2099447513815</v>
      </c>
      <c r="T82" s="15">
        <f t="shared" si="15"/>
        <v>5.3642983425414377</v>
      </c>
      <c r="U82" s="15">
        <f t="shared" si="16"/>
        <v>0</v>
      </c>
      <c r="V82" s="15">
        <f t="shared" si="17"/>
        <v>-0.33973889502762428</v>
      </c>
      <c r="W82" s="15">
        <f t="shared" si="18"/>
        <v>0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6.6298342541436467E-5</v>
      </c>
      <c r="E83" s="95">
        <f>F20</f>
        <v>-20.25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-8.2872928176795584E-5</v>
      </c>
      <c r="K83" s="17">
        <f>IF(J83&lt;N75,H83,IF(J83&lt;(N75+C83),H83+(J83-N75)*I83/C83,0.9))</f>
        <v>0.65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8.2872928176795584E-5</v>
      </c>
      <c r="S83" s="32">
        <f t="shared" si="14"/>
        <v>169.06077348066296</v>
      </c>
      <c r="T83" s="15">
        <f t="shared" si="15"/>
        <v>0.48182320441988946</v>
      </c>
      <c r="U83" s="15">
        <f t="shared" si="16"/>
        <v>0</v>
      </c>
      <c r="V83" s="15">
        <f t="shared" si="17"/>
        <v>-9.1546408839778992E-2</v>
      </c>
      <c r="W83" s="15">
        <f t="shared" si="18"/>
        <v>0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2.6022099447513812E-3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2.6022099447513812E-3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2.6022099447513812E-3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1515.7</v>
      </c>
      <c r="J87" s="18">
        <f>G70</f>
        <v>5.7687500000000007</v>
      </c>
      <c r="K87" s="36">
        <f>G70</f>
        <v>5.7687500000000007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2.6022099447513812E-3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2.6022099447513812E-3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2.6022099447513812E-3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2.6022099447513812E-3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360.73660000000001</v>
      </c>
      <c r="C91" s="18">
        <f>IFERROR(B91*K87/100,0)</f>
        <v>20.809992612500004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2.6022099447513812E-3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2.6022099447513812E-3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2.6022099447513812E-3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2.6022099447513812E-3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2.6022099447513812E-3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2.6022099447513812E-3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1.9</v>
      </c>
      <c r="B97" s="37">
        <f>C91+V78+W78</f>
        <v>30.159453827969621</v>
      </c>
      <c r="C97" s="37">
        <f>B91+T78+U78</f>
        <v>441.76603646408842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2.6022099447513812E-3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2.6022099447513812E-3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2.6022099447513812E-3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2.6022099447513812E-3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2.6022099447513812E-3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2.6022099447513812E-3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8.2872928176795584E-5</v>
      </c>
      <c r="S103" s="32">
        <f t="shared" si="14"/>
        <v>169.06077348066296</v>
      </c>
      <c r="T103" s="15">
        <f t="shared" si="15"/>
        <v>0.48182320441988946</v>
      </c>
      <c r="U103" s="15">
        <f t="shared" si="16"/>
        <v>0</v>
      </c>
      <c r="V103" s="15">
        <f t="shared" si="17"/>
        <v>-9.1546408839778992E-2</v>
      </c>
      <c r="W103" s="15">
        <f t="shared" si="18"/>
        <v>0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2.6022099447513812E-3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2.6022099447513812E-3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2.6022099447513812E-3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2.6022099447513812E-3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2.6022099447513812E-3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2.6022099447513812E-3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2.6022099447513812E-3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2.6022099447513812E-3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2.6022099447513812E-3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2.6022099447513812E-3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2.6022099447513812E-3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2.6022099447513812E-3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2.6022099447513812E-3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2.6022099447513812E-3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2.6022099447513812E-3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2.6022099447513812E-3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2.6022099447513812E-3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2.6022099447513812E-3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2.6022099447513812E-3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8.2872928176795584E-5</v>
      </c>
      <c r="S123" s="32">
        <f t="shared" si="14"/>
        <v>169.06077348066296</v>
      </c>
      <c r="T123" s="15">
        <f t="shared" si="15"/>
        <v>0.48182320441988946</v>
      </c>
      <c r="U123" s="15">
        <f t="shared" si="16"/>
        <v>0</v>
      </c>
      <c r="V123" s="15">
        <f t="shared" si="17"/>
        <v>-9.1546408839778992E-2</v>
      </c>
      <c r="W123" s="15">
        <f t="shared" si="18"/>
        <v>0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2.6022099447513812E-3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2.6022099447513812E-3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2.6022099447513812E-3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2.6022099447513812E-3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2.6022099447513812E-3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2.6022099447513812E-3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2.6022099447513812E-3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2.6022099447513812E-3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2.6022099447513812E-3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2.6022099447513812E-3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2.6022099447513812E-3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2.6022099447513812E-3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2.6022099447513812E-3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2.6022099447513812E-3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2.6022099447513812E-3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2.6022099447513812E-3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2.6022099447513812E-3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1.7624309392265196E-3</v>
      </c>
      <c r="S141" s="32">
        <f t="shared" si="14"/>
        <v>3595.3591160220994</v>
      </c>
      <c r="T141" s="15">
        <f t="shared" si="15"/>
        <v>10.246773480662982</v>
      </c>
      <c r="U141" s="15">
        <f t="shared" si="16"/>
        <v>0</v>
      </c>
      <c r="V141" s="15">
        <f t="shared" si="17"/>
        <v>0.64896232044198909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2.85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9.2265193370165758E-4</v>
      </c>
      <c r="S142" s="32">
        <f t="shared" si="14"/>
        <v>1882.2099447513815</v>
      </c>
      <c r="T142" s="15">
        <f t="shared" si="15"/>
        <v>5.3642983425414377</v>
      </c>
      <c r="U142" s="15">
        <f t="shared" si="16"/>
        <v>0</v>
      </c>
      <c r="V142" s="15">
        <f t="shared" si="17"/>
        <v>-0.33973889502762439</v>
      </c>
      <c r="W142" s="15">
        <f t="shared" si="18"/>
        <v>0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8.2872928176795584E-5</v>
      </c>
      <c r="S143" s="32">
        <f t="shared" si="14"/>
        <v>169.06077348066296</v>
      </c>
      <c r="T143" s="15">
        <f t="shared" si="15"/>
        <v>0.48182320441988946</v>
      </c>
      <c r="U143" s="15">
        <f t="shared" si="16"/>
        <v>0</v>
      </c>
      <c r="V143" s="15">
        <f t="shared" si="17"/>
        <v>-9.1546408839778992E-2</v>
      </c>
      <c r="W143" s="15">
        <f t="shared" si="18"/>
        <v>0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2.6022099447513812E-3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2.6022099447513812E-3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2.6022099447513812E-3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2.6022099447513812E-3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2.6022099447513812E-3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2.6022099447513812E-3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2.6022099447513812E-3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2.6022099447513812E-3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2.6022099447513812E-3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2.6022099447513812E-3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2.6022099447513812E-3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2.6022099447513812E-3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2.6022099447513812E-3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2.6022099447513812E-3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2.6022099447513812E-3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2.6022099447513812E-3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2.6022099447513812E-3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2.6022099447513812E-3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2.6022099447513812E-3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2.6022099447513812E-3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2.6022099447513812E-3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2.6022099447513812E-3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2.6022099447513812E-3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2.6022099447513812E-3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2.6022099447513812E-3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2.6022099447513812E-3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2.6022099447513812E-3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2.6022099447513812E-3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2.6022099447513812E-3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2.6022099447513812E-3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2.6022099447513812E-3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2.6022099447513812E-3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2.6022099447513812E-3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2.6022099447513812E-3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2.6022099447513812E-3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2.6022099447513812E-3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2.6022099447513812E-3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2.6022099447513812E-3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2.6022099447513812E-3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2.6022099447513812E-3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2.6022099447513812E-3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2.6022099447513812E-3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2.6022099447513812E-3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2.6022099447513812E-3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2.6022099447513812E-3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2.6022099447513812E-3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2.6022099447513812E-3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2.6022099447513812E-3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2.6022099447513812E-3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2.6022099447513812E-3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2.6022099447513812E-3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2.6022099447513812E-3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2.6022099447513812E-3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2.6022099447513812E-3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2.6022099447513812E-3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2.6022099447513812E-3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2.6022099447513812E-3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2.6022099447513812E-3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2.6022099447513812E-3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2.6022099447513812E-3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2.6022099447513812E-3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2.6022099447513812E-3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2.6022099447513812E-3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2.6022099447513812E-3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2.6022099447513812E-3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2.6022099447513812E-3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2.6022099447513812E-3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2.6022099447513812E-3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2.6022099447513812E-3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2.6022099447513812E-3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2.6022099447513812E-3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2.6022099447513812E-3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2.6022099447513812E-3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2.6022099447513812E-3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2.6022099447513812E-3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2.6022099447513812E-3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2.6022099447513812E-3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2.6022099447513812E-3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2.6022099447513812E-3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2.6022099447513812E-3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2.6022099447513812E-3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2.6022099447513812E-3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2.6022099447513812E-3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2.6022099447513812E-3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2.6022099447513812E-3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2.6022099447513812E-3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2.6022099447513812E-3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2.6022099447513812E-3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2.6022099447513812E-3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2.6022099447513812E-3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2.6022099447513812E-3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2.6022099447513812E-3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2.6022099447513812E-3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2.6022099447513812E-3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2.6022099447513812E-3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2.6022099447513812E-3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2.6022099447513812E-3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2.6022099447513812E-3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2.6022099447513812E-3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2.6022099447513812E-3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2.6022099447513812E-3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2.6022099447513812E-3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2.6022099447513812E-3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2.6022099447513812E-3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2.6022099447513812E-3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2.6022099447513812E-3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2.6022099447513812E-3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2.6022099447513812E-3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2.6022099447513812E-3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2.6022099447513812E-3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2.6022099447513812E-3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2.6022099447513812E-3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2.6022099447513812E-3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2.6022099447513812E-3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2.6022099447513812E-3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2.6022099447513812E-3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2.6022099447513812E-3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2.6022099447513812E-3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2.6022099447513812E-3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2.6022099447513812E-3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2.6022099447513812E-3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2.6022099447513812E-3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2.6022099447513812E-3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2.6022099447513812E-3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2.6022099447513812E-3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2.6022099447513812E-3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2.6022099447513812E-3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2.6022099447513812E-3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2.6022099447513812E-3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2.6022099447513812E-3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2.6022099447513812E-3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2.6022099447513812E-3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2.6022099447513812E-3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2.6022099447513812E-3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2.6022099447513812E-3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2.6022099447513812E-3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2.6022099447513812E-3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2.6022099447513812E-3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2.6022099447513812E-3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2.6022099447513812E-3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2.6022099447513812E-3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2.6022099447513812E-3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2.6022099447513812E-3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2.6022099447513812E-3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2.6022099447513812E-3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2.6022099447513812E-3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2.6022099447513812E-3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2.6022099447513812E-3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2.6022099447513812E-3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2.6022099447513812E-3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2.6022099447513812E-3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2.6022099447513812E-3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2.6022099447513812E-3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2.6022099447513812E-3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2.6022099447513812E-3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2.6022099447513812E-3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2.6022099447513812E-3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2.6022099447513812E-3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2.6022099447513812E-3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2.6022099447513812E-3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2.6022099447513812E-3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2.6022099447513812E-3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2.6022099447513812E-3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2.6022099447513812E-3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2.6022099447513812E-3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2.6022099447513812E-3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2.6022099447513812E-3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2.6022099447513812E-3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2.6022099447513812E-3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2.6022099447513812E-3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2.6022099447513812E-3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2.6022099447513812E-3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2.6022099447513812E-3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2.6022099447513812E-3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2.6022099447513812E-3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2.6022099447513812E-3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2.6022099447513812E-3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2.6022099447513812E-3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2.6022099447513812E-3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2.6022099447513812E-3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2.6022099447513812E-3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2.6022099447513812E-3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2.6022099447513812E-3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2.6022099447513812E-3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2.6022099447513812E-3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2.6022099447513812E-3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2.6022099447513812E-3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2.6022099447513812E-3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2.6022099447513812E-3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2.6022099447513812E-3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2.6022099447513812E-3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2.6022099447513812E-3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2.6022099447513812E-3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2.6022099447513812E-3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2.6022099447513812E-3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2.6022099447513812E-3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2.6022099447513812E-3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2.6022099447513812E-3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2.6022099447513812E-3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2.6022099447513812E-3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2.6022099447513812E-3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2.6022099447513812E-3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2.6022099447513812E-3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2.6022099447513812E-3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2.6022099447513812E-3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2.6022099447513812E-3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2.6022099447513812E-3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2.6022099447513812E-3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2.6022099447513812E-3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2.6022099447513812E-3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2.6022099447513812E-3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2.6022099447513812E-3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2.6022099447513812E-3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2.6022099447513812E-3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2.6022099447513812E-3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2.6022099447513812E-3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2.6022099447513812E-3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2.6022099447513812E-3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2.6022099447513812E-3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2.6022099447513812E-3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2.6022099447513812E-3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2.6022099447513812E-3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2.6022099447513812E-3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2.6022099447513812E-3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2.6022099447513812E-3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2.6022099447513812E-3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2.6022099447513812E-3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2.6022099447513812E-3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2.6022099447513812E-3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2.6022099447513812E-3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2.6022099447513812E-3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2.6022099447513812E-3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2.6022099447513812E-3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2.6022099447513812E-3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2.6022099447513812E-3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2.6022099447513812E-3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2.6022099447513812E-3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2.6022099447513812E-3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2.6022099447513812E-3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2.6022099447513812E-3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2.6022099447513812E-3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2.6022099447513812E-3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2.6022099447513812E-3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2.6022099447513812E-3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2.6022099447513812E-3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2.6022099447513812E-3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2.6022099447513812E-3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2.6022099447513812E-3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2.6022099447513812E-3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2.6022099447513812E-3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2.6022099447513812E-3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2.6022099447513812E-3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2.6022099447513812E-3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2.6022099447513812E-3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2.6022099447513812E-3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2.6022099447513812E-3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2.6022099447513812E-3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2.6022099447513812E-3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2.6022099447513812E-3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2.6022099447513812E-3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2.6022099447513812E-3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2.6022099447513812E-3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2.6022099447513812E-3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2.6022099447513812E-3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2.6022099447513812E-3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2.6022099447513812E-3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2.6022099447513812E-3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2.6022099447513812E-3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2.6022099447513812E-3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2.6022099447513812E-3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2.6022099447513812E-3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2.6022099447513812E-3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2.6022099447513812E-3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2.6022099447513812E-3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2.6022099447513812E-3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2.6022099447513812E-3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2.6022099447513812E-3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2.6022099447513812E-3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2.6022099447513812E-3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2.6022099447513812E-3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2.6022099447513812E-3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2.6022099447513812E-3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2.6022099447513812E-3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2.6022099447513812E-3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2.6022099447513812E-3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2.6022099447513812E-3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2.6022099447513812E-3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2.6022099447513812E-3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2.6022099447513812E-3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2.6022099447513812E-3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2.6022099447513812E-3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2.6022099447513812E-3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2.6022099447513812E-3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2.6022099447513812E-3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2.6022099447513812E-3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2.6022099447513812E-3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2.6022099447513812E-3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2.6022099447513812E-3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2.6022099447513812E-3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2.6022099447513812E-3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2.6022099447513812E-3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2.6022099447513812E-3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2.6022099447513812E-3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2.6022099447513812E-3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2.6022099447513812E-3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2.6022099447513812E-3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2.6022099447513812E-3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2.6022099447513812E-3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2.6022099447513812E-3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2.6022099447513812E-3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2.6022099447513812E-3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2.6022099447513812E-3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2.6022099447513812E-3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2.6022099447513812E-3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2.6022099447513812E-3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2.6022099447513812E-3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2.6022099447513812E-3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2.6022099447513812E-3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2.6022099447513812E-3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2.6022099447513812E-3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2.6022099447513812E-3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2.6022099447513812E-3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2.6022099447513812E-3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2.6022099447513812E-3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2.6022099447513812E-3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2.6022099447513812E-3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2.6022099447513812E-3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2.6022099447513812E-3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2.6022099447513812E-3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2.6022099447513812E-3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2.6022099447513812E-3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2.6022099447513812E-3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2.6022099447513812E-3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2.6022099447513812E-3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2.6022099447513812E-3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2.6022099447513812E-3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516AA1AF-4773-47C0-8DC3-0AA82B9EAC1B}">
      <formula1>"mm,cm,m"</formula1>
    </dataValidation>
    <dataValidation type="list" sqref="E7" xr:uid="{F179658A-AABE-4834-AA8B-896055E9C318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9E5C-744C-4729-8EB8-F4942B3E485C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2</v>
      </c>
      <c r="E1" s="89" t="s">
        <v>174</v>
      </c>
    </row>
    <row r="2" spans="1:9" ht="16.75">
      <c r="A2" s="71" t="s">
        <v>94</v>
      </c>
      <c r="B2" s="73">
        <f>D1/20</f>
        <v>0.1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0.23499999999999999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-13.25</v>
      </c>
      <c r="C20" s="74" t="s">
        <v>118</v>
      </c>
      <c r="D20" s="70">
        <f>$B$20*$B$12</f>
        <v>-13.25</v>
      </c>
      <c r="E20" s="92" t="s">
        <v>175</v>
      </c>
      <c r="F20" s="70">
        <f>$B$21 + $B$2*($D$21-$B$21)</f>
        <v>-20</v>
      </c>
      <c r="G20" s="93">
        <f>MIN(D15:D18)</f>
        <v>-20</v>
      </c>
      <c r="H20" s="93">
        <f>F20</f>
        <v>-20</v>
      </c>
      <c r="I20" s="94">
        <f>D21-F20</f>
        <v>45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-20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-13.25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-13.25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-13.25</v>
      </c>
      <c r="D34" s="79">
        <f t="shared" ref="D34:E41" si="2">IF(ISNA(B34),NA(),B34*$B$12)</f>
        <v>-20</v>
      </c>
      <c r="E34" s="79">
        <f t="shared" si="2"/>
        <v>-13.25</v>
      </c>
      <c r="F34" s="79">
        <f t="shared" ref="F34:F41" si="3">IF($A34&gt;$B$30,"",B34*M34-L34*C34)</f>
        <v>-765</v>
      </c>
      <c r="G34" s="79">
        <f t="shared" ref="G34:G41" si="4">IF($A34&gt;$B$30,"",(B34+L34)*F34)</f>
        <v>30600</v>
      </c>
      <c r="H34" s="79">
        <f t="shared" ref="H34:H41" si="5">IF($A34&gt;$B$30,"",(C34+M34)*F34)</f>
        <v>-8988.75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-765</v>
      </c>
      <c r="G36" s="79">
        <f t="shared" si="4"/>
        <v>-30600</v>
      </c>
      <c r="H36" s="79">
        <f t="shared" si="5"/>
        <v>-8988.75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-13.25</v>
      </c>
    </row>
    <row r="37" spans="1:13">
      <c r="A37" s="77">
        <v>4</v>
      </c>
      <c r="B37" s="79">
        <f t="shared" si="0"/>
        <v>20</v>
      </c>
      <c r="C37" s="79">
        <f t="shared" si="1"/>
        <v>-13.25</v>
      </c>
      <c r="D37" s="79">
        <f t="shared" si="2"/>
        <v>20</v>
      </c>
      <c r="E37" s="79">
        <f t="shared" si="2"/>
        <v>-13.25</v>
      </c>
      <c r="F37" s="79">
        <f t="shared" si="3"/>
        <v>-530</v>
      </c>
      <c r="G37" s="79">
        <f t="shared" si="4"/>
        <v>0</v>
      </c>
      <c r="H37" s="79">
        <f t="shared" si="5"/>
        <v>14045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-13.25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-13.25</v>
      </c>
      <c r="D42" s="79">
        <f>IF($B$30&lt;1,NA(),D34)</f>
        <v>-20</v>
      </c>
      <c r="E42" s="79">
        <f>IF($B$30&lt;1,NA(),E34)</f>
        <v>-13.25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-1530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1530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5.875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-13.25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5.875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-16.125</v>
      </c>
    </row>
    <row r="61" spans="6:7" hidden="1">
      <c r="F61" s="78">
        <f>G54+G56/2</f>
        <v>22</v>
      </c>
      <c r="G61" s="78">
        <f>G55+G56/2</f>
        <v>27.875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-13.25</v>
      </c>
    </row>
    <row r="66" spans="1:23" hidden="1">
      <c r="F66" s="78">
        <f>F61</f>
        <v>22</v>
      </c>
      <c r="G66" s="78">
        <f>$D$20</f>
        <v>-13.25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5.875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6.666666666666667E-5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22.800000000000004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80.438400000000016</v>
      </c>
      <c r="U78" s="34">
        <f>SUM(U80:U479)</f>
        <v>0</v>
      </c>
      <c r="V78" s="34">
        <f t="shared" ref="V78:W78" si="11">SUM(V80:V479)</f>
        <v>9.4245066666666695</v>
      </c>
      <c r="W78" s="34">
        <f t="shared" si="11"/>
        <v>0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2.6000000000000003E-3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1.7555555555555558E-3</v>
      </c>
      <c r="S81" s="32">
        <f t="shared" ref="S81:S144" si="14">IF(R81&lt;0,-1*IF(ABS(R81)&gt;$N$75,$M$75,$M$75*ABS(R81)/$N$75),IF(ABS(R81)&gt;$N$75,$M$75,$M$75*ABS(R81)/$N$75))</f>
        <v>3581.3333333333335</v>
      </c>
      <c r="T81" s="15">
        <f t="shared" ref="T81:T144" si="15">IF(R81&lt;0,0,Q81*S81)/1000</f>
        <v>10.206800000000001</v>
      </c>
      <c r="U81" s="15">
        <f t="shared" ref="U81:U144" si="16">IF(R81&gt;0,0,Q81*S81)/1000</f>
        <v>0</v>
      </c>
      <c r="V81" s="15">
        <f t="shared" ref="V81:V144" si="17">T81*P81/100</f>
        <v>0.64643066666666715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2.85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9.1111111111111124E-4</v>
      </c>
      <c r="S82" s="32">
        <f t="shared" si="14"/>
        <v>1858.6666666666667</v>
      </c>
      <c r="T82" s="15">
        <f t="shared" si="15"/>
        <v>5.297200000000001</v>
      </c>
      <c r="U82" s="15">
        <f t="shared" si="16"/>
        <v>0</v>
      </c>
      <c r="V82" s="15">
        <f t="shared" si="17"/>
        <v>-0.33548933333333331</v>
      </c>
      <c r="W82" s="15">
        <f t="shared" si="18"/>
        <v>0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6.666666666666667E-5</v>
      </c>
      <c r="E83" s="95">
        <f>F20</f>
        <v>-20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-6.666666666666667E-5</v>
      </c>
      <c r="K83" s="17">
        <f>IF(J83&lt;N75,H83,IF(J83&lt;(N75+C83),H83+(J83-N75)*I83/C83,0.9))</f>
        <v>0.65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6.666666666666667E-5</v>
      </c>
      <c r="S83" s="32">
        <f t="shared" si="14"/>
        <v>136</v>
      </c>
      <c r="T83" s="15">
        <f t="shared" si="15"/>
        <v>0.3876</v>
      </c>
      <c r="U83" s="15">
        <f t="shared" si="16"/>
        <v>0</v>
      </c>
      <c r="V83" s="15">
        <f t="shared" si="17"/>
        <v>-7.3644000000000001E-2</v>
      </c>
      <c r="W83" s="15">
        <f t="shared" si="18"/>
        <v>0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2.6000000000000003E-3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2.6000000000000003E-3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2.6000000000000003E-3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1507.2</v>
      </c>
      <c r="J87" s="18">
        <f>G70</f>
        <v>5.875</v>
      </c>
      <c r="K87" s="36">
        <f>G70</f>
        <v>5.875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2.6000000000000003E-3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2.6000000000000003E-3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2.6000000000000003E-3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2.6000000000000003E-3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358.71360000000004</v>
      </c>
      <c r="C91" s="18">
        <f>IFERROR(B91*K87/100,0)</f>
        <v>21.074424000000004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2.6000000000000003E-3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2.6000000000000003E-3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2.6000000000000003E-3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2.6000000000000003E-3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2.6000000000000003E-3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2.6000000000000003E-3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2</v>
      </c>
      <c r="B97" s="37">
        <f>C91+V78+W78</f>
        <v>30.498930666666674</v>
      </c>
      <c r="C97" s="37">
        <f>B91+T78+U78</f>
        <v>439.15200000000004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2.6000000000000003E-3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2.6000000000000003E-3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2.6000000000000003E-3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2.6000000000000003E-3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2.6000000000000003E-3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2.6000000000000003E-3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6.666666666666667E-5</v>
      </c>
      <c r="S103" s="32">
        <f t="shared" si="14"/>
        <v>136</v>
      </c>
      <c r="T103" s="15">
        <f t="shared" si="15"/>
        <v>0.3876</v>
      </c>
      <c r="U103" s="15">
        <f t="shared" si="16"/>
        <v>0</v>
      </c>
      <c r="V103" s="15">
        <f t="shared" si="17"/>
        <v>-7.3644000000000001E-2</v>
      </c>
      <c r="W103" s="15">
        <f t="shared" si="18"/>
        <v>0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2.6000000000000003E-3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2.6000000000000003E-3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2.6000000000000003E-3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2.6000000000000003E-3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2.6000000000000003E-3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2.6000000000000003E-3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2.6000000000000003E-3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2.6000000000000003E-3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2.6000000000000003E-3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2.6000000000000003E-3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2.6000000000000003E-3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2.6000000000000003E-3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2.6000000000000003E-3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2.6000000000000003E-3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2.6000000000000003E-3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2.6000000000000003E-3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2.6000000000000003E-3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2.6000000000000003E-3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2.6000000000000003E-3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6.666666666666667E-5</v>
      </c>
      <c r="S123" s="32">
        <f t="shared" si="14"/>
        <v>136</v>
      </c>
      <c r="T123" s="15">
        <f t="shared" si="15"/>
        <v>0.3876</v>
      </c>
      <c r="U123" s="15">
        <f t="shared" si="16"/>
        <v>0</v>
      </c>
      <c r="V123" s="15">
        <f t="shared" si="17"/>
        <v>-7.3644000000000001E-2</v>
      </c>
      <c r="W123" s="15">
        <f t="shared" si="18"/>
        <v>0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2.6000000000000003E-3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2.6000000000000003E-3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2.6000000000000003E-3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2.6000000000000003E-3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2.6000000000000003E-3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2.6000000000000003E-3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2.6000000000000003E-3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2.6000000000000003E-3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2.6000000000000003E-3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2.6000000000000003E-3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2.6000000000000003E-3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2.6000000000000003E-3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2.6000000000000003E-3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2.6000000000000003E-3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2.6000000000000003E-3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2.6000000000000003E-3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2.6000000000000003E-3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1.7555555555555558E-3</v>
      </c>
      <c r="S141" s="32">
        <f t="shared" si="14"/>
        <v>3581.3333333333335</v>
      </c>
      <c r="T141" s="15">
        <f t="shared" si="15"/>
        <v>10.206800000000001</v>
      </c>
      <c r="U141" s="15">
        <f t="shared" si="16"/>
        <v>0</v>
      </c>
      <c r="V141" s="15">
        <f t="shared" si="17"/>
        <v>0.64643066666666682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2.85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9.1111111111111124E-4</v>
      </c>
      <c r="S142" s="32">
        <f t="shared" si="14"/>
        <v>1858.6666666666667</v>
      </c>
      <c r="T142" s="15">
        <f t="shared" si="15"/>
        <v>5.297200000000001</v>
      </c>
      <c r="U142" s="15">
        <f t="shared" si="16"/>
        <v>0</v>
      </c>
      <c r="V142" s="15">
        <f t="shared" si="17"/>
        <v>-0.33548933333333336</v>
      </c>
      <c r="W142" s="15">
        <f t="shared" si="18"/>
        <v>0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6.666666666666667E-5</v>
      </c>
      <c r="S143" s="32">
        <f t="shared" si="14"/>
        <v>136</v>
      </c>
      <c r="T143" s="15">
        <f t="shared" si="15"/>
        <v>0.3876</v>
      </c>
      <c r="U143" s="15">
        <f t="shared" si="16"/>
        <v>0</v>
      </c>
      <c r="V143" s="15">
        <f t="shared" si="17"/>
        <v>-7.3644000000000001E-2</v>
      </c>
      <c r="W143" s="15">
        <f t="shared" si="18"/>
        <v>0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2.6000000000000003E-3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2.6000000000000003E-3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2.6000000000000003E-3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2.6000000000000003E-3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2.6000000000000003E-3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2.6000000000000003E-3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2.6000000000000003E-3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2.6000000000000003E-3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2.6000000000000003E-3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2.6000000000000003E-3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2.6000000000000003E-3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2.6000000000000003E-3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2.6000000000000003E-3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2.6000000000000003E-3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2.6000000000000003E-3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2.6000000000000003E-3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2.6000000000000003E-3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2.6000000000000003E-3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2.6000000000000003E-3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2.6000000000000003E-3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2.6000000000000003E-3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2.6000000000000003E-3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2.6000000000000003E-3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2.6000000000000003E-3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2.6000000000000003E-3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2.6000000000000003E-3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2.6000000000000003E-3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2.6000000000000003E-3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2.6000000000000003E-3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2.6000000000000003E-3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2.6000000000000003E-3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2.6000000000000003E-3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2.6000000000000003E-3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2.6000000000000003E-3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2.6000000000000003E-3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2.6000000000000003E-3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2.6000000000000003E-3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2.6000000000000003E-3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2.6000000000000003E-3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2.6000000000000003E-3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2.6000000000000003E-3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2.6000000000000003E-3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2.6000000000000003E-3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2.6000000000000003E-3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2.6000000000000003E-3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2.6000000000000003E-3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2.6000000000000003E-3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2.6000000000000003E-3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2.6000000000000003E-3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2.6000000000000003E-3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2.6000000000000003E-3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2.6000000000000003E-3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2.6000000000000003E-3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2.6000000000000003E-3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2.6000000000000003E-3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2.6000000000000003E-3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2.6000000000000003E-3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2.6000000000000003E-3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2.6000000000000003E-3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2.6000000000000003E-3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2.6000000000000003E-3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2.6000000000000003E-3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2.6000000000000003E-3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2.6000000000000003E-3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2.6000000000000003E-3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2.6000000000000003E-3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2.6000000000000003E-3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2.6000000000000003E-3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2.6000000000000003E-3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2.6000000000000003E-3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2.6000000000000003E-3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2.6000000000000003E-3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2.6000000000000003E-3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2.6000000000000003E-3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2.6000000000000003E-3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2.6000000000000003E-3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2.6000000000000003E-3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2.6000000000000003E-3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2.6000000000000003E-3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2.6000000000000003E-3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2.6000000000000003E-3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2.6000000000000003E-3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2.6000000000000003E-3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2.6000000000000003E-3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2.6000000000000003E-3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2.6000000000000003E-3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2.6000000000000003E-3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2.6000000000000003E-3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2.6000000000000003E-3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2.6000000000000003E-3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2.6000000000000003E-3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2.6000000000000003E-3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2.6000000000000003E-3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2.6000000000000003E-3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2.6000000000000003E-3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2.6000000000000003E-3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2.6000000000000003E-3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2.6000000000000003E-3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2.6000000000000003E-3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2.6000000000000003E-3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2.6000000000000003E-3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2.6000000000000003E-3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2.6000000000000003E-3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2.6000000000000003E-3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2.6000000000000003E-3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2.6000000000000003E-3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2.6000000000000003E-3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2.6000000000000003E-3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2.6000000000000003E-3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2.6000000000000003E-3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2.6000000000000003E-3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2.6000000000000003E-3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2.6000000000000003E-3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2.6000000000000003E-3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2.6000000000000003E-3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2.6000000000000003E-3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2.6000000000000003E-3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2.6000000000000003E-3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2.6000000000000003E-3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2.6000000000000003E-3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2.6000000000000003E-3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2.6000000000000003E-3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2.6000000000000003E-3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2.6000000000000003E-3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2.6000000000000003E-3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2.6000000000000003E-3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2.6000000000000003E-3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2.6000000000000003E-3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2.6000000000000003E-3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2.6000000000000003E-3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2.6000000000000003E-3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2.6000000000000003E-3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2.6000000000000003E-3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2.6000000000000003E-3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2.6000000000000003E-3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2.6000000000000003E-3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2.6000000000000003E-3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2.6000000000000003E-3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2.6000000000000003E-3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2.6000000000000003E-3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2.6000000000000003E-3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2.6000000000000003E-3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2.6000000000000003E-3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2.6000000000000003E-3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2.6000000000000003E-3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2.6000000000000003E-3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2.6000000000000003E-3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2.6000000000000003E-3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2.6000000000000003E-3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2.6000000000000003E-3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2.6000000000000003E-3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2.6000000000000003E-3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2.6000000000000003E-3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2.6000000000000003E-3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2.6000000000000003E-3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2.6000000000000003E-3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2.6000000000000003E-3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2.6000000000000003E-3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2.6000000000000003E-3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2.6000000000000003E-3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2.6000000000000003E-3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2.6000000000000003E-3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2.6000000000000003E-3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2.6000000000000003E-3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2.6000000000000003E-3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2.6000000000000003E-3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2.6000000000000003E-3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2.6000000000000003E-3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2.6000000000000003E-3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2.6000000000000003E-3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2.6000000000000003E-3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2.6000000000000003E-3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2.6000000000000003E-3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2.6000000000000003E-3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2.6000000000000003E-3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2.6000000000000003E-3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2.6000000000000003E-3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2.6000000000000003E-3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2.6000000000000003E-3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2.6000000000000003E-3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2.6000000000000003E-3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2.6000000000000003E-3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2.6000000000000003E-3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2.6000000000000003E-3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2.6000000000000003E-3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2.6000000000000003E-3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2.6000000000000003E-3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2.6000000000000003E-3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2.6000000000000003E-3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2.6000000000000003E-3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2.6000000000000003E-3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2.6000000000000003E-3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2.6000000000000003E-3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2.6000000000000003E-3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2.6000000000000003E-3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2.6000000000000003E-3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2.6000000000000003E-3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2.6000000000000003E-3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2.6000000000000003E-3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2.6000000000000003E-3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2.6000000000000003E-3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2.6000000000000003E-3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2.6000000000000003E-3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2.6000000000000003E-3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2.6000000000000003E-3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2.6000000000000003E-3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2.6000000000000003E-3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2.6000000000000003E-3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2.6000000000000003E-3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2.6000000000000003E-3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2.6000000000000003E-3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2.6000000000000003E-3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2.6000000000000003E-3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2.6000000000000003E-3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2.6000000000000003E-3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2.6000000000000003E-3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2.6000000000000003E-3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2.6000000000000003E-3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2.6000000000000003E-3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2.6000000000000003E-3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2.6000000000000003E-3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2.6000000000000003E-3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2.6000000000000003E-3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2.6000000000000003E-3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2.6000000000000003E-3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2.6000000000000003E-3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2.6000000000000003E-3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2.6000000000000003E-3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2.6000000000000003E-3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2.6000000000000003E-3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2.6000000000000003E-3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2.6000000000000003E-3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2.6000000000000003E-3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2.6000000000000003E-3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2.6000000000000003E-3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2.6000000000000003E-3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2.6000000000000003E-3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2.6000000000000003E-3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2.6000000000000003E-3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2.6000000000000003E-3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2.6000000000000003E-3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2.6000000000000003E-3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2.6000000000000003E-3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2.6000000000000003E-3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2.6000000000000003E-3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2.6000000000000003E-3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2.6000000000000003E-3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2.6000000000000003E-3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2.6000000000000003E-3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2.6000000000000003E-3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2.6000000000000003E-3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2.6000000000000003E-3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2.6000000000000003E-3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2.6000000000000003E-3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2.6000000000000003E-3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2.6000000000000003E-3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2.6000000000000003E-3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2.6000000000000003E-3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2.6000000000000003E-3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2.6000000000000003E-3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2.6000000000000003E-3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2.6000000000000003E-3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2.6000000000000003E-3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2.6000000000000003E-3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2.6000000000000003E-3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2.6000000000000003E-3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2.6000000000000003E-3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2.6000000000000003E-3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2.6000000000000003E-3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2.6000000000000003E-3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2.6000000000000003E-3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2.6000000000000003E-3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2.6000000000000003E-3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2.6000000000000003E-3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2.6000000000000003E-3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2.6000000000000003E-3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2.6000000000000003E-3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2.6000000000000003E-3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2.6000000000000003E-3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2.6000000000000003E-3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2.6000000000000003E-3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2.6000000000000003E-3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2.6000000000000003E-3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2.6000000000000003E-3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2.6000000000000003E-3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2.6000000000000003E-3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2.6000000000000003E-3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2.6000000000000003E-3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2.6000000000000003E-3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2.6000000000000003E-3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2.6000000000000003E-3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2.6000000000000003E-3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2.6000000000000003E-3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2.6000000000000003E-3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2.6000000000000003E-3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2.6000000000000003E-3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2.6000000000000003E-3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2.6000000000000003E-3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2.6000000000000003E-3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2.6000000000000003E-3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2.6000000000000003E-3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2.6000000000000003E-3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2.6000000000000003E-3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2.6000000000000003E-3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2.6000000000000003E-3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2.6000000000000003E-3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2.6000000000000003E-3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2.6000000000000003E-3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2.6000000000000003E-3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2.6000000000000003E-3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2.6000000000000003E-3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2.6000000000000003E-3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2.6000000000000003E-3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2.6000000000000003E-3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2.6000000000000003E-3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2.6000000000000003E-3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2.6000000000000003E-3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2.6000000000000003E-3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2.6000000000000003E-3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2.6000000000000003E-3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2.6000000000000003E-3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2.6000000000000003E-3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2.6000000000000003E-3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2.6000000000000003E-3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2.6000000000000003E-3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2.6000000000000003E-3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2.6000000000000003E-3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2.6000000000000003E-3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2.6000000000000003E-3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2.6000000000000003E-3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2.6000000000000003E-3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2.6000000000000003E-3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2.6000000000000003E-3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2.6000000000000003E-3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2.6000000000000003E-3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2.6000000000000003E-3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B1D265A6-F350-42F2-8017-DE023B91C294}">
      <formula1>"mm,cm,m"</formula1>
    </dataValidation>
    <dataValidation type="list" sqref="E7" xr:uid="{579ECF00-1D87-408D-8C6E-09363A47DB81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FC8C-95C0-4B38-A571-E9A5C9444ED1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3</v>
      </c>
      <c r="E1" s="89" t="s">
        <v>174</v>
      </c>
    </row>
    <row r="2" spans="1:9" ht="16.75">
      <c r="A2" s="71" t="s">
        <v>94</v>
      </c>
      <c r="B2" s="73">
        <f>D1/20</f>
        <v>0.15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0.27750000000000008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-11.124999999999996</v>
      </c>
      <c r="C20" s="74" t="s">
        <v>118</v>
      </c>
      <c r="D20" s="70">
        <f>$B$20*$B$12</f>
        <v>-11.124999999999996</v>
      </c>
      <c r="E20" s="92" t="s">
        <v>175</v>
      </c>
      <c r="F20" s="70">
        <f>$B$21 + $B$2*($D$21-$B$21)</f>
        <v>-17.5</v>
      </c>
      <c r="G20" s="93">
        <f>MIN(D15:D18)</f>
        <v>-20</v>
      </c>
      <c r="H20" s="93">
        <f>F20</f>
        <v>-17.5</v>
      </c>
      <c r="I20" s="94">
        <f>D21-F20</f>
        <v>42.5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-17.5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-11.124999999999996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-11.124999999999996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-11.124999999999996</v>
      </c>
      <c r="D34" s="79">
        <f t="shared" ref="D34:E41" si="2">IF(ISNA(B34),NA(),B34*$B$12)</f>
        <v>-20</v>
      </c>
      <c r="E34" s="79">
        <f t="shared" si="2"/>
        <v>-11.124999999999996</v>
      </c>
      <c r="F34" s="79">
        <f t="shared" ref="F34:F41" si="3">IF($A34&gt;$B$30,"",B34*M34-L34*C34)</f>
        <v>-722.5</v>
      </c>
      <c r="G34" s="79">
        <f t="shared" ref="G34:G41" si="4">IF($A34&gt;$B$30,"",(B34+L34)*F34)</f>
        <v>28900</v>
      </c>
      <c r="H34" s="79">
        <f t="shared" ref="H34:H41" si="5">IF($A34&gt;$B$30,"",(C34+M34)*F34)</f>
        <v>-10024.687500000002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-722.5</v>
      </c>
      <c r="G36" s="79">
        <f t="shared" si="4"/>
        <v>-28900</v>
      </c>
      <c r="H36" s="79">
        <f t="shared" si="5"/>
        <v>-10024.687500000002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-11.124999999999996</v>
      </c>
    </row>
    <row r="37" spans="1:13">
      <c r="A37" s="77">
        <v>4</v>
      </c>
      <c r="B37" s="79">
        <f t="shared" si="0"/>
        <v>20</v>
      </c>
      <c r="C37" s="79">
        <f t="shared" si="1"/>
        <v>-11.124999999999996</v>
      </c>
      <c r="D37" s="79">
        <f t="shared" si="2"/>
        <v>20</v>
      </c>
      <c r="E37" s="79">
        <f t="shared" si="2"/>
        <v>-11.124999999999996</v>
      </c>
      <c r="F37" s="79">
        <f t="shared" si="3"/>
        <v>-444.99999999999989</v>
      </c>
      <c r="G37" s="79">
        <f t="shared" si="4"/>
        <v>0</v>
      </c>
      <c r="H37" s="79">
        <f t="shared" si="5"/>
        <v>9901.2499999999945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-11.124999999999996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-11.124999999999996</v>
      </c>
      <c r="D42" s="79">
        <f>IF($B$30&lt;1,NA(),D34)</f>
        <v>-20</v>
      </c>
      <c r="E42" s="79">
        <f>IF($B$30&lt;1,NA(),E34)</f>
        <v>-11.124999999999996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-1445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1445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6.9375000000000009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-11.124999999999996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6.9375000000000018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-15.062499999999998</v>
      </c>
    </row>
    <row r="61" spans="6:7" hidden="1">
      <c r="F61" s="78">
        <f>G54+G56/2</f>
        <v>22</v>
      </c>
      <c r="G61" s="78">
        <f>G55+G56/2</f>
        <v>28.9375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-11.124999999999996</v>
      </c>
    </row>
    <row r="66" spans="1:23" hidden="1">
      <c r="F66" s="78">
        <f>F61</f>
        <v>22</v>
      </c>
      <c r="G66" s="78">
        <f>$D$20</f>
        <v>-11.124999999999996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6.9375000000000009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-1.0588235294117649E-4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22.800000000000004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76.608000000000004</v>
      </c>
      <c r="U78" s="34">
        <f>SUM(U80:U479)</f>
        <v>-2.4624000000000001</v>
      </c>
      <c r="V78" s="34">
        <f t="shared" ref="V78:W78" si="11">SUM(V80:V479)</f>
        <v>9.755664000000003</v>
      </c>
      <c r="W78" s="34">
        <f t="shared" si="11"/>
        <v>0.46785600000000005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2.5764705882352942E-3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1.682352941176471E-3</v>
      </c>
      <c r="S81" s="32">
        <f t="shared" ref="S81:S144" si="14">IF(R81&lt;0,-1*IF(ABS(R81)&gt;$N$75,$M$75,$M$75*ABS(R81)/$N$75),IF(ABS(R81)&gt;$N$75,$M$75,$M$75*ABS(R81)/$N$75))</f>
        <v>3432.0000000000005</v>
      </c>
      <c r="T81" s="15">
        <f t="shared" ref="T81:T144" si="15">IF(R81&lt;0,0,Q81*S81)/1000</f>
        <v>9.7812000000000001</v>
      </c>
      <c r="U81" s="15">
        <f t="shared" ref="U81:U144" si="16">IF(R81&gt;0,0,Q81*S81)/1000</f>
        <v>0</v>
      </c>
      <c r="V81" s="15">
        <f t="shared" ref="V81:V144" si="17">T81*P81/100</f>
        <v>0.61947600000000025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2.85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7.8823529411764721E-4</v>
      </c>
      <c r="S82" s="32">
        <f t="shared" si="14"/>
        <v>1608</v>
      </c>
      <c r="T82" s="15">
        <f t="shared" si="15"/>
        <v>4.5827999999999998</v>
      </c>
      <c r="U82" s="15">
        <f t="shared" si="16"/>
        <v>0</v>
      </c>
      <c r="V82" s="15">
        <f t="shared" si="17"/>
        <v>-0.29024399999999989</v>
      </c>
      <c r="W82" s="15">
        <f t="shared" si="18"/>
        <v>0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7.0588235294117654E-5</v>
      </c>
      <c r="E83" s="95">
        <f>F20</f>
        <v>-17.5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1.0588235294117649E-4</v>
      </c>
      <c r="K83" s="17">
        <f>IF(J83&lt;N75,H83,IF(J83&lt;(N75+C83),H83+(J83-N75)*I83/C83,0.9))</f>
        <v>0.65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-1.0588235294117649E-4</v>
      </c>
      <c r="S83" s="32">
        <f t="shared" si="14"/>
        <v>-216</v>
      </c>
      <c r="T83" s="15">
        <f t="shared" si="15"/>
        <v>0</v>
      </c>
      <c r="U83" s="15">
        <f t="shared" si="16"/>
        <v>-0.61560000000000004</v>
      </c>
      <c r="V83" s="15">
        <f t="shared" si="17"/>
        <v>0</v>
      </c>
      <c r="W83" s="15">
        <f t="shared" si="18"/>
        <v>0.11696400000000001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2.5764705882352942E-3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2.5764705882352942E-3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2.5764705882352942E-3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1422.2</v>
      </c>
      <c r="J87" s="18">
        <f>G70</f>
        <v>6.9375000000000009</v>
      </c>
      <c r="K87" s="36">
        <f>G70</f>
        <v>6.9375000000000009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2.5764705882352942E-3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2.5764705882352942E-3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2.5764705882352942E-3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2.5764705882352942E-3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338.48360000000002</v>
      </c>
      <c r="C91" s="18">
        <f>IFERROR(B91*K87/100,0)</f>
        <v>23.482299750000006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2.5764705882352942E-3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2.5764705882352942E-3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2.5764705882352942E-3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2.5764705882352942E-3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2.5764705882352942E-3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2.5764705882352942E-3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3</v>
      </c>
      <c r="B97" s="37">
        <f>C91+V78+W78</f>
        <v>33.705819750000003</v>
      </c>
      <c r="C97" s="37">
        <f>B91+T78+U78</f>
        <v>412.62920000000003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2.5764705882352942E-3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2.5764705882352942E-3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2.5764705882352942E-3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2.5764705882352942E-3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2.5764705882352942E-3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2.5764705882352942E-3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-1.0588235294117649E-4</v>
      </c>
      <c r="S103" s="32">
        <f t="shared" si="14"/>
        <v>-216</v>
      </c>
      <c r="T103" s="15">
        <f t="shared" si="15"/>
        <v>0</v>
      </c>
      <c r="U103" s="15">
        <f t="shared" si="16"/>
        <v>-0.61560000000000004</v>
      </c>
      <c r="V103" s="15">
        <f t="shared" si="17"/>
        <v>0</v>
      </c>
      <c r="W103" s="15">
        <f t="shared" si="18"/>
        <v>0.11696400000000001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2.5764705882352942E-3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2.5764705882352942E-3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2.5764705882352942E-3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2.5764705882352942E-3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2.5764705882352942E-3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2.5764705882352942E-3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2.5764705882352942E-3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2.5764705882352942E-3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2.5764705882352942E-3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2.5764705882352942E-3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2.5764705882352942E-3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2.5764705882352942E-3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2.5764705882352942E-3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2.5764705882352942E-3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2.5764705882352942E-3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2.5764705882352942E-3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2.5764705882352942E-3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2.5764705882352942E-3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2.5764705882352942E-3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-1.0588235294117649E-4</v>
      </c>
      <c r="S123" s="32">
        <f t="shared" si="14"/>
        <v>-216</v>
      </c>
      <c r="T123" s="15">
        <f t="shared" si="15"/>
        <v>0</v>
      </c>
      <c r="U123" s="15">
        <f t="shared" si="16"/>
        <v>-0.61560000000000004</v>
      </c>
      <c r="V123" s="15">
        <f t="shared" si="17"/>
        <v>0</v>
      </c>
      <c r="W123" s="15">
        <f t="shared" si="18"/>
        <v>0.11696400000000001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2.5764705882352942E-3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2.5764705882352942E-3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2.5764705882352942E-3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2.5764705882352942E-3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2.5764705882352942E-3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2.5764705882352942E-3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2.5764705882352942E-3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2.5764705882352942E-3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2.5764705882352942E-3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2.5764705882352942E-3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2.5764705882352942E-3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2.5764705882352942E-3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2.5764705882352942E-3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2.5764705882352942E-3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2.5764705882352942E-3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2.5764705882352942E-3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2.5764705882352942E-3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1.682352941176471E-3</v>
      </c>
      <c r="S141" s="32">
        <f t="shared" si="14"/>
        <v>3432.0000000000005</v>
      </c>
      <c r="T141" s="15">
        <f t="shared" si="15"/>
        <v>9.7812000000000001</v>
      </c>
      <c r="U141" s="15">
        <f t="shared" si="16"/>
        <v>0</v>
      </c>
      <c r="V141" s="15">
        <f t="shared" si="17"/>
        <v>0.61947600000000014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2.85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7.8823529411764721E-4</v>
      </c>
      <c r="S142" s="32">
        <f t="shared" si="14"/>
        <v>1608</v>
      </c>
      <c r="T142" s="15">
        <f t="shared" si="15"/>
        <v>4.5827999999999998</v>
      </c>
      <c r="U142" s="15">
        <f t="shared" si="16"/>
        <v>0</v>
      </c>
      <c r="V142" s="15">
        <f t="shared" si="17"/>
        <v>-0.29024399999999995</v>
      </c>
      <c r="W142" s="15">
        <f t="shared" si="18"/>
        <v>0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-1.0588235294117649E-4</v>
      </c>
      <c r="S143" s="32">
        <f t="shared" si="14"/>
        <v>-216</v>
      </c>
      <c r="T143" s="15">
        <f t="shared" si="15"/>
        <v>0</v>
      </c>
      <c r="U143" s="15">
        <f t="shared" si="16"/>
        <v>-0.61560000000000004</v>
      </c>
      <c r="V143" s="15">
        <f t="shared" si="17"/>
        <v>0</v>
      </c>
      <c r="W143" s="15">
        <f t="shared" si="18"/>
        <v>0.11696400000000001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2.5764705882352942E-3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2.5764705882352942E-3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2.5764705882352942E-3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2.5764705882352942E-3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2.5764705882352942E-3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2.5764705882352942E-3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2.5764705882352942E-3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2.5764705882352942E-3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2.5764705882352942E-3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2.5764705882352942E-3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2.5764705882352942E-3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2.5764705882352942E-3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2.5764705882352942E-3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2.5764705882352942E-3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2.5764705882352942E-3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2.5764705882352942E-3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2.5764705882352942E-3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2.5764705882352942E-3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2.5764705882352942E-3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2.5764705882352942E-3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2.5764705882352942E-3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2.5764705882352942E-3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2.5764705882352942E-3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2.5764705882352942E-3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2.5764705882352942E-3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2.5764705882352942E-3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2.5764705882352942E-3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2.5764705882352942E-3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2.5764705882352942E-3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2.5764705882352942E-3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2.5764705882352942E-3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2.5764705882352942E-3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2.5764705882352942E-3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2.5764705882352942E-3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2.5764705882352942E-3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2.5764705882352942E-3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2.5764705882352942E-3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2.5764705882352942E-3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2.5764705882352942E-3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2.5764705882352942E-3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2.5764705882352942E-3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2.5764705882352942E-3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2.5764705882352942E-3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2.5764705882352942E-3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2.5764705882352942E-3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2.5764705882352942E-3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2.5764705882352942E-3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2.5764705882352942E-3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2.5764705882352942E-3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2.5764705882352942E-3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2.5764705882352942E-3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2.5764705882352942E-3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2.5764705882352942E-3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2.5764705882352942E-3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2.5764705882352942E-3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2.5764705882352942E-3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2.5764705882352942E-3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2.5764705882352942E-3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2.5764705882352942E-3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2.5764705882352942E-3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2.5764705882352942E-3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2.5764705882352942E-3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2.5764705882352942E-3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2.5764705882352942E-3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2.5764705882352942E-3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2.5764705882352942E-3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2.5764705882352942E-3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2.5764705882352942E-3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2.5764705882352942E-3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2.5764705882352942E-3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2.5764705882352942E-3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2.5764705882352942E-3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2.5764705882352942E-3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2.5764705882352942E-3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2.5764705882352942E-3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2.5764705882352942E-3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2.5764705882352942E-3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2.5764705882352942E-3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2.5764705882352942E-3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2.5764705882352942E-3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2.5764705882352942E-3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2.5764705882352942E-3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2.5764705882352942E-3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2.5764705882352942E-3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2.5764705882352942E-3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2.5764705882352942E-3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2.5764705882352942E-3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2.5764705882352942E-3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2.5764705882352942E-3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2.5764705882352942E-3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2.5764705882352942E-3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2.5764705882352942E-3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2.5764705882352942E-3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2.5764705882352942E-3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2.5764705882352942E-3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2.5764705882352942E-3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2.5764705882352942E-3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2.5764705882352942E-3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2.5764705882352942E-3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2.5764705882352942E-3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2.5764705882352942E-3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2.5764705882352942E-3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2.5764705882352942E-3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2.5764705882352942E-3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2.5764705882352942E-3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2.5764705882352942E-3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2.5764705882352942E-3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2.5764705882352942E-3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2.5764705882352942E-3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2.5764705882352942E-3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2.5764705882352942E-3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2.5764705882352942E-3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2.5764705882352942E-3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2.5764705882352942E-3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2.5764705882352942E-3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2.5764705882352942E-3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2.5764705882352942E-3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2.5764705882352942E-3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2.5764705882352942E-3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2.5764705882352942E-3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2.5764705882352942E-3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2.5764705882352942E-3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2.5764705882352942E-3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2.5764705882352942E-3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2.5764705882352942E-3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2.5764705882352942E-3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2.5764705882352942E-3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2.5764705882352942E-3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2.5764705882352942E-3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2.5764705882352942E-3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2.5764705882352942E-3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2.5764705882352942E-3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2.5764705882352942E-3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2.5764705882352942E-3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2.5764705882352942E-3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2.5764705882352942E-3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2.5764705882352942E-3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2.5764705882352942E-3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2.5764705882352942E-3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2.5764705882352942E-3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2.5764705882352942E-3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2.5764705882352942E-3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2.5764705882352942E-3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2.5764705882352942E-3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2.5764705882352942E-3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2.5764705882352942E-3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2.5764705882352942E-3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2.5764705882352942E-3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2.5764705882352942E-3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2.5764705882352942E-3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2.5764705882352942E-3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2.5764705882352942E-3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2.5764705882352942E-3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2.5764705882352942E-3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2.5764705882352942E-3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2.5764705882352942E-3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2.5764705882352942E-3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2.5764705882352942E-3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2.5764705882352942E-3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2.5764705882352942E-3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2.5764705882352942E-3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2.5764705882352942E-3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2.5764705882352942E-3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2.5764705882352942E-3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2.5764705882352942E-3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2.5764705882352942E-3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2.5764705882352942E-3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2.5764705882352942E-3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2.5764705882352942E-3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2.5764705882352942E-3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2.5764705882352942E-3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2.5764705882352942E-3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2.5764705882352942E-3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2.5764705882352942E-3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2.5764705882352942E-3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2.5764705882352942E-3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2.5764705882352942E-3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2.5764705882352942E-3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2.5764705882352942E-3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2.5764705882352942E-3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2.5764705882352942E-3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2.5764705882352942E-3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2.5764705882352942E-3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2.5764705882352942E-3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2.5764705882352942E-3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2.5764705882352942E-3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2.5764705882352942E-3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2.5764705882352942E-3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2.5764705882352942E-3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2.5764705882352942E-3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2.5764705882352942E-3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2.5764705882352942E-3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2.5764705882352942E-3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2.5764705882352942E-3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2.5764705882352942E-3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2.5764705882352942E-3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2.5764705882352942E-3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2.5764705882352942E-3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2.5764705882352942E-3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2.5764705882352942E-3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2.5764705882352942E-3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2.5764705882352942E-3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2.5764705882352942E-3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2.5764705882352942E-3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2.5764705882352942E-3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2.5764705882352942E-3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2.5764705882352942E-3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2.5764705882352942E-3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2.5764705882352942E-3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2.5764705882352942E-3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2.5764705882352942E-3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2.5764705882352942E-3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2.5764705882352942E-3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2.5764705882352942E-3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2.5764705882352942E-3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2.5764705882352942E-3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2.5764705882352942E-3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2.5764705882352942E-3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2.5764705882352942E-3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2.5764705882352942E-3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2.5764705882352942E-3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2.5764705882352942E-3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2.5764705882352942E-3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2.5764705882352942E-3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2.5764705882352942E-3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2.5764705882352942E-3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2.5764705882352942E-3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2.5764705882352942E-3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2.5764705882352942E-3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2.5764705882352942E-3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2.5764705882352942E-3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2.5764705882352942E-3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2.5764705882352942E-3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2.5764705882352942E-3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2.5764705882352942E-3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2.5764705882352942E-3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2.5764705882352942E-3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2.5764705882352942E-3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2.5764705882352942E-3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2.5764705882352942E-3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2.5764705882352942E-3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2.5764705882352942E-3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2.5764705882352942E-3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2.5764705882352942E-3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2.5764705882352942E-3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2.5764705882352942E-3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2.5764705882352942E-3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2.5764705882352942E-3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2.5764705882352942E-3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2.5764705882352942E-3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2.5764705882352942E-3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2.5764705882352942E-3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2.5764705882352942E-3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2.5764705882352942E-3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2.5764705882352942E-3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2.5764705882352942E-3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2.5764705882352942E-3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2.5764705882352942E-3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2.5764705882352942E-3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2.5764705882352942E-3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2.5764705882352942E-3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2.5764705882352942E-3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2.5764705882352942E-3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2.5764705882352942E-3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2.5764705882352942E-3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2.5764705882352942E-3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2.5764705882352942E-3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2.5764705882352942E-3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2.5764705882352942E-3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2.5764705882352942E-3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2.5764705882352942E-3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2.5764705882352942E-3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2.5764705882352942E-3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2.5764705882352942E-3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2.5764705882352942E-3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2.5764705882352942E-3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2.5764705882352942E-3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2.5764705882352942E-3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2.5764705882352942E-3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2.5764705882352942E-3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2.5764705882352942E-3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2.5764705882352942E-3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2.5764705882352942E-3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2.5764705882352942E-3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2.5764705882352942E-3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2.5764705882352942E-3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2.5764705882352942E-3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2.5764705882352942E-3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2.5764705882352942E-3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2.5764705882352942E-3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2.5764705882352942E-3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2.5764705882352942E-3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2.5764705882352942E-3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2.5764705882352942E-3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2.5764705882352942E-3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2.5764705882352942E-3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2.5764705882352942E-3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2.5764705882352942E-3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2.5764705882352942E-3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2.5764705882352942E-3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2.5764705882352942E-3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2.5764705882352942E-3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2.5764705882352942E-3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2.5764705882352942E-3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2.5764705882352942E-3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2.5764705882352942E-3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2.5764705882352942E-3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2.5764705882352942E-3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2.5764705882352942E-3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2.5764705882352942E-3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2.5764705882352942E-3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2.5764705882352942E-3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2.5764705882352942E-3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2.5764705882352942E-3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2.5764705882352942E-3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2.5764705882352942E-3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2.5764705882352942E-3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2.5764705882352942E-3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2.5764705882352942E-3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2.5764705882352942E-3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2.5764705882352942E-3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2.5764705882352942E-3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2.5764705882352942E-3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2.5764705882352942E-3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2.5764705882352942E-3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2.5764705882352942E-3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2.5764705882352942E-3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2.5764705882352942E-3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2.5764705882352942E-3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2.5764705882352942E-3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2.5764705882352942E-3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2.5764705882352942E-3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2.5764705882352942E-3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2.5764705882352942E-3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2.5764705882352942E-3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2.5764705882352942E-3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8038D18D-872C-4D8F-B94D-BF9A2F9F7CD7}">
      <formula1>"mm,cm,m"</formula1>
    </dataValidation>
    <dataValidation type="list" sqref="E7" xr:uid="{E752D8B9-9B79-45C6-8E43-FB2410E1A0FF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C310-AD15-41D4-A123-47D3720D49C4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4</v>
      </c>
      <c r="E1" s="89" t="s">
        <v>174</v>
      </c>
    </row>
    <row r="2" spans="1:9" ht="16.75">
      <c r="A2" s="71" t="s">
        <v>94</v>
      </c>
      <c r="B2" s="73">
        <f>D1/20</f>
        <v>0.2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0.31999999999999995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-9.0000000000000018</v>
      </c>
      <c r="C20" s="74" t="s">
        <v>118</v>
      </c>
      <c r="D20" s="70">
        <f>$B$20*$B$12</f>
        <v>-9.0000000000000018</v>
      </c>
      <c r="E20" s="92" t="s">
        <v>175</v>
      </c>
      <c r="F20" s="70">
        <f>$B$21 + $B$2*($D$21-$B$21)</f>
        <v>-15</v>
      </c>
      <c r="G20" s="93">
        <f>MIN(D15:D18)</f>
        <v>-20</v>
      </c>
      <c r="H20" s="93">
        <f>F20</f>
        <v>-15</v>
      </c>
      <c r="I20" s="94">
        <f>D21-F20</f>
        <v>40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-15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-9.0000000000000018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-9.0000000000000018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-9.0000000000000018</v>
      </c>
      <c r="D34" s="79">
        <f t="shared" ref="D34:E41" si="2">IF(ISNA(B34),NA(),B34*$B$12)</f>
        <v>-20</v>
      </c>
      <c r="E34" s="79">
        <f t="shared" si="2"/>
        <v>-9.0000000000000018</v>
      </c>
      <c r="F34" s="79">
        <f t="shared" ref="F34:F41" si="3">IF($A34&gt;$B$30,"",B34*M34-L34*C34)</f>
        <v>-680</v>
      </c>
      <c r="G34" s="79">
        <f t="shared" ref="G34:G41" si="4">IF($A34&gt;$B$30,"",(B34+L34)*F34)</f>
        <v>27200</v>
      </c>
      <c r="H34" s="79">
        <f t="shared" ref="H34:H41" si="5">IF($A34&gt;$B$30,"",(C34+M34)*F34)</f>
        <v>-10879.999999999998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-680</v>
      </c>
      <c r="G36" s="79">
        <f t="shared" si="4"/>
        <v>-27200</v>
      </c>
      <c r="H36" s="79">
        <f t="shared" si="5"/>
        <v>-10879.999999999998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-9.0000000000000018</v>
      </c>
    </row>
    <row r="37" spans="1:13">
      <c r="A37" s="77">
        <v>4</v>
      </c>
      <c r="B37" s="79">
        <f t="shared" si="0"/>
        <v>20</v>
      </c>
      <c r="C37" s="79">
        <f t="shared" si="1"/>
        <v>-9.0000000000000018</v>
      </c>
      <c r="D37" s="79">
        <f t="shared" si="2"/>
        <v>20</v>
      </c>
      <c r="E37" s="79">
        <f t="shared" si="2"/>
        <v>-9.0000000000000018</v>
      </c>
      <c r="F37" s="79">
        <f t="shared" si="3"/>
        <v>-360.00000000000006</v>
      </c>
      <c r="G37" s="79">
        <f t="shared" si="4"/>
        <v>0</v>
      </c>
      <c r="H37" s="79">
        <f t="shared" si="5"/>
        <v>6480.0000000000027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-9.0000000000000018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-9.0000000000000018</v>
      </c>
      <c r="D42" s="79">
        <f>IF($B$30&lt;1,NA(),D34)</f>
        <v>-20</v>
      </c>
      <c r="E42" s="79">
        <f>IF($B$30&lt;1,NA(),E34)</f>
        <v>-9.0000000000000018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-1360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1360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8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-9.0000000000000018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7.9999999999999991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-14</v>
      </c>
    </row>
    <row r="61" spans="6:7" hidden="1">
      <c r="F61" s="78">
        <f>G54+G56/2</f>
        <v>22</v>
      </c>
      <c r="G61" s="78">
        <f>G55+G56/2</f>
        <v>30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-9.0000000000000018</v>
      </c>
    </row>
    <row r="66" spans="1:23" hidden="1">
      <c r="F66" s="78">
        <f>F61</f>
        <v>22</v>
      </c>
      <c r="G66" s="78">
        <f>$D$20</f>
        <v>-9.0000000000000018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8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-3.0000000000000003E-4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22.800000000000004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74.043000000000006</v>
      </c>
      <c r="U78" s="34">
        <f>SUM(U80:U479)</f>
        <v>-6.9767999999999999</v>
      </c>
      <c r="V78" s="34">
        <f t="shared" ref="V78:W78" si="11">SUM(V80:V479)</f>
        <v>9.7968180000000018</v>
      </c>
      <c r="W78" s="34">
        <f t="shared" si="11"/>
        <v>1.3255920000000001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2.5500000000000002E-3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1.6000000000000003E-3</v>
      </c>
      <c r="S81" s="32">
        <f t="shared" ref="S81:S144" si="14">IF(R81&lt;0,-1*IF(ABS(R81)&gt;$N$75,$M$75,$M$75*ABS(R81)/$N$75),IF(ABS(R81)&gt;$N$75,$M$75,$M$75*ABS(R81)/$N$75))</f>
        <v>3264.0000000000005</v>
      </c>
      <c r="T81" s="15">
        <f t="shared" ref="T81:T144" si="15">IF(R81&lt;0,0,Q81*S81)/1000</f>
        <v>9.3024000000000022</v>
      </c>
      <c r="U81" s="15">
        <f t="shared" ref="U81:U144" si="16">IF(R81&gt;0,0,Q81*S81)/1000</f>
        <v>0</v>
      </c>
      <c r="V81" s="15">
        <f t="shared" ref="V81:V144" si="17">T81*P81/100</f>
        <v>0.58915200000000045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2.85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6.5000000000000019E-4</v>
      </c>
      <c r="S82" s="32">
        <f t="shared" si="14"/>
        <v>1326.0000000000002</v>
      </c>
      <c r="T82" s="15">
        <f t="shared" si="15"/>
        <v>3.779100000000001</v>
      </c>
      <c r="U82" s="15">
        <f t="shared" si="16"/>
        <v>0</v>
      </c>
      <c r="V82" s="15">
        <f t="shared" si="17"/>
        <v>-0.239343</v>
      </c>
      <c r="W82" s="15">
        <f t="shared" si="18"/>
        <v>0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7.5000000000000007E-5</v>
      </c>
      <c r="E83" s="95">
        <f>F20</f>
        <v>-15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3.0000000000000003E-4</v>
      </c>
      <c r="K83" s="17">
        <f>IF(J83&lt;N75,H83,IF(J83&lt;(N75+C83),H83+(J83-N75)*I83/C83,0.9))</f>
        <v>0.65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-3.0000000000000003E-4</v>
      </c>
      <c r="S83" s="32">
        <f t="shared" si="14"/>
        <v>-612</v>
      </c>
      <c r="T83" s="15">
        <f t="shared" si="15"/>
        <v>0</v>
      </c>
      <c r="U83" s="15">
        <f t="shared" si="16"/>
        <v>-1.7442</v>
      </c>
      <c r="V83" s="15">
        <f t="shared" si="17"/>
        <v>0</v>
      </c>
      <c r="W83" s="15">
        <f t="shared" si="18"/>
        <v>0.33139800000000003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2.5500000000000002E-3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2.5500000000000002E-3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2.5500000000000002E-3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1337.2</v>
      </c>
      <c r="J87" s="18">
        <f>G70</f>
        <v>8</v>
      </c>
      <c r="K87" s="36">
        <f>G70</f>
        <v>8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2.5500000000000002E-3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2.5500000000000002E-3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2.5500000000000002E-3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2.5500000000000002E-3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318.25360000000006</v>
      </c>
      <c r="C91" s="18">
        <f>IFERROR(B91*K87/100,0)</f>
        <v>25.460288000000006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2.5500000000000002E-3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2.5500000000000002E-3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2.5500000000000002E-3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2.5500000000000002E-3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2.5500000000000002E-3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2.5500000000000002E-3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4</v>
      </c>
      <c r="B97" s="37">
        <f>C91+V78+W78</f>
        <v>36.582698000000008</v>
      </c>
      <c r="C97" s="37">
        <f>B91+T78+U78</f>
        <v>385.31980000000004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2.5500000000000002E-3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2.5500000000000002E-3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2.5500000000000002E-3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2.5500000000000002E-3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2.5500000000000002E-3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2.5500000000000002E-3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-3.0000000000000003E-4</v>
      </c>
      <c r="S103" s="32">
        <f t="shared" si="14"/>
        <v>-612</v>
      </c>
      <c r="T103" s="15">
        <f t="shared" si="15"/>
        <v>0</v>
      </c>
      <c r="U103" s="15">
        <f t="shared" si="16"/>
        <v>-1.7442</v>
      </c>
      <c r="V103" s="15">
        <f t="shared" si="17"/>
        <v>0</v>
      </c>
      <c r="W103" s="15">
        <f t="shared" si="18"/>
        <v>0.33139800000000003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2.5500000000000002E-3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2.5500000000000002E-3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2.5500000000000002E-3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2.5500000000000002E-3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2.5500000000000002E-3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2.5500000000000002E-3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2.5500000000000002E-3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2.5500000000000002E-3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2.5500000000000002E-3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2.5500000000000002E-3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2.5500000000000002E-3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2.5500000000000002E-3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2.5500000000000002E-3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2.5500000000000002E-3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2.5500000000000002E-3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2.5500000000000002E-3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2.5500000000000002E-3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2.5500000000000002E-3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2.5500000000000002E-3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-3.0000000000000003E-4</v>
      </c>
      <c r="S123" s="32">
        <f t="shared" si="14"/>
        <v>-612</v>
      </c>
      <c r="T123" s="15">
        <f t="shared" si="15"/>
        <v>0</v>
      </c>
      <c r="U123" s="15">
        <f t="shared" si="16"/>
        <v>-1.7442</v>
      </c>
      <c r="V123" s="15">
        <f t="shared" si="17"/>
        <v>0</v>
      </c>
      <c r="W123" s="15">
        <f t="shared" si="18"/>
        <v>0.33139800000000003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2.5500000000000002E-3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2.5500000000000002E-3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2.5500000000000002E-3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2.5500000000000002E-3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2.5500000000000002E-3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2.5500000000000002E-3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2.5500000000000002E-3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2.5500000000000002E-3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2.5500000000000002E-3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2.5500000000000002E-3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2.5500000000000002E-3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2.5500000000000002E-3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2.5500000000000002E-3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2.5500000000000002E-3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2.5500000000000002E-3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2.5500000000000002E-3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2.5500000000000002E-3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1.6000000000000003E-3</v>
      </c>
      <c r="S141" s="32">
        <f t="shared" si="14"/>
        <v>3264.0000000000005</v>
      </c>
      <c r="T141" s="15">
        <f t="shared" si="15"/>
        <v>9.3024000000000022</v>
      </c>
      <c r="U141" s="15">
        <f t="shared" si="16"/>
        <v>0</v>
      </c>
      <c r="V141" s="15">
        <f t="shared" si="17"/>
        <v>0.58915200000000023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2.85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6.5000000000000019E-4</v>
      </c>
      <c r="S142" s="32">
        <f t="shared" si="14"/>
        <v>1326.0000000000002</v>
      </c>
      <c r="T142" s="15">
        <f t="shared" si="15"/>
        <v>3.779100000000001</v>
      </c>
      <c r="U142" s="15">
        <f t="shared" si="16"/>
        <v>0</v>
      </c>
      <c r="V142" s="15">
        <f t="shared" si="17"/>
        <v>-0.23934300000000003</v>
      </c>
      <c r="W142" s="15">
        <f t="shared" si="18"/>
        <v>0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-3.0000000000000003E-4</v>
      </c>
      <c r="S143" s="32">
        <f t="shared" si="14"/>
        <v>-612</v>
      </c>
      <c r="T143" s="15">
        <f t="shared" si="15"/>
        <v>0</v>
      </c>
      <c r="U143" s="15">
        <f t="shared" si="16"/>
        <v>-1.7442</v>
      </c>
      <c r="V143" s="15">
        <f t="shared" si="17"/>
        <v>0</v>
      </c>
      <c r="W143" s="15">
        <f t="shared" si="18"/>
        <v>0.33139800000000003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2.5500000000000002E-3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2.5500000000000002E-3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2.5500000000000002E-3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2.5500000000000002E-3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2.5500000000000002E-3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2.5500000000000002E-3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2.5500000000000002E-3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2.5500000000000002E-3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2.5500000000000002E-3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2.5500000000000002E-3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2.5500000000000002E-3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2.5500000000000002E-3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2.5500000000000002E-3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2.5500000000000002E-3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2.5500000000000002E-3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2.5500000000000002E-3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2.5500000000000002E-3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2.5500000000000002E-3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2.5500000000000002E-3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2.5500000000000002E-3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2.5500000000000002E-3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2.5500000000000002E-3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2.5500000000000002E-3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2.5500000000000002E-3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2.5500000000000002E-3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2.5500000000000002E-3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2.5500000000000002E-3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2.5500000000000002E-3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2.5500000000000002E-3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2.5500000000000002E-3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2.5500000000000002E-3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2.5500000000000002E-3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2.5500000000000002E-3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2.5500000000000002E-3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2.5500000000000002E-3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2.5500000000000002E-3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2.5500000000000002E-3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2.5500000000000002E-3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2.5500000000000002E-3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2.5500000000000002E-3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2.5500000000000002E-3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2.5500000000000002E-3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2.5500000000000002E-3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2.5500000000000002E-3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2.5500000000000002E-3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2.5500000000000002E-3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2.5500000000000002E-3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2.5500000000000002E-3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2.5500000000000002E-3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2.5500000000000002E-3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2.5500000000000002E-3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2.5500000000000002E-3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2.5500000000000002E-3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2.5500000000000002E-3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2.5500000000000002E-3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2.5500000000000002E-3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2.5500000000000002E-3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2.5500000000000002E-3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2.5500000000000002E-3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2.5500000000000002E-3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2.5500000000000002E-3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2.5500000000000002E-3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2.5500000000000002E-3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2.5500000000000002E-3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2.5500000000000002E-3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2.5500000000000002E-3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2.5500000000000002E-3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2.5500000000000002E-3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2.5500000000000002E-3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2.5500000000000002E-3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2.5500000000000002E-3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2.5500000000000002E-3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2.5500000000000002E-3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2.5500000000000002E-3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2.5500000000000002E-3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2.5500000000000002E-3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2.5500000000000002E-3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2.5500000000000002E-3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2.5500000000000002E-3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2.5500000000000002E-3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2.5500000000000002E-3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2.5500000000000002E-3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2.5500000000000002E-3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2.5500000000000002E-3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2.5500000000000002E-3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2.5500000000000002E-3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2.5500000000000002E-3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2.5500000000000002E-3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2.5500000000000002E-3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2.5500000000000002E-3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2.5500000000000002E-3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2.5500000000000002E-3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2.5500000000000002E-3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2.5500000000000002E-3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2.5500000000000002E-3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2.5500000000000002E-3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2.5500000000000002E-3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2.5500000000000002E-3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2.5500000000000002E-3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2.5500000000000002E-3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2.5500000000000002E-3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2.5500000000000002E-3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2.5500000000000002E-3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2.5500000000000002E-3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2.5500000000000002E-3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2.5500000000000002E-3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2.5500000000000002E-3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2.5500000000000002E-3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2.5500000000000002E-3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2.5500000000000002E-3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2.5500000000000002E-3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2.5500000000000002E-3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2.5500000000000002E-3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2.5500000000000002E-3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2.5500000000000002E-3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2.5500000000000002E-3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2.5500000000000002E-3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2.5500000000000002E-3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2.5500000000000002E-3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2.5500000000000002E-3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2.5500000000000002E-3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2.5500000000000002E-3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2.5500000000000002E-3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2.5500000000000002E-3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2.5500000000000002E-3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2.5500000000000002E-3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2.5500000000000002E-3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2.5500000000000002E-3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2.5500000000000002E-3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2.5500000000000002E-3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2.5500000000000002E-3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2.5500000000000002E-3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2.5500000000000002E-3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2.5500000000000002E-3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2.5500000000000002E-3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2.5500000000000002E-3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2.5500000000000002E-3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2.5500000000000002E-3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2.5500000000000002E-3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2.5500000000000002E-3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2.5500000000000002E-3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2.5500000000000002E-3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2.5500000000000002E-3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2.5500000000000002E-3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2.5500000000000002E-3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2.5500000000000002E-3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2.5500000000000002E-3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2.5500000000000002E-3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2.5500000000000002E-3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2.5500000000000002E-3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2.5500000000000002E-3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2.5500000000000002E-3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2.5500000000000002E-3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2.5500000000000002E-3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2.5500000000000002E-3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2.5500000000000002E-3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2.5500000000000002E-3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2.5500000000000002E-3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2.5500000000000002E-3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2.5500000000000002E-3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2.5500000000000002E-3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2.5500000000000002E-3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2.5500000000000002E-3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2.5500000000000002E-3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2.5500000000000002E-3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2.5500000000000002E-3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2.5500000000000002E-3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2.5500000000000002E-3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2.5500000000000002E-3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2.5500000000000002E-3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2.5500000000000002E-3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2.5500000000000002E-3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2.5500000000000002E-3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2.5500000000000002E-3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2.5500000000000002E-3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2.5500000000000002E-3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2.5500000000000002E-3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2.5500000000000002E-3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2.5500000000000002E-3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2.5500000000000002E-3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2.5500000000000002E-3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2.5500000000000002E-3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2.5500000000000002E-3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2.5500000000000002E-3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2.5500000000000002E-3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2.5500000000000002E-3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2.5500000000000002E-3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2.5500000000000002E-3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2.5500000000000002E-3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2.5500000000000002E-3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2.5500000000000002E-3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2.5500000000000002E-3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2.5500000000000002E-3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2.5500000000000002E-3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2.5500000000000002E-3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2.5500000000000002E-3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2.5500000000000002E-3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2.5500000000000002E-3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2.5500000000000002E-3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2.5500000000000002E-3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2.5500000000000002E-3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2.5500000000000002E-3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2.5500000000000002E-3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2.5500000000000002E-3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2.5500000000000002E-3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2.5500000000000002E-3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2.5500000000000002E-3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2.5500000000000002E-3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2.5500000000000002E-3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2.5500000000000002E-3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2.5500000000000002E-3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2.5500000000000002E-3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2.5500000000000002E-3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2.5500000000000002E-3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2.5500000000000002E-3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2.5500000000000002E-3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2.5500000000000002E-3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2.5500000000000002E-3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2.5500000000000002E-3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2.5500000000000002E-3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2.5500000000000002E-3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2.5500000000000002E-3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2.5500000000000002E-3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2.5500000000000002E-3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2.5500000000000002E-3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2.5500000000000002E-3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2.5500000000000002E-3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2.5500000000000002E-3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2.5500000000000002E-3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2.5500000000000002E-3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2.5500000000000002E-3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2.5500000000000002E-3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2.5500000000000002E-3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2.5500000000000002E-3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2.5500000000000002E-3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2.5500000000000002E-3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2.5500000000000002E-3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2.5500000000000002E-3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2.5500000000000002E-3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2.5500000000000002E-3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2.5500000000000002E-3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2.5500000000000002E-3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2.5500000000000002E-3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2.5500000000000002E-3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2.5500000000000002E-3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2.5500000000000002E-3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2.5500000000000002E-3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2.5500000000000002E-3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2.5500000000000002E-3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2.5500000000000002E-3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2.5500000000000002E-3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2.5500000000000002E-3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2.5500000000000002E-3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2.5500000000000002E-3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2.5500000000000002E-3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2.5500000000000002E-3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2.5500000000000002E-3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2.5500000000000002E-3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2.5500000000000002E-3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2.5500000000000002E-3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2.5500000000000002E-3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2.5500000000000002E-3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2.5500000000000002E-3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2.5500000000000002E-3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2.5500000000000002E-3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2.5500000000000002E-3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2.5500000000000002E-3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2.5500000000000002E-3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2.5500000000000002E-3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2.5500000000000002E-3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2.5500000000000002E-3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2.5500000000000002E-3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2.5500000000000002E-3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2.5500000000000002E-3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2.5500000000000002E-3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2.5500000000000002E-3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2.5500000000000002E-3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2.5500000000000002E-3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2.5500000000000002E-3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2.5500000000000002E-3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2.5500000000000002E-3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2.5500000000000002E-3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2.5500000000000002E-3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2.5500000000000002E-3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2.5500000000000002E-3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2.5500000000000002E-3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2.5500000000000002E-3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2.5500000000000002E-3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2.5500000000000002E-3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2.5500000000000002E-3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2.5500000000000002E-3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2.5500000000000002E-3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2.5500000000000002E-3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2.5500000000000002E-3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2.5500000000000002E-3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2.5500000000000002E-3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2.5500000000000002E-3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2.5500000000000002E-3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2.5500000000000002E-3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2.5500000000000002E-3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2.5500000000000002E-3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2.5500000000000002E-3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2.5500000000000002E-3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2.5500000000000002E-3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2.5500000000000002E-3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2.5500000000000002E-3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2.5500000000000002E-3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2.5500000000000002E-3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2.5500000000000002E-3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2.5500000000000002E-3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2.5500000000000002E-3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2.5500000000000002E-3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2.5500000000000002E-3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2.5500000000000002E-3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2.5500000000000002E-3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2.5500000000000002E-3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2.5500000000000002E-3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2.5500000000000002E-3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2.5500000000000002E-3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2.5500000000000002E-3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2.5500000000000002E-3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2.5500000000000002E-3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2.5500000000000002E-3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2.5500000000000002E-3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2.5500000000000002E-3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2.5500000000000002E-3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2.5500000000000002E-3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2.5500000000000002E-3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2.5500000000000002E-3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2.5500000000000002E-3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2.5500000000000002E-3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2.5500000000000002E-3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2.5500000000000002E-3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2.5500000000000002E-3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2.5500000000000002E-3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2.5500000000000002E-3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E7" xr:uid="{93B2E148-9151-4DB5-84F0-5BC891A788D9}">
      <formula1>"Above (y &gt;= y_cut),Below (y &lt;= y_cut)"</formula1>
    </dataValidation>
    <dataValidation type="list" sqref="B3 E3" xr:uid="{E8AE614D-1E73-496E-BA17-1B1CD401485B}">
      <formula1>"mm,cm,m"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46B4-478C-4021-8639-D4B00E5BA190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5</v>
      </c>
      <c r="E1" s="89" t="s">
        <v>174</v>
      </c>
    </row>
    <row r="2" spans="1:9" ht="16.75">
      <c r="A2" s="71" t="s">
        <v>94</v>
      </c>
      <c r="B2" s="73">
        <f>D1/20</f>
        <v>0.25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0.36250000000000004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-6.8749999999999964</v>
      </c>
      <c r="C20" s="74" t="s">
        <v>118</v>
      </c>
      <c r="D20" s="70">
        <f>$B$20*$B$12</f>
        <v>-6.8749999999999964</v>
      </c>
      <c r="E20" s="92" t="s">
        <v>175</v>
      </c>
      <c r="F20" s="70">
        <f>$B$21 + $B$2*($D$21-$B$21)</f>
        <v>-12.5</v>
      </c>
      <c r="G20" s="93">
        <f>MIN(D15:D18)</f>
        <v>-20</v>
      </c>
      <c r="H20" s="93">
        <f>F20</f>
        <v>-12.5</v>
      </c>
      <c r="I20" s="94">
        <f>D21-F20</f>
        <v>37.5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-12.5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-6.8749999999999964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-6.8749999999999964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-6.8749999999999964</v>
      </c>
      <c r="D34" s="79">
        <f t="shared" ref="D34:E41" si="2">IF(ISNA(B34),NA(),B34*$B$12)</f>
        <v>-20</v>
      </c>
      <c r="E34" s="79">
        <f t="shared" si="2"/>
        <v>-6.8749999999999964</v>
      </c>
      <c r="F34" s="79">
        <f t="shared" ref="F34:F41" si="3">IF($A34&gt;$B$30,"",B34*M34-L34*C34)</f>
        <v>-637.5</v>
      </c>
      <c r="G34" s="79">
        <f t="shared" ref="G34:G41" si="4">IF($A34&gt;$B$30,"",(B34+L34)*F34)</f>
        <v>25500</v>
      </c>
      <c r="H34" s="79">
        <f t="shared" ref="H34:H41" si="5">IF($A34&gt;$B$30,"",(C34+M34)*F34)</f>
        <v>-11554.687500000002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-637.5</v>
      </c>
      <c r="G36" s="79">
        <f t="shared" si="4"/>
        <v>-25500</v>
      </c>
      <c r="H36" s="79">
        <f t="shared" si="5"/>
        <v>-11554.687500000002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-6.8749999999999964</v>
      </c>
    </row>
    <row r="37" spans="1:13">
      <c r="A37" s="77">
        <v>4</v>
      </c>
      <c r="B37" s="79">
        <f t="shared" si="0"/>
        <v>20</v>
      </c>
      <c r="C37" s="79">
        <f t="shared" si="1"/>
        <v>-6.8749999999999964</v>
      </c>
      <c r="D37" s="79">
        <f t="shared" si="2"/>
        <v>20</v>
      </c>
      <c r="E37" s="79">
        <f t="shared" si="2"/>
        <v>-6.8749999999999964</v>
      </c>
      <c r="F37" s="79">
        <f t="shared" si="3"/>
        <v>-274.99999999999989</v>
      </c>
      <c r="G37" s="79">
        <f t="shared" si="4"/>
        <v>0</v>
      </c>
      <c r="H37" s="79">
        <f t="shared" si="5"/>
        <v>3781.2499999999964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-6.8749999999999964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-6.8749999999999964</v>
      </c>
      <c r="D42" s="79">
        <f>IF($B$30&lt;1,NA(),D34)</f>
        <v>-20</v>
      </c>
      <c r="E42" s="79">
        <f>IF($B$30&lt;1,NA(),E34)</f>
        <v>-6.8749999999999964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-1275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1275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9.0625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-6.8749999999999964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9.0625000000000018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-12.937499999999998</v>
      </c>
    </row>
    <row r="61" spans="6:7" hidden="1">
      <c r="F61" s="78">
        <f>G54+G56/2</f>
        <v>22</v>
      </c>
      <c r="G61" s="78">
        <f>G55+G56/2</f>
        <v>31.0625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-6.8749999999999964</v>
      </c>
    </row>
    <row r="66" spans="1:23" hidden="1">
      <c r="F66" s="78">
        <f>F61</f>
        <v>22</v>
      </c>
      <c r="G66" s="78">
        <f>$D$20</f>
        <v>-6.8749999999999964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9.0625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-5.2000000000000006E-4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22.800000000000004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71.13600000000001</v>
      </c>
      <c r="U78" s="34">
        <f>SUM(U80:U479)</f>
        <v>-12.093119999999999</v>
      </c>
      <c r="V78" s="34">
        <f t="shared" ref="V78:W78" si="11">SUM(V80:V479)</f>
        <v>9.8434592000000016</v>
      </c>
      <c r="W78" s="34">
        <f t="shared" si="11"/>
        <v>2.2976927999999996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2.5200000000000001E-3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1.506666666666667E-3</v>
      </c>
      <c r="S81" s="32">
        <f t="shared" ref="S81:S144" si="14">IF(R81&lt;0,-1*IF(ABS(R81)&gt;$N$75,$M$75,$M$75*ABS(R81)/$N$75),IF(ABS(R81)&gt;$N$75,$M$75,$M$75*ABS(R81)/$N$75))</f>
        <v>3073.6000000000004</v>
      </c>
      <c r="T81" s="15">
        <f t="shared" ref="T81:T144" si="15">IF(R81&lt;0,0,Q81*S81)/1000</f>
        <v>8.7597600000000018</v>
      </c>
      <c r="U81" s="15">
        <f t="shared" ref="U81:U144" si="16">IF(R81&gt;0,0,Q81*S81)/1000</f>
        <v>0</v>
      </c>
      <c r="V81" s="15">
        <f t="shared" ref="V81:V144" si="17">T81*P81/100</f>
        <v>0.55478480000000041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2.85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4.9333333333333358E-4</v>
      </c>
      <c r="S82" s="32">
        <f t="shared" si="14"/>
        <v>1006.4000000000004</v>
      </c>
      <c r="T82" s="15">
        <f t="shared" si="15"/>
        <v>2.868240000000001</v>
      </c>
      <c r="U82" s="15">
        <f t="shared" si="16"/>
        <v>0</v>
      </c>
      <c r="V82" s="15">
        <f t="shared" si="17"/>
        <v>-0.18165520000000002</v>
      </c>
      <c r="W82" s="15">
        <f t="shared" si="18"/>
        <v>0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8.0000000000000007E-5</v>
      </c>
      <c r="E83" s="95">
        <f>F20</f>
        <v>-12.5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5.2000000000000006E-4</v>
      </c>
      <c r="K83" s="17">
        <f>IF(J83&lt;N75,H83,IF(J83&lt;(N75+C83),H83+(J83-N75)*I83/C83,0.9))</f>
        <v>0.65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-5.2000000000000006E-4</v>
      </c>
      <c r="S83" s="32">
        <f t="shared" si="14"/>
        <v>-1060.8</v>
      </c>
      <c r="T83" s="15">
        <f t="shared" si="15"/>
        <v>0</v>
      </c>
      <c r="U83" s="15">
        <f t="shared" si="16"/>
        <v>-3.0232799999999997</v>
      </c>
      <c r="V83" s="15">
        <f t="shared" si="17"/>
        <v>0</v>
      </c>
      <c r="W83" s="15">
        <f t="shared" si="18"/>
        <v>0.57442319999999991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2.5200000000000001E-3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2.5200000000000001E-3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2.5200000000000001E-3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1252.2</v>
      </c>
      <c r="J87" s="18">
        <f>G70</f>
        <v>9.0625</v>
      </c>
      <c r="K87" s="36">
        <f>G70</f>
        <v>9.0625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2.5200000000000001E-3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2.5200000000000001E-3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2.5200000000000001E-3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2.5200000000000001E-3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298.02360000000004</v>
      </c>
      <c r="C91" s="18">
        <f>IFERROR(B91*K87/100,0)</f>
        <v>27.008388750000005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2.5200000000000001E-3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2.5200000000000001E-3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2.5200000000000001E-3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2.5200000000000001E-3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2.5200000000000001E-3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2.5200000000000001E-3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5</v>
      </c>
      <c r="B97" s="37">
        <f>C91+V78+W78</f>
        <v>39.149540750000007</v>
      </c>
      <c r="C97" s="37">
        <f>B91+T78+U78</f>
        <v>357.06648000000007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2.5200000000000001E-3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2.5200000000000001E-3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2.5200000000000001E-3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2.5200000000000001E-3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2.5200000000000001E-3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2.5200000000000001E-3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-5.2000000000000006E-4</v>
      </c>
      <c r="S103" s="32">
        <f t="shared" si="14"/>
        <v>-1060.8</v>
      </c>
      <c r="T103" s="15">
        <f t="shared" si="15"/>
        <v>0</v>
      </c>
      <c r="U103" s="15">
        <f t="shared" si="16"/>
        <v>-3.0232799999999997</v>
      </c>
      <c r="V103" s="15">
        <f t="shared" si="17"/>
        <v>0</v>
      </c>
      <c r="W103" s="15">
        <f t="shared" si="18"/>
        <v>0.57442319999999991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2.5200000000000001E-3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2.5200000000000001E-3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2.5200000000000001E-3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2.5200000000000001E-3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2.5200000000000001E-3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2.5200000000000001E-3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2.5200000000000001E-3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2.5200000000000001E-3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2.5200000000000001E-3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2.5200000000000001E-3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2.5200000000000001E-3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2.5200000000000001E-3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2.5200000000000001E-3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2.5200000000000001E-3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2.5200000000000001E-3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2.5200000000000001E-3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2.5200000000000001E-3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2.5200000000000001E-3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2.5200000000000001E-3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-5.2000000000000006E-4</v>
      </c>
      <c r="S123" s="32">
        <f t="shared" si="14"/>
        <v>-1060.8</v>
      </c>
      <c r="T123" s="15">
        <f t="shared" si="15"/>
        <v>0</v>
      </c>
      <c r="U123" s="15">
        <f t="shared" si="16"/>
        <v>-3.0232799999999997</v>
      </c>
      <c r="V123" s="15">
        <f t="shared" si="17"/>
        <v>0</v>
      </c>
      <c r="W123" s="15">
        <f t="shared" si="18"/>
        <v>0.57442319999999991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2.5200000000000001E-3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2.5200000000000001E-3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2.5200000000000001E-3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2.5200000000000001E-3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2.5200000000000001E-3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2.5200000000000001E-3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2.5200000000000001E-3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2.5200000000000001E-3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2.5200000000000001E-3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2.5200000000000001E-3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2.5200000000000001E-3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2.5200000000000001E-3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2.5200000000000001E-3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2.5200000000000001E-3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2.5200000000000001E-3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2.5200000000000001E-3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2.5200000000000001E-3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1.506666666666667E-3</v>
      </c>
      <c r="S141" s="32">
        <f t="shared" si="14"/>
        <v>3073.6000000000004</v>
      </c>
      <c r="T141" s="15">
        <f t="shared" si="15"/>
        <v>8.7597600000000018</v>
      </c>
      <c r="U141" s="15">
        <f t="shared" si="16"/>
        <v>0</v>
      </c>
      <c r="V141" s="15">
        <f t="shared" si="17"/>
        <v>0.5547848000000003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2.85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4.9333333333333336E-4</v>
      </c>
      <c r="S142" s="32">
        <f t="shared" si="14"/>
        <v>1006.4</v>
      </c>
      <c r="T142" s="15">
        <f t="shared" si="15"/>
        <v>2.8682400000000001</v>
      </c>
      <c r="U142" s="15">
        <f t="shared" si="16"/>
        <v>0</v>
      </c>
      <c r="V142" s="15">
        <f t="shared" si="17"/>
        <v>-0.18165520000000002</v>
      </c>
      <c r="W142" s="15">
        <f t="shared" si="18"/>
        <v>0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-5.2000000000000006E-4</v>
      </c>
      <c r="S143" s="32">
        <f t="shared" si="14"/>
        <v>-1060.8</v>
      </c>
      <c r="T143" s="15">
        <f t="shared" si="15"/>
        <v>0</v>
      </c>
      <c r="U143" s="15">
        <f t="shared" si="16"/>
        <v>-3.0232799999999997</v>
      </c>
      <c r="V143" s="15">
        <f t="shared" si="17"/>
        <v>0</v>
      </c>
      <c r="W143" s="15">
        <f t="shared" si="18"/>
        <v>0.57442319999999991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2.5200000000000001E-3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2.5200000000000001E-3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2.5200000000000001E-3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2.5200000000000001E-3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2.5200000000000001E-3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2.5200000000000001E-3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2.5200000000000001E-3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2.5200000000000001E-3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2.5200000000000001E-3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2.5200000000000001E-3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2.5200000000000001E-3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2.5200000000000001E-3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2.5200000000000001E-3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2.5200000000000001E-3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2.5200000000000001E-3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2.5200000000000001E-3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2.5200000000000001E-3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2.5200000000000001E-3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2.5200000000000001E-3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2.5200000000000001E-3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2.5200000000000001E-3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2.5200000000000001E-3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2.5200000000000001E-3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2.5200000000000001E-3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2.5200000000000001E-3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2.5200000000000001E-3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2.5200000000000001E-3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2.5200000000000001E-3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2.5200000000000001E-3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2.5200000000000001E-3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2.5200000000000001E-3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2.5200000000000001E-3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2.5200000000000001E-3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2.5200000000000001E-3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2.5200000000000001E-3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2.5200000000000001E-3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2.5200000000000001E-3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2.5200000000000001E-3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2.5200000000000001E-3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2.5200000000000001E-3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2.5200000000000001E-3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2.5200000000000001E-3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2.5200000000000001E-3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2.5200000000000001E-3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2.5200000000000001E-3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2.5200000000000001E-3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2.5200000000000001E-3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2.5200000000000001E-3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2.5200000000000001E-3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2.5200000000000001E-3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2.5200000000000001E-3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2.5200000000000001E-3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2.5200000000000001E-3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2.5200000000000001E-3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2.5200000000000001E-3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2.5200000000000001E-3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2.5200000000000001E-3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2.5200000000000001E-3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2.5200000000000001E-3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2.5200000000000001E-3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2.5200000000000001E-3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2.5200000000000001E-3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2.5200000000000001E-3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2.5200000000000001E-3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2.5200000000000001E-3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2.5200000000000001E-3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2.5200000000000001E-3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2.5200000000000001E-3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2.5200000000000001E-3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2.5200000000000001E-3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2.5200000000000001E-3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2.5200000000000001E-3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2.5200000000000001E-3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2.5200000000000001E-3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2.5200000000000001E-3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2.5200000000000001E-3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2.5200000000000001E-3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2.5200000000000001E-3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2.5200000000000001E-3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2.5200000000000001E-3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2.5200000000000001E-3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2.5200000000000001E-3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2.5200000000000001E-3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2.5200000000000001E-3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2.5200000000000001E-3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2.5200000000000001E-3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2.5200000000000001E-3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2.5200000000000001E-3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2.5200000000000001E-3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2.5200000000000001E-3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2.5200000000000001E-3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2.5200000000000001E-3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2.5200000000000001E-3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2.5200000000000001E-3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2.5200000000000001E-3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2.5200000000000001E-3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2.5200000000000001E-3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2.5200000000000001E-3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2.5200000000000001E-3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2.5200000000000001E-3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2.5200000000000001E-3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2.5200000000000001E-3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2.5200000000000001E-3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2.5200000000000001E-3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2.5200000000000001E-3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2.5200000000000001E-3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2.5200000000000001E-3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2.5200000000000001E-3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2.5200000000000001E-3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2.5200000000000001E-3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2.5200000000000001E-3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2.5200000000000001E-3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2.5200000000000001E-3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2.5200000000000001E-3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2.5200000000000001E-3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2.5200000000000001E-3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2.5200000000000001E-3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2.5200000000000001E-3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2.5200000000000001E-3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2.5200000000000001E-3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2.5200000000000001E-3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2.5200000000000001E-3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2.5200000000000001E-3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2.5200000000000001E-3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2.5200000000000001E-3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2.5200000000000001E-3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2.5200000000000001E-3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2.5200000000000001E-3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2.5200000000000001E-3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2.5200000000000001E-3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2.5200000000000001E-3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2.5200000000000001E-3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2.5200000000000001E-3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2.5200000000000001E-3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2.5200000000000001E-3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2.5200000000000001E-3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2.5200000000000001E-3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2.5200000000000001E-3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2.5200000000000001E-3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2.5200000000000001E-3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2.5200000000000001E-3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2.5200000000000001E-3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2.5200000000000001E-3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2.5200000000000001E-3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2.5200000000000001E-3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2.5200000000000001E-3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2.5200000000000001E-3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2.5200000000000001E-3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2.5200000000000001E-3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2.5200000000000001E-3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2.5200000000000001E-3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2.5200000000000001E-3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2.5200000000000001E-3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2.5200000000000001E-3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2.5200000000000001E-3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2.5200000000000001E-3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2.5200000000000001E-3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2.5200000000000001E-3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2.5200000000000001E-3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2.5200000000000001E-3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2.5200000000000001E-3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2.5200000000000001E-3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2.5200000000000001E-3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2.5200000000000001E-3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2.5200000000000001E-3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2.5200000000000001E-3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2.5200000000000001E-3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2.5200000000000001E-3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2.5200000000000001E-3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2.5200000000000001E-3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2.5200000000000001E-3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2.5200000000000001E-3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2.5200000000000001E-3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2.5200000000000001E-3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2.5200000000000001E-3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2.5200000000000001E-3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2.5200000000000001E-3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2.5200000000000001E-3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2.5200000000000001E-3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2.5200000000000001E-3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2.5200000000000001E-3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2.5200000000000001E-3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2.5200000000000001E-3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2.5200000000000001E-3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2.5200000000000001E-3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2.5200000000000001E-3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2.5200000000000001E-3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2.5200000000000001E-3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2.5200000000000001E-3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2.5200000000000001E-3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2.5200000000000001E-3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2.5200000000000001E-3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2.5200000000000001E-3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2.5200000000000001E-3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2.5200000000000001E-3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2.5200000000000001E-3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2.5200000000000001E-3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2.5200000000000001E-3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2.5200000000000001E-3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2.5200000000000001E-3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2.5200000000000001E-3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2.5200000000000001E-3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2.5200000000000001E-3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2.5200000000000001E-3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2.5200000000000001E-3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2.5200000000000001E-3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2.5200000000000001E-3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2.5200000000000001E-3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2.5200000000000001E-3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2.5200000000000001E-3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2.5200000000000001E-3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2.5200000000000001E-3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2.5200000000000001E-3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2.5200000000000001E-3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2.5200000000000001E-3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2.5200000000000001E-3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2.5200000000000001E-3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2.5200000000000001E-3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2.5200000000000001E-3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2.5200000000000001E-3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2.5200000000000001E-3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2.5200000000000001E-3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2.5200000000000001E-3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2.5200000000000001E-3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2.5200000000000001E-3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2.5200000000000001E-3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2.5200000000000001E-3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2.5200000000000001E-3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2.5200000000000001E-3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2.5200000000000001E-3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2.5200000000000001E-3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2.5200000000000001E-3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2.5200000000000001E-3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2.5200000000000001E-3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2.5200000000000001E-3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2.5200000000000001E-3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2.5200000000000001E-3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2.5200000000000001E-3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2.5200000000000001E-3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2.5200000000000001E-3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2.5200000000000001E-3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2.5200000000000001E-3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2.5200000000000001E-3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2.5200000000000001E-3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2.5200000000000001E-3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2.5200000000000001E-3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2.5200000000000001E-3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2.5200000000000001E-3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2.5200000000000001E-3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2.5200000000000001E-3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2.5200000000000001E-3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2.5200000000000001E-3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2.5200000000000001E-3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2.5200000000000001E-3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2.5200000000000001E-3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2.5200000000000001E-3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2.5200000000000001E-3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2.5200000000000001E-3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2.5200000000000001E-3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2.5200000000000001E-3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2.5200000000000001E-3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2.5200000000000001E-3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2.5200000000000001E-3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2.5200000000000001E-3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2.5200000000000001E-3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2.5200000000000001E-3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2.5200000000000001E-3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2.5200000000000001E-3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2.5200000000000001E-3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2.5200000000000001E-3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2.5200000000000001E-3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2.5200000000000001E-3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2.5200000000000001E-3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2.5200000000000001E-3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2.5200000000000001E-3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2.5200000000000001E-3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2.5200000000000001E-3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2.5200000000000001E-3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2.5200000000000001E-3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2.5200000000000001E-3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2.5200000000000001E-3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2.5200000000000001E-3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2.5200000000000001E-3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2.5200000000000001E-3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2.5200000000000001E-3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2.5200000000000001E-3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2.5200000000000001E-3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2.5200000000000001E-3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2.5200000000000001E-3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2.5200000000000001E-3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2.5200000000000001E-3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2.5200000000000001E-3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2.5200000000000001E-3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2.5200000000000001E-3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2.5200000000000001E-3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2.5200000000000001E-3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2.5200000000000001E-3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2.5200000000000001E-3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2.5200000000000001E-3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2.5200000000000001E-3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2.5200000000000001E-3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2.5200000000000001E-3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2.5200000000000001E-3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2.5200000000000001E-3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2.5200000000000001E-3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2.5200000000000001E-3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2.5200000000000001E-3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2.5200000000000001E-3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2.5200000000000001E-3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2.5200000000000001E-3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2.5200000000000001E-3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2.5200000000000001E-3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2.5200000000000001E-3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2.5200000000000001E-3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2.5200000000000001E-3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2.5200000000000001E-3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2.5200000000000001E-3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2.5200000000000001E-3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2.5200000000000001E-3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2.5200000000000001E-3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2.5200000000000001E-3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2.5200000000000001E-3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2.5200000000000001E-3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2.5200000000000001E-3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2.5200000000000001E-3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2.5200000000000001E-3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2.5200000000000001E-3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2.5200000000000001E-3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2.5200000000000001E-3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2.5200000000000001E-3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2.5200000000000001E-3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2.5200000000000001E-3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2.5200000000000001E-3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2.5200000000000001E-3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2.5200000000000001E-3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2.5200000000000001E-3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F962ED8E-D06A-436C-B96D-4852227E6803}">
      <formula1>"mm,cm,m"</formula1>
    </dataValidation>
    <dataValidation type="list" sqref="E7" xr:uid="{F24BE176-6057-447D-8701-3D19635F8BC5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C8EB-A116-4EEC-A237-A75C2AEAE586}">
  <dimension ref="A1:W479"/>
  <sheetViews>
    <sheetView topLeftCell="F1"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6</v>
      </c>
      <c r="E1" s="89" t="s">
        <v>174</v>
      </c>
    </row>
    <row r="2" spans="1:9" ht="16.75">
      <c r="A2" s="71" t="s">
        <v>94</v>
      </c>
      <c r="B2" s="73">
        <f>D1/20</f>
        <v>0.3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0.40500000000000003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-4.75</v>
      </c>
      <c r="C20" s="74" t="s">
        <v>118</v>
      </c>
      <c r="D20" s="70">
        <f>$B$20*$B$12</f>
        <v>-4.75</v>
      </c>
      <c r="E20" s="92" t="s">
        <v>175</v>
      </c>
      <c r="F20" s="70">
        <f>$B$21 + $B$2*($D$21-$B$21)</f>
        <v>-10</v>
      </c>
      <c r="G20" s="93">
        <f>MIN(D15:D18)</f>
        <v>-20</v>
      </c>
      <c r="H20" s="93">
        <f>F20</f>
        <v>-10</v>
      </c>
      <c r="I20" s="94">
        <f>D21-F20</f>
        <v>35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-10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-4.75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-4.75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-4.75</v>
      </c>
      <c r="D34" s="79">
        <f t="shared" ref="D34:E41" si="2">IF(ISNA(B34),NA(),B34*$B$12)</f>
        <v>-20</v>
      </c>
      <c r="E34" s="79">
        <f t="shared" si="2"/>
        <v>-4.75</v>
      </c>
      <c r="F34" s="79">
        <f t="shared" ref="F34:F41" si="3">IF($A34&gt;$B$30,"",B34*M34-L34*C34)</f>
        <v>-595</v>
      </c>
      <c r="G34" s="79">
        <f t="shared" ref="G34:G41" si="4">IF($A34&gt;$B$30,"",(B34+L34)*F34)</f>
        <v>23800</v>
      </c>
      <c r="H34" s="79">
        <f t="shared" ref="H34:H41" si="5">IF($A34&gt;$B$30,"",(C34+M34)*F34)</f>
        <v>-12048.75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-595</v>
      </c>
      <c r="G36" s="79">
        <f t="shared" si="4"/>
        <v>-23800</v>
      </c>
      <c r="H36" s="79">
        <f t="shared" si="5"/>
        <v>-12048.75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-4.75</v>
      </c>
    </row>
    <row r="37" spans="1:13">
      <c r="A37" s="77">
        <v>4</v>
      </c>
      <c r="B37" s="79">
        <f t="shared" si="0"/>
        <v>20</v>
      </c>
      <c r="C37" s="79">
        <f t="shared" si="1"/>
        <v>-4.75</v>
      </c>
      <c r="D37" s="79">
        <f t="shared" si="2"/>
        <v>20</v>
      </c>
      <c r="E37" s="79">
        <f t="shared" si="2"/>
        <v>-4.75</v>
      </c>
      <c r="F37" s="79">
        <f t="shared" si="3"/>
        <v>-190</v>
      </c>
      <c r="G37" s="79">
        <f t="shared" si="4"/>
        <v>0</v>
      </c>
      <c r="H37" s="79">
        <f t="shared" si="5"/>
        <v>1805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-4.75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-4.75</v>
      </c>
      <c r="D42" s="79">
        <f>IF($B$30&lt;1,NA(),D34)</f>
        <v>-20</v>
      </c>
      <c r="E42" s="79">
        <f>IF($B$30&lt;1,NA(),E34)</f>
        <v>-4.75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-1190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1190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10.125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-4.75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10.125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-11.875</v>
      </c>
    </row>
    <row r="61" spans="6:7" hidden="1">
      <c r="F61" s="78">
        <f>G54+G56/2</f>
        <v>22</v>
      </c>
      <c r="G61" s="78">
        <f>G55+G56/2</f>
        <v>32.125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-4.75</v>
      </c>
    </row>
    <row r="66" spans="1:23" hidden="1">
      <c r="F66" s="78">
        <f>F61</f>
        <v>22</v>
      </c>
      <c r="G66" s="78">
        <f>$D$20</f>
        <v>-4.75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10.125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-7.7142857142857145E-4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17.100000000000001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67.813714285714283</v>
      </c>
      <c r="U78" s="34">
        <f>SUM(U80:U479)</f>
        <v>-17.940342857142859</v>
      </c>
      <c r="V78" s="34">
        <f t="shared" ref="V78:W78" si="11">SUM(V80:V479)</f>
        <v>9.896763428571429</v>
      </c>
      <c r="W78" s="34">
        <f t="shared" si="11"/>
        <v>3.4086651428571435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2.4857142857142855E-3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1.4000000000000002E-3</v>
      </c>
      <c r="S81" s="32">
        <f t="shared" ref="S81:S144" si="14">IF(R81&lt;0,-1*IF(ABS(R81)&gt;$N$75,$M$75,$M$75*ABS(R81)/$N$75),IF(ABS(R81)&gt;$N$75,$M$75,$M$75*ABS(R81)/$N$75))</f>
        <v>2856</v>
      </c>
      <c r="T81" s="15">
        <f t="shared" ref="T81:T144" si="15">IF(R81&lt;0,0,Q81*S81)/1000</f>
        <v>8.1395999999999997</v>
      </c>
      <c r="U81" s="15">
        <f t="shared" ref="U81:U144" si="16">IF(R81&gt;0,0,Q81*S81)/1000</f>
        <v>0</v>
      </c>
      <c r="V81" s="15">
        <f t="shared" ref="V81:V144" si="17">T81*P81/100</f>
        <v>0.51550800000000019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3.1428571428571448E-4</v>
      </c>
      <c r="S82" s="32">
        <f t="shared" si="14"/>
        <v>641.14285714285745</v>
      </c>
      <c r="T82" s="15">
        <f t="shared" si="15"/>
        <v>1.8272571428571438</v>
      </c>
      <c r="U82" s="15">
        <f t="shared" si="16"/>
        <v>0</v>
      </c>
      <c r="V82" s="15">
        <f t="shared" si="17"/>
        <v>-0.11572628571428574</v>
      </c>
      <c r="W82" s="15">
        <f t="shared" si="18"/>
        <v>0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8.5714285714285713E-5</v>
      </c>
      <c r="E83" s="95">
        <f>F20</f>
        <v>-10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7.7142857142857145E-4</v>
      </c>
      <c r="K83" s="17">
        <f>IF(J83&lt;N75,H83,IF(J83&lt;(N75+C83),H83+(J83-N75)*I83/C83,0.9))</f>
        <v>0.65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-7.7142857142857145E-4</v>
      </c>
      <c r="S83" s="32">
        <f t="shared" si="14"/>
        <v>-1573.7142857142858</v>
      </c>
      <c r="T83" s="15">
        <f t="shared" si="15"/>
        <v>0</v>
      </c>
      <c r="U83" s="15">
        <f t="shared" si="16"/>
        <v>-4.4850857142857148</v>
      </c>
      <c r="V83" s="15">
        <f t="shared" si="17"/>
        <v>0</v>
      </c>
      <c r="W83" s="15">
        <f t="shared" si="18"/>
        <v>0.85216628571428588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2.4857142857142855E-3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2.4857142857142855E-3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2.4857142857142855E-3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1172.9000000000001</v>
      </c>
      <c r="J87" s="18">
        <f>G70</f>
        <v>10.125</v>
      </c>
      <c r="K87" s="36">
        <f>G70</f>
        <v>10.125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2.4857142857142855E-3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2.4857142857142855E-3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2.4857142857142855E-3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2.4857142857142855E-3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279.15019999999998</v>
      </c>
      <c r="C91" s="18">
        <f>IFERROR(B91*K87/100,0)</f>
        <v>28.263957749999999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2.4857142857142855E-3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2.4857142857142855E-3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2.4857142857142855E-3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2.4857142857142855E-3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2.4857142857142855E-3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2.4857142857142855E-3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6</v>
      </c>
      <c r="B97" s="37">
        <f>C91+V78+W78</f>
        <v>41.569386321428574</v>
      </c>
      <c r="C97" s="37">
        <f>B91+T78+U78</f>
        <v>329.02357142857142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2.4857142857142855E-3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2.4857142857142855E-3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2.4857142857142855E-3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2.4857142857142855E-3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2.4857142857142855E-3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2.4857142857142855E-3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-7.7142857142857145E-4</v>
      </c>
      <c r="S103" s="32">
        <f t="shared" si="14"/>
        <v>-1573.7142857142858</v>
      </c>
      <c r="T103" s="15">
        <f t="shared" si="15"/>
        <v>0</v>
      </c>
      <c r="U103" s="15">
        <f t="shared" si="16"/>
        <v>-4.4850857142857148</v>
      </c>
      <c r="V103" s="15">
        <f t="shared" si="17"/>
        <v>0</v>
      </c>
      <c r="W103" s="15">
        <f t="shared" si="18"/>
        <v>0.85216628571428588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2.4857142857142855E-3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2.4857142857142855E-3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2.4857142857142855E-3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2.4857142857142855E-3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2.4857142857142855E-3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2.4857142857142855E-3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2.4857142857142855E-3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2.4857142857142855E-3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2.4857142857142855E-3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2.4857142857142855E-3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2.4857142857142855E-3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2.4857142857142855E-3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2.4857142857142855E-3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2.4857142857142855E-3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2.4857142857142855E-3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2.4857142857142855E-3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2.4857142857142855E-3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2.4857142857142855E-3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2.4857142857142855E-3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-7.7142857142857145E-4</v>
      </c>
      <c r="S123" s="32">
        <f t="shared" si="14"/>
        <v>-1573.7142857142858</v>
      </c>
      <c r="T123" s="15">
        <f t="shared" si="15"/>
        <v>0</v>
      </c>
      <c r="U123" s="15">
        <f t="shared" si="16"/>
        <v>-4.4850857142857148</v>
      </c>
      <c r="V123" s="15">
        <f t="shared" si="17"/>
        <v>0</v>
      </c>
      <c r="W123" s="15">
        <f t="shared" si="18"/>
        <v>0.85216628571428588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2.4857142857142855E-3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2.4857142857142855E-3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2.4857142857142855E-3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2.4857142857142855E-3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2.4857142857142855E-3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2.4857142857142855E-3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2.4857142857142855E-3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2.4857142857142855E-3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2.4857142857142855E-3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2.4857142857142855E-3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2.4857142857142855E-3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2.4857142857142855E-3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2.4857142857142855E-3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2.4857142857142855E-3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2.4857142857142855E-3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2.4857142857142855E-3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2.4857142857142855E-3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1.4000000000000002E-3</v>
      </c>
      <c r="S141" s="32">
        <f t="shared" si="14"/>
        <v>2856</v>
      </c>
      <c r="T141" s="15">
        <f t="shared" si="15"/>
        <v>8.1395999999999997</v>
      </c>
      <c r="U141" s="15">
        <f t="shared" si="16"/>
        <v>0</v>
      </c>
      <c r="V141" s="15">
        <f t="shared" si="17"/>
        <v>0.51550800000000008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3.1428571428571432E-4</v>
      </c>
      <c r="S142" s="32">
        <f t="shared" si="14"/>
        <v>641.14285714285711</v>
      </c>
      <c r="T142" s="15">
        <f t="shared" si="15"/>
        <v>1.8272571428571427</v>
      </c>
      <c r="U142" s="15">
        <f t="shared" si="16"/>
        <v>0</v>
      </c>
      <c r="V142" s="15">
        <f t="shared" si="17"/>
        <v>-0.1157262857142857</v>
      </c>
      <c r="W142" s="15">
        <f t="shared" si="18"/>
        <v>0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-7.7142857142857145E-4</v>
      </c>
      <c r="S143" s="32">
        <f t="shared" si="14"/>
        <v>-1573.7142857142858</v>
      </c>
      <c r="T143" s="15">
        <f t="shared" si="15"/>
        <v>0</v>
      </c>
      <c r="U143" s="15">
        <f t="shared" si="16"/>
        <v>-4.4850857142857148</v>
      </c>
      <c r="V143" s="15">
        <f t="shared" si="17"/>
        <v>0</v>
      </c>
      <c r="W143" s="15">
        <f t="shared" si="18"/>
        <v>0.85216628571428588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2.4857142857142855E-3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2.4857142857142855E-3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2.4857142857142855E-3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2.4857142857142855E-3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2.4857142857142855E-3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2.4857142857142855E-3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2.4857142857142855E-3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2.4857142857142855E-3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2.4857142857142855E-3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2.4857142857142855E-3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2.4857142857142855E-3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2.4857142857142855E-3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2.4857142857142855E-3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2.4857142857142855E-3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2.4857142857142855E-3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2.4857142857142855E-3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2.4857142857142855E-3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2.4857142857142855E-3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2.4857142857142855E-3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2.4857142857142855E-3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2.4857142857142855E-3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2.4857142857142855E-3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2.4857142857142855E-3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2.4857142857142855E-3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2.4857142857142855E-3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2.4857142857142855E-3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2.4857142857142855E-3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2.4857142857142855E-3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2.4857142857142855E-3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2.4857142857142855E-3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2.4857142857142855E-3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2.4857142857142855E-3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2.4857142857142855E-3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2.4857142857142855E-3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2.4857142857142855E-3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2.4857142857142855E-3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2.4857142857142855E-3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2.4857142857142855E-3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2.4857142857142855E-3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2.4857142857142855E-3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2.4857142857142855E-3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2.4857142857142855E-3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2.4857142857142855E-3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2.4857142857142855E-3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2.4857142857142855E-3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2.4857142857142855E-3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2.4857142857142855E-3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2.4857142857142855E-3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2.4857142857142855E-3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2.4857142857142855E-3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2.4857142857142855E-3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2.4857142857142855E-3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2.4857142857142855E-3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2.4857142857142855E-3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2.4857142857142855E-3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2.4857142857142855E-3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2.4857142857142855E-3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2.4857142857142855E-3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2.4857142857142855E-3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2.4857142857142855E-3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2.4857142857142855E-3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2.4857142857142855E-3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2.4857142857142855E-3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2.4857142857142855E-3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2.4857142857142855E-3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2.4857142857142855E-3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2.4857142857142855E-3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2.4857142857142855E-3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2.4857142857142855E-3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2.4857142857142855E-3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2.4857142857142855E-3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2.4857142857142855E-3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2.4857142857142855E-3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2.4857142857142855E-3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2.4857142857142855E-3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2.4857142857142855E-3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2.4857142857142855E-3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2.4857142857142855E-3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2.4857142857142855E-3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2.4857142857142855E-3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2.4857142857142855E-3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2.4857142857142855E-3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2.4857142857142855E-3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2.4857142857142855E-3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2.4857142857142855E-3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2.4857142857142855E-3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2.4857142857142855E-3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2.4857142857142855E-3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2.4857142857142855E-3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2.4857142857142855E-3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2.4857142857142855E-3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2.4857142857142855E-3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2.4857142857142855E-3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2.4857142857142855E-3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2.4857142857142855E-3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2.4857142857142855E-3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2.4857142857142855E-3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2.4857142857142855E-3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2.4857142857142855E-3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2.4857142857142855E-3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2.4857142857142855E-3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2.4857142857142855E-3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2.4857142857142855E-3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2.4857142857142855E-3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2.4857142857142855E-3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2.4857142857142855E-3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2.4857142857142855E-3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2.4857142857142855E-3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2.4857142857142855E-3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2.4857142857142855E-3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2.4857142857142855E-3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2.4857142857142855E-3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2.4857142857142855E-3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2.4857142857142855E-3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2.4857142857142855E-3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2.4857142857142855E-3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2.4857142857142855E-3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2.4857142857142855E-3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2.4857142857142855E-3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2.4857142857142855E-3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2.4857142857142855E-3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2.4857142857142855E-3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2.4857142857142855E-3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2.4857142857142855E-3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2.4857142857142855E-3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2.4857142857142855E-3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2.4857142857142855E-3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2.4857142857142855E-3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2.4857142857142855E-3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2.4857142857142855E-3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2.4857142857142855E-3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2.4857142857142855E-3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2.4857142857142855E-3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2.4857142857142855E-3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2.4857142857142855E-3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2.4857142857142855E-3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2.4857142857142855E-3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2.4857142857142855E-3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2.4857142857142855E-3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2.4857142857142855E-3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2.4857142857142855E-3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2.4857142857142855E-3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2.4857142857142855E-3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2.4857142857142855E-3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2.4857142857142855E-3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2.4857142857142855E-3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2.4857142857142855E-3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2.4857142857142855E-3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2.4857142857142855E-3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2.4857142857142855E-3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2.4857142857142855E-3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2.4857142857142855E-3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2.4857142857142855E-3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2.4857142857142855E-3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2.4857142857142855E-3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2.4857142857142855E-3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2.4857142857142855E-3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2.4857142857142855E-3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2.4857142857142855E-3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2.4857142857142855E-3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2.4857142857142855E-3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2.4857142857142855E-3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2.4857142857142855E-3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2.4857142857142855E-3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2.4857142857142855E-3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2.4857142857142855E-3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2.4857142857142855E-3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2.4857142857142855E-3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2.4857142857142855E-3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2.4857142857142855E-3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2.4857142857142855E-3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2.4857142857142855E-3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2.4857142857142855E-3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2.4857142857142855E-3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2.4857142857142855E-3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2.4857142857142855E-3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2.4857142857142855E-3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2.4857142857142855E-3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2.4857142857142855E-3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2.4857142857142855E-3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2.4857142857142855E-3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2.4857142857142855E-3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2.4857142857142855E-3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2.4857142857142855E-3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2.4857142857142855E-3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2.4857142857142855E-3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2.4857142857142855E-3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2.4857142857142855E-3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2.4857142857142855E-3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2.4857142857142855E-3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2.4857142857142855E-3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2.4857142857142855E-3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2.4857142857142855E-3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2.4857142857142855E-3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2.4857142857142855E-3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2.4857142857142855E-3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2.4857142857142855E-3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2.4857142857142855E-3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2.4857142857142855E-3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2.4857142857142855E-3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2.4857142857142855E-3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2.4857142857142855E-3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2.4857142857142855E-3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2.4857142857142855E-3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2.4857142857142855E-3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2.4857142857142855E-3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2.4857142857142855E-3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2.4857142857142855E-3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2.4857142857142855E-3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2.4857142857142855E-3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2.4857142857142855E-3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2.4857142857142855E-3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2.4857142857142855E-3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2.4857142857142855E-3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2.4857142857142855E-3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2.4857142857142855E-3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2.4857142857142855E-3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2.4857142857142855E-3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2.4857142857142855E-3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2.4857142857142855E-3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2.4857142857142855E-3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2.4857142857142855E-3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2.4857142857142855E-3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2.4857142857142855E-3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2.4857142857142855E-3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2.4857142857142855E-3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2.4857142857142855E-3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2.4857142857142855E-3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2.4857142857142855E-3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2.4857142857142855E-3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2.4857142857142855E-3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2.4857142857142855E-3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2.4857142857142855E-3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2.4857142857142855E-3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2.4857142857142855E-3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2.4857142857142855E-3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2.4857142857142855E-3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2.4857142857142855E-3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2.4857142857142855E-3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2.4857142857142855E-3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2.4857142857142855E-3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2.4857142857142855E-3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2.4857142857142855E-3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2.4857142857142855E-3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2.4857142857142855E-3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2.4857142857142855E-3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2.4857142857142855E-3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2.4857142857142855E-3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2.4857142857142855E-3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2.4857142857142855E-3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2.4857142857142855E-3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2.4857142857142855E-3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2.4857142857142855E-3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2.4857142857142855E-3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2.4857142857142855E-3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2.4857142857142855E-3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2.4857142857142855E-3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2.4857142857142855E-3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2.4857142857142855E-3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2.4857142857142855E-3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2.4857142857142855E-3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2.4857142857142855E-3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2.4857142857142855E-3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2.4857142857142855E-3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2.4857142857142855E-3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2.4857142857142855E-3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2.4857142857142855E-3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2.4857142857142855E-3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2.4857142857142855E-3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2.4857142857142855E-3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2.4857142857142855E-3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2.4857142857142855E-3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2.4857142857142855E-3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2.4857142857142855E-3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2.4857142857142855E-3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2.4857142857142855E-3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2.4857142857142855E-3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2.4857142857142855E-3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2.4857142857142855E-3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2.4857142857142855E-3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2.4857142857142855E-3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2.4857142857142855E-3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2.4857142857142855E-3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2.4857142857142855E-3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2.4857142857142855E-3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2.4857142857142855E-3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2.4857142857142855E-3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2.4857142857142855E-3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2.4857142857142855E-3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2.4857142857142855E-3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2.4857142857142855E-3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2.4857142857142855E-3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2.4857142857142855E-3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2.4857142857142855E-3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2.4857142857142855E-3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2.4857142857142855E-3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2.4857142857142855E-3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2.4857142857142855E-3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2.4857142857142855E-3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2.4857142857142855E-3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2.4857142857142855E-3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2.4857142857142855E-3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2.4857142857142855E-3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2.4857142857142855E-3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2.4857142857142855E-3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2.4857142857142855E-3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2.4857142857142855E-3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2.4857142857142855E-3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2.4857142857142855E-3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2.4857142857142855E-3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2.4857142857142855E-3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2.4857142857142855E-3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2.4857142857142855E-3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2.4857142857142855E-3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2.4857142857142855E-3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2.4857142857142855E-3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2.4857142857142855E-3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2.4857142857142855E-3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2.4857142857142855E-3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2.4857142857142855E-3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2.4857142857142855E-3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2.4857142857142855E-3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2.4857142857142855E-3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2.4857142857142855E-3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2.4857142857142855E-3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2.4857142857142855E-3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2.4857142857142855E-3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2.4857142857142855E-3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2.4857142857142855E-3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2.4857142857142855E-3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2.4857142857142855E-3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2.4857142857142855E-3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2.4857142857142855E-3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2.4857142857142855E-3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2.4857142857142855E-3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2.4857142857142855E-3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E7" xr:uid="{850667E6-23C2-4822-B7D0-C89A1E068801}">
      <formula1>"Above (y &gt;= y_cut),Below (y &lt;= y_cut)"</formula1>
    </dataValidation>
    <dataValidation type="list" sqref="B3 E3" xr:uid="{1988E968-7EA0-43A9-91DC-9165B0F6ABA9}">
      <formula1>"mm,cm,m"</formula1>
    </dataValidation>
  </dataValidation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4637-5F9B-496A-9803-06B48D8CA1BD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7</v>
      </c>
      <c r="E1" s="89" t="s">
        <v>174</v>
      </c>
    </row>
    <row r="2" spans="1:9" ht="16.75">
      <c r="A2" s="71" t="s">
        <v>94</v>
      </c>
      <c r="B2" s="73">
        <f>D1/20</f>
        <v>0.35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0.44750000000000001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-2.625</v>
      </c>
      <c r="C20" s="74" t="s">
        <v>118</v>
      </c>
      <c r="D20" s="70">
        <f>$B$20*$B$12</f>
        <v>-2.625</v>
      </c>
      <c r="E20" s="92" t="s">
        <v>175</v>
      </c>
      <c r="F20" s="70">
        <f>$B$21 + $B$2*($D$21-$B$21)</f>
        <v>-7.5</v>
      </c>
      <c r="G20" s="93">
        <f>MIN(D15:D18)</f>
        <v>-20</v>
      </c>
      <c r="H20" s="93">
        <f>F20</f>
        <v>-7.5</v>
      </c>
      <c r="I20" s="94">
        <f>D21-F20</f>
        <v>32.5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-7.5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-2.625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-2.625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-2.625</v>
      </c>
      <c r="D34" s="79">
        <f t="shared" ref="D34:E41" si="2">IF(ISNA(B34),NA(),B34*$B$12)</f>
        <v>-20</v>
      </c>
      <c r="E34" s="79">
        <f t="shared" si="2"/>
        <v>-2.625</v>
      </c>
      <c r="F34" s="79">
        <f t="shared" ref="F34:F41" si="3">IF($A34&gt;$B$30,"",B34*M34-L34*C34)</f>
        <v>-552.5</v>
      </c>
      <c r="G34" s="79">
        <f t="shared" ref="G34:G41" si="4">IF($A34&gt;$B$30,"",(B34+L34)*F34)</f>
        <v>22100</v>
      </c>
      <c r="H34" s="79">
        <f t="shared" ref="H34:H41" si="5">IF($A34&gt;$B$30,"",(C34+M34)*F34)</f>
        <v>-12362.1875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-552.5</v>
      </c>
      <c r="G36" s="79">
        <f t="shared" si="4"/>
        <v>-22100</v>
      </c>
      <c r="H36" s="79">
        <f t="shared" si="5"/>
        <v>-12362.1875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-2.625</v>
      </c>
    </row>
    <row r="37" spans="1:13">
      <c r="A37" s="77">
        <v>4</v>
      </c>
      <c r="B37" s="79">
        <f t="shared" si="0"/>
        <v>20</v>
      </c>
      <c r="C37" s="79">
        <f t="shared" si="1"/>
        <v>-2.625</v>
      </c>
      <c r="D37" s="79">
        <f t="shared" si="2"/>
        <v>20</v>
      </c>
      <c r="E37" s="79">
        <f t="shared" si="2"/>
        <v>-2.625</v>
      </c>
      <c r="F37" s="79">
        <f t="shared" si="3"/>
        <v>-105</v>
      </c>
      <c r="G37" s="79">
        <f t="shared" si="4"/>
        <v>0</v>
      </c>
      <c r="H37" s="79">
        <f t="shared" si="5"/>
        <v>551.25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-2.625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-2.625</v>
      </c>
      <c r="D42" s="79">
        <f>IF($B$30&lt;1,NA(),D34)</f>
        <v>-20</v>
      </c>
      <c r="E42" s="79">
        <f>IF($B$30&lt;1,NA(),E34)</f>
        <v>-2.625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-1105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1105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11.1875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-2.625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11.1875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-10.8125</v>
      </c>
    </row>
    <row r="61" spans="6:7" hidden="1">
      <c r="F61" s="78">
        <f>G54+G56/2</f>
        <v>22</v>
      </c>
      <c r="G61" s="78">
        <f>G55+G56/2</f>
        <v>33.1875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-2.625</v>
      </c>
    </row>
    <row r="66" spans="1:23" hidden="1">
      <c r="F66" s="78">
        <f>F61</f>
        <v>22</v>
      </c>
      <c r="G66" s="78">
        <f>$D$20</f>
        <v>-2.625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11.1875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-1.0615384615384616E-3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17.100000000000001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63.980307692307697</v>
      </c>
      <c r="U78" s="34">
        <f>SUM(U80:U479)</f>
        <v>-24.687138461538467</v>
      </c>
      <c r="V78" s="34">
        <f t="shared" ref="V78:W78" si="11">SUM(V80:V479)</f>
        <v>9.9582683076923075</v>
      </c>
      <c r="W78" s="34">
        <f t="shared" si="11"/>
        <v>4.6905563076923089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2.4461538461538462E-3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1.2769230769230772E-3</v>
      </c>
      <c r="S81" s="32">
        <f t="shared" ref="S81:S144" si="14">IF(R81&lt;0,-1*IF(ABS(R81)&gt;$N$75,$M$75,$M$75*ABS(R81)/$N$75),IF(ABS(R81)&gt;$N$75,$M$75,$M$75*ABS(R81)/$N$75))</f>
        <v>2604.9230769230771</v>
      </c>
      <c r="T81" s="15">
        <f t="shared" ref="T81:T144" si="15">IF(R81&lt;0,0,Q81*S81)/1000</f>
        <v>7.4240307692307699</v>
      </c>
      <c r="U81" s="15">
        <f t="shared" ref="U81:U144" si="16">IF(R81&gt;0,0,Q81*S81)/1000</f>
        <v>0</v>
      </c>
      <c r="V81" s="15">
        <f t="shared" ref="V81:V144" si="17">T81*P81/100</f>
        <v>0.47018861538461565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1.076923076923079E-4</v>
      </c>
      <c r="S82" s="32">
        <f t="shared" si="14"/>
        <v>219.69230769230811</v>
      </c>
      <c r="T82" s="15">
        <f t="shared" si="15"/>
        <v>0.62612307692307811</v>
      </c>
      <c r="U82" s="15">
        <f t="shared" si="16"/>
        <v>0</v>
      </c>
      <c r="V82" s="15">
        <f t="shared" si="17"/>
        <v>-3.9654461538461604E-2</v>
      </c>
      <c r="W82" s="15">
        <f t="shared" si="18"/>
        <v>0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9.2307692307692316E-5</v>
      </c>
      <c r="E83" s="95">
        <f>F20</f>
        <v>-7.5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1.0615384615384616E-3</v>
      </c>
      <c r="K83" s="17">
        <f>IF(J83&lt;N75,H83,IF(J83&lt;(N75+C83),H83+(J83-N75)*I83/C83,0.9))</f>
        <v>0.65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-1.0615384615384616E-3</v>
      </c>
      <c r="S83" s="32">
        <f t="shared" si="14"/>
        <v>-2165.5384615384619</v>
      </c>
      <c r="T83" s="15">
        <f t="shared" si="15"/>
        <v>0</v>
      </c>
      <c r="U83" s="15">
        <f t="shared" si="16"/>
        <v>-6.1717846153846168</v>
      </c>
      <c r="V83" s="15">
        <f t="shared" si="17"/>
        <v>0</v>
      </c>
      <c r="W83" s="15">
        <f t="shared" si="18"/>
        <v>1.1726390769230772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2.4461538461538462E-3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2.4461538461538462E-3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2.4461538461538462E-3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1087.9000000000001</v>
      </c>
      <c r="J87" s="18">
        <f>G70</f>
        <v>11.1875</v>
      </c>
      <c r="K87" s="36">
        <f>G70</f>
        <v>11.1875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2.4461538461538462E-3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2.4461538461538462E-3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2.4461538461538462E-3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2.4461538461538462E-3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258.92020000000002</v>
      </c>
      <c r="C91" s="18">
        <f>IFERROR(B91*K87/100,0)</f>
        <v>28.966697375000003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2.4461538461538462E-3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2.4461538461538462E-3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2.4461538461538462E-3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2.4461538461538462E-3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2.4461538461538462E-3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2.4461538461538462E-3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7</v>
      </c>
      <c r="B97" s="37">
        <f>C91+V78+W78</f>
        <v>43.615521990384622</v>
      </c>
      <c r="C97" s="37">
        <f>B91+T78+U78</f>
        <v>298.21336923076922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2.4461538461538462E-3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2.4461538461538462E-3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2.4461538461538462E-3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2.4461538461538462E-3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2.4461538461538462E-3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2.4461538461538462E-3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-1.0615384615384616E-3</v>
      </c>
      <c r="S103" s="32">
        <f t="shared" si="14"/>
        <v>-2165.5384615384619</v>
      </c>
      <c r="T103" s="15">
        <f t="shared" si="15"/>
        <v>0</v>
      </c>
      <c r="U103" s="15">
        <f t="shared" si="16"/>
        <v>-6.1717846153846168</v>
      </c>
      <c r="V103" s="15">
        <f t="shared" si="17"/>
        <v>0</v>
      </c>
      <c r="W103" s="15">
        <f t="shared" si="18"/>
        <v>1.1726390769230772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2.4461538461538462E-3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2.4461538461538462E-3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2.4461538461538462E-3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2.4461538461538462E-3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2.4461538461538462E-3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2.4461538461538462E-3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2.4461538461538462E-3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2.4461538461538462E-3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2.4461538461538462E-3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2.4461538461538462E-3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2.4461538461538462E-3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2.4461538461538462E-3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2.4461538461538462E-3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2.4461538461538462E-3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2.4461538461538462E-3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2.4461538461538462E-3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2.4461538461538462E-3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2.4461538461538462E-3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2.4461538461538462E-3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-1.0615384615384616E-3</v>
      </c>
      <c r="S123" s="32">
        <f t="shared" si="14"/>
        <v>-2165.5384615384619</v>
      </c>
      <c r="T123" s="15">
        <f t="shared" si="15"/>
        <v>0</v>
      </c>
      <c r="U123" s="15">
        <f t="shared" si="16"/>
        <v>-6.1717846153846168</v>
      </c>
      <c r="V123" s="15">
        <f t="shared" si="17"/>
        <v>0</v>
      </c>
      <c r="W123" s="15">
        <f t="shared" si="18"/>
        <v>1.1726390769230772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2.4461538461538462E-3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2.4461538461538462E-3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2.4461538461538462E-3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2.4461538461538462E-3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2.4461538461538462E-3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2.4461538461538462E-3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2.4461538461538462E-3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2.4461538461538462E-3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2.4461538461538462E-3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2.4461538461538462E-3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2.4461538461538462E-3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2.4461538461538462E-3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2.4461538461538462E-3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2.4461538461538462E-3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2.4461538461538462E-3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2.4461538461538462E-3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2.4461538461538462E-3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1.2769230769230772E-3</v>
      </c>
      <c r="S141" s="32">
        <f t="shared" si="14"/>
        <v>2604.9230769230771</v>
      </c>
      <c r="T141" s="15">
        <f t="shared" si="15"/>
        <v>7.4240307692307699</v>
      </c>
      <c r="U141" s="15">
        <f t="shared" si="16"/>
        <v>0</v>
      </c>
      <c r="V141" s="15">
        <f t="shared" si="17"/>
        <v>0.47018861538461548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1.0769230769230773E-4</v>
      </c>
      <c r="S142" s="32">
        <f t="shared" si="14"/>
        <v>219.69230769230776</v>
      </c>
      <c r="T142" s="15">
        <f t="shared" si="15"/>
        <v>0.62612307692307723</v>
      </c>
      <c r="U142" s="15">
        <f t="shared" si="16"/>
        <v>0</v>
      </c>
      <c r="V142" s="15">
        <f t="shared" si="17"/>
        <v>-3.9654461538461555E-2</v>
      </c>
      <c r="W142" s="15">
        <f t="shared" si="18"/>
        <v>0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-1.0615384615384616E-3</v>
      </c>
      <c r="S143" s="32">
        <f t="shared" si="14"/>
        <v>-2165.5384615384619</v>
      </c>
      <c r="T143" s="15">
        <f t="shared" si="15"/>
        <v>0</v>
      </c>
      <c r="U143" s="15">
        <f t="shared" si="16"/>
        <v>-6.1717846153846168</v>
      </c>
      <c r="V143" s="15">
        <f t="shared" si="17"/>
        <v>0</v>
      </c>
      <c r="W143" s="15">
        <f t="shared" si="18"/>
        <v>1.1726390769230772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2.4461538461538462E-3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2.4461538461538462E-3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2.4461538461538462E-3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2.4461538461538462E-3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2.4461538461538462E-3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2.4461538461538462E-3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2.4461538461538462E-3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2.4461538461538462E-3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2.4461538461538462E-3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2.4461538461538462E-3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2.4461538461538462E-3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2.4461538461538462E-3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2.4461538461538462E-3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2.4461538461538462E-3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2.4461538461538462E-3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2.4461538461538462E-3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2.4461538461538462E-3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2.4461538461538462E-3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2.4461538461538462E-3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2.4461538461538462E-3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2.4461538461538462E-3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2.4461538461538462E-3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2.4461538461538462E-3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2.4461538461538462E-3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2.4461538461538462E-3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2.4461538461538462E-3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2.4461538461538462E-3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2.4461538461538462E-3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2.4461538461538462E-3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2.4461538461538462E-3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2.4461538461538462E-3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2.4461538461538462E-3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2.4461538461538462E-3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2.4461538461538462E-3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2.4461538461538462E-3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2.4461538461538462E-3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2.4461538461538462E-3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2.4461538461538462E-3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2.4461538461538462E-3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2.4461538461538462E-3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2.4461538461538462E-3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2.4461538461538462E-3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2.4461538461538462E-3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2.4461538461538462E-3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2.4461538461538462E-3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2.4461538461538462E-3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2.4461538461538462E-3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2.4461538461538462E-3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2.4461538461538462E-3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2.4461538461538462E-3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2.4461538461538462E-3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2.4461538461538462E-3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2.4461538461538462E-3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2.4461538461538462E-3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2.4461538461538462E-3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2.4461538461538462E-3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2.4461538461538462E-3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2.4461538461538462E-3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2.4461538461538462E-3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2.4461538461538462E-3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2.4461538461538462E-3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2.4461538461538462E-3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2.4461538461538462E-3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2.4461538461538462E-3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2.4461538461538462E-3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2.4461538461538462E-3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2.4461538461538462E-3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2.4461538461538462E-3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2.4461538461538462E-3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2.4461538461538462E-3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2.4461538461538462E-3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2.4461538461538462E-3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2.4461538461538462E-3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2.4461538461538462E-3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2.4461538461538462E-3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2.4461538461538462E-3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2.4461538461538462E-3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2.4461538461538462E-3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2.4461538461538462E-3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2.4461538461538462E-3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2.4461538461538462E-3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2.4461538461538462E-3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2.4461538461538462E-3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2.4461538461538462E-3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2.4461538461538462E-3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2.4461538461538462E-3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2.4461538461538462E-3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2.4461538461538462E-3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2.4461538461538462E-3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2.4461538461538462E-3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2.4461538461538462E-3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2.4461538461538462E-3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2.4461538461538462E-3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2.4461538461538462E-3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2.4461538461538462E-3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2.4461538461538462E-3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2.4461538461538462E-3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2.4461538461538462E-3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2.4461538461538462E-3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2.4461538461538462E-3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2.4461538461538462E-3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2.4461538461538462E-3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2.4461538461538462E-3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2.4461538461538462E-3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2.4461538461538462E-3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2.4461538461538462E-3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2.4461538461538462E-3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2.4461538461538462E-3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2.4461538461538462E-3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2.4461538461538462E-3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2.4461538461538462E-3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2.4461538461538462E-3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2.4461538461538462E-3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2.4461538461538462E-3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2.4461538461538462E-3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2.4461538461538462E-3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2.4461538461538462E-3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2.4461538461538462E-3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2.4461538461538462E-3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2.4461538461538462E-3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2.4461538461538462E-3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2.4461538461538462E-3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2.4461538461538462E-3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2.4461538461538462E-3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2.4461538461538462E-3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2.4461538461538462E-3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2.4461538461538462E-3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2.4461538461538462E-3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2.4461538461538462E-3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2.4461538461538462E-3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2.4461538461538462E-3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2.4461538461538462E-3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2.4461538461538462E-3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2.4461538461538462E-3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2.4461538461538462E-3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2.4461538461538462E-3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2.4461538461538462E-3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2.4461538461538462E-3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2.4461538461538462E-3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2.4461538461538462E-3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2.4461538461538462E-3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2.4461538461538462E-3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2.4461538461538462E-3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2.4461538461538462E-3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2.4461538461538462E-3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2.4461538461538462E-3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2.4461538461538462E-3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2.4461538461538462E-3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2.4461538461538462E-3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2.4461538461538462E-3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2.4461538461538462E-3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2.4461538461538462E-3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2.4461538461538462E-3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2.4461538461538462E-3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2.4461538461538462E-3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2.4461538461538462E-3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2.4461538461538462E-3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2.4461538461538462E-3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2.4461538461538462E-3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2.4461538461538462E-3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2.4461538461538462E-3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2.4461538461538462E-3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2.4461538461538462E-3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2.4461538461538462E-3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2.4461538461538462E-3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2.4461538461538462E-3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2.4461538461538462E-3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2.4461538461538462E-3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2.4461538461538462E-3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2.4461538461538462E-3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2.4461538461538462E-3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2.4461538461538462E-3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2.4461538461538462E-3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2.4461538461538462E-3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2.4461538461538462E-3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2.4461538461538462E-3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2.4461538461538462E-3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2.4461538461538462E-3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2.4461538461538462E-3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2.4461538461538462E-3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2.4461538461538462E-3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2.4461538461538462E-3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2.4461538461538462E-3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2.4461538461538462E-3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2.4461538461538462E-3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2.4461538461538462E-3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2.4461538461538462E-3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2.4461538461538462E-3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2.4461538461538462E-3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2.4461538461538462E-3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2.4461538461538462E-3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2.4461538461538462E-3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2.4461538461538462E-3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2.4461538461538462E-3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2.4461538461538462E-3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2.4461538461538462E-3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2.4461538461538462E-3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2.4461538461538462E-3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2.4461538461538462E-3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2.4461538461538462E-3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2.4461538461538462E-3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2.4461538461538462E-3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2.4461538461538462E-3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2.4461538461538462E-3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2.4461538461538462E-3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2.4461538461538462E-3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2.4461538461538462E-3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2.4461538461538462E-3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2.4461538461538462E-3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2.4461538461538462E-3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2.4461538461538462E-3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2.4461538461538462E-3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2.4461538461538462E-3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2.4461538461538462E-3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2.4461538461538462E-3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2.4461538461538462E-3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2.4461538461538462E-3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2.4461538461538462E-3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2.4461538461538462E-3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2.4461538461538462E-3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2.4461538461538462E-3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2.4461538461538462E-3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2.4461538461538462E-3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2.4461538461538462E-3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2.4461538461538462E-3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2.4461538461538462E-3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2.4461538461538462E-3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2.4461538461538462E-3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2.4461538461538462E-3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2.4461538461538462E-3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2.4461538461538462E-3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2.4461538461538462E-3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2.4461538461538462E-3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2.4461538461538462E-3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2.4461538461538462E-3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2.4461538461538462E-3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2.4461538461538462E-3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2.4461538461538462E-3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2.4461538461538462E-3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2.4461538461538462E-3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2.4461538461538462E-3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2.4461538461538462E-3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2.4461538461538462E-3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2.4461538461538462E-3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2.4461538461538462E-3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2.4461538461538462E-3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2.4461538461538462E-3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2.4461538461538462E-3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2.4461538461538462E-3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2.4461538461538462E-3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2.4461538461538462E-3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2.4461538461538462E-3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2.4461538461538462E-3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2.4461538461538462E-3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2.4461538461538462E-3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2.4461538461538462E-3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2.4461538461538462E-3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2.4461538461538462E-3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2.4461538461538462E-3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2.4461538461538462E-3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2.4461538461538462E-3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2.4461538461538462E-3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2.4461538461538462E-3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2.4461538461538462E-3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2.4461538461538462E-3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2.4461538461538462E-3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2.4461538461538462E-3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2.4461538461538462E-3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2.4461538461538462E-3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2.4461538461538462E-3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2.4461538461538462E-3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2.4461538461538462E-3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2.4461538461538462E-3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2.4461538461538462E-3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2.4461538461538462E-3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2.4461538461538462E-3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2.4461538461538462E-3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2.4461538461538462E-3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2.4461538461538462E-3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2.4461538461538462E-3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2.4461538461538462E-3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2.4461538461538462E-3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2.4461538461538462E-3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2.4461538461538462E-3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2.4461538461538462E-3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2.4461538461538462E-3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2.4461538461538462E-3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2.4461538461538462E-3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2.4461538461538462E-3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2.4461538461538462E-3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2.4461538461538462E-3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2.4461538461538462E-3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2.4461538461538462E-3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2.4461538461538462E-3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2.4461538461538462E-3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2.4461538461538462E-3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2.4461538461538462E-3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2.4461538461538462E-3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2.4461538461538462E-3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2.4461538461538462E-3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2.4461538461538462E-3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2.4461538461538462E-3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2.4461538461538462E-3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2.4461538461538462E-3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2.4461538461538462E-3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2.4461538461538462E-3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2.4461538461538462E-3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2.4461538461538462E-3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2.4461538461538462E-3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2.4461538461538462E-3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2.4461538461538462E-3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2.4461538461538462E-3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2.4461538461538462E-3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2.4461538461538462E-3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2.4461538461538462E-3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2.4461538461538462E-3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2.4461538461538462E-3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2.4461538461538462E-3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2.4461538461538462E-3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2.4461538461538462E-3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2.4461538461538462E-3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2.4461538461538462E-3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2.4461538461538462E-3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2.4461538461538462E-3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2.4461538461538462E-3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2.4461538461538462E-3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2.4461538461538462E-3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2.4461538461538462E-3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2.4461538461538462E-3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2.4461538461538462E-3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2.4461538461538462E-3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2.4461538461538462E-3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2.4461538461538462E-3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2.4461538461538462E-3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2.4461538461538462E-3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2.4461538461538462E-3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E7" xr:uid="{763D998B-EDAB-4561-8256-3F6320A0EE5C}">
      <formula1>"Above (y &gt;= y_cut),Below (y &lt;= y_cut)"</formula1>
    </dataValidation>
    <dataValidation type="list" sqref="B3 E3" xr:uid="{F77BE93E-4431-4216-BD25-D10C0E434792}">
      <formula1>"mm,cm,m"</formula1>
    </dataValidation>
  </dataValidation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8404-E9CD-4BE9-9352-0D3C26DC95A7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8</v>
      </c>
      <c r="E1" s="89" t="s">
        <v>174</v>
      </c>
    </row>
    <row r="2" spans="1:9" ht="16.75">
      <c r="A2" s="71" t="s">
        <v>94</v>
      </c>
      <c r="B2" s="73">
        <f>D1/20</f>
        <v>0.4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0.49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-0.5</v>
      </c>
      <c r="C20" s="74" t="s">
        <v>118</v>
      </c>
      <c r="D20" s="70">
        <f>$B$20*$B$12</f>
        <v>-0.5</v>
      </c>
      <c r="E20" s="92" t="s">
        <v>175</v>
      </c>
      <c r="F20" s="70">
        <f>$B$21 + $B$2*($D$21-$B$21)</f>
        <v>-5</v>
      </c>
      <c r="G20" s="93">
        <f>MIN(D15:D18)</f>
        <v>-20</v>
      </c>
      <c r="H20" s="93">
        <f>F20</f>
        <v>-5</v>
      </c>
      <c r="I20" s="94">
        <f>D21-F20</f>
        <v>30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-0.5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-0.5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-0.5</v>
      </c>
      <c r="D34" s="79">
        <f t="shared" ref="D34:E41" si="2">IF(ISNA(B34),NA(),B34*$B$12)</f>
        <v>-20</v>
      </c>
      <c r="E34" s="79">
        <f t="shared" si="2"/>
        <v>-0.5</v>
      </c>
      <c r="F34" s="79">
        <f t="shared" ref="F34:F41" si="3">IF($A34&gt;$B$30,"",B34*M34-L34*C34)</f>
        <v>-510</v>
      </c>
      <c r="G34" s="79">
        <f t="shared" ref="G34:G41" si="4">IF($A34&gt;$B$30,"",(B34+L34)*F34)</f>
        <v>20400</v>
      </c>
      <c r="H34" s="79">
        <f t="shared" ref="H34:H41" si="5">IF($A34&gt;$B$30,"",(C34+M34)*F34)</f>
        <v>-12495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-510</v>
      </c>
      <c r="G36" s="79">
        <f t="shared" si="4"/>
        <v>-20400</v>
      </c>
      <c r="H36" s="79">
        <f t="shared" si="5"/>
        <v>-12495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-0.5</v>
      </c>
    </row>
    <row r="37" spans="1:13">
      <c r="A37" s="77">
        <v>4</v>
      </c>
      <c r="B37" s="79">
        <f t="shared" si="0"/>
        <v>20</v>
      </c>
      <c r="C37" s="79">
        <f t="shared" si="1"/>
        <v>-0.5</v>
      </c>
      <c r="D37" s="79">
        <f t="shared" si="2"/>
        <v>20</v>
      </c>
      <c r="E37" s="79">
        <f t="shared" si="2"/>
        <v>-0.5</v>
      </c>
      <c r="F37" s="79">
        <f t="shared" si="3"/>
        <v>-20</v>
      </c>
      <c r="G37" s="79">
        <f t="shared" si="4"/>
        <v>0</v>
      </c>
      <c r="H37" s="79">
        <f t="shared" si="5"/>
        <v>20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-0.5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-0.5</v>
      </c>
      <c r="D42" s="79">
        <f>IF($B$30&lt;1,NA(),D34)</f>
        <v>-20</v>
      </c>
      <c r="E42" s="79">
        <f>IF($B$30&lt;1,NA(),E34)</f>
        <v>-0.5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-1020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1020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12.25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-0.5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12.25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-9.75</v>
      </c>
    </row>
    <row r="61" spans="6:7" hidden="1">
      <c r="F61" s="78">
        <f>G54+G56/2</f>
        <v>22</v>
      </c>
      <c r="G61" s="78">
        <f>G55+G56/2</f>
        <v>34.25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-0.5</v>
      </c>
    </row>
    <row r="66" spans="1:23" hidden="1">
      <c r="F66" s="78">
        <f>F61</f>
        <v>22</v>
      </c>
      <c r="G66" s="78">
        <f>$D$20</f>
        <v>-0.5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12.25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-1.4E-3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17.100000000000001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61.058400000000006</v>
      </c>
      <c r="U78" s="34">
        <f>SUM(U80:U479)</f>
        <v>-34.108799999999988</v>
      </c>
      <c r="V78" s="34">
        <f t="shared" ref="V78:W78" si="11">SUM(V80:V479)</f>
        <v>9.931832</v>
      </c>
      <c r="W78" s="34">
        <f t="shared" si="11"/>
        <v>6.2842879999999983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2.4000000000000002E-3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1.1333333333333336E-3</v>
      </c>
      <c r="S81" s="32">
        <f t="shared" ref="S81:S144" si="14">IF(R81&lt;0,-1*IF(ABS(R81)&gt;$N$75,$M$75,$M$75*ABS(R81)/$N$75),IF(ABS(R81)&gt;$N$75,$M$75,$M$75*ABS(R81)/$N$75))</f>
        <v>2312.0000000000005</v>
      </c>
      <c r="T81" s="15">
        <f t="shared" ref="T81:T144" si="15">IF(R81&lt;0,0,Q81*S81)/1000</f>
        <v>6.5892000000000017</v>
      </c>
      <c r="U81" s="15">
        <f t="shared" ref="U81:U144" si="16">IF(R81&gt;0,0,Q81*S81)/1000</f>
        <v>0</v>
      </c>
      <c r="V81" s="15">
        <f t="shared" ref="V81:V144" si="17">T81*P81/100</f>
        <v>0.41731600000000035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-1.3333333333333312E-4</v>
      </c>
      <c r="S82" s="32">
        <f t="shared" si="14"/>
        <v>-271.9999999999996</v>
      </c>
      <c r="T82" s="15">
        <f t="shared" si="15"/>
        <v>0</v>
      </c>
      <c r="U82" s="15">
        <f t="shared" si="16"/>
        <v>-0.77519999999999889</v>
      </c>
      <c r="V82" s="15">
        <f t="shared" si="17"/>
        <v>0</v>
      </c>
      <c r="W82" s="15">
        <f t="shared" si="18"/>
        <v>4.9095999999999911E-2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1E-4</v>
      </c>
      <c r="E83" s="95">
        <f>F20</f>
        <v>-5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1.4E-3</v>
      </c>
      <c r="K83" s="17">
        <f>IF(J83&lt;N75,H83,IF(J83&lt;(N75+C83),H83+(J83-N75)*I83/C83,0.9))</f>
        <v>0.65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-1.4E-3</v>
      </c>
      <c r="S83" s="32">
        <f t="shared" si="14"/>
        <v>-2855.9999999999995</v>
      </c>
      <c r="T83" s="15">
        <f t="shared" si="15"/>
        <v>0</v>
      </c>
      <c r="U83" s="15">
        <f t="shared" si="16"/>
        <v>-8.1395999999999979</v>
      </c>
      <c r="V83" s="15">
        <f t="shared" si="17"/>
        <v>0</v>
      </c>
      <c r="W83" s="15">
        <f t="shared" si="18"/>
        <v>1.5465239999999998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2.4000000000000002E-3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2.4000000000000002E-3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2.4000000000000002E-3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1002.9</v>
      </c>
      <c r="J87" s="18">
        <f>G70</f>
        <v>12.25</v>
      </c>
      <c r="K87" s="36">
        <f>G70</f>
        <v>12.25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2.4000000000000002E-3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2.4000000000000002E-3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2.4000000000000002E-3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2.4000000000000002E-3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238.69019999999998</v>
      </c>
      <c r="C91" s="18">
        <f>IFERROR(B91*K87/100,0)</f>
        <v>29.239549499999999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2.4000000000000002E-3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2.4000000000000002E-3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2.4000000000000002E-3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2.4000000000000002E-3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2.4000000000000002E-3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2.4000000000000002E-3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8</v>
      </c>
      <c r="B97" s="37">
        <f>C91+V78+W78</f>
        <v>45.455669499999992</v>
      </c>
      <c r="C97" s="37">
        <f>B91+T78+U78</f>
        <v>265.63980000000004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2.4000000000000002E-3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2.4000000000000002E-3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2.4000000000000002E-3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2.4000000000000002E-3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2.4000000000000002E-3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2.4000000000000002E-3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-1.4E-3</v>
      </c>
      <c r="S103" s="32">
        <f t="shared" si="14"/>
        <v>-2855.9999999999995</v>
      </c>
      <c r="T103" s="15">
        <f t="shared" si="15"/>
        <v>0</v>
      </c>
      <c r="U103" s="15">
        <f t="shared" si="16"/>
        <v>-8.1395999999999979</v>
      </c>
      <c r="V103" s="15">
        <f t="shared" si="17"/>
        <v>0</v>
      </c>
      <c r="W103" s="15">
        <f t="shared" si="18"/>
        <v>1.5465239999999998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2.4000000000000002E-3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2.4000000000000002E-3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2.4000000000000002E-3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2.4000000000000002E-3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2.4000000000000002E-3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2.4000000000000002E-3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2.4000000000000002E-3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2.4000000000000002E-3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2.4000000000000002E-3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2.4000000000000002E-3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2.4000000000000002E-3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2.4000000000000002E-3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2.4000000000000002E-3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2.4000000000000002E-3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2.4000000000000002E-3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2.4000000000000002E-3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2.4000000000000002E-3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2.4000000000000002E-3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2.4000000000000002E-3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-1.4E-3</v>
      </c>
      <c r="S123" s="32">
        <f t="shared" si="14"/>
        <v>-2855.9999999999995</v>
      </c>
      <c r="T123" s="15">
        <f t="shared" si="15"/>
        <v>0</v>
      </c>
      <c r="U123" s="15">
        <f t="shared" si="16"/>
        <v>-8.1395999999999979</v>
      </c>
      <c r="V123" s="15">
        <f t="shared" si="17"/>
        <v>0</v>
      </c>
      <c r="W123" s="15">
        <f t="shared" si="18"/>
        <v>1.5465239999999998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2.4000000000000002E-3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2.4000000000000002E-3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2.4000000000000002E-3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2.4000000000000002E-3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2.4000000000000002E-3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2.4000000000000002E-3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2.4000000000000002E-3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2.4000000000000002E-3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2.4000000000000002E-3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2.4000000000000002E-3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2.4000000000000002E-3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2.4000000000000002E-3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2.4000000000000002E-3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2.4000000000000002E-3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2.4000000000000002E-3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2.4000000000000002E-3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2.4000000000000002E-3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1.1333333333333336E-3</v>
      </c>
      <c r="S141" s="32">
        <f t="shared" si="14"/>
        <v>2312.0000000000005</v>
      </c>
      <c r="T141" s="15">
        <f t="shared" si="15"/>
        <v>6.5892000000000017</v>
      </c>
      <c r="U141" s="15">
        <f t="shared" si="16"/>
        <v>0</v>
      </c>
      <c r="V141" s="15">
        <f t="shared" si="17"/>
        <v>0.41731600000000024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-1.3333333333333331E-4</v>
      </c>
      <c r="S142" s="32">
        <f t="shared" si="14"/>
        <v>-271.99999999999994</v>
      </c>
      <c r="T142" s="15">
        <f t="shared" si="15"/>
        <v>0</v>
      </c>
      <c r="U142" s="15">
        <f t="shared" si="16"/>
        <v>-0.77519999999999978</v>
      </c>
      <c r="V142" s="15">
        <f t="shared" si="17"/>
        <v>0</v>
      </c>
      <c r="W142" s="15">
        <f t="shared" si="18"/>
        <v>4.9095999999999987E-2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-1.4E-3</v>
      </c>
      <c r="S143" s="32">
        <f t="shared" si="14"/>
        <v>-2855.9999999999995</v>
      </c>
      <c r="T143" s="15">
        <f t="shared" si="15"/>
        <v>0</v>
      </c>
      <c r="U143" s="15">
        <f t="shared" si="16"/>
        <v>-8.1395999999999979</v>
      </c>
      <c r="V143" s="15">
        <f t="shared" si="17"/>
        <v>0</v>
      </c>
      <c r="W143" s="15">
        <f t="shared" si="18"/>
        <v>1.5465239999999998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2.4000000000000002E-3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2.4000000000000002E-3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2.4000000000000002E-3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2.4000000000000002E-3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2.4000000000000002E-3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2.4000000000000002E-3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2.4000000000000002E-3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2.4000000000000002E-3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2.4000000000000002E-3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2.4000000000000002E-3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2.4000000000000002E-3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2.4000000000000002E-3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2.4000000000000002E-3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2.4000000000000002E-3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2.4000000000000002E-3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2.4000000000000002E-3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2.4000000000000002E-3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2.4000000000000002E-3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2.4000000000000002E-3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2.4000000000000002E-3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2.4000000000000002E-3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2.4000000000000002E-3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2.4000000000000002E-3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2.4000000000000002E-3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2.4000000000000002E-3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2.4000000000000002E-3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2.4000000000000002E-3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2.4000000000000002E-3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2.4000000000000002E-3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2.4000000000000002E-3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2.4000000000000002E-3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2.4000000000000002E-3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2.4000000000000002E-3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2.4000000000000002E-3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2.4000000000000002E-3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2.4000000000000002E-3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2.4000000000000002E-3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2.4000000000000002E-3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2.4000000000000002E-3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2.4000000000000002E-3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2.4000000000000002E-3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2.4000000000000002E-3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2.4000000000000002E-3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2.4000000000000002E-3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2.4000000000000002E-3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2.4000000000000002E-3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2.4000000000000002E-3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2.4000000000000002E-3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2.4000000000000002E-3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2.4000000000000002E-3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2.4000000000000002E-3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2.4000000000000002E-3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2.4000000000000002E-3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2.4000000000000002E-3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2.4000000000000002E-3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2.4000000000000002E-3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2.4000000000000002E-3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2.4000000000000002E-3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2.4000000000000002E-3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2.4000000000000002E-3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2.4000000000000002E-3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2.4000000000000002E-3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2.4000000000000002E-3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2.4000000000000002E-3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2.4000000000000002E-3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2.4000000000000002E-3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2.4000000000000002E-3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2.4000000000000002E-3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2.4000000000000002E-3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2.4000000000000002E-3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2.4000000000000002E-3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2.4000000000000002E-3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2.4000000000000002E-3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2.4000000000000002E-3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2.4000000000000002E-3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2.4000000000000002E-3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2.4000000000000002E-3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2.4000000000000002E-3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2.4000000000000002E-3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2.4000000000000002E-3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2.4000000000000002E-3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2.4000000000000002E-3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2.4000000000000002E-3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2.4000000000000002E-3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2.4000000000000002E-3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2.4000000000000002E-3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2.4000000000000002E-3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2.4000000000000002E-3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2.4000000000000002E-3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2.4000000000000002E-3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2.4000000000000002E-3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2.4000000000000002E-3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2.4000000000000002E-3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2.4000000000000002E-3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2.4000000000000002E-3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2.4000000000000002E-3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2.4000000000000002E-3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2.4000000000000002E-3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2.4000000000000002E-3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2.4000000000000002E-3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2.4000000000000002E-3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2.4000000000000002E-3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2.4000000000000002E-3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2.4000000000000002E-3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2.4000000000000002E-3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2.4000000000000002E-3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2.4000000000000002E-3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2.4000000000000002E-3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2.4000000000000002E-3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2.4000000000000002E-3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2.4000000000000002E-3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2.4000000000000002E-3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2.4000000000000002E-3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2.4000000000000002E-3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2.4000000000000002E-3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2.4000000000000002E-3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2.4000000000000002E-3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2.4000000000000002E-3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2.4000000000000002E-3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2.4000000000000002E-3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2.4000000000000002E-3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2.4000000000000002E-3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2.4000000000000002E-3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2.4000000000000002E-3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2.4000000000000002E-3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2.4000000000000002E-3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2.4000000000000002E-3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2.4000000000000002E-3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2.4000000000000002E-3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2.4000000000000002E-3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2.4000000000000002E-3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2.4000000000000002E-3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2.4000000000000002E-3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2.4000000000000002E-3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2.4000000000000002E-3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2.4000000000000002E-3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2.4000000000000002E-3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2.4000000000000002E-3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2.4000000000000002E-3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2.4000000000000002E-3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2.4000000000000002E-3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2.4000000000000002E-3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2.4000000000000002E-3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2.4000000000000002E-3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2.4000000000000002E-3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2.4000000000000002E-3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2.4000000000000002E-3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2.4000000000000002E-3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2.4000000000000002E-3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2.4000000000000002E-3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2.4000000000000002E-3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2.4000000000000002E-3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2.4000000000000002E-3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2.4000000000000002E-3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2.4000000000000002E-3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2.4000000000000002E-3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2.4000000000000002E-3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2.4000000000000002E-3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2.4000000000000002E-3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2.4000000000000002E-3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2.4000000000000002E-3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2.4000000000000002E-3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2.4000000000000002E-3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2.4000000000000002E-3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2.4000000000000002E-3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2.4000000000000002E-3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2.4000000000000002E-3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2.4000000000000002E-3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2.4000000000000002E-3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2.4000000000000002E-3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2.4000000000000002E-3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2.4000000000000002E-3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2.4000000000000002E-3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2.4000000000000002E-3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2.4000000000000002E-3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2.4000000000000002E-3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2.4000000000000002E-3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2.4000000000000002E-3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2.4000000000000002E-3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2.4000000000000002E-3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2.4000000000000002E-3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2.4000000000000002E-3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2.4000000000000002E-3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2.4000000000000002E-3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2.4000000000000002E-3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2.4000000000000002E-3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2.4000000000000002E-3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2.4000000000000002E-3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2.4000000000000002E-3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2.4000000000000002E-3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2.4000000000000002E-3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2.4000000000000002E-3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2.4000000000000002E-3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2.4000000000000002E-3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2.4000000000000002E-3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2.4000000000000002E-3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2.4000000000000002E-3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2.4000000000000002E-3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2.4000000000000002E-3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2.4000000000000002E-3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2.4000000000000002E-3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2.4000000000000002E-3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2.4000000000000002E-3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2.4000000000000002E-3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2.4000000000000002E-3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2.4000000000000002E-3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2.4000000000000002E-3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2.4000000000000002E-3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2.4000000000000002E-3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2.4000000000000002E-3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2.4000000000000002E-3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2.4000000000000002E-3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2.4000000000000002E-3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2.4000000000000002E-3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2.4000000000000002E-3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2.4000000000000002E-3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2.4000000000000002E-3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2.4000000000000002E-3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2.4000000000000002E-3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2.4000000000000002E-3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2.4000000000000002E-3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2.4000000000000002E-3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2.4000000000000002E-3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2.4000000000000002E-3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2.4000000000000002E-3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2.4000000000000002E-3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2.4000000000000002E-3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2.4000000000000002E-3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2.4000000000000002E-3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2.4000000000000002E-3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2.4000000000000002E-3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2.4000000000000002E-3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2.4000000000000002E-3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2.4000000000000002E-3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2.4000000000000002E-3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2.4000000000000002E-3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2.4000000000000002E-3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2.4000000000000002E-3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2.4000000000000002E-3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2.4000000000000002E-3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2.4000000000000002E-3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2.4000000000000002E-3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2.4000000000000002E-3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2.4000000000000002E-3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2.4000000000000002E-3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2.4000000000000002E-3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2.4000000000000002E-3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2.4000000000000002E-3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2.4000000000000002E-3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2.4000000000000002E-3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2.4000000000000002E-3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2.4000000000000002E-3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2.4000000000000002E-3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2.4000000000000002E-3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2.4000000000000002E-3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2.4000000000000002E-3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2.4000000000000002E-3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2.4000000000000002E-3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2.4000000000000002E-3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2.4000000000000002E-3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2.4000000000000002E-3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2.4000000000000002E-3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2.4000000000000002E-3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2.4000000000000002E-3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2.4000000000000002E-3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2.4000000000000002E-3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2.4000000000000002E-3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2.4000000000000002E-3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2.4000000000000002E-3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2.4000000000000002E-3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2.4000000000000002E-3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2.4000000000000002E-3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2.4000000000000002E-3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2.4000000000000002E-3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2.4000000000000002E-3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2.4000000000000002E-3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2.4000000000000002E-3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2.4000000000000002E-3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2.4000000000000002E-3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2.4000000000000002E-3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2.4000000000000002E-3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2.4000000000000002E-3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2.4000000000000002E-3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2.4000000000000002E-3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2.4000000000000002E-3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2.4000000000000002E-3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2.4000000000000002E-3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2.4000000000000002E-3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2.4000000000000002E-3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2.4000000000000002E-3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2.4000000000000002E-3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2.4000000000000002E-3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2.4000000000000002E-3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2.4000000000000002E-3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2.4000000000000002E-3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2.4000000000000002E-3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2.4000000000000002E-3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2.4000000000000002E-3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2.4000000000000002E-3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2.4000000000000002E-3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2.4000000000000002E-3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2.4000000000000002E-3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2.4000000000000002E-3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2.4000000000000002E-3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2.4000000000000002E-3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2.4000000000000002E-3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2.4000000000000002E-3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2.4000000000000002E-3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2.4000000000000002E-3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2.4000000000000002E-3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2.4000000000000002E-3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2.4000000000000002E-3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2.4000000000000002E-3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2.4000000000000002E-3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2.4000000000000002E-3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2.4000000000000002E-3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2.4000000000000002E-3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2.4000000000000002E-3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2.4000000000000002E-3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2.4000000000000002E-3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2.4000000000000002E-3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2.4000000000000002E-3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2.4000000000000002E-3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2.4000000000000002E-3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2.4000000000000002E-3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2.4000000000000002E-3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2.4000000000000002E-3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2.4000000000000002E-3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2.4000000000000002E-3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2.4000000000000002E-3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2.4000000000000002E-3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2.4000000000000002E-3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2.4000000000000002E-3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2.4000000000000002E-3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2.4000000000000002E-3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2.4000000000000002E-3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D4D52C8D-A06B-4296-9245-572F8226AC29}">
      <formula1>"mm,cm,m"</formula1>
    </dataValidation>
    <dataValidation type="list" sqref="E7" xr:uid="{DCAEAF94-8C58-45B8-BF26-452234067CBD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74B1-7048-47E2-B43A-94AC5494EE30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9</v>
      </c>
      <c r="E1" s="89" t="s">
        <v>174</v>
      </c>
    </row>
    <row r="2" spans="1:9" ht="16.75">
      <c r="A2" s="71" t="s">
        <v>94</v>
      </c>
      <c r="B2" s="73">
        <f>D1/20</f>
        <v>0.45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0.53249999999999997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1.625</v>
      </c>
      <c r="C20" s="74" t="s">
        <v>118</v>
      </c>
      <c r="D20" s="70">
        <f>$B$20*$B$12</f>
        <v>1.625</v>
      </c>
      <c r="E20" s="92" t="s">
        <v>175</v>
      </c>
      <c r="F20" s="70">
        <f>$B$21 + $B$2*($D$21-$B$21)</f>
        <v>-2.5</v>
      </c>
      <c r="G20" s="93">
        <f>MIN(D15:D18)</f>
        <v>-20</v>
      </c>
      <c r="H20" s="93">
        <f>F20</f>
        <v>-2.5</v>
      </c>
      <c r="I20" s="94">
        <f>D21-F20</f>
        <v>27.5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-2.5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1.625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1.625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1.625</v>
      </c>
      <c r="D34" s="79">
        <f t="shared" ref="D34:E41" si="2">IF(ISNA(B34),NA(),B34*$B$12)</f>
        <v>-20</v>
      </c>
      <c r="E34" s="79">
        <f t="shared" si="2"/>
        <v>1.625</v>
      </c>
      <c r="F34" s="79">
        <f t="shared" ref="F34:F41" si="3">IF($A34&gt;$B$30,"",B34*M34-L34*C34)</f>
        <v>-467.5</v>
      </c>
      <c r="G34" s="79">
        <f t="shared" ref="G34:G41" si="4">IF($A34&gt;$B$30,"",(B34+L34)*F34)</f>
        <v>18700</v>
      </c>
      <c r="H34" s="79">
        <f t="shared" ref="H34:H41" si="5">IF($A34&gt;$B$30,"",(C34+M34)*F34)</f>
        <v>-12447.1875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-467.5</v>
      </c>
      <c r="G36" s="79">
        <f t="shared" si="4"/>
        <v>-18700</v>
      </c>
      <c r="H36" s="79">
        <f t="shared" si="5"/>
        <v>-12447.1875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1.625</v>
      </c>
    </row>
    <row r="37" spans="1:13">
      <c r="A37" s="77">
        <v>4</v>
      </c>
      <c r="B37" s="79">
        <f t="shared" si="0"/>
        <v>20</v>
      </c>
      <c r="C37" s="79">
        <f t="shared" si="1"/>
        <v>1.625</v>
      </c>
      <c r="D37" s="79">
        <f t="shared" si="2"/>
        <v>20</v>
      </c>
      <c r="E37" s="79">
        <f t="shared" si="2"/>
        <v>1.625</v>
      </c>
      <c r="F37" s="79">
        <f t="shared" si="3"/>
        <v>65</v>
      </c>
      <c r="G37" s="79">
        <f t="shared" si="4"/>
        <v>0</v>
      </c>
      <c r="H37" s="79">
        <f t="shared" si="5"/>
        <v>211.25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1.625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1.625</v>
      </c>
      <c r="D42" s="79">
        <f>IF($B$30&lt;1,NA(),D34)</f>
        <v>-20</v>
      </c>
      <c r="E42" s="79">
        <f>IF($B$30&lt;1,NA(),E34)</f>
        <v>1.625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-935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935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13.3125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1.625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13.3125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-8.6875</v>
      </c>
    </row>
    <row r="61" spans="6:7" hidden="1">
      <c r="F61" s="78">
        <f>G54+G56/2</f>
        <v>22</v>
      </c>
      <c r="G61" s="78">
        <f>G55+G56/2</f>
        <v>35.3125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1.625</v>
      </c>
    </row>
    <row r="66" spans="1:23" hidden="1">
      <c r="F66" s="78">
        <f>F61</f>
        <v>22</v>
      </c>
      <c r="G66" s="78">
        <f>$D$20</f>
        <v>1.625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13.3125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-1.8E-3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17.100000000000001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59.085163636363639</v>
      </c>
      <c r="U78" s="34">
        <f>SUM(U80:U479)</f>
        <v>-46.723418181818175</v>
      </c>
      <c r="V78" s="34">
        <f t="shared" ref="V78:W78" si="11">SUM(V80:V479)</f>
        <v>9.806860363636364</v>
      </c>
      <c r="W78" s="34">
        <f t="shared" si="11"/>
        <v>8.261517818181817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2.3454545454545455E-3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9.6363636363636389E-4</v>
      </c>
      <c r="S81" s="32">
        <f t="shared" ref="S81:S144" si="14">IF(R81&lt;0,-1*IF(ABS(R81)&gt;$N$75,$M$75,$M$75*ABS(R81)/$N$75),IF(ABS(R81)&gt;$N$75,$M$75,$M$75*ABS(R81)/$N$75))</f>
        <v>1965.8181818181824</v>
      </c>
      <c r="T81" s="15">
        <f t="shared" ref="T81:T144" si="15">IF(R81&lt;0,0,Q81*S81)/1000</f>
        <v>5.6025818181818208</v>
      </c>
      <c r="U81" s="15">
        <f t="shared" ref="U81:U144" si="16">IF(R81&gt;0,0,Q81*S81)/1000</f>
        <v>0</v>
      </c>
      <c r="V81" s="15">
        <f t="shared" ref="V81:V144" si="17">T81*P81/100</f>
        <v>0.35483018181818216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-4.1818181818181798E-4</v>
      </c>
      <c r="S82" s="32">
        <f t="shared" si="14"/>
        <v>-853.09090909090855</v>
      </c>
      <c r="T82" s="15">
        <f t="shared" si="15"/>
        <v>0</v>
      </c>
      <c r="U82" s="15">
        <f t="shared" si="16"/>
        <v>-2.4313090909090893</v>
      </c>
      <c r="V82" s="15">
        <f t="shared" si="17"/>
        <v>0</v>
      </c>
      <c r="W82" s="15">
        <f t="shared" si="18"/>
        <v>0.15398290909090895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1.0909090909090909E-4</v>
      </c>
      <c r="E83" s="95">
        <f>F20</f>
        <v>-2.5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1.8E-3</v>
      </c>
      <c r="K83" s="17">
        <f>IF(J83&lt;N75,H83,IF(J83&lt;(N75+C83),H83+(J83-N75)*I83/C83,0.9))</f>
        <v>0.65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-1.8E-3</v>
      </c>
      <c r="S83" s="32">
        <f t="shared" si="14"/>
        <v>-3671.9999999999995</v>
      </c>
      <c r="T83" s="15">
        <f t="shared" si="15"/>
        <v>0</v>
      </c>
      <c r="U83" s="15">
        <f t="shared" si="16"/>
        <v>-10.465199999999999</v>
      </c>
      <c r="V83" s="15">
        <f t="shared" si="17"/>
        <v>0</v>
      </c>
      <c r="W83" s="15">
        <f t="shared" si="18"/>
        <v>1.9883879999999998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2.3454545454545455E-3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2.3454545454545455E-3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2.3454545454545455E-3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917.9</v>
      </c>
      <c r="J87" s="18">
        <f>G70</f>
        <v>13.3125</v>
      </c>
      <c r="K87" s="36">
        <f>G70</f>
        <v>13.3125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2.3454545454545455E-3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2.3454545454545455E-3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2.3454545454545455E-3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2.3454545454545455E-3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218.46019999999999</v>
      </c>
      <c r="C91" s="18">
        <f>IFERROR(B91*K87/100,0)</f>
        <v>29.082514124999999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2.3454545454545455E-3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2.3454545454545455E-3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2.3454545454545455E-3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2.3454545454545455E-3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2.3454545454545455E-3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2.3454545454545455E-3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9</v>
      </c>
      <c r="B97" s="37">
        <f>C91+V78+W78</f>
        <v>47.150892306818179</v>
      </c>
      <c r="C97" s="37">
        <f>B91+T78+U78</f>
        <v>230.82194545454544</v>
      </c>
      <c r="D97" s="51">
        <f>K83</f>
        <v>0.65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2.3454545454545455E-3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2.3454545454545455E-3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2.3454545454545455E-3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2.3454545454545455E-3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2.3454545454545455E-3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2.3454545454545455E-3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-1.8E-3</v>
      </c>
      <c r="S103" s="32">
        <f t="shared" si="14"/>
        <v>-3671.9999999999995</v>
      </c>
      <c r="T103" s="15">
        <f t="shared" si="15"/>
        <v>0</v>
      </c>
      <c r="U103" s="15">
        <f t="shared" si="16"/>
        <v>-10.465199999999999</v>
      </c>
      <c r="V103" s="15">
        <f t="shared" si="17"/>
        <v>0</v>
      </c>
      <c r="W103" s="15">
        <f t="shared" si="18"/>
        <v>1.9883879999999998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2.3454545454545455E-3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2.3454545454545455E-3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2.3454545454545455E-3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2.3454545454545455E-3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2.3454545454545455E-3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2.3454545454545455E-3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2.3454545454545455E-3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2.3454545454545455E-3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2.3454545454545455E-3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2.3454545454545455E-3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2.3454545454545455E-3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2.3454545454545455E-3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2.3454545454545455E-3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2.3454545454545455E-3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2.3454545454545455E-3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2.3454545454545455E-3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2.3454545454545455E-3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2.3454545454545455E-3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2.3454545454545455E-3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-1.8E-3</v>
      </c>
      <c r="S123" s="32">
        <f t="shared" si="14"/>
        <v>-3671.9999999999995</v>
      </c>
      <c r="T123" s="15">
        <f t="shared" si="15"/>
        <v>0</v>
      </c>
      <c r="U123" s="15">
        <f t="shared" si="16"/>
        <v>-10.465199999999999</v>
      </c>
      <c r="V123" s="15">
        <f t="shared" si="17"/>
        <v>0</v>
      </c>
      <c r="W123" s="15">
        <f t="shared" si="18"/>
        <v>1.9883879999999998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2.3454545454545455E-3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2.3454545454545455E-3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2.3454545454545455E-3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2.3454545454545455E-3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2.3454545454545455E-3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2.3454545454545455E-3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2.3454545454545455E-3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2.3454545454545455E-3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2.3454545454545455E-3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2.3454545454545455E-3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2.3454545454545455E-3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2.3454545454545455E-3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2.3454545454545455E-3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2.3454545454545455E-3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2.3454545454545455E-3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2.3454545454545455E-3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2.3454545454545455E-3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9.6363636363636389E-4</v>
      </c>
      <c r="S141" s="32">
        <f t="shared" si="14"/>
        <v>1965.8181818181824</v>
      </c>
      <c r="T141" s="15">
        <f t="shared" si="15"/>
        <v>5.6025818181818208</v>
      </c>
      <c r="U141" s="15">
        <f t="shared" si="16"/>
        <v>0</v>
      </c>
      <c r="V141" s="15">
        <f t="shared" si="17"/>
        <v>0.3548301818181821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-4.1818181818181814E-4</v>
      </c>
      <c r="S142" s="32">
        <f t="shared" si="14"/>
        <v>-853.09090909090889</v>
      </c>
      <c r="T142" s="15">
        <f t="shared" si="15"/>
        <v>0</v>
      </c>
      <c r="U142" s="15">
        <f t="shared" si="16"/>
        <v>-2.4313090909090906</v>
      </c>
      <c r="V142" s="15">
        <f t="shared" si="17"/>
        <v>0</v>
      </c>
      <c r="W142" s="15">
        <f t="shared" si="18"/>
        <v>0.15398290909090906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-1.8E-3</v>
      </c>
      <c r="S143" s="32">
        <f t="shared" si="14"/>
        <v>-3671.9999999999995</v>
      </c>
      <c r="T143" s="15">
        <f t="shared" si="15"/>
        <v>0</v>
      </c>
      <c r="U143" s="15">
        <f t="shared" si="16"/>
        <v>-10.465199999999999</v>
      </c>
      <c r="V143" s="15">
        <f t="shared" si="17"/>
        <v>0</v>
      </c>
      <c r="W143" s="15">
        <f t="shared" si="18"/>
        <v>1.9883879999999998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2.3454545454545455E-3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2.3454545454545455E-3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2.3454545454545455E-3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2.3454545454545455E-3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2.3454545454545455E-3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2.3454545454545455E-3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2.3454545454545455E-3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2.3454545454545455E-3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2.3454545454545455E-3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2.3454545454545455E-3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2.3454545454545455E-3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2.3454545454545455E-3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2.3454545454545455E-3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2.3454545454545455E-3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2.3454545454545455E-3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2.3454545454545455E-3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2.3454545454545455E-3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2.3454545454545455E-3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2.3454545454545455E-3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2.3454545454545455E-3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2.3454545454545455E-3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2.3454545454545455E-3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2.3454545454545455E-3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2.3454545454545455E-3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2.3454545454545455E-3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2.3454545454545455E-3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2.3454545454545455E-3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2.3454545454545455E-3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2.3454545454545455E-3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2.3454545454545455E-3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2.3454545454545455E-3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2.3454545454545455E-3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2.3454545454545455E-3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2.3454545454545455E-3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2.3454545454545455E-3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2.3454545454545455E-3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2.3454545454545455E-3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2.3454545454545455E-3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2.3454545454545455E-3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2.3454545454545455E-3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2.3454545454545455E-3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2.3454545454545455E-3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2.3454545454545455E-3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2.3454545454545455E-3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2.3454545454545455E-3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2.3454545454545455E-3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2.3454545454545455E-3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2.3454545454545455E-3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2.3454545454545455E-3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2.3454545454545455E-3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2.3454545454545455E-3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2.3454545454545455E-3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2.3454545454545455E-3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2.3454545454545455E-3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2.3454545454545455E-3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2.3454545454545455E-3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2.3454545454545455E-3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2.3454545454545455E-3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2.3454545454545455E-3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2.3454545454545455E-3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2.3454545454545455E-3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2.3454545454545455E-3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2.3454545454545455E-3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2.3454545454545455E-3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2.3454545454545455E-3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2.3454545454545455E-3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2.3454545454545455E-3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2.3454545454545455E-3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2.3454545454545455E-3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2.3454545454545455E-3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2.3454545454545455E-3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2.3454545454545455E-3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2.3454545454545455E-3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2.3454545454545455E-3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2.3454545454545455E-3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2.3454545454545455E-3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2.3454545454545455E-3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2.3454545454545455E-3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2.3454545454545455E-3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2.3454545454545455E-3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2.3454545454545455E-3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2.3454545454545455E-3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2.3454545454545455E-3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2.3454545454545455E-3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2.3454545454545455E-3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2.3454545454545455E-3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2.3454545454545455E-3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2.3454545454545455E-3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2.3454545454545455E-3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2.3454545454545455E-3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2.3454545454545455E-3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2.3454545454545455E-3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2.3454545454545455E-3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2.3454545454545455E-3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2.3454545454545455E-3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2.3454545454545455E-3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2.3454545454545455E-3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2.3454545454545455E-3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2.3454545454545455E-3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2.3454545454545455E-3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2.3454545454545455E-3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2.3454545454545455E-3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2.3454545454545455E-3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2.3454545454545455E-3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2.3454545454545455E-3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2.3454545454545455E-3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2.3454545454545455E-3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2.3454545454545455E-3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2.3454545454545455E-3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2.3454545454545455E-3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2.3454545454545455E-3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2.3454545454545455E-3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2.3454545454545455E-3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2.3454545454545455E-3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2.3454545454545455E-3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2.3454545454545455E-3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2.3454545454545455E-3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2.3454545454545455E-3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2.3454545454545455E-3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2.3454545454545455E-3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2.3454545454545455E-3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2.3454545454545455E-3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2.3454545454545455E-3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2.3454545454545455E-3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2.3454545454545455E-3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2.3454545454545455E-3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2.3454545454545455E-3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2.3454545454545455E-3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2.3454545454545455E-3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2.3454545454545455E-3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2.3454545454545455E-3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2.3454545454545455E-3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2.3454545454545455E-3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2.3454545454545455E-3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2.3454545454545455E-3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2.3454545454545455E-3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2.3454545454545455E-3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2.3454545454545455E-3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2.3454545454545455E-3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2.3454545454545455E-3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2.3454545454545455E-3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2.3454545454545455E-3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2.3454545454545455E-3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2.3454545454545455E-3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2.3454545454545455E-3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2.3454545454545455E-3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2.3454545454545455E-3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2.3454545454545455E-3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2.3454545454545455E-3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2.3454545454545455E-3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2.3454545454545455E-3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2.3454545454545455E-3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2.3454545454545455E-3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2.3454545454545455E-3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2.3454545454545455E-3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2.3454545454545455E-3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2.3454545454545455E-3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2.3454545454545455E-3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2.3454545454545455E-3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2.3454545454545455E-3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2.3454545454545455E-3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2.3454545454545455E-3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2.3454545454545455E-3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2.3454545454545455E-3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2.3454545454545455E-3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2.3454545454545455E-3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2.3454545454545455E-3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2.3454545454545455E-3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2.3454545454545455E-3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2.3454545454545455E-3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2.3454545454545455E-3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2.3454545454545455E-3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2.3454545454545455E-3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2.3454545454545455E-3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2.3454545454545455E-3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2.3454545454545455E-3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2.3454545454545455E-3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2.3454545454545455E-3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2.3454545454545455E-3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2.3454545454545455E-3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2.3454545454545455E-3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2.3454545454545455E-3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2.3454545454545455E-3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2.3454545454545455E-3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2.3454545454545455E-3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2.3454545454545455E-3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2.3454545454545455E-3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2.3454545454545455E-3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2.3454545454545455E-3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2.3454545454545455E-3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2.3454545454545455E-3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2.3454545454545455E-3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2.3454545454545455E-3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2.3454545454545455E-3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2.3454545454545455E-3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2.3454545454545455E-3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2.3454545454545455E-3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2.3454545454545455E-3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2.3454545454545455E-3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2.3454545454545455E-3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2.3454545454545455E-3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2.3454545454545455E-3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2.3454545454545455E-3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2.3454545454545455E-3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2.3454545454545455E-3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2.3454545454545455E-3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2.3454545454545455E-3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2.3454545454545455E-3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2.3454545454545455E-3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2.3454545454545455E-3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2.3454545454545455E-3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2.3454545454545455E-3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2.3454545454545455E-3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2.3454545454545455E-3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2.3454545454545455E-3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2.3454545454545455E-3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2.3454545454545455E-3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2.3454545454545455E-3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2.3454545454545455E-3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2.3454545454545455E-3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2.3454545454545455E-3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2.3454545454545455E-3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2.3454545454545455E-3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2.3454545454545455E-3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2.3454545454545455E-3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2.3454545454545455E-3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2.3454545454545455E-3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2.3454545454545455E-3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2.3454545454545455E-3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2.3454545454545455E-3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2.3454545454545455E-3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2.3454545454545455E-3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2.3454545454545455E-3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2.3454545454545455E-3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2.3454545454545455E-3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2.3454545454545455E-3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2.3454545454545455E-3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2.3454545454545455E-3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2.3454545454545455E-3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2.3454545454545455E-3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2.3454545454545455E-3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2.3454545454545455E-3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2.3454545454545455E-3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2.3454545454545455E-3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2.3454545454545455E-3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2.3454545454545455E-3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2.3454545454545455E-3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2.3454545454545455E-3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2.3454545454545455E-3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2.3454545454545455E-3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2.3454545454545455E-3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2.3454545454545455E-3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2.3454545454545455E-3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2.3454545454545455E-3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2.3454545454545455E-3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2.3454545454545455E-3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2.3454545454545455E-3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2.3454545454545455E-3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2.3454545454545455E-3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2.3454545454545455E-3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2.3454545454545455E-3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2.3454545454545455E-3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2.3454545454545455E-3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2.3454545454545455E-3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2.3454545454545455E-3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2.3454545454545455E-3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2.3454545454545455E-3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2.3454545454545455E-3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2.3454545454545455E-3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2.3454545454545455E-3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2.3454545454545455E-3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2.3454545454545455E-3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2.3454545454545455E-3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2.3454545454545455E-3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2.3454545454545455E-3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2.3454545454545455E-3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2.3454545454545455E-3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2.3454545454545455E-3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2.3454545454545455E-3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2.3454545454545455E-3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2.3454545454545455E-3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2.3454545454545455E-3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2.3454545454545455E-3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2.3454545454545455E-3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2.3454545454545455E-3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2.3454545454545455E-3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2.3454545454545455E-3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2.3454545454545455E-3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2.3454545454545455E-3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2.3454545454545455E-3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2.3454545454545455E-3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2.3454545454545455E-3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2.3454545454545455E-3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2.3454545454545455E-3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2.3454545454545455E-3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2.3454545454545455E-3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2.3454545454545455E-3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2.3454545454545455E-3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2.3454545454545455E-3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2.3454545454545455E-3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2.3454545454545455E-3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2.3454545454545455E-3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2.3454545454545455E-3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2.3454545454545455E-3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2.3454545454545455E-3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2.3454545454545455E-3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2.3454545454545455E-3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2.3454545454545455E-3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2.3454545454545455E-3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2.3454545454545455E-3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2.3454545454545455E-3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2.3454545454545455E-3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2.3454545454545455E-3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2.3454545454545455E-3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2.3454545454545455E-3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2.3454545454545455E-3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2.3454545454545455E-3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2.3454545454545455E-3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2.3454545454545455E-3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2.3454545454545455E-3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2.3454545454545455E-3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2.3454545454545455E-3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2.3454545454545455E-3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2.3454545454545455E-3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2.3454545454545455E-3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2.3454545454545455E-3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2.3454545454545455E-3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2.3454545454545455E-3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2.3454545454545455E-3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2.3454545454545455E-3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2.3454545454545455E-3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2.3454545454545455E-3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2.3454545454545455E-3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2.3454545454545455E-3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2.3454545454545455E-3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2.3454545454545455E-3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261AD20A-C93A-4798-AD82-E50580D7A166}">
      <formula1>"mm,cm,m"</formula1>
    </dataValidation>
    <dataValidation type="list" sqref="E7" xr:uid="{C5DB157E-6083-4428-8788-58A7AB7C9888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A37A-D584-4352-B16F-B1959E75CFFC}">
  <dimension ref="A1:W479"/>
  <sheetViews>
    <sheetView topLeftCell="F1"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10</v>
      </c>
      <c r="E1" s="89" t="s">
        <v>174</v>
      </c>
    </row>
    <row r="2" spans="1:9" ht="16.75">
      <c r="A2" s="71" t="s">
        <v>94</v>
      </c>
      <c r="B2" s="73">
        <f>D1/20</f>
        <v>0.5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0.57499999999999996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3.7499999999999964</v>
      </c>
      <c r="C20" s="74" t="s">
        <v>118</v>
      </c>
      <c r="D20" s="70">
        <f>$B$20*$B$12</f>
        <v>3.7499999999999964</v>
      </c>
      <c r="E20" s="92" t="s">
        <v>175</v>
      </c>
      <c r="F20" s="70">
        <f>$B$21 + $B$2*($D$21-$B$21)</f>
        <v>0</v>
      </c>
      <c r="G20" s="93">
        <f>MIN(D15:D18)</f>
        <v>-20</v>
      </c>
      <c r="H20" s="93">
        <f>F20</f>
        <v>0</v>
      </c>
      <c r="I20" s="94">
        <f>D21-F20</f>
        <v>25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0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3.7499999999999964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3.7499999999999964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3.7499999999999964</v>
      </c>
      <c r="D34" s="79">
        <f t="shared" ref="D34:E41" si="2">IF(ISNA(B34),NA(),B34*$B$12)</f>
        <v>-20</v>
      </c>
      <c r="E34" s="79">
        <f t="shared" si="2"/>
        <v>3.7499999999999964</v>
      </c>
      <c r="F34" s="79">
        <f t="shared" ref="F34:F41" si="3">IF($A34&gt;$B$30,"",B34*M34-L34*C34)</f>
        <v>-425.00000000000006</v>
      </c>
      <c r="G34" s="79">
        <f t="shared" ref="G34:G41" si="4">IF($A34&gt;$B$30,"",(B34+L34)*F34)</f>
        <v>17000.000000000004</v>
      </c>
      <c r="H34" s="79">
        <f t="shared" ref="H34:H41" si="5">IF($A34&gt;$B$30,"",(C34+M34)*F34)</f>
        <v>-12218.75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-425.00000000000006</v>
      </c>
      <c r="G36" s="79">
        <f t="shared" si="4"/>
        <v>-17000.000000000004</v>
      </c>
      <c r="H36" s="79">
        <f t="shared" si="5"/>
        <v>-12218.75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3.7499999999999964</v>
      </c>
    </row>
    <row r="37" spans="1:13">
      <c r="A37" s="77">
        <v>4</v>
      </c>
      <c r="B37" s="79">
        <f t="shared" si="0"/>
        <v>20</v>
      </c>
      <c r="C37" s="79">
        <f t="shared" si="1"/>
        <v>3.7499999999999964</v>
      </c>
      <c r="D37" s="79">
        <f t="shared" si="2"/>
        <v>20</v>
      </c>
      <c r="E37" s="79">
        <f t="shared" si="2"/>
        <v>3.7499999999999964</v>
      </c>
      <c r="F37" s="79">
        <f t="shared" si="3"/>
        <v>149.99999999999986</v>
      </c>
      <c r="G37" s="79">
        <f t="shared" si="4"/>
        <v>0</v>
      </c>
      <c r="H37" s="79">
        <f t="shared" si="5"/>
        <v>1124.999999999998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3.7499999999999964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3.7499999999999964</v>
      </c>
      <c r="D42" s="79">
        <f>IF($B$30&lt;1,NA(),D34)</f>
        <v>-20</v>
      </c>
      <c r="E42" s="79">
        <f>IF($B$30&lt;1,NA(),E34)</f>
        <v>3.7499999999999964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-850.00000000000011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850.00000000000011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14.374999999999998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3.7499999999999964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14.374999999999998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-7.6250000000000018</v>
      </c>
    </row>
    <row r="61" spans="6:7" hidden="1">
      <c r="F61" s="78">
        <f>G54+G56/2</f>
        <v>22</v>
      </c>
      <c r="G61" s="78">
        <f>G55+G56/2</f>
        <v>36.375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3.7499999999999964</v>
      </c>
    </row>
    <row r="66" spans="1:23" hidden="1">
      <c r="F66" s="78">
        <f>F61</f>
        <v>22</v>
      </c>
      <c r="G66" s="78">
        <f>$D$20</f>
        <v>3.7499999999999964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14.374999999999998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-2.2799999999999999E-3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17.100000000000001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56.717280000000002</v>
      </c>
      <c r="U78" s="34">
        <f>SUM(U80:U479)</f>
        <v>-56.717279999999995</v>
      </c>
      <c r="V78" s="34">
        <f t="shared" ref="V78:W78" si="11">SUM(V80:V479)</f>
        <v>9.6568944000000023</v>
      </c>
      <c r="W78" s="34">
        <f t="shared" si="11"/>
        <v>9.6568944000000005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2.2799999999999999E-3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7.6000000000000037E-4</v>
      </c>
      <c r="S81" s="32">
        <f t="shared" ref="S81:S144" si="14">IF(R81&lt;0,-1*IF(ABS(R81)&gt;$N$75,$M$75,$M$75*ABS(R81)/$N$75),IF(ABS(R81)&gt;$N$75,$M$75,$M$75*ABS(R81)/$N$75))</f>
        <v>1550.4000000000005</v>
      </c>
      <c r="T81" s="15">
        <f t="shared" ref="T81:T144" si="15">IF(R81&lt;0,0,Q81*S81)/1000</f>
        <v>4.4186400000000026</v>
      </c>
      <c r="U81" s="15">
        <f t="shared" ref="U81:U144" si="16">IF(R81&gt;0,0,Q81*S81)/1000</f>
        <v>0</v>
      </c>
      <c r="V81" s="15">
        <f t="shared" ref="V81:V144" si="17">T81*P81/100</f>
        <v>0.2798472000000003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-7.5999999999999972E-4</v>
      </c>
      <c r="S82" s="32">
        <f t="shared" si="14"/>
        <v>-1550.3999999999994</v>
      </c>
      <c r="T82" s="15">
        <f t="shared" si="15"/>
        <v>0</v>
      </c>
      <c r="U82" s="15">
        <f t="shared" si="16"/>
        <v>-4.4186399999999981</v>
      </c>
      <c r="V82" s="15">
        <f t="shared" si="17"/>
        <v>0</v>
      </c>
      <c r="W82" s="15">
        <f t="shared" si="18"/>
        <v>0.2798471999999998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1.2E-4</v>
      </c>
      <c r="E83" s="95">
        <f>F20</f>
        <v>0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2.2799999999999999E-3</v>
      </c>
      <c r="K83" s="17">
        <f>IF(J83&lt;N75,H83,IF(J83&lt;(N75+C83),H83+(J83-N75)*I83/C83,0.9))</f>
        <v>0.66843137254901963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-2.2799999999999999E-3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2.2799999999999999E-3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2.2799999999999999E-3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2.2799999999999999E-3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832.90000000000009</v>
      </c>
      <c r="J87" s="18">
        <f>G70</f>
        <v>14.374999999999998</v>
      </c>
      <c r="K87" s="36">
        <f>G70</f>
        <v>14.374999999999998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2.2799999999999999E-3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2.2799999999999999E-3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2.2799999999999999E-3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2.2799999999999999E-3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198.23020000000002</v>
      </c>
      <c r="C91" s="18">
        <f>IFERROR(B91*K87/100,0)</f>
        <v>28.495591250000004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2.2799999999999999E-3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2.2799999999999999E-3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2.2799999999999999E-3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2.2799999999999999E-3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2.2799999999999999E-3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2.2799999999999999E-3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10</v>
      </c>
      <c r="B97" s="37">
        <f>C91+V78+W78</f>
        <v>47.809380050000001</v>
      </c>
      <c r="C97" s="37">
        <f>B91+T78+U78</f>
        <v>198.23020000000005</v>
      </c>
      <c r="D97" s="51">
        <f>K83</f>
        <v>0.66843137254901963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2.2799999999999999E-3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2.2799999999999999E-3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2.2799999999999999E-3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2.2799999999999999E-3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2.2799999999999999E-3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2.2799999999999999E-3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-2.2799999999999999E-3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2.2799999999999999E-3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2.2799999999999999E-3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2.2799999999999999E-3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2.2799999999999999E-3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2.2799999999999999E-3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2.2799999999999999E-3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2.2799999999999999E-3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2.2799999999999999E-3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2.2799999999999999E-3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2.2799999999999999E-3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2.2799999999999999E-3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2.2799999999999999E-3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2.2799999999999999E-3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2.2799999999999999E-3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2.2799999999999999E-3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2.2799999999999999E-3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2.2799999999999999E-3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2.2799999999999999E-3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2.2799999999999999E-3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-2.2799999999999999E-3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2.2799999999999999E-3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2.2799999999999999E-3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2.2799999999999999E-3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2.2799999999999999E-3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2.2799999999999999E-3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2.2799999999999999E-3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2.2799999999999999E-3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2.2799999999999999E-3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2.2799999999999999E-3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2.2799999999999999E-3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2.2799999999999999E-3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2.2799999999999999E-3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2.2799999999999999E-3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2.2799999999999999E-3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2.2799999999999999E-3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2.2799999999999999E-3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2.2799999999999999E-3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7.6000000000000015E-4</v>
      </c>
      <c r="S141" s="32">
        <f t="shared" si="14"/>
        <v>1550.4</v>
      </c>
      <c r="T141" s="15">
        <f t="shared" si="15"/>
        <v>4.4186399999999999</v>
      </c>
      <c r="U141" s="15">
        <f t="shared" si="16"/>
        <v>0</v>
      </c>
      <c r="V141" s="15">
        <f t="shared" si="17"/>
        <v>0.27984720000000007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-7.5999999999999993E-4</v>
      </c>
      <c r="S142" s="32">
        <f t="shared" si="14"/>
        <v>-1550.3999999999999</v>
      </c>
      <c r="T142" s="15">
        <f t="shared" si="15"/>
        <v>0</v>
      </c>
      <c r="U142" s="15">
        <f t="shared" si="16"/>
        <v>-4.418639999999999</v>
      </c>
      <c r="V142" s="15">
        <f t="shared" si="17"/>
        <v>0</v>
      </c>
      <c r="W142" s="15">
        <f t="shared" si="18"/>
        <v>0.27984719999999991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-2.2799999999999999E-3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2.2799999999999999E-3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2.2799999999999999E-3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2.2799999999999999E-3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2.2799999999999999E-3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2.2799999999999999E-3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2.2799999999999999E-3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2.2799999999999999E-3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2.2799999999999999E-3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2.2799999999999999E-3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2.2799999999999999E-3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2.2799999999999999E-3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2.2799999999999999E-3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2.2799999999999999E-3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2.2799999999999999E-3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2.2799999999999999E-3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2.2799999999999999E-3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2.2799999999999999E-3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2.2799999999999999E-3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2.2799999999999999E-3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2.2799999999999999E-3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2.2799999999999999E-3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2.2799999999999999E-3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2.2799999999999999E-3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2.2799999999999999E-3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2.2799999999999999E-3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2.2799999999999999E-3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2.2799999999999999E-3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2.2799999999999999E-3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2.2799999999999999E-3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2.2799999999999999E-3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2.2799999999999999E-3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2.2799999999999999E-3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2.2799999999999999E-3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2.2799999999999999E-3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2.2799999999999999E-3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2.2799999999999999E-3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2.2799999999999999E-3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2.2799999999999999E-3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2.2799999999999999E-3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2.2799999999999999E-3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2.2799999999999999E-3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2.2799999999999999E-3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2.2799999999999999E-3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2.2799999999999999E-3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2.2799999999999999E-3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2.2799999999999999E-3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2.2799999999999999E-3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2.2799999999999999E-3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2.2799999999999999E-3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2.2799999999999999E-3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2.2799999999999999E-3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2.2799999999999999E-3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2.2799999999999999E-3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2.2799999999999999E-3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2.2799999999999999E-3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2.2799999999999999E-3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2.2799999999999999E-3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2.2799999999999999E-3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2.2799999999999999E-3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2.2799999999999999E-3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2.2799999999999999E-3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2.2799999999999999E-3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2.2799999999999999E-3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2.2799999999999999E-3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2.2799999999999999E-3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2.2799999999999999E-3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2.2799999999999999E-3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2.2799999999999999E-3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2.2799999999999999E-3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2.2799999999999999E-3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2.2799999999999999E-3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2.2799999999999999E-3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2.2799999999999999E-3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2.2799999999999999E-3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2.2799999999999999E-3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2.2799999999999999E-3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2.2799999999999999E-3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2.2799999999999999E-3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2.2799999999999999E-3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2.2799999999999999E-3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2.2799999999999999E-3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2.2799999999999999E-3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2.2799999999999999E-3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2.2799999999999999E-3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2.2799999999999999E-3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2.2799999999999999E-3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2.2799999999999999E-3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2.2799999999999999E-3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2.2799999999999999E-3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2.2799999999999999E-3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2.2799999999999999E-3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2.2799999999999999E-3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2.2799999999999999E-3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2.2799999999999999E-3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2.2799999999999999E-3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2.2799999999999999E-3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2.2799999999999999E-3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2.2799999999999999E-3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2.2799999999999999E-3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2.2799999999999999E-3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2.2799999999999999E-3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2.2799999999999999E-3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2.2799999999999999E-3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2.2799999999999999E-3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2.2799999999999999E-3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2.2799999999999999E-3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2.2799999999999999E-3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2.2799999999999999E-3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2.2799999999999999E-3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2.2799999999999999E-3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2.2799999999999999E-3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2.2799999999999999E-3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2.2799999999999999E-3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2.2799999999999999E-3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2.2799999999999999E-3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2.2799999999999999E-3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2.2799999999999999E-3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2.2799999999999999E-3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2.2799999999999999E-3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2.2799999999999999E-3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2.2799999999999999E-3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2.2799999999999999E-3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2.2799999999999999E-3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2.2799999999999999E-3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2.2799999999999999E-3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2.2799999999999999E-3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2.2799999999999999E-3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2.2799999999999999E-3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2.2799999999999999E-3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2.2799999999999999E-3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2.2799999999999999E-3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2.2799999999999999E-3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2.2799999999999999E-3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2.2799999999999999E-3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2.2799999999999999E-3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2.2799999999999999E-3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2.2799999999999999E-3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2.2799999999999999E-3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2.2799999999999999E-3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2.2799999999999999E-3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2.2799999999999999E-3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2.2799999999999999E-3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2.2799999999999999E-3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2.2799999999999999E-3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2.2799999999999999E-3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2.2799999999999999E-3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2.2799999999999999E-3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2.2799999999999999E-3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2.2799999999999999E-3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2.2799999999999999E-3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2.2799999999999999E-3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2.2799999999999999E-3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2.2799999999999999E-3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2.2799999999999999E-3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2.2799999999999999E-3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2.2799999999999999E-3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2.2799999999999999E-3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2.2799999999999999E-3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2.2799999999999999E-3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2.2799999999999999E-3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2.2799999999999999E-3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2.2799999999999999E-3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2.2799999999999999E-3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2.2799999999999999E-3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2.2799999999999999E-3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2.2799999999999999E-3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2.2799999999999999E-3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2.2799999999999999E-3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2.2799999999999999E-3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2.2799999999999999E-3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2.2799999999999999E-3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2.2799999999999999E-3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2.2799999999999999E-3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2.2799999999999999E-3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2.2799999999999999E-3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2.2799999999999999E-3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2.2799999999999999E-3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2.2799999999999999E-3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2.2799999999999999E-3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2.2799999999999999E-3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2.2799999999999999E-3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2.2799999999999999E-3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2.2799999999999999E-3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2.2799999999999999E-3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2.2799999999999999E-3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2.2799999999999999E-3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2.2799999999999999E-3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2.2799999999999999E-3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2.2799999999999999E-3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2.2799999999999999E-3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2.2799999999999999E-3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2.2799999999999999E-3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2.2799999999999999E-3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2.2799999999999999E-3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2.2799999999999999E-3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2.2799999999999999E-3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2.2799999999999999E-3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2.2799999999999999E-3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2.2799999999999999E-3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2.2799999999999999E-3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2.2799999999999999E-3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2.2799999999999999E-3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2.2799999999999999E-3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2.2799999999999999E-3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2.2799999999999999E-3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2.2799999999999999E-3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2.2799999999999999E-3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2.2799999999999999E-3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2.2799999999999999E-3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2.2799999999999999E-3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2.2799999999999999E-3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2.2799999999999999E-3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2.2799999999999999E-3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2.2799999999999999E-3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2.2799999999999999E-3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2.2799999999999999E-3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2.2799999999999999E-3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2.2799999999999999E-3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2.2799999999999999E-3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2.2799999999999999E-3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2.2799999999999999E-3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2.2799999999999999E-3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2.2799999999999999E-3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2.2799999999999999E-3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2.2799999999999999E-3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2.2799999999999999E-3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2.2799999999999999E-3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2.2799999999999999E-3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2.2799999999999999E-3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2.2799999999999999E-3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2.2799999999999999E-3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2.2799999999999999E-3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2.2799999999999999E-3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2.2799999999999999E-3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2.2799999999999999E-3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2.2799999999999999E-3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2.2799999999999999E-3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2.2799999999999999E-3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2.2799999999999999E-3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2.2799999999999999E-3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2.2799999999999999E-3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2.2799999999999999E-3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2.2799999999999999E-3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2.2799999999999999E-3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2.2799999999999999E-3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2.2799999999999999E-3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2.2799999999999999E-3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2.2799999999999999E-3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2.2799999999999999E-3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2.2799999999999999E-3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2.2799999999999999E-3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2.2799999999999999E-3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2.2799999999999999E-3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2.2799999999999999E-3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2.2799999999999999E-3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2.2799999999999999E-3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2.2799999999999999E-3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2.2799999999999999E-3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2.2799999999999999E-3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2.2799999999999999E-3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2.2799999999999999E-3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2.2799999999999999E-3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2.2799999999999999E-3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2.2799999999999999E-3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2.2799999999999999E-3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2.2799999999999999E-3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2.2799999999999999E-3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2.2799999999999999E-3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2.2799999999999999E-3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2.2799999999999999E-3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2.2799999999999999E-3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2.2799999999999999E-3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2.2799999999999999E-3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2.2799999999999999E-3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2.2799999999999999E-3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2.2799999999999999E-3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2.2799999999999999E-3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2.2799999999999999E-3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2.2799999999999999E-3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2.2799999999999999E-3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2.2799999999999999E-3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2.2799999999999999E-3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2.2799999999999999E-3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2.2799999999999999E-3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2.2799999999999999E-3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2.2799999999999999E-3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2.2799999999999999E-3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2.2799999999999999E-3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2.2799999999999999E-3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2.2799999999999999E-3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2.2799999999999999E-3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2.2799999999999999E-3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2.2799999999999999E-3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2.2799999999999999E-3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2.2799999999999999E-3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2.2799999999999999E-3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2.2799999999999999E-3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2.2799999999999999E-3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2.2799999999999999E-3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2.2799999999999999E-3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2.2799999999999999E-3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2.2799999999999999E-3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2.2799999999999999E-3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2.2799999999999999E-3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2.2799999999999999E-3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2.2799999999999999E-3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2.2799999999999999E-3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2.2799999999999999E-3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2.2799999999999999E-3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2.2799999999999999E-3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2.2799999999999999E-3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2.2799999999999999E-3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2.2799999999999999E-3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2.2799999999999999E-3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2.2799999999999999E-3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2.2799999999999999E-3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2.2799999999999999E-3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2.2799999999999999E-3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2.2799999999999999E-3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2.2799999999999999E-3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2.2799999999999999E-3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2.2799999999999999E-3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2.2799999999999999E-3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2.2799999999999999E-3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2.2799999999999999E-3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2.2799999999999999E-3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2.2799999999999999E-3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2.2799999999999999E-3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2.2799999999999999E-3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2.2799999999999999E-3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2.2799999999999999E-3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2.2799999999999999E-3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2.2799999999999999E-3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2.2799999999999999E-3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2.2799999999999999E-3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2.2799999999999999E-3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E7" xr:uid="{F75F3C43-1781-49FA-91E6-290D88CF063E}">
      <formula1>"Above (y &gt;= y_cut),Below (y &lt;= y_cut)"</formula1>
    </dataValidation>
    <dataValidation type="list" sqref="B3 E3" xr:uid="{8D2FFC89-19B8-4D5C-8B4B-BA9B96A35E51}">
      <formula1>"mm,cm,m"</formula1>
    </dataValidation>
  </dataValidation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B6DD-627F-45F9-B064-12369B40BB2A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11</v>
      </c>
      <c r="E1" s="89" t="s">
        <v>174</v>
      </c>
    </row>
    <row r="2" spans="1:9" ht="16.75">
      <c r="A2" s="71" t="s">
        <v>94</v>
      </c>
      <c r="B2" s="73">
        <f>D1/20</f>
        <v>0.55000000000000004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0.61750000000000005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5.8750000000000036</v>
      </c>
      <c r="C20" s="74" t="s">
        <v>118</v>
      </c>
      <c r="D20" s="70">
        <f>$B$20*$B$12</f>
        <v>5.8750000000000036</v>
      </c>
      <c r="E20" s="92" t="s">
        <v>175</v>
      </c>
      <c r="F20" s="70">
        <f>$B$21 + $B$2*($D$21-$B$21)</f>
        <v>2.5000000000000036</v>
      </c>
      <c r="G20" s="93">
        <f>MIN(D15:D18)</f>
        <v>-20</v>
      </c>
      <c r="H20" s="93">
        <f>F20</f>
        <v>2.5000000000000036</v>
      </c>
      <c r="I20" s="94">
        <f>D21-F20</f>
        <v>22.499999999999996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2.5000000000000036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5.8750000000000036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5.8750000000000036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5.8750000000000036</v>
      </c>
      <c r="D34" s="79">
        <f t="shared" ref="D34:E41" si="2">IF(ISNA(B34),NA(),B34*$B$12)</f>
        <v>-20</v>
      </c>
      <c r="E34" s="79">
        <f t="shared" si="2"/>
        <v>5.8750000000000036</v>
      </c>
      <c r="F34" s="79">
        <f t="shared" ref="F34:F41" si="3">IF($A34&gt;$B$30,"",B34*M34-L34*C34)</f>
        <v>-382.49999999999994</v>
      </c>
      <c r="G34" s="79">
        <f t="shared" ref="G34:G41" si="4">IF($A34&gt;$B$30,"",(B34+L34)*F34)</f>
        <v>15299.999999999998</v>
      </c>
      <c r="H34" s="79">
        <f t="shared" ref="H34:H41" si="5">IF($A34&gt;$B$30,"",(C34+M34)*F34)</f>
        <v>-11809.6875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-382.49999999999994</v>
      </c>
      <c r="G36" s="79">
        <f t="shared" si="4"/>
        <v>-15299.999999999998</v>
      </c>
      <c r="H36" s="79">
        <f t="shared" si="5"/>
        <v>-11809.6875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5.8750000000000036</v>
      </c>
    </row>
    <row r="37" spans="1:13">
      <c r="A37" s="77">
        <v>4</v>
      </c>
      <c r="B37" s="79">
        <f t="shared" si="0"/>
        <v>20</v>
      </c>
      <c r="C37" s="79">
        <f t="shared" si="1"/>
        <v>5.8750000000000036</v>
      </c>
      <c r="D37" s="79">
        <f t="shared" si="2"/>
        <v>20</v>
      </c>
      <c r="E37" s="79">
        <f t="shared" si="2"/>
        <v>5.8750000000000036</v>
      </c>
      <c r="F37" s="79">
        <f t="shared" si="3"/>
        <v>235.00000000000014</v>
      </c>
      <c r="G37" s="79">
        <f t="shared" si="4"/>
        <v>0</v>
      </c>
      <c r="H37" s="79">
        <f t="shared" si="5"/>
        <v>2761.2500000000032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5.8750000000000036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5.8750000000000036</v>
      </c>
      <c r="D42" s="79">
        <f>IF($B$30&lt;1,NA(),D34)</f>
        <v>-20</v>
      </c>
      <c r="E42" s="79">
        <f>IF($B$30&lt;1,NA(),E34)</f>
        <v>5.8750000000000036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-764.99999999999989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764.99999999999989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15.437500000000004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5.8750000000000036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15.437500000000002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-6.5624999999999982</v>
      </c>
    </row>
    <row r="61" spans="6:7" hidden="1">
      <c r="F61" s="78">
        <f>G54+G56/2</f>
        <v>22</v>
      </c>
      <c r="G61" s="78">
        <f>G55+G56/2</f>
        <v>37.4375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5.8750000000000036</v>
      </c>
    </row>
    <row r="66" spans="1:23" hidden="1">
      <c r="F66" s="78">
        <f>F61</f>
        <v>22</v>
      </c>
      <c r="G66" s="78">
        <f>$D$20</f>
        <v>5.8750000000000036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15.437500000000004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-2.866666666666668E-3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17.100000000000001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53.8232</v>
      </c>
      <c r="U78" s="34">
        <f>SUM(U80:U479)</f>
        <v>-61.575200000000009</v>
      </c>
      <c r="V78" s="34">
        <f t="shared" ref="V78:W78" si="11">SUM(V80:V479)</f>
        <v>9.4736026666666682</v>
      </c>
      <c r="W78" s="34">
        <f t="shared" si="11"/>
        <v>9.9645626666666676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2.2000000000000001E-3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2.85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5.1111111111111116E-4</v>
      </c>
      <c r="S81" s="32">
        <f t="shared" ref="S81:S144" si="14">IF(R81&lt;0,-1*IF(ABS(R81)&gt;$N$75,$M$75,$M$75*ABS(R81)/$N$75),IF(ABS(R81)&gt;$N$75,$M$75,$M$75*ABS(R81)/$N$75))</f>
        <v>1042.6666666666667</v>
      </c>
      <c r="T81" s="15">
        <f t="shared" ref="T81:T144" si="15">IF(R81&lt;0,0,Q81*S81)/1000</f>
        <v>2.9716000000000005</v>
      </c>
      <c r="U81" s="15">
        <f t="shared" ref="U81:U144" si="16">IF(R81&gt;0,0,Q81*S81)/1000</f>
        <v>0</v>
      </c>
      <c r="V81" s="15">
        <f t="shared" ref="V81:V144" si="17">T81*P81/100</f>
        <v>0.18820133333333344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-1.1777777777777785E-3</v>
      </c>
      <c r="S82" s="32">
        <f t="shared" si="14"/>
        <v>-2402.6666666666679</v>
      </c>
      <c r="T82" s="15">
        <f t="shared" si="15"/>
        <v>0</v>
      </c>
      <c r="U82" s="15">
        <f t="shared" si="16"/>
        <v>-6.8476000000000043</v>
      </c>
      <c r="V82" s="15">
        <f t="shared" si="17"/>
        <v>0</v>
      </c>
      <c r="W82" s="15">
        <f t="shared" si="18"/>
        <v>0.43368133333333347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1.3333333333333337E-4</v>
      </c>
      <c r="E83" s="95">
        <f>F20</f>
        <v>2.5000000000000036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2.866666666666668E-3</v>
      </c>
      <c r="K83" s="17">
        <f>IF(J83&lt;N75,H83,IF(J83&lt;(N75+C83),H83+(J83-N75)*I83/C83,0.9))</f>
        <v>0.71732026143790861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-2.866666666666668E-3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2.2000000000000001E-3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2.2000000000000001E-3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2.2000000000000001E-3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747.89999999999986</v>
      </c>
      <c r="J87" s="18">
        <f>G70</f>
        <v>15.437500000000004</v>
      </c>
      <c r="K87" s="36">
        <f>G70</f>
        <v>15.437500000000004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2.2000000000000001E-3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2.2000000000000001E-3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2.2000000000000001E-3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2.2000000000000001E-3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178.00019999999995</v>
      </c>
      <c r="C91" s="18">
        <f>IFERROR(B91*K87/100,0)</f>
        <v>27.478780874999998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2.2000000000000001E-3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2.2000000000000001E-3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2.2000000000000001E-3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2.2000000000000001E-3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2.2000000000000001E-3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2.2000000000000001E-3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11</v>
      </c>
      <c r="B97" s="37">
        <f>C91+V78+W78</f>
        <v>46.916946208333329</v>
      </c>
      <c r="C97" s="37">
        <f>B91+T78+U78</f>
        <v>170.24819999999994</v>
      </c>
      <c r="D97" s="51">
        <f>K83</f>
        <v>0.71732026143790861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2.2000000000000001E-3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2.2000000000000001E-3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2.2000000000000001E-3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2.2000000000000001E-3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2.2000000000000001E-3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2.2000000000000001E-3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-2.866666666666668E-3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2.2000000000000001E-3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2.2000000000000001E-3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2.2000000000000001E-3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2.2000000000000001E-3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2.2000000000000001E-3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2.2000000000000001E-3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2.2000000000000001E-3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2.2000000000000001E-3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2.2000000000000001E-3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2.2000000000000001E-3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2.2000000000000001E-3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2.2000000000000001E-3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2.2000000000000001E-3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2.2000000000000001E-3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2.2000000000000001E-3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2.2000000000000001E-3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2.2000000000000001E-3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2.2000000000000001E-3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2.2000000000000001E-3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-2.866666666666668E-3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2.2000000000000001E-3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2.2000000000000001E-3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2.2000000000000001E-3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2.2000000000000001E-3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2.2000000000000001E-3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2.2000000000000001E-3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2.2000000000000001E-3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2.2000000000000001E-3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2.2000000000000001E-3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2.2000000000000001E-3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2.2000000000000001E-3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2.2000000000000001E-3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2.2000000000000001E-3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2.2000000000000001E-3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2.2000000000000001E-3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2.2000000000000001E-3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2.2000000000000001E-3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2.85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5.1111111111111095E-4</v>
      </c>
      <c r="S141" s="32">
        <f t="shared" si="14"/>
        <v>1042.6666666666663</v>
      </c>
      <c r="T141" s="15">
        <f t="shared" si="15"/>
        <v>2.9715999999999991</v>
      </c>
      <c r="U141" s="15">
        <f t="shared" si="16"/>
        <v>0</v>
      </c>
      <c r="V141" s="15">
        <f t="shared" si="17"/>
        <v>0.1882013333333333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-1.1777777777777785E-3</v>
      </c>
      <c r="S142" s="32">
        <f t="shared" si="14"/>
        <v>-2402.6666666666679</v>
      </c>
      <c r="T142" s="15">
        <f t="shared" si="15"/>
        <v>0</v>
      </c>
      <c r="U142" s="15">
        <f t="shared" si="16"/>
        <v>-6.8476000000000043</v>
      </c>
      <c r="V142" s="15">
        <f t="shared" si="17"/>
        <v>0</v>
      </c>
      <c r="W142" s="15">
        <f t="shared" si="18"/>
        <v>0.43368133333333359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-2.866666666666668E-3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2.2000000000000001E-3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2.2000000000000001E-3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2.2000000000000001E-3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2.2000000000000001E-3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2.2000000000000001E-3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2.2000000000000001E-3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2.2000000000000001E-3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2.2000000000000001E-3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2.2000000000000001E-3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2.2000000000000001E-3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2.2000000000000001E-3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2.2000000000000001E-3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2.2000000000000001E-3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2.2000000000000001E-3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2.2000000000000001E-3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2.2000000000000001E-3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2.2000000000000001E-3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2.2000000000000001E-3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2.2000000000000001E-3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2.2000000000000001E-3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2.2000000000000001E-3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2.2000000000000001E-3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2.2000000000000001E-3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2.2000000000000001E-3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2.2000000000000001E-3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2.2000000000000001E-3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2.2000000000000001E-3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2.2000000000000001E-3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2.2000000000000001E-3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2.2000000000000001E-3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2.2000000000000001E-3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2.2000000000000001E-3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2.2000000000000001E-3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2.2000000000000001E-3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2.2000000000000001E-3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2.2000000000000001E-3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2.2000000000000001E-3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2.2000000000000001E-3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2.2000000000000001E-3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2.2000000000000001E-3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2.2000000000000001E-3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2.2000000000000001E-3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2.2000000000000001E-3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2.2000000000000001E-3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2.2000000000000001E-3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2.2000000000000001E-3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2.2000000000000001E-3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2.2000000000000001E-3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2.2000000000000001E-3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2.2000000000000001E-3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2.2000000000000001E-3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2.2000000000000001E-3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2.2000000000000001E-3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2.2000000000000001E-3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2.2000000000000001E-3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2.2000000000000001E-3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2.2000000000000001E-3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2.2000000000000001E-3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2.2000000000000001E-3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2.2000000000000001E-3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2.2000000000000001E-3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2.2000000000000001E-3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2.2000000000000001E-3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2.2000000000000001E-3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2.2000000000000001E-3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2.2000000000000001E-3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2.2000000000000001E-3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2.2000000000000001E-3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2.2000000000000001E-3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2.2000000000000001E-3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2.2000000000000001E-3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2.2000000000000001E-3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2.2000000000000001E-3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2.2000000000000001E-3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2.2000000000000001E-3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2.2000000000000001E-3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2.2000000000000001E-3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2.2000000000000001E-3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2.2000000000000001E-3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2.2000000000000001E-3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2.2000000000000001E-3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2.2000000000000001E-3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2.2000000000000001E-3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2.2000000000000001E-3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2.2000000000000001E-3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2.2000000000000001E-3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2.2000000000000001E-3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2.2000000000000001E-3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2.2000000000000001E-3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2.2000000000000001E-3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2.2000000000000001E-3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2.2000000000000001E-3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2.2000000000000001E-3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2.2000000000000001E-3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2.2000000000000001E-3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2.2000000000000001E-3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2.2000000000000001E-3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2.2000000000000001E-3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2.2000000000000001E-3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2.2000000000000001E-3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2.2000000000000001E-3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2.2000000000000001E-3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2.2000000000000001E-3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2.2000000000000001E-3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2.2000000000000001E-3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2.2000000000000001E-3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2.2000000000000001E-3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2.2000000000000001E-3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2.2000000000000001E-3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2.2000000000000001E-3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2.2000000000000001E-3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2.2000000000000001E-3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2.2000000000000001E-3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2.2000000000000001E-3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2.2000000000000001E-3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2.2000000000000001E-3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2.2000000000000001E-3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2.2000000000000001E-3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2.2000000000000001E-3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2.2000000000000001E-3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2.2000000000000001E-3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2.2000000000000001E-3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2.2000000000000001E-3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2.2000000000000001E-3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2.2000000000000001E-3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2.2000000000000001E-3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2.2000000000000001E-3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2.2000000000000001E-3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2.2000000000000001E-3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2.2000000000000001E-3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2.2000000000000001E-3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2.2000000000000001E-3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2.2000000000000001E-3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2.2000000000000001E-3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2.2000000000000001E-3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2.2000000000000001E-3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2.2000000000000001E-3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2.2000000000000001E-3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2.2000000000000001E-3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2.2000000000000001E-3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2.2000000000000001E-3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2.2000000000000001E-3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2.2000000000000001E-3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2.2000000000000001E-3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2.2000000000000001E-3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2.2000000000000001E-3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2.2000000000000001E-3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2.2000000000000001E-3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2.2000000000000001E-3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2.2000000000000001E-3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2.2000000000000001E-3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2.2000000000000001E-3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2.2000000000000001E-3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2.2000000000000001E-3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2.2000000000000001E-3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2.2000000000000001E-3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2.2000000000000001E-3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2.2000000000000001E-3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2.2000000000000001E-3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2.2000000000000001E-3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2.2000000000000001E-3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2.2000000000000001E-3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2.2000000000000001E-3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2.2000000000000001E-3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2.2000000000000001E-3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2.2000000000000001E-3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2.2000000000000001E-3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2.2000000000000001E-3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2.2000000000000001E-3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2.2000000000000001E-3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2.2000000000000001E-3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2.2000000000000001E-3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2.2000000000000001E-3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2.2000000000000001E-3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2.2000000000000001E-3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2.2000000000000001E-3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2.2000000000000001E-3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2.2000000000000001E-3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2.2000000000000001E-3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2.2000000000000001E-3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2.2000000000000001E-3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2.2000000000000001E-3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2.2000000000000001E-3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2.2000000000000001E-3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2.2000000000000001E-3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2.2000000000000001E-3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2.2000000000000001E-3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2.2000000000000001E-3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2.2000000000000001E-3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2.2000000000000001E-3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2.2000000000000001E-3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2.2000000000000001E-3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2.2000000000000001E-3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2.2000000000000001E-3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2.2000000000000001E-3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2.2000000000000001E-3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2.2000000000000001E-3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2.2000000000000001E-3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2.2000000000000001E-3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2.2000000000000001E-3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2.2000000000000001E-3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2.2000000000000001E-3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2.2000000000000001E-3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2.2000000000000001E-3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2.2000000000000001E-3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2.2000000000000001E-3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2.2000000000000001E-3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2.2000000000000001E-3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2.2000000000000001E-3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2.2000000000000001E-3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2.2000000000000001E-3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2.2000000000000001E-3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2.2000000000000001E-3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2.2000000000000001E-3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2.2000000000000001E-3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2.2000000000000001E-3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2.2000000000000001E-3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2.2000000000000001E-3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2.2000000000000001E-3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2.2000000000000001E-3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2.2000000000000001E-3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2.2000000000000001E-3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2.2000000000000001E-3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2.2000000000000001E-3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2.2000000000000001E-3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2.2000000000000001E-3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2.2000000000000001E-3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2.2000000000000001E-3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2.2000000000000001E-3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2.2000000000000001E-3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2.2000000000000001E-3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2.2000000000000001E-3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2.2000000000000001E-3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2.2000000000000001E-3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2.2000000000000001E-3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2.2000000000000001E-3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2.2000000000000001E-3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2.2000000000000001E-3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2.2000000000000001E-3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2.2000000000000001E-3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2.2000000000000001E-3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2.2000000000000001E-3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2.2000000000000001E-3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2.2000000000000001E-3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2.2000000000000001E-3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2.2000000000000001E-3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2.2000000000000001E-3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2.2000000000000001E-3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2.2000000000000001E-3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2.2000000000000001E-3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2.2000000000000001E-3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2.2000000000000001E-3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2.2000000000000001E-3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2.2000000000000001E-3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2.2000000000000001E-3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2.2000000000000001E-3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2.2000000000000001E-3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2.2000000000000001E-3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2.2000000000000001E-3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2.2000000000000001E-3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2.2000000000000001E-3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2.2000000000000001E-3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2.2000000000000001E-3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2.2000000000000001E-3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2.2000000000000001E-3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2.2000000000000001E-3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2.2000000000000001E-3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2.2000000000000001E-3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2.2000000000000001E-3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2.2000000000000001E-3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2.2000000000000001E-3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2.2000000000000001E-3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2.2000000000000001E-3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2.2000000000000001E-3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2.2000000000000001E-3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2.2000000000000001E-3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2.2000000000000001E-3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2.2000000000000001E-3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2.2000000000000001E-3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2.2000000000000001E-3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2.2000000000000001E-3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2.2000000000000001E-3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2.2000000000000001E-3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2.2000000000000001E-3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2.2000000000000001E-3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2.2000000000000001E-3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2.2000000000000001E-3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2.2000000000000001E-3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2.2000000000000001E-3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2.2000000000000001E-3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2.2000000000000001E-3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2.2000000000000001E-3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2.2000000000000001E-3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2.2000000000000001E-3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2.2000000000000001E-3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2.2000000000000001E-3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2.2000000000000001E-3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2.2000000000000001E-3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2.2000000000000001E-3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2.2000000000000001E-3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2.2000000000000001E-3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2.2000000000000001E-3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2.2000000000000001E-3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2.2000000000000001E-3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2.2000000000000001E-3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2.2000000000000001E-3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2.2000000000000001E-3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2.2000000000000001E-3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2.2000000000000001E-3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2.2000000000000001E-3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2.2000000000000001E-3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2.2000000000000001E-3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2.2000000000000001E-3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2.2000000000000001E-3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2.2000000000000001E-3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2.2000000000000001E-3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2.2000000000000001E-3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2.2000000000000001E-3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2.2000000000000001E-3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2.2000000000000001E-3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2.2000000000000001E-3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2.2000000000000001E-3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2.2000000000000001E-3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2.2000000000000001E-3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2.2000000000000001E-3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2.2000000000000001E-3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2.2000000000000001E-3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2.2000000000000001E-3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2.2000000000000001E-3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2.2000000000000001E-3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2.2000000000000001E-3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2.2000000000000001E-3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2.2000000000000001E-3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2.2000000000000001E-3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2.2000000000000001E-3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2.2000000000000001E-3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CD4511EA-5CB4-4B71-BBD3-5F33BA61643F}">
      <formula1>"mm,cm,m"</formula1>
    </dataValidation>
    <dataValidation type="list" sqref="E7" xr:uid="{999EAD08-8686-4729-BE5E-F76B952A0171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F860-5783-4DBC-A165-F4DE713AE6CD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12</v>
      </c>
      <c r="E1" s="89" t="s">
        <v>174</v>
      </c>
    </row>
    <row r="2" spans="1:9" ht="16.75">
      <c r="A2" s="71" t="s">
        <v>94</v>
      </c>
      <c r="B2" s="73">
        <f>D1/20</f>
        <v>0.6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0.65999999999999992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7.9999999999999929</v>
      </c>
      <c r="C20" s="74" t="s">
        <v>118</v>
      </c>
      <c r="D20" s="70">
        <f>$B$20*$B$12</f>
        <v>7.9999999999999929</v>
      </c>
      <c r="E20" s="92" t="s">
        <v>175</v>
      </c>
      <c r="F20" s="70">
        <f>$B$21 + $B$2*($D$21-$B$21)</f>
        <v>5</v>
      </c>
      <c r="G20" s="93">
        <f>MIN(D15:D18)</f>
        <v>-20</v>
      </c>
      <c r="H20" s="93">
        <f>F20</f>
        <v>5</v>
      </c>
      <c r="I20" s="94">
        <f>D21-F20</f>
        <v>20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7.9999999999999929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7.9999999999999929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7.9999999999999929</v>
      </c>
      <c r="D34" s="79">
        <f t="shared" ref="D34:E41" si="2">IF(ISNA(B34),NA(),B34*$B$12)</f>
        <v>-20</v>
      </c>
      <c r="E34" s="79">
        <f t="shared" si="2"/>
        <v>7.9999999999999929</v>
      </c>
      <c r="F34" s="79">
        <f t="shared" ref="F34:F41" si="3">IF($A34&gt;$B$30,"",B34*M34-L34*C34)</f>
        <v>-340.00000000000011</v>
      </c>
      <c r="G34" s="79">
        <f t="shared" ref="G34:G41" si="4">IF($A34&gt;$B$30,"",(B34+L34)*F34)</f>
        <v>13600.000000000004</v>
      </c>
      <c r="H34" s="79">
        <f t="shared" ref="H34:H41" si="5">IF($A34&gt;$B$30,"",(C34+M34)*F34)</f>
        <v>-11220.000000000002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-340.00000000000011</v>
      </c>
      <c r="G36" s="79">
        <f t="shared" si="4"/>
        <v>-13600.000000000004</v>
      </c>
      <c r="H36" s="79">
        <f t="shared" si="5"/>
        <v>-11220.000000000002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7.9999999999999929</v>
      </c>
    </row>
    <row r="37" spans="1:13">
      <c r="A37" s="77">
        <v>4</v>
      </c>
      <c r="B37" s="79">
        <f t="shared" si="0"/>
        <v>20</v>
      </c>
      <c r="C37" s="79">
        <f t="shared" si="1"/>
        <v>7.9999999999999929</v>
      </c>
      <c r="D37" s="79">
        <f t="shared" si="2"/>
        <v>20</v>
      </c>
      <c r="E37" s="79">
        <f t="shared" si="2"/>
        <v>7.9999999999999929</v>
      </c>
      <c r="F37" s="79">
        <f t="shared" si="3"/>
        <v>319.99999999999972</v>
      </c>
      <c r="G37" s="79">
        <f t="shared" si="4"/>
        <v>0</v>
      </c>
      <c r="H37" s="79">
        <f t="shared" si="5"/>
        <v>5119.9999999999909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7.9999999999999929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7.9999999999999929</v>
      </c>
      <c r="D42" s="79">
        <f>IF($B$30&lt;1,NA(),D34)</f>
        <v>-20</v>
      </c>
      <c r="E42" s="79">
        <f>IF($B$30&lt;1,NA(),E34)</f>
        <v>7.9999999999999929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-680.00000000000011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680.00000000000011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16.5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7.9999999999999929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16.499999999999996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-5.5000000000000036</v>
      </c>
    </row>
    <row r="61" spans="6:7" hidden="1">
      <c r="F61" s="78">
        <f>G54+G56/2</f>
        <v>22</v>
      </c>
      <c r="G61" s="78">
        <f>G55+G56/2</f>
        <v>38.5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7.9999999999999929</v>
      </c>
    </row>
    <row r="66" spans="1:23" hidden="1">
      <c r="F66" s="78">
        <f>F61</f>
        <v>22</v>
      </c>
      <c r="G66" s="78">
        <f>$D$20</f>
        <v>7.9999999999999929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16.5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-3.6000000000000003E-3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11.4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50.205600000000004</v>
      </c>
      <c r="U78" s="34">
        <f>SUM(U80:U479)</f>
        <v>-67.647599999999997</v>
      </c>
      <c r="V78" s="34">
        <f t="shared" ref="V78:W78" si="11">SUM(V80:V479)</f>
        <v>9.2444880000000005</v>
      </c>
      <c r="W78" s="34">
        <f t="shared" si="11"/>
        <v>10.349148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2.1000000000000003E-3</v>
      </c>
      <c r="S80" s="32">
        <f>IF(R80&lt;0,-1*IF(ABS(R80)&gt;$N$75,$M$75,$M$75*ABS(R80)/$N$75),IF(ABS(R80)&gt;$N$75,$M$75,$M$75*ABS(R80)/$N$75))</f>
        <v>4200</v>
      </c>
      <c r="T80" s="15">
        <f>IF(R80&lt;0,0,Q80*S80)/1000</f>
        <v>11.97</v>
      </c>
      <c r="U80" s="15">
        <f>IF(R80&gt;0,0,Q80*S80)/1000</f>
        <v>0</v>
      </c>
      <c r="V80" s="15">
        <f>T80*P80/100</f>
        <v>2.2743000000000002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0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2.000000000000005E-4</v>
      </c>
      <c r="S81" s="32">
        <f t="shared" ref="S81:S144" si="14">IF(R81&lt;0,-1*IF(ABS(R81)&gt;$N$75,$M$75,$M$75*ABS(R81)/$N$75),IF(ABS(R81)&gt;$N$75,$M$75,$M$75*ABS(R81)/$N$75))</f>
        <v>408.00000000000097</v>
      </c>
      <c r="T81" s="15">
        <f t="shared" ref="T81:T144" si="15">IF(R81&lt;0,0,Q81*S81)/1000</f>
        <v>1.1628000000000027</v>
      </c>
      <c r="U81" s="15">
        <f t="shared" ref="U81:U144" si="16">IF(R81&gt;0,0,Q81*S81)/1000</f>
        <v>0</v>
      </c>
      <c r="V81" s="15">
        <f t="shared" ref="V81:V144" si="17">T81*P81/100</f>
        <v>7.3644000000000209E-2</v>
      </c>
      <c r="W81" s="15">
        <f t="shared" ref="W81:W144" si="18">U81*P81/100</f>
        <v>0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-1.6999999999999999E-3</v>
      </c>
      <c r="S82" s="32">
        <f t="shared" si="14"/>
        <v>-3467.9999999999995</v>
      </c>
      <c r="T82" s="15">
        <f t="shared" si="15"/>
        <v>0</v>
      </c>
      <c r="U82" s="15">
        <f t="shared" si="16"/>
        <v>-9.883799999999999</v>
      </c>
      <c r="V82" s="15">
        <f t="shared" si="17"/>
        <v>0</v>
      </c>
      <c r="W82" s="15">
        <f t="shared" si="18"/>
        <v>0.6259739999999997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1.5000000000000001E-4</v>
      </c>
      <c r="E83" s="95">
        <f>F20</f>
        <v>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3.6000000000000003E-3</v>
      </c>
      <c r="K83" s="17">
        <f>IF(J83&lt;N75,H83,IF(J83&lt;(N75+C83),H83+(J83-N75)*I83/C83,0.9))</f>
        <v>0.77843137254901962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-3.6000000000000003E-3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2.1000000000000003E-3</v>
      </c>
      <c r="S84" s="32">
        <f t="shared" si="14"/>
        <v>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2.1000000000000003E-3</v>
      </c>
      <c r="S85" s="32">
        <f t="shared" si="14"/>
        <v>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2.1000000000000003E-3</v>
      </c>
      <c r="S86" s="32">
        <f t="shared" si="14"/>
        <v>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668.60000000000014</v>
      </c>
      <c r="J87" s="18">
        <f>G70</f>
        <v>16.5</v>
      </c>
      <c r="K87" s="36">
        <f>G70</f>
        <v>16.5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2.1000000000000003E-3</v>
      </c>
      <c r="S87" s="32">
        <f t="shared" si="14"/>
        <v>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2.1000000000000003E-3</v>
      </c>
      <c r="S88" s="32">
        <f t="shared" si="14"/>
        <v>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2.1000000000000003E-3</v>
      </c>
      <c r="S89" s="32">
        <f t="shared" si="14"/>
        <v>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2.1000000000000003E-3</v>
      </c>
      <c r="S90" s="32">
        <f t="shared" si="14"/>
        <v>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159.12680000000006</v>
      </c>
      <c r="C91" s="18">
        <f>IFERROR(B91*K87/100,0)</f>
        <v>26.255922000000009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2.1000000000000003E-3</v>
      </c>
      <c r="S91" s="32">
        <f t="shared" si="14"/>
        <v>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2.1000000000000003E-3</v>
      </c>
      <c r="S92" s="32">
        <f t="shared" si="14"/>
        <v>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2.1000000000000003E-3</v>
      </c>
      <c r="S93" s="32">
        <f t="shared" si="14"/>
        <v>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2.1000000000000003E-3</v>
      </c>
      <c r="S94" s="32">
        <f t="shared" si="14"/>
        <v>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2.1000000000000003E-3</v>
      </c>
      <c r="S95" s="32">
        <f t="shared" si="14"/>
        <v>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2.1000000000000003E-3</v>
      </c>
      <c r="S96" s="32">
        <f t="shared" si="14"/>
        <v>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12</v>
      </c>
      <c r="B97" s="37">
        <f>C91+V78+W78</f>
        <v>45.849558000000009</v>
      </c>
      <c r="C97" s="37">
        <f>B91+T78+U78</f>
        <v>141.68480000000005</v>
      </c>
      <c r="D97" s="51">
        <f>K83</f>
        <v>0.77843137254901962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2.1000000000000003E-3</v>
      </c>
      <c r="S97" s="32">
        <f t="shared" si="14"/>
        <v>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2.1000000000000003E-3</v>
      </c>
      <c r="S98" s="32">
        <f t="shared" si="14"/>
        <v>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2.1000000000000003E-3</v>
      </c>
      <c r="S99" s="32">
        <f t="shared" si="14"/>
        <v>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2.1000000000000003E-3</v>
      </c>
      <c r="S100" s="32">
        <f t="shared" si="14"/>
        <v>4200</v>
      </c>
      <c r="T100" s="15">
        <f t="shared" si="15"/>
        <v>11.97</v>
      </c>
      <c r="U100" s="15">
        <f t="shared" si="16"/>
        <v>0</v>
      </c>
      <c r="V100" s="15">
        <f t="shared" si="17"/>
        <v>2.2743000000000002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2.1000000000000003E-3</v>
      </c>
      <c r="S101" s="32">
        <f t="shared" si="14"/>
        <v>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2.1000000000000003E-3</v>
      </c>
      <c r="S102" s="32">
        <f t="shared" si="14"/>
        <v>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-3.6000000000000003E-3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2.1000000000000003E-3</v>
      </c>
      <c r="S104" s="32">
        <f t="shared" si="14"/>
        <v>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2.1000000000000003E-3</v>
      </c>
      <c r="S105" s="32">
        <f t="shared" si="14"/>
        <v>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2.1000000000000003E-3</v>
      </c>
      <c r="S106" s="32">
        <f t="shared" si="14"/>
        <v>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2.1000000000000003E-3</v>
      </c>
      <c r="S107" s="32">
        <f t="shared" si="14"/>
        <v>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2.1000000000000003E-3</v>
      </c>
      <c r="S108" s="32">
        <f t="shared" si="14"/>
        <v>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2.1000000000000003E-3</v>
      </c>
      <c r="S109" s="32">
        <f t="shared" si="14"/>
        <v>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2.1000000000000003E-3</v>
      </c>
      <c r="S110" s="32">
        <f t="shared" si="14"/>
        <v>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2.1000000000000003E-3</v>
      </c>
      <c r="S111" s="32">
        <f t="shared" si="14"/>
        <v>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2.1000000000000003E-3</v>
      </c>
      <c r="S112" s="32">
        <f t="shared" si="14"/>
        <v>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2.1000000000000003E-3</v>
      </c>
      <c r="S113" s="32">
        <f t="shared" si="14"/>
        <v>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2.1000000000000003E-3</v>
      </c>
      <c r="S114" s="32">
        <f t="shared" si="14"/>
        <v>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2.1000000000000003E-3</v>
      </c>
      <c r="S115" s="32">
        <f t="shared" si="14"/>
        <v>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2.1000000000000003E-3</v>
      </c>
      <c r="S116" s="32">
        <f t="shared" si="14"/>
        <v>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2.1000000000000003E-3</v>
      </c>
      <c r="S117" s="32">
        <f t="shared" si="14"/>
        <v>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2.1000000000000003E-3</v>
      </c>
      <c r="S118" s="32">
        <f t="shared" si="14"/>
        <v>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2.1000000000000003E-3</v>
      </c>
      <c r="S119" s="32">
        <f t="shared" si="14"/>
        <v>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2.1000000000000003E-3</v>
      </c>
      <c r="S120" s="32">
        <f t="shared" si="14"/>
        <v>4200</v>
      </c>
      <c r="T120" s="15">
        <f t="shared" si="15"/>
        <v>11.97</v>
      </c>
      <c r="U120" s="15">
        <f t="shared" si="16"/>
        <v>0</v>
      </c>
      <c r="V120" s="15">
        <f t="shared" si="17"/>
        <v>2.2743000000000002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2.1000000000000003E-3</v>
      </c>
      <c r="S121" s="32">
        <f t="shared" si="14"/>
        <v>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2.1000000000000003E-3</v>
      </c>
      <c r="S122" s="32">
        <f t="shared" si="14"/>
        <v>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-3.6000000000000003E-3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2.1000000000000003E-3</v>
      </c>
      <c r="S124" s="32">
        <f t="shared" si="14"/>
        <v>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2.1000000000000003E-3</v>
      </c>
      <c r="S125" s="32">
        <f t="shared" si="14"/>
        <v>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2.1000000000000003E-3</v>
      </c>
      <c r="S126" s="32">
        <f t="shared" si="14"/>
        <v>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2.1000000000000003E-3</v>
      </c>
      <c r="S127" s="32">
        <f t="shared" si="14"/>
        <v>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2.1000000000000003E-3</v>
      </c>
      <c r="S128" s="32">
        <f t="shared" si="14"/>
        <v>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2.1000000000000003E-3</v>
      </c>
      <c r="S129" s="32">
        <f t="shared" si="14"/>
        <v>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2.1000000000000003E-3</v>
      </c>
      <c r="S130" s="32">
        <f t="shared" si="14"/>
        <v>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2.1000000000000003E-3</v>
      </c>
      <c r="S131" s="32">
        <f t="shared" si="14"/>
        <v>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2.1000000000000003E-3</v>
      </c>
      <c r="S132" s="32">
        <f t="shared" si="14"/>
        <v>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2.1000000000000003E-3</v>
      </c>
      <c r="S133" s="32">
        <f t="shared" si="14"/>
        <v>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2.1000000000000003E-3</v>
      </c>
      <c r="S134" s="32">
        <f t="shared" si="14"/>
        <v>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2.1000000000000003E-3</v>
      </c>
      <c r="S135" s="32">
        <f t="shared" si="14"/>
        <v>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2.1000000000000003E-3</v>
      </c>
      <c r="S136" s="32">
        <f t="shared" si="14"/>
        <v>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2.1000000000000003E-3</v>
      </c>
      <c r="S137" s="32">
        <f t="shared" si="14"/>
        <v>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2.1000000000000003E-3</v>
      </c>
      <c r="S138" s="32">
        <f t="shared" si="14"/>
        <v>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2.1000000000000003E-3</v>
      </c>
      <c r="S139" s="32">
        <f t="shared" si="14"/>
        <v>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2.1000000000000003E-3</v>
      </c>
      <c r="S140" s="32">
        <f t="shared" si="14"/>
        <v>4200</v>
      </c>
      <c r="T140" s="15">
        <f t="shared" si="15"/>
        <v>11.97</v>
      </c>
      <c r="U140" s="15">
        <f t="shared" si="16"/>
        <v>0</v>
      </c>
      <c r="V140" s="15">
        <f t="shared" si="17"/>
        <v>2.2743000000000002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0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2.0000000000000025E-4</v>
      </c>
      <c r="S141" s="32">
        <f t="shared" si="14"/>
        <v>408.00000000000051</v>
      </c>
      <c r="T141" s="15">
        <f t="shared" si="15"/>
        <v>1.1628000000000016</v>
      </c>
      <c r="U141" s="15">
        <f t="shared" si="16"/>
        <v>0</v>
      </c>
      <c r="V141" s="15">
        <f t="shared" si="17"/>
        <v>7.3644000000000126E-2</v>
      </c>
      <c r="W141" s="15">
        <f t="shared" si="18"/>
        <v>0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-1.6999999999999999E-3</v>
      </c>
      <c r="S142" s="32">
        <f t="shared" si="14"/>
        <v>-3467.9999999999995</v>
      </c>
      <c r="T142" s="15">
        <f t="shared" si="15"/>
        <v>0</v>
      </c>
      <c r="U142" s="15">
        <f t="shared" si="16"/>
        <v>-9.883799999999999</v>
      </c>
      <c r="V142" s="15">
        <f t="shared" si="17"/>
        <v>0</v>
      </c>
      <c r="W142" s="15">
        <f t="shared" si="18"/>
        <v>0.62597399999999992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-3.6000000000000003E-3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2.1000000000000003E-3</v>
      </c>
      <c r="S144" s="32">
        <f t="shared" si="14"/>
        <v>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2.1000000000000003E-3</v>
      </c>
      <c r="S145" s="32">
        <f t="shared" ref="S145:S208" si="21">IF(R145&lt;0,-1*IF(ABS(R145)&gt;$N$75,$M$75,$M$75*ABS(R145)/$N$75),IF(ABS(R145)&gt;$N$75,$M$75,$M$75*ABS(R145)/$N$75))</f>
        <v>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2.1000000000000003E-3</v>
      </c>
      <c r="S146" s="32">
        <f t="shared" si="21"/>
        <v>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2.1000000000000003E-3</v>
      </c>
      <c r="S147" s="32">
        <f t="shared" si="21"/>
        <v>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2.1000000000000003E-3</v>
      </c>
      <c r="S148" s="32">
        <f t="shared" si="21"/>
        <v>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2.1000000000000003E-3</v>
      </c>
      <c r="S149" s="32">
        <f t="shared" si="21"/>
        <v>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2.1000000000000003E-3</v>
      </c>
      <c r="S150" s="32">
        <f t="shared" si="21"/>
        <v>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2.1000000000000003E-3</v>
      </c>
      <c r="S151" s="32">
        <f t="shared" si="21"/>
        <v>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2.1000000000000003E-3</v>
      </c>
      <c r="S152" s="32">
        <f t="shared" si="21"/>
        <v>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2.1000000000000003E-3</v>
      </c>
      <c r="S153" s="32">
        <f t="shared" si="21"/>
        <v>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2.1000000000000003E-3</v>
      </c>
      <c r="S154" s="32">
        <f t="shared" si="21"/>
        <v>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2.1000000000000003E-3</v>
      </c>
      <c r="S155" s="32">
        <f t="shared" si="21"/>
        <v>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2.1000000000000003E-3</v>
      </c>
      <c r="S156" s="32">
        <f t="shared" si="21"/>
        <v>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2.1000000000000003E-3</v>
      </c>
      <c r="S157" s="32">
        <f t="shared" si="21"/>
        <v>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2.1000000000000003E-3</v>
      </c>
      <c r="S158" s="32">
        <f t="shared" si="21"/>
        <v>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2.1000000000000003E-3</v>
      </c>
      <c r="S159" s="32">
        <f t="shared" si="21"/>
        <v>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2.1000000000000003E-3</v>
      </c>
      <c r="S160" s="32">
        <f t="shared" si="21"/>
        <v>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2.1000000000000003E-3</v>
      </c>
      <c r="S161" s="32">
        <f t="shared" si="21"/>
        <v>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2.1000000000000003E-3</v>
      </c>
      <c r="S162" s="32">
        <f t="shared" si="21"/>
        <v>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2.1000000000000003E-3</v>
      </c>
      <c r="S163" s="32">
        <f t="shared" si="21"/>
        <v>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2.1000000000000003E-3</v>
      </c>
      <c r="S164" s="32">
        <f t="shared" si="21"/>
        <v>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2.1000000000000003E-3</v>
      </c>
      <c r="S165" s="32">
        <f t="shared" si="21"/>
        <v>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2.1000000000000003E-3</v>
      </c>
      <c r="S166" s="32">
        <f t="shared" si="21"/>
        <v>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2.1000000000000003E-3</v>
      </c>
      <c r="S167" s="32">
        <f t="shared" si="21"/>
        <v>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2.1000000000000003E-3</v>
      </c>
      <c r="S168" s="32">
        <f t="shared" si="21"/>
        <v>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2.1000000000000003E-3</v>
      </c>
      <c r="S169" s="32">
        <f t="shared" si="21"/>
        <v>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2.1000000000000003E-3</v>
      </c>
      <c r="S170" s="32">
        <f t="shared" si="21"/>
        <v>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2.1000000000000003E-3</v>
      </c>
      <c r="S171" s="32">
        <f t="shared" si="21"/>
        <v>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2.1000000000000003E-3</v>
      </c>
      <c r="S172" s="32">
        <f t="shared" si="21"/>
        <v>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2.1000000000000003E-3</v>
      </c>
      <c r="S173" s="32">
        <f t="shared" si="21"/>
        <v>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2.1000000000000003E-3</v>
      </c>
      <c r="S174" s="32">
        <f t="shared" si="21"/>
        <v>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2.1000000000000003E-3</v>
      </c>
      <c r="S175" s="32">
        <f t="shared" si="21"/>
        <v>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2.1000000000000003E-3</v>
      </c>
      <c r="S176" s="32">
        <f t="shared" si="21"/>
        <v>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2.1000000000000003E-3</v>
      </c>
      <c r="S177" s="32">
        <f t="shared" si="21"/>
        <v>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2.1000000000000003E-3</v>
      </c>
      <c r="S178" s="32">
        <f t="shared" si="21"/>
        <v>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2.1000000000000003E-3</v>
      </c>
      <c r="S179" s="32">
        <f t="shared" si="21"/>
        <v>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2.1000000000000003E-3</v>
      </c>
      <c r="S180" s="32">
        <f t="shared" si="21"/>
        <v>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2.1000000000000003E-3</v>
      </c>
      <c r="S181" s="32">
        <f t="shared" si="21"/>
        <v>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2.1000000000000003E-3</v>
      </c>
      <c r="S182" s="32">
        <f t="shared" si="21"/>
        <v>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2.1000000000000003E-3</v>
      </c>
      <c r="S183" s="32">
        <f t="shared" si="21"/>
        <v>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2.1000000000000003E-3</v>
      </c>
      <c r="S184" s="32">
        <f t="shared" si="21"/>
        <v>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2.1000000000000003E-3</v>
      </c>
      <c r="S185" s="32">
        <f t="shared" si="21"/>
        <v>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2.1000000000000003E-3</v>
      </c>
      <c r="S186" s="32">
        <f t="shared" si="21"/>
        <v>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2.1000000000000003E-3</v>
      </c>
      <c r="S187" s="32">
        <f t="shared" si="21"/>
        <v>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2.1000000000000003E-3</v>
      </c>
      <c r="S188" s="32">
        <f t="shared" si="21"/>
        <v>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2.1000000000000003E-3</v>
      </c>
      <c r="S189" s="32">
        <f t="shared" si="21"/>
        <v>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2.1000000000000003E-3</v>
      </c>
      <c r="S190" s="32">
        <f t="shared" si="21"/>
        <v>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2.1000000000000003E-3</v>
      </c>
      <c r="S191" s="32">
        <f t="shared" si="21"/>
        <v>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2.1000000000000003E-3</v>
      </c>
      <c r="S192" s="32">
        <f t="shared" si="21"/>
        <v>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2.1000000000000003E-3</v>
      </c>
      <c r="S193" s="32">
        <f t="shared" si="21"/>
        <v>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2.1000000000000003E-3</v>
      </c>
      <c r="S194" s="32">
        <f t="shared" si="21"/>
        <v>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2.1000000000000003E-3</v>
      </c>
      <c r="S195" s="32">
        <f t="shared" si="21"/>
        <v>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2.1000000000000003E-3</v>
      </c>
      <c r="S196" s="32">
        <f t="shared" si="21"/>
        <v>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2.1000000000000003E-3</v>
      </c>
      <c r="S197" s="32">
        <f t="shared" si="21"/>
        <v>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2.1000000000000003E-3</v>
      </c>
      <c r="S198" s="32">
        <f t="shared" si="21"/>
        <v>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2.1000000000000003E-3</v>
      </c>
      <c r="S199" s="32">
        <f t="shared" si="21"/>
        <v>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2.1000000000000003E-3</v>
      </c>
      <c r="S200" s="32">
        <f t="shared" si="21"/>
        <v>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2.1000000000000003E-3</v>
      </c>
      <c r="S201" s="32">
        <f t="shared" si="21"/>
        <v>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2.1000000000000003E-3</v>
      </c>
      <c r="S202" s="32">
        <f t="shared" si="21"/>
        <v>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2.1000000000000003E-3</v>
      </c>
      <c r="S203" s="32">
        <f t="shared" si="21"/>
        <v>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2.1000000000000003E-3</v>
      </c>
      <c r="S204" s="32">
        <f t="shared" si="21"/>
        <v>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2.1000000000000003E-3</v>
      </c>
      <c r="S205" s="32">
        <f t="shared" si="21"/>
        <v>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2.1000000000000003E-3</v>
      </c>
      <c r="S206" s="32">
        <f t="shared" si="21"/>
        <v>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2.1000000000000003E-3</v>
      </c>
      <c r="S207" s="32">
        <f t="shared" si="21"/>
        <v>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2.1000000000000003E-3</v>
      </c>
      <c r="S208" s="32">
        <f t="shared" si="21"/>
        <v>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2.1000000000000003E-3</v>
      </c>
      <c r="S209" s="32">
        <f t="shared" ref="S209:S272" si="28">IF(R209&lt;0,-1*IF(ABS(R209)&gt;$N$75,$M$75,$M$75*ABS(R209)/$N$75),IF(ABS(R209)&gt;$N$75,$M$75,$M$75*ABS(R209)/$N$75))</f>
        <v>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2.1000000000000003E-3</v>
      </c>
      <c r="S210" s="32">
        <f t="shared" si="28"/>
        <v>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2.1000000000000003E-3</v>
      </c>
      <c r="S211" s="32">
        <f t="shared" si="28"/>
        <v>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2.1000000000000003E-3</v>
      </c>
      <c r="S212" s="32">
        <f t="shared" si="28"/>
        <v>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2.1000000000000003E-3</v>
      </c>
      <c r="S213" s="32">
        <f t="shared" si="28"/>
        <v>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2.1000000000000003E-3</v>
      </c>
      <c r="S214" s="32">
        <f t="shared" si="28"/>
        <v>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2.1000000000000003E-3</v>
      </c>
      <c r="S215" s="32">
        <f t="shared" si="28"/>
        <v>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2.1000000000000003E-3</v>
      </c>
      <c r="S216" s="32">
        <f t="shared" si="28"/>
        <v>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2.1000000000000003E-3</v>
      </c>
      <c r="S217" s="32">
        <f t="shared" si="28"/>
        <v>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2.1000000000000003E-3</v>
      </c>
      <c r="S218" s="32">
        <f t="shared" si="28"/>
        <v>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2.1000000000000003E-3</v>
      </c>
      <c r="S219" s="32">
        <f t="shared" si="28"/>
        <v>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2.1000000000000003E-3</v>
      </c>
      <c r="S220" s="32">
        <f t="shared" si="28"/>
        <v>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2.1000000000000003E-3</v>
      </c>
      <c r="S221" s="32">
        <f t="shared" si="28"/>
        <v>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2.1000000000000003E-3</v>
      </c>
      <c r="S222" s="32">
        <f t="shared" si="28"/>
        <v>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2.1000000000000003E-3</v>
      </c>
      <c r="S223" s="32">
        <f t="shared" si="28"/>
        <v>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2.1000000000000003E-3</v>
      </c>
      <c r="S224" s="32">
        <f t="shared" si="28"/>
        <v>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2.1000000000000003E-3</v>
      </c>
      <c r="S225" s="32">
        <f t="shared" si="28"/>
        <v>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2.1000000000000003E-3</v>
      </c>
      <c r="S226" s="32">
        <f t="shared" si="28"/>
        <v>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2.1000000000000003E-3</v>
      </c>
      <c r="S227" s="32">
        <f t="shared" si="28"/>
        <v>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2.1000000000000003E-3</v>
      </c>
      <c r="S228" s="32">
        <f t="shared" si="28"/>
        <v>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2.1000000000000003E-3</v>
      </c>
      <c r="S229" s="32">
        <f t="shared" si="28"/>
        <v>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2.1000000000000003E-3</v>
      </c>
      <c r="S230" s="32">
        <f t="shared" si="28"/>
        <v>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2.1000000000000003E-3</v>
      </c>
      <c r="S231" s="32">
        <f t="shared" si="28"/>
        <v>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2.1000000000000003E-3</v>
      </c>
      <c r="S232" s="32">
        <f t="shared" si="28"/>
        <v>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2.1000000000000003E-3</v>
      </c>
      <c r="S233" s="32">
        <f t="shared" si="28"/>
        <v>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2.1000000000000003E-3</v>
      </c>
      <c r="S234" s="32">
        <f t="shared" si="28"/>
        <v>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2.1000000000000003E-3</v>
      </c>
      <c r="S235" s="32">
        <f t="shared" si="28"/>
        <v>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2.1000000000000003E-3</v>
      </c>
      <c r="S236" s="32">
        <f t="shared" si="28"/>
        <v>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2.1000000000000003E-3</v>
      </c>
      <c r="S237" s="32">
        <f t="shared" si="28"/>
        <v>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2.1000000000000003E-3</v>
      </c>
      <c r="S238" s="32">
        <f t="shared" si="28"/>
        <v>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2.1000000000000003E-3</v>
      </c>
      <c r="S239" s="32">
        <f t="shared" si="28"/>
        <v>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2.1000000000000003E-3</v>
      </c>
      <c r="S240" s="32">
        <f t="shared" si="28"/>
        <v>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2.1000000000000003E-3</v>
      </c>
      <c r="S241" s="32">
        <f t="shared" si="28"/>
        <v>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2.1000000000000003E-3</v>
      </c>
      <c r="S242" s="32">
        <f t="shared" si="28"/>
        <v>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2.1000000000000003E-3</v>
      </c>
      <c r="S243" s="32">
        <f t="shared" si="28"/>
        <v>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2.1000000000000003E-3</v>
      </c>
      <c r="S244" s="32">
        <f t="shared" si="28"/>
        <v>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2.1000000000000003E-3</v>
      </c>
      <c r="S245" s="32">
        <f t="shared" si="28"/>
        <v>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2.1000000000000003E-3</v>
      </c>
      <c r="S246" s="32">
        <f t="shared" si="28"/>
        <v>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2.1000000000000003E-3</v>
      </c>
      <c r="S247" s="32">
        <f t="shared" si="28"/>
        <v>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2.1000000000000003E-3</v>
      </c>
      <c r="S248" s="32">
        <f t="shared" si="28"/>
        <v>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2.1000000000000003E-3</v>
      </c>
      <c r="S249" s="32">
        <f t="shared" si="28"/>
        <v>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2.1000000000000003E-3</v>
      </c>
      <c r="S250" s="32">
        <f t="shared" si="28"/>
        <v>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2.1000000000000003E-3</v>
      </c>
      <c r="S251" s="32">
        <f t="shared" si="28"/>
        <v>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2.1000000000000003E-3</v>
      </c>
      <c r="S252" s="32">
        <f t="shared" si="28"/>
        <v>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2.1000000000000003E-3</v>
      </c>
      <c r="S253" s="32">
        <f t="shared" si="28"/>
        <v>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2.1000000000000003E-3</v>
      </c>
      <c r="S254" s="32">
        <f t="shared" si="28"/>
        <v>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2.1000000000000003E-3</v>
      </c>
      <c r="S255" s="32">
        <f t="shared" si="28"/>
        <v>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2.1000000000000003E-3</v>
      </c>
      <c r="S256" s="32">
        <f t="shared" si="28"/>
        <v>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2.1000000000000003E-3</v>
      </c>
      <c r="S257" s="32">
        <f t="shared" si="28"/>
        <v>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2.1000000000000003E-3</v>
      </c>
      <c r="S258" s="32">
        <f t="shared" si="28"/>
        <v>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2.1000000000000003E-3</v>
      </c>
      <c r="S259" s="32">
        <f t="shared" si="28"/>
        <v>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2.1000000000000003E-3</v>
      </c>
      <c r="S260" s="32">
        <f t="shared" si="28"/>
        <v>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2.1000000000000003E-3</v>
      </c>
      <c r="S261" s="32">
        <f t="shared" si="28"/>
        <v>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2.1000000000000003E-3</v>
      </c>
      <c r="S262" s="32">
        <f t="shared" si="28"/>
        <v>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2.1000000000000003E-3</v>
      </c>
      <c r="S263" s="32">
        <f t="shared" si="28"/>
        <v>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2.1000000000000003E-3</v>
      </c>
      <c r="S264" s="32">
        <f t="shared" si="28"/>
        <v>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2.1000000000000003E-3</v>
      </c>
      <c r="S265" s="32">
        <f t="shared" si="28"/>
        <v>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2.1000000000000003E-3</v>
      </c>
      <c r="S266" s="32">
        <f t="shared" si="28"/>
        <v>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2.1000000000000003E-3</v>
      </c>
      <c r="S267" s="32">
        <f t="shared" si="28"/>
        <v>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2.1000000000000003E-3</v>
      </c>
      <c r="S268" s="32">
        <f t="shared" si="28"/>
        <v>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2.1000000000000003E-3</v>
      </c>
      <c r="S269" s="32">
        <f t="shared" si="28"/>
        <v>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2.1000000000000003E-3</v>
      </c>
      <c r="S270" s="32">
        <f t="shared" si="28"/>
        <v>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2.1000000000000003E-3</v>
      </c>
      <c r="S271" s="32">
        <f t="shared" si="28"/>
        <v>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2.1000000000000003E-3</v>
      </c>
      <c r="S272" s="32">
        <f t="shared" si="28"/>
        <v>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2.1000000000000003E-3</v>
      </c>
      <c r="S273" s="32">
        <f t="shared" ref="S273:S336" si="35">IF(R273&lt;0,-1*IF(ABS(R273)&gt;$N$75,$M$75,$M$75*ABS(R273)/$N$75),IF(ABS(R273)&gt;$N$75,$M$75,$M$75*ABS(R273)/$N$75))</f>
        <v>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2.1000000000000003E-3</v>
      </c>
      <c r="S274" s="32">
        <f t="shared" si="35"/>
        <v>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2.1000000000000003E-3</v>
      </c>
      <c r="S275" s="32">
        <f t="shared" si="35"/>
        <v>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2.1000000000000003E-3</v>
      </c>
      <c r="S276" s="32">
        <f t="shared" si="35"/>
        <v>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2.1000000000000003E-3</v>
      </c>
      <c r="S277" s="32">
        <f t="shared" si="35"/>
        <v>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2.1000000000000003E-3</v>
      </c>
      <c r="S278" s="32">
        <f t="shared" si="35"/>
        <v>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2.1000000000000003E-3</v>
      </c>
      <c r="S279" s="32">
        <f t="shared" si="35"/>
        <v>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2.1000000000000003E-3</v>
      </c>
      <c r="S280" s="32">
        <f t="shared" si="35"/>
        <v>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2.1000000000000003E-3</v>
      </c>
      <c r="S281" s="32">
        <f t="shared" si="35"/>
        <v>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2.1000000000000003E-3</v>
      </c>
      <c r="S282" s="32">
        <f t="shared" si="35"/>
        <v>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2.1000000000000003E-3</v>
      </c>
      <c r="S283" s="32">
        <f t="shared" si="35"/>
        <v>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2.1000000000000003E-3</v>
      </c>
      <c r="S284" s="32">
        <f t="shared" si="35"/>
        <v>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2.1000000000000003E-3</v>
      </c>
      <c r="S285" s="32">
        <f t="shared" si="35"/>
        <v>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2.1000000000000003E-3</v>
      </c>
      <c r="S286" s="32">
        <f t="shared" si="35"/>
        <v>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2.1000000000000003E-3</v>
      </c>
      <c r="S287" s="32">
        <f t="shared" si="35"/>
        <v>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2.1000000000000003E-3</v>
      </c>
      <c r="S288" s="32">
        <f t="shared" si="35"/>
        <v>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2.1000000000000003E-3</v>
      </c>
      <c r="S289" s="32">
        <f t="shared" si="35"/>
        <v>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2.1000000000000003E-3</v>
      </c>
      <c r="S290" s="32">
        <f t="shared" si="35"/>
        <v>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2.1000000000000003E-3</v>
      </c>
      <c r="S291" s="32">
        <f t="shared" si="35"/>
        <v>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2.1000000000000003E-3</v>
      </c>
      <c r="S292" s="32">
        <f t="shared" si="35"/>
        <v>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2.1000000000000003E-3</v>
      </c>
      <c r="S293" s="32">
        <f t="shared" si="35"/>
        <v>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2.1000000000000003E-3</v>
      </c>
      <c r="S294" s="32">
        <f t="shared" si="35"/>
        <v>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2.1000000000000003E-3</v>
      </c>
      <c r="S295" s="32">
        <f t="shared" si="35"/>
        <v>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2.1000000000000003E-3</v>
      </c>
      <c r="S296" s="32">
        <f t="shared" si="35"/>
        <v>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2.1000000000000003E-3</v>
      </c>
      <c r="S297" s="32">
        <f t="shared" si="35"/>
        <v>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2.1000000000000003E-3</v>
      </c>
      <c r="S298" s="32">
        <f t="shared" si="35"/>
        <v>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2.1000000000000003E-3</v>
      </c>
      <c r="S299" s="32">
        <f t="shared" si="35"/>
        <v>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2.1000000000000003E-3</v>
      </c>
      <c r="S300" s="32">
        <f t="shared" si="35"/>
        <v>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2.1000000000000003E-3</v>
      </c>
      <c r="S301" s="32">
        <f t="shared" si="35"/>
        <v>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2.1000000000000003E-3</v>
      </c>
      <c r="S302" s="32">
        <f t="shared" si="35"/>
        <v>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2.1000000000000003E-3</v>
      </c>
      <c r="S303" s="32">
        <f t="shared" si="35"/>
        <v>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2.1000000000000003E-3</v>
      </c>
      <c r="S304" s="32">
        <f t="shared" si="35"/>
        <v>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2.1000000000000003E-3</v>
      </c>
      <c r="S305" s="32">
        <f t="shared" si="35"/>
        <v>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2.1000000000000003E-3</v>
      </c>
      <c r="S306" s="32">
        <f t="shared" si="35"/>
        <v>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2.1000000000000003E-3</v>
      </c>
      <c r="S307" s="32">
        <f t="shared" si="35"/>
        <v>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2.1000000000000003E-3</v>
      </c>
      <c r="S308" s="32">
        <f t="shared" si="35"/>
        <v>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2.1000000000000003E-3</v>
      </c>
      <c r="S309" s="32">
        <f t="shared" si="35"/>
        <v>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2.1000000000000003E-3</v>
      </c>
      <c r="S310" s="32">
        <f t="shared" si="35"/>
        <v>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2.1000000000000003E-3</v>
      </c>
      <c r="S311" s="32">
        <f t="shared" si="35"/>
        <v>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2.1000000000000003E-3</v>
      </c>
      <c r="S312" s="32">
        <f t="shared" si="35"/>
        <v>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2.1000000000000003E-3</v>
      </c>
      <c r="S313" s="32">
        <f t="shared" si="35"/>
        <v>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2.1000000000000003E-3</v>
      </c>
      <c r="S314" s="32">
        <f t="shared" si="35"/>
        <v>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2.1000000000000003E-3</v>
      </c>
      <c r="S315" s="32">
        <f t="shared" si="35"/>
        <v>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2.1000000000000003E-3</v>
      </c>
      <c r="S316" s="32">
        <f t="shared" si="35"/>
        <v>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2.1000000000000003E-3</v>
      </c>
      <c r="S317" s="32">
        <f t="shared" si="35"/>
        <v>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2.1000000000000003E-3</v>
      </c>
      <c r="S318" s="32">
        <f t="shared" si="35"/>
        <v>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2.1000000000000003E-3</v>
      </c>
      <c r="S319" s="32">
        <f t="shared" si="35"/>
        <v>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2.1000000000000003E-3</v>
      </c>
      <c r="S320" s="32">
        <f t="shared" si="35"/>
        <v>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2.1000000000000003E-3</v>
      </c>
      <c r="S321" s="32">
        <f t="shared" si="35"/>
        <v>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2.1000000000000003E-3</v>
      </c>
      <c r="S322" s="32">
        <f t="shared" si="35"/>
        <v>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2.1000000000000003E-3</v>
      </c>
      <c r="S323" s="32">
        <f t="shared" si="35"/>
        <v>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2.1000000000000003E-3</v>
      </c>
      <c r="S324" s="32">
        <f t="shared" si="35"/>
        <v>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2.1000000000000003E-3</v>
      </c>
      <c r="S325" s="32">
        <f t="shared" si="35"/>
        <v>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2.1000000000000003E-3</v>
      </c>
      <c r="S326" s="32">
        <f t="shared" si="35"/>
        <v>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2.1000000000000003E-3</v>
      </c>
      <c r="S327" s="32">
        <f t="shared" si="35"/>
        <v>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2.1000000000000003E-3</v>
      </c>
      <c r="S328" s="32">
        <f t="shared" si="35"/>
        <v>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2.1000000000000003E-3</v>
      </c>
      <c r="S329" s="32">
        <f t="shared" si="35"/>
        <v>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2.1000000000000003E-3</v>
      </c>
      <c r="S330" s="32">
        <f t="shared" si="35"/>
        <v>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2.1000000000000003E-3</v>
      </c>
      <c r="S331" s="32">
        <f t="shared" si="35"/>
        <v>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2.1000000000000003E-3</v>
      </c>
      <c r="S332" s="32">
        <f t="shared" si="35"/>
        <v>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2.1000000000000003E-3</v>
      </c>
      <c r="S333" s="32">
        <f t="shared" si="35"/>
        <v>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2.1000000000000003E-3</v>
      </c>
      <c r="S334" s="32">
        <f t="shared" si="35"/>
        <v>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2.1000000000000003E-3</v>
      </c>
      <c r="S335" s="32">
        <f t="shared" si="35"/>
        <v>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2.1000000000000003E-3</v>
      </c>
      <c r="S336" s="32">
        <f t="shared" si="35"/>
        <v>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2.1000000000000003E-3</v>
      </c>
      <c r="S337" s="32">
        <f t="shared" ref="S337:S400" si="42">IF(R337&lt;0,-1*IF(ABS(R337)&gt;$N$75,$M$75,$M$75*ABS(R337)/$N$75),IF(ABS(R337)&gt;$N$75,$M$75,$M$75*ABS(R337)/$N$75))</f>
        <v>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2.1000000000000003E-3</v>
      </c>
      <c r="S338" s="32">
        <f t="shared" si="42"/>
        <v>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2.1000000000000003E-3</v>
      </c>
      <c r="S339" s="32">
        <f t="shared" si="42"/>
        <v>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2.1000000000000003E-3</v>
      </c>
      <c r="S340" s="32">
        <f t="shared" si="42"/>
        <v>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2.1000000000000003E-3</v>
      </c>
      <c r="S341" s="32">
        <f t="shared" si="42"/>
        <v>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2.1000000000000003E-3</v>
      </c>
      <c r="S342" s="32">
        <f t="shared" si="42"/>
        <v>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2.1000000000000003E-3</v>
      </c>
      <c r="S343" s="32">
        <f t="shared" si="42"/>
        <v>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2.1000000000000003E-3</v>
      </c>
      <c r="S344" s="32">
        <f t="shared" si="42"/>
        <v>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2.1000000000000003E-3</v>
      </c>
      <c r="S345" s="32">
        <f t="shared" si="42"/>
        <v>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2.1000000000000003E-3</v>
      </c>
      <c r="S346" s="32">
        <f t="shared" si="42"/>
        <v>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2.1000000000000003E-3</v>
      </c>
      <c r="S347" s="32">
        <f t="shared" si="42"/>
        <v>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2.1000000000000003E-3</v>
      </c>
      <c r="S348" s="32">
        <f t="shared" si="42"/>
        <v>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2.1000000000000003E-3</v>
      </c>
      <c r="S349" s="32">
        <f t="shared" si="42"/>
        <v>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2.1000000000000003E-3</v>
      </c>
      <c r="S350" s="32">
        <f t="shared" si="42"/>
        <v>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2.1000000000000003E-3</v>
      </c>
      <c r="S351" s="32">
        <f t="shared" si="42"/>
        <v>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2.1000000000000003E-3</v>
      </c>
      <c r="S352" s="32">
        <f t="shared" si="42"/>
        <v>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2.1000000000000003E-3</v>
      </c>
      <c r="S353" s="32">
        <f t="shared" si="42"/>
        <v>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2.1000000000000003E-3</v>
      </c>
      <c r="S354" s="32">
        <f t="shared" si="42"/>
        <v>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2.1000000000000003E-3</v>
      </c>
      <c r="S355" s="32">
        <f t="shared" si="42"/>
        <v>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2.1000000000000003E-3</v>
      </c>
      <c r="S356" s="32">
        <f t="shared" si="42"/>
        <v>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2.1000000000000003E-3</v>
      </c>
      <c r="S357" s="32">
        <f t="shared" si="42"/>
        <v>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2.1000000000000003E-3</v>
      </c>
      <c r="S358" s="32">
        <f t="shared" si="42"/>
        <v>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2.1000000000000003E-3</v>
      </c>
      <c r="S359" s="32">
        <f t="shared" si="42"/>
        <v>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2.1000000000000003E-3</v>
      </c>
      <c r="S360" s="32">
        <f t="shared" si="42"/>
        <v>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2.1000000000000003E-3</v>
      </c>
      <c r="S361" s="32">
        <f t="shared" si="42"/>
        <v>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2.1000000000000003E-3</v>
      </c>
      <c r="S362" s="32">
        <f t="shared" si="42"/>
        <v>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2.1000000000000003E-3</v>
      </c>
      <c r="S363" s="32">
        <f t="shared" si="42"/>
        <v>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2.1000000000000003E-3</v>
      </c>
      <c r="S364" s="32">
        <f t="shared" si="42"/>
        <v>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2.1000000000000003E-3</v>
      </c>
      <c r="S365" s="32">
        <f t="shared" si="42"/>
        <v>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2.1000000000000003E-3</v>
      </c>
      <c r="S366" s="32">
        <f t="shared" si="42"/>
        <v>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2.1000000000000003E-3</v>
      </c>
      <c r="S367" s="32">
        <f t="shared" si="42"/>
        <v>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2.1000000000000003E-3</v>
      </c>
      <c r="S368" s="32">
        <f t="shared" si="42"/>
        <v>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2.1000000000000003E-3</v>
      </c>
      <c r="S369" s="32">
        <f t="shared" si="42"/>
        <v>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2.1000000000000003E-3</v>
      </c>
      <c r="S370" s="32">
        <f t="shared" si="42"/>
        <v>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2.1000000000000003E-3</v>
      </c>
      <c r="S371" s="32">
        <f t="shared" si="42"/>
        <v>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2.1000000000000003E-3</v>
      </c>
      <c r="S372" s="32">
        <f t="shared" si="42"/>
        <v>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2.1000000000000003E-3</v>
      </c>
      <c r="S373" s="32">
        <f t="shared" si="42"/>
        <v>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2.1000000000000003E-3</v>
      </c>
      <c r="S374" s="32">
        <f t="shared" si="42"/>
        <v>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2.1000000000000003E-3</v>
      </c>
      <c r="S375" s="32">
        <f t="shared" si="42"/>
        <v>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2.1000000000000003E-3</v>
      </c>
      <c r="S376" s="32">
        <f t="shared" si="42"/>
        <v>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2.1000000000000003E-3</v>
      </c>
      <c r="S377" s="32">
        <f t="shared" si="42"/>
        <v>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2.1000000000000003E-3</v>
      </c>
      <c r="S378" s="32">
        <f t="shared" si="42"/>
        <v>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2.1000000000000003E-3</v>
      </c>
      <c r="S379" s="32">
        <f t="shared" si="42"/>
        <v>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2.1000000000000003E-3</v>
      </c>
      <c r="S380" s="32">
        <f t="shared" si="42"/>
        <v>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2.1000000000000003E-3</v>
      </c>
      <c r="S381" s="32">
        <f t="shared" si="42"/>
        <v>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2.1000000000000003E-3</v>
      </c>
      <c r="S382" s="32">
        <f t="shared" si="42"/>
        <v>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2.1000000000000003E-3</v>
      </c>
      <c r="S383" s="32">
        <f t="shared" si="42"/>
        <v>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2.1000000000000003E-3</v>
      </c>
      <c r="S384" s="32">
        <f t="shared" si="42"/>
        <v>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2.1000000000000003E-3</v>
      </c>
      <c r="S385" s="32">
        <f t="shared" si="42"/>
        <v>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2.1000000000000003E-3</v>
      </c>
      <c r="S386" s="32">
        <f t="shared" si="42"/>
        <v>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2.1000000000000003E-3</v>
      </c>
      <c r="S387" s="32">
        <f t="shared" si="42"/>
        <v>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2.1000000000000003E-3</v>
      </c>
      <c r="S388" s="32">
        <f t="shared" si="42"/>
        <v>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2.1000000000000003E-3</v>
      </c>
      <c r="S389" s="32">
        <f t="shared" si="42"/>
        <v>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2.1000000000000003E-3</v>
      </c>
      <c r="S390" s="32">
        <f t="shared" si="42"/>
        <v>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2.1000000000000003E-3</v>
      </c>
      <c r="S391" s="32">
        <f t="shared" si="42"/>
        <v>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2.1000000000000003E-3</v>
      </c>
      <c r="S392" s="32">
        <f t="shared" si="42"/>
        <v>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2.1000000000000003E-3</v>
      </c>
      <c r="S393" s="32">
        <f t="shared" si="42"/>
        <v>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2.1000000000000003E-3</v>
      </c>
      <c r="S394" s="32">
        <f t="shared" si="42"/>
        <v>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2.1000000000000003E-3</v>
      </c>
      <c r="S395" s="32">
        <f t="shared" si="42"/>
        <v>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2.1000000000000003E-3</v>
      </c>
      <c r="S396" s="32">
        <f t="shared" si="42"/>
        <v>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2.1000000000000003E-3</v>
      </c>
      <c r="S397" s="32">
        <f t="shared" si="42"/>
        <v>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2.1000000000000003E-3</v>
      </c>
      <c r="S398" s="32">
        <f t="shared" si="42"/>
        <v>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2.1000000000000003E-3</v>
      </c>
      <c r="S399" s="32">
        <f t="shared" si="42"/>
        <v>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2.1000000000000003E-3</v>
      </c>
      <c r="S400" s="32">
        <f t="shared" si="42"/>
        <v>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2.1000000000000003E-3</v>
      </c>
      <c r="S401" s="32">
        <f t="shared" ref="S401:S464" si="49">IF(R401&lt;0,-1*IF(ABS(R401)&gt;$N$75,$M$75,$M$75*ABS(R401)/$N$75),IF(ABS(R401)&gt;$N$75,$M$75,$M$75*ABS(R401)/$N$75))</f>
        <v>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2.1000000000000003E-3</v>
      </c>
      <c r="S402" s="32">
        <f t="shared" si="49"/>
        <v>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2.1000000000000003E-3</v>
      </c>
      <c r="S403" s="32">
        <f t="shared" si="49"/>
        <v>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2.1000000000000003E-3</v>
      </c>
      <c r="S404" s="32">
        <f t="shared" si="49"/>
        <v>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2.1000000000000003E-3</v>
      </c>
      <c r="S405" s="32">
        <f t="shared" si="49"/>
        <v>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2.1000000000000003E-3</v>
      </c>
      <c r="S406" s="32">
        <f t="shared" si="49"/>
        <v>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2.1000000000000003E-3</v>
      </c>
      <c r="S407" s="32">
        <f t="shared" si="49"/>
        <v>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2.1000000000000003E-3</v>
      </c>
      <c r="S408" s="32">
        <f t="shared" si="49"/>
        <v>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2.1000000000000003E-3</v>
      </c>
      <c r="S409" s="32">
        <f t="shared" si="49"/>
        <v>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2.1000000000000003E-3</v>
      </c>
      <c r="S410" s="32">
        <f t="shared" si="49"/>
        <v>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2.1000000000000003E-3</v>
      </c>
      <c r="S411" s="32">
        <f t="shared" si="49"/>
        <v>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2.1000000000000003E-3</v>
      </c>
      <c r="S412" s="32">
        <f t="shared" si="49"/>
        <v>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2.1000000000000003E-3</v>
      </c>
      <c r="S413" s="32">
        <f t="shared" si="49"/>
        <v>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2.1000000000000003E-3</v>
      </c>
      <c r="S414" s="32">
        <f t="shared" si="49"/>
        <v>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2.1000000000000003E-3</v>
      </c>
      <c r="S415" s="32">
        <f t="shared" si="49"/>
        <v>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2.1000000000000003E-3</v>
      </c>
      <c r="S416" s="32">
        <f t="shared" si="49"/>
        <v>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2.1000000000000003E-3</v>
      </c>
      <c r="S417" s="32">
        <f t="shared" si="49"/>
        <v>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2.1000000000000003E-3</v>
      </c>
      <c r="S418" s="32">
        <f t="shared" si="49"/>
        <v>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2.1000000000000003E-3</v>
      </c>
      <c r="S419" s="32">
        <f t="shared" si="49"/>
        <v>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2.1000000000000003E-3</v>
      </c>
      <c r="S420" s="32">
        <f t="shared" si="49"/>
        <v>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2.1000000000000003E-3</v>
      </c>
      <c r="S421" s="32">
        <f t="shared" si="49"/>
        <v>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2.1000000000000003E-3</v>
      </c>
      <c r="S422" s="32">
        <f t="shared" si="49"/>
        <v>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2.1000000000000003E-3</v>
      </c>
      <c r="S423" s="32">
        <f t="shared" si="49"/>
        <v>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2.1000000000000003E-3</v>
      </c>
      <c r="S424" s="32">
        <f t="shared" si="49"/>
        <v>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2.1000000000000003E-3</v>
      </c>
      <c r="S425" s="32">
        <f t="shared" si="49"/>
        <v>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2.1000000000000003E-3</v>
      </c>
      <c r="S426" s="32">
        <f t="shared" si="49"/>
        <v>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2.1000000000000003E-3</v>
      </c>
      <c r="S427" s="32">
        <f t="shared" si="49"/>
        <v>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2.1000000000000003E-3</v>
      </c>
      <c r="S428" s="32">
        <f t="shared" si="49"/>
        <v>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2.1000000000000003E-3</v>
      </c>
      <c r="S429" s="32">
        <f t="shared" si="49"/>
        <v>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2.1000000000000003E-3</v>
      </c>
      <c r="S430" s="32">
        <f t="shared" si="49"/>
        <v>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2.1000000000000003E-3</v>
      </c>
      <c r="S431" s="32">
        <f t="shared" si="49"/>
        <v>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2.1000000000000003E-3</v>
      </c>
      <c r="S432" s="32">
        <f t="shared" si="49"/>
        <v>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2.1000000000000003E-3</v>
      </c>
      <c r="S433" s="32">
        <f t="shared" si="49"/>
        <v>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2.1000000000000003E-3</v>
      </c>
      <c r="S434" s="32">
        <f t="shared" si="49"/>
        <v>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2.1000000000000003E-3</v>
      </c>
      <c r="S435" s="32">
        <f t="shared" si="49"/>
        <v>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2.1000000000000003E-3</v>
      </c>
      <c r="S436" s="32">
        <f t="shared" si="49"/>
        <v>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2.1000000000000003E-3</v>
      </c>
      <c r="S437" s="32">
        <f t="shared" si="49"/>
        <v>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2.1000000000000003E-3</v>
      </c>
      <c r="S438" s="32">
        <f t="shared" si="49"/>
        <v>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2.1000000000000003E-3</v>
      </c>
      <c r="S439" s="32">
        <f t="shared" si="49"/>
        <v>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2.1000000000000003E-3</v>
      </c>
      <c r="S440" s="32">
        <f t="shared" si="49"/>
        <v>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2.1000000000000003E-3</v>
      </c>
      <c r="S441" s="32">
        <f t="shared" si="49"/>
        <v>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2.1000000000000003E-3</v>
      </c>
      <c r="S442" s="32">
        <f t="shared" si="49"/>
        <v>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2.1000000000000003E-3</v>
      </c>
      <c r="S443" s="32">
        <f t="shared" si="49"/>
        <v>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2.1000000000000003E-3</v>
      </c>
      <c r="S444" s="32">
        <f t="shared" si="49"/>
        <v>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2.1000000000000003E-3</v>
      </c>
      <c r="S445" s="32">
        <f t="shared" si="49"/>
        <v>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2.1000000000000003E-3</v>
      </c>
      <c r="S446" s="32">
        <f t="shared" si="49"/>
        <v>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2.1000000000000003E-3</v>
      </c>
      <c r="S447" s="32">
        <f t="shared" si="49"/>
        <v>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2.1000000000000003E-3</v>
      </c>
      <c r="S448" s="32">
        <f t="shared" si="49"/>
        <v>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2.1000000000000003E-3</v>
      </c>
      <c r="S449" s="32">
        <f t="shared" si="49"/>
        <v>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2.1000000000000003E-3</v>
      </c>
      <c r="S450" s="32">
        <f t="shared" si="49"/>
        <v>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2.1000000000000003E-3</v>
      </c>
      <c r="S451" s="32">
        <f t="shared" si="49"/>
        <v>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2.1000000000000003E-3</v>
      </c>
      <c r="S452" s="32">
        <f t="shared" si="49"/>
        <v>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2.1000000000000003E-3</v>
      </c>
      <c r="S453" s="32">
        <f t="shared" si="49"/>
        <v>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2.1000000000000003E-3</v>
      </c>
      <c r="S454" s="32">
        <f t="shared" si="49"/>
        <v>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2.1000000000000003E-3</v>
      </c>
      <c r="S455" s="32">
        <f t="shared" si="49"/>
        <v>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2.1000000000000003E-3</v>
      </c>
      <c r="S456" s="32">
        <f t="shared" si="49"/>
        <v>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2.1000000000000003E-3</v>
      </c>
      <c r="S457" s="32">
        <f t="shared" si="49"/>
        <v>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2.1000000000000003E-3</v>
      </c>
      <c r="S458" s="32">
        <f t="shared" si="49"/>
        <v>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2.1000000000000003E-3</v>
      </c>
      <c r="S459" s="32">
        <f t="shared" si="49"/>
        <v>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2.1000000000000003E-3</v>
      </c>
      <c r="S460" s="32">
        <f t="shared" si="49"/>
        <v>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2.1000000000000003E-3</v>
      </c>
      <c r="S461" s="32">
        <f t="shared" si="49"/>
        <v>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2.1000000000000003E-3</v>
      </c>
      <c r="S462" s="32">
        <f t="shared" si="49"/>
        <v>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2.1000000000000003E-3</v>
      </c>
      <c r="S463" s="32">
        <f t="shared" si="49"/>
        <v>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2.1000000000000003E-3</v>
      </c>
      <c r="S464" s="32">
        <f t="shared" si="49"/>
        <v>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2.1000000000000003E-3</v>
      </c>
      <c r="S465" s="32">
        <f t="shared" ref="S465:S479" si="56">IF(R465&lt;0,-1*IF(ABS(R465)&gt;$N$75,$M$75,$M$75*ABS(R465)/$N$75),IF(ABS(R465)&gt;$N$75,$M$75,$M$75*ABS(R465)/$N$75))</f>
        <v>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2.1000000000000003E-3</v>
      </c>
      <c r="S466" s="32">
        <f t="shared" si="56"/>
        <v>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2.1000000000000003E-3</v>
      </c>
      <c r="S467" s="32">
        <f t="shared" si="56"/>
        <v>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2.1000000000000003E-3</v>
      </c>
      <c r="S468" s="32">
        <f t="shared" si="56"/>
        <v>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2.1000000000000003E-3</v>
      </c>
      <c r="S469" s="32">
        <f t="shared" si="56"/>
        <v>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2.1000000000000003E-3</v>
      </c>
      <c r="S470" s="32">
        <f t="shared" si="56"/>
        <v>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2.1000000000000003E-3</v>
      </c>
      <c r="S471" s="32">
        <f t="shared" si="56"/>
        <v>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2.1000000000000003E-3</v>
      </c>
      <c r="S472" s="32">
        <f t="shared" si="56"/>
        <v>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2.1000000000000003E-3</v>
      </c>
      <c r="S473" s="32">
        <f t="shared" si="56"/>
        <v>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2.1000000000000003E-3</v>
      </c>
      <c r="S474" s="32">
        <f t="shared" si="56"/>
        <v>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2.1000000000000003E-3</v>
      </c>
      <c r="S475" s="32">
        <f t="shared" si="56"/>
        <v>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2.1000000000000003E-3</v>
      </c>
      <c r="S476" s="32">
        <f t="shared" si="56"/>
        <v>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2.1000000000000003E-3</v>
      </c>
      <c r="S477" s="32">
        <f t="shared" si="56"/>
        <v>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2.1000000000000003E-3</v>
      </c>
      <c r="S478" s="32">
        <f t="shared" si="56"/>
        <v>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2.1000000000000003E-3</v>
      </c>
      <c r="S479" s="32">
        <f t="shared" si="56"/>
        <v>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E7" xr:uid="{2B800C3A-50CF-4CA8-AA5A-706E49FDAE76}">
      <formula1>"Above (y &gt;= y_cut),Below (y &lt;= y_cut)"</formula1>
    </dataValidation>
    <dataValidation type="list" sqref="B3 E3" xr:uid="{1F8B9E6A-7655-4C19-9163-C1DF11AC3A97}">
      <formula1>"mm,cm,m"</formula1>
    </dataValidation>
  </dataValidation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DCB3-81E2-4167-893C-36BD7F370A37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13</v>
      </c>
      <c r="E1" s="89" t="s">
        <v>174</v>
      </c>
    </row>
    <row r="2" spans="1:9" ht="16.75">
      <c r="A2" s="71" t="s">
        <v>94</v>
      </c>
      <c r="B2" s="73">
        <f>D1/20</f>
        <v>0.65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0.70250000000000001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10.125</v>
      </c>
      <c r="C20" s="74" t="s">
        <v>118</v>
      </c>
      <c r="D20" s="70">
        <f>$B$20*$B$12</f>
        <v>10.125</v>
      </c>
      <c r="E20" s="92" t="s">
        <v>175</v>
      </c>
      <c r="F20" s="70">
        <f>$B$21 + $B$2*($D$21-$B$21)</f>
        <v>7.5</v>
      </c>
      <c r="G20" s="93">
        <f>MIN(D15:D18)</f>
        <v>-20</v>
      </c>
      <c r="H20" s="93">
        <f>F20</f>
        <v>7.5</v>
      </c>
      <c r="I20" s="94">
        <f>D21-F20</f>
        <v>17.5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7.5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10.125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10.125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10.125</v>
      </c>
      <c r="D34" s="79">
        <f t="shared" ref="D34:E41" si="2">IF(ISNA(B34),NA(),B34*$B$12)</f>
        <v>-20</v>
      </c>
      <c r="E34" s="79">
        <f t="shared" si="2"/>
        <v>10.125</v>
      </c>
      <c r="F34" s="79">
        <f t="shared" ref="F34:F41" si="3">IF($A34&gt;$B$30,"",B34*M34-L34*C34)</f>
        <v>-297.5</v>
      </c>
      <c r="G34" s="79">
        <f t="shared" ref="G34:G41" si="4">IF($A34&gt;$B$30,"",(B34+L34)*F34)</f>
        <v>11900</v>
      </c>
      <c r="H34" s="79">
        <f t="shared" ref="H34:H41" si="5">IF($A34&gt;$B$30,"",(C34+M34)*F34)</f>
        <v>-10449.6875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-297.5</v>
      </c>
      <c r="G36" s="79">
        <f t="shared" si="4"/>
        <v>-11900</v>
      </c>
      <c r="H36" s="79">
        <f t="shared" si="5"/>
        <v>-10449.6875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10.125</v>
      </c>
    </row>
    <row r="37" spans="1:13">
      <c r="A37" s="77">
        <v>4</v>
      </c>
      <c r="B37" s="79">
        <f t="shared" si="0"/>
        <v>20</v>
      </c>
      <c r="C37" s="79">
        <f t="shared" si="1"/>
        <v>10.125</v>
      </c>
      <c r="D37" s="79">
        <f t="shared" si="2"/>
        <v>20</v>
      </c>
      <c r="E37" s="79">
        <f t="shared" si="2"/>
        <v>10.125</v>
      </c>
      <c r="F37" s="79">
        <f t="shared" si="3"/>
        <v>405</v>
      </c>
      <c r="G37" s="79">
        <f t="shared" si="4"/>
        <v>0</v>
      </c>
      <c r="H37" s="79">
        <f t="shared" si="5"/>
        <v>8201.25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10.125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10.125</v>
      </c>
      <c r="D42" s="79">
        <f>IF($B$30&lt;1,NA(),D34)</f>
        <v>-20</v>
      </c>
      <c r="E42" s="79">
        <f>IF($B$30&lt;1,NA(),E34)</f>
        <v>10.125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-595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595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17.5625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10.125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17.5625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-4.4375</v>
      </c>
    </row>
    <row r="61" spans="6:7" hidden="1">
      <c r="F61" s="78">
        <f>G54+G56/2</f>
        <v>22</v>
      </c>
      <c r="G61" s="78">
        <f>G55+G56/2</f>
        <v>39.5625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10.125</v>
      </c>
    </row>
    <row r="66" spans="1:23" hidden="1">
      <c r="F66" s="78">
        <f>F61</f>
        <v>22</v>
      </c>
      <c r="G66" s="78">
        <f>$D$20</f>
        <v>10.125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17.5625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-4.5428571428571428E-3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11.4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45.847542857142855</v>
      </c>
      <c r="U78" s="34">
        <f>SUM(U80:U479)</f>
        <v>-74.145600000000002</v>
      </c>
      <c r="V78" s="34">
        <f t="shared" ref="V78:W78" si="11">SUM(V80:V479)</f>
        <v>8.7110331428571435</v>
      </c>
      <c r="W78" s="34">
        <f t="shared" si="11"/>
        <v>10.466112000000001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1.9714285714285715E-3</v>
      </c>
      <c r="S80" s="32">
        <f>IF(R80&lt;0,-1*IF(ABS(R80)&gt;$N$75,$M$75,$M$75*ABS(R80)/$N$75),IF(ABS(R80)&gt;$N$75,$M$75,$M$75*ABS(R80)/$N$75))</f>
        <v>4021.7142857142853</v>
      </c>
      <c r="T80" s="15">
        <f>IF(R80&lt;0,0,Q80*S80)/1000</f>
        <v>11.461885714285714</v>
      </c>
      <c r="U80" s="15">
        <f>IF(R80&gt;0,0,Q80*S80)/1000</f>
        <v>0</v>
      </c>
      <c r="V80" s="15">
        <f>T80*P80/100</f>
        <v>2.1777582857142859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0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-1.9999999999999944E-4</v>
      </c>
      <c r="S81" s="32">
        <f t="shared" ref="S81:S144" si="14">IF(R81&lt;0,-1*IF(ABS(R81)&gt;$N$75,$M$75,$M$75*ABS(R81)/$N$75),IF(ABS(R81)&gt;$N$75,$M$75,$M$75*ABS(R81)/$N$75))</f>
        <v>-407.99999999999881</v>
      </c>
      <c r="T81" s="15">
        <f t="shared" ref="T81:T144" si="15">IF(R81&lt;0,0,Q81*S81)/1000</f>
        <v>0</v>
      </c>
      <c r="U81" s="15">
        <f t="shared" ref="U81:U144" si="16">IF(R81&gt;0,0,Q81*S81)/1000</f>
        <v>-1.1627999999999965</v>
      </c>
      <c r="V81" s="15">
        <f t="shared" ref="V81:V144" si="17">T81*P81/100</f>
        <v>0</v>
      </c>
      <c r="W81" s="15">
        <f t="shared" ref="W81:W144" si="18">U81*P81/100</f>
        <v>-7.3643999999999821E-2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-2.3714285714285712E-3</v>
      </c>
      <c r="S82" s="32">
        <f t="shared" si="14"/>
        <v>-4200</v>
      </c>
      <c r="T82" s="15">
        <f t="shared" si="15"/>
        <v>0</v>
      </c>
      <c r="U82" s="15">
        <f t="shared" si="16"/>
        <v>-11.97</v>
      </c>
      <c r="V82" s="15">
        <f t="shared" si="17"/>
        <v>0</v>
      </c>
      <c r="W82" s="15">
        <f t="shared" si="18"/>
        <v>0.75809999999999977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1.7142857142857143E-4</v>
      </c>
      <c r="E83" s="95">
        <f>F20</f>
        <v>7.5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4.5428571428571428E-3</v>
      </c>
      <c r="K83" s="17">
        <f>IF(J83&lt;N75,H83,IF(J83&lt;(N75+C83),H83+(J83-N75)*I83/C83,0.9))</f>
        <v>0.85700280112044824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-4.5428571428571428E-3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1.9714285714285715E-3</v>
      </c>
      <c r="S84" s="32">
        <f t="shared" si="14"/>
        <v>4021.7142857142853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1.9714285714285715E-3</v>
      </c>
      <c r="S85" s="32">
        <f t="shared" si="14"/>
        <v>4021.7142857142853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1.9714285714285715E-3</v>
      </c>
      <c r="S86" s="32">
        <f t="shared" si="14"/>
        <v>4021.7142857142853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583.6</v>
      </c>
      <c r="J87" s="18">
        <f>G70</f>
        <v>17.5625</v>
      </c>
      <c r="K87" s="36">
        <f>G70</f>
        <v>17.5625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1.9714285714285715E-3</v>
      </c>
      <c r="S87" s="32">
        <f t="shared" si="14"/>
        <v>4021.7142857142853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1.9714285714285715E-3</v>
      </c>
      <c r="S88" s="32">
        <f t="shared" si="14"/>
        <v>4021.7142857142853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1.9714285714285715E-3</v>
      </c>
      <c r="S89" s="32">
        <f t="shared" si="14"/>
        <v>4021.7142857142853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1.9714285714285715E-3</v>
      </c>
      <c r="S90" s="32">
        <f t="shared" si="14"/>
        <v>4021.7142857142853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138.89680000000001</v>
      </c>
      <c r="C91" s="18">
        <f>IFERROR(B91*K87/100,0)</f>
        <v>24.393750499999999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1.9714285714285715E-3</v>
      </c>
      <c r="S91" s="32">
        <f t="shared" si="14"/>
        <v>4021.7142857142853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1.9714285714285715E-3</v>
      </c>
      <c r="S92" s="32">
        <f t="shared" si="14"/>
        <v>4021.7142857142853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1.9714285714285715E-3</v>
      </c>
      <c r="S93" s="32">
        <f t="shared" si="14"/>
        <v>4021.7142857142853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1.9714285714285715E-3</v>
      </c>
      <c r="S94" s="32">
        <f t="shared" si="14"/>
        <v>4021.7142857142853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1.9714285714285715E-3</v>
      </c>
      <c r="S95" s="32">
        <f t="shared" si="14"/>
        <v>4021.7142857142853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1.9714285714285715E-3</v>
      </c>
      <c r="S96" s="32">
        <f t="shared" si="14"/>
        <v>4021.7142857142853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13</v>
      </c>
      <c r="B97" s="37">
        <f>C91+V78+W78</f>
        <v>43.570895642857145</v>
      </c>
      <c r="C97" s="37">
        <f>B91+T78+U78</f>
        <v>110.59874285714287</v>
      </c>
      <c r="D97" s="51">
        <f>K83</f>
        <v>0.85700280112044824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1.9714285714285715E-3</v>
      </c>
      <c r="S97" s="32">
        <f t="shared" si="14"/>
        <v>4021.7142857142853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1.9714285714285715E-3</v>
      </c>
      <c r="S98" s="32">
        <f t="shared" si="14"/>
        <v>4021.7142857142853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1.9714285714285715E-3</v>
      </c>
      <c r="S99" s="32">
        <f t="shared" si="14"/>
        <v>4021.7142857142853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1.9714285714285715E-3</v>
      </c>
      <c r="S100" s="32">
        <f t="shared" si="14"/>
        <v>4021.7142857142853</v>
      </c>
      <c r="T100" s="15">
        <f t="shared" si="15"/>
        <v>11.461885714285714</v>
      </c>
      <c r="U100" s="15">
        <f t="shared" si="16"/>
        <v>0</v>
      </c>
      <c r="V100" s="15">
        <f t="shared" si="17"/>
        <v>2.1777582857142859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1.9714285714285715E-3</v>
      </c>
      <c r="S101" s="32">
        <f t="shared" si="14"/>
        <v>4021.7142857142853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1.9714285714285715E-3</v>
      </c>
      <c r="S102" s="32">
        <f t="shared" si="14"/>
        <v>4021.7142857142853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-4.5428571428571428E-3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1.9714285714285715E-3</v>
      </c>
      <c r="S104" s="32">
        <f t="shared" si="14"/>
        <v>4021.7142857142853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1.9714285714285715E-3</v>
      </c>
      <c r="S105" s="32">
        <f t="shared" si="14"/>
        <v>4021.7142857142853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1.9714285714285715E-3</v>
      </c>
      <c r="S106" s="32">
        <f t="shared" si="14"/>
        <v>4021.7142857142853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1.9714285714285715E-3</v>
      </c>
      <c r="S107" s="32">
        <f t="shared" si="14"/>
        <v>4021.7142857142853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1.9714285714285715E-3</v>
      </c>
      <c r="S108" s="32">
        <f t="shared" si="14"/>
        <v>4021.7142857142853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1.9714285714285715E-3</v>
      </c>
      <c r="S109" s="32">
        <f t="shared" si="14"/>
        <v>4021.7142857142853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1.9714285714285715E-3</v>
      </c>
      <c r="S110" s="32">
        <f t="shared" si="14"/>
        <v>4021.7142857142853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1.9714285714285715E-3</v>
      </c>
      <c r="S111" s="32">
        <f t="shared" si="14"/>
        <v>4021.7142857142853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1.9714285714285715E-3</v>
      </c>
      <c r="S112" s="32">
        <f t="shared" si="14"/>
        <v>4021.7142857142853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1.9714285714285715E-3</v>
      </c>
      <c r="S113" s="32">
        <f t="shared" si="14"/>
        <v>4021.7142857142853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1.9714285714285715E-3</v>
      </c>
      <c r="S114" s="32">
        <f t="shared" si="14"/>
        <v>4021.7142857142853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1.9714285714285715E-3</v>
      </c>
      <c r="S115" s="32">
        <f t="shared" si="14"/>
        <v>4021.7142857142853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1.9714285714285715E-3</v>
      </c>
      <c r="S116" s="32">
        <f t="shared" si="14"/>
        <v>4021.7142857142853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1.9714285714285715E-3</v>
      </c>
      <c r="S117" s="32">
        <f t="shared" si="14"/>
        <v>4021.7142857142853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1.9714285714285715E-3</v>
      </c>
      <c r="S118" s="32">
        <f t="shared" si="14"/>
        <v>4021.7142857142853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1.9714285714285715E-3</v>
      </c>
      <c r="S119" s="32">
        <f t="shared" si="14"/>
        <v>4021.7142857142853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1.9714285714285715E-3</v>
      </c>
      <c r="S120" s="32">
        <f t="shared" si="14"/>
        <v>4021.7142857142853</v>
      </c>
      <c r="T120" s="15">
        <f t="shared" si="15"/>
        <v>11.461885714285714</v>
      </c>
      <c r="U120" s="15">
        <f t="shared" si="16"/>
        <v>0</v>
      </c>
      <c r="V120" s="15">
        <f t="shared" si="17"/>
        <v>2.1777582857142859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1.9714285714285715E-3</v>
      </c>
      <c r="S121" s="32">
        <f t="shared" si="14"/>
        <v>4021.7142857142853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1.9714285714285715E-3</v>
      </c>
      <c r="S122" s="32">
        <f t="shared" si="14"/>
        <v>4021.7142857142853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-4.5428571428571428E-3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1.9714285714285715E-3</v>
      </c>
      <c r="S124" s="32">
        <f t="shared" si="14"/>
        <v>4021.7142857142853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1.9714285714285715E-3</v>
      </c>
      <c r="S125" s="32">
        <f t="shared" si="14"/>
        <v>4021.7142857142853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1.9714285714285715E-3</v>
      </c>
      <c r="S126" s="32">
        <f t="shared" si="14"/>
        <v>4021.7142857142853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1.9714285714285715E-3</v>
      </c>
      <c r="S127" s="32">
        <f t="shared" si="14"/>
        <v>4021.7142857142853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1.9714285714285715E-3</v>
      </c>
      <c r="S128" s="32">
        <f t="shared" si="14"/>
        <v>4021.7142857142853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1.9714285714285715E-3</v>
      </c>
      <c r="S129" s="32">
        <f t="shared" si="14"/>
        <v>4021.7142857142853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1.9714285714285715E-3</v>
      </c>
      <c r="S130" s="32">
        <f t="shared" si="14"/>
        <v>4021.7142857142853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1.9714285714285715E-3</v>
      </c>
      <c r="S131" s="32">
        <f t="shared" si="14"/>
        <v>4021.7142857142853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1.9714285714285715E-3</v>
      </c>
      <c r="S132" s="32">
        <f t="shared" si="14"/>
        <v>4021.7142857142853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1.9714285714285715E-3</v>
      </c>
      <c r="S133" s="32">
        <f t="shared" si="14"/>
        <v>4021.7142857142853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1.9714285714285715E-3</v>
      </c>
      <c r="S134" s="32">
        <f t="shared" si="14"/>
        <v>4021.7142857142853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1.9714285714285715E-3</v>
      </c>
      <c r="S135" s="32">
        <f t="shared" si="14"/>
        <v>4021.7142857142853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1.9714285714285715E-3</v>
      </c>
      <c r="S136" s="32">
        <f t="shared" si="14"/>
        <v>4021.7142857142853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1.9714285714285715E-3</v>
      </c>
      <c r="S137" s="32">
        <f t="shared" si="14"/>
        <v>4021.7142857142853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1.9714285714285715E-3</v>
      </c>
      <c r="S138" s="32">
        <f t="shared" si="14"/>
        <v>4021.7142857142853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1.9714285714285715E-3</v>
      </c>
      <c r="S139" s="32">
        <f t="shared" si="14"/>
        <v>4021.7142857142853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1.9714285714285715E-3</v>
      </c>
      <c r="S140" s="32">
        <f t="shared" si="14"/>
        <v>4021.7142857142853</v>
      </c>
      <c r="T140" s="15">
        <f t="shared" si="15"/>
        <v>11.461885714285714</v>
      </c>
      <c r="U140" s="15">
        <f t="shared" si="16"/>
        <v>0</v>
      </c>
      <c r="V140" s="15">
        <f t="shared" si="17"/>
        <v>2.1777582857142859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0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-1.9999999999999974E-4</v>
      </c>
      <c r="S141" s="32">
        <f t="shared" si="14"/>
        <v>-407.99999999999943</v>
      </c>
      <c r="T141" s="15">
        <f t="shared" si="15"/>
        <v>0</v>
      </c>
      <c r="U141" s="15">
        <f t="shared" si="16"/>
        <v>-1.1627999999999983</v>
      </c>
      <c r="V141" s="15">
        <f t="shared" si="17"/>
        <v>0</v>
      </c>
      <c r="W141" s="15">
        <f t="shared" si="18"/>
        <v>-7.3643999999999904E-2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-2.3714285714285712E-3</v>
      </c>
      <c r="S142" s="32">
        <f t="shared" si="14"/>
        <v>-4200</v>
      </c>
      <c r="T142" s="15">
        <f t="shared" si="15"/>
        <v>0</v>
      </c>
      <c r="U142" s="15">
        <f t="shared" si="16"/>
        <v>-11.97</v>
      </c>
      <c r="V142" s="15">
        <f t="shared" si="17"/>
        <v>0</v>
      </c>
      <c r="W142" s="15">
        <f t="shared" si="18"/>
        <v>0.7581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-4.5428571428571428E-3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1.9714285714285715E-3</v>
      </c>
      <c r="S144" s="32">
        <f t="shared" si="14"/>
        <v>4021.7142857142853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1.9714285714285715E-3</v>
      </c>
      <c r="S145" s="32">
        <f t="shared" ref="S145:S208" si="21">IF(R145&lt;0,-1*IF(ABS(R145)&gt;$N$75,$M$75,$M$75*ABS(R145)/$N$75),IF(ABS(R145)&gt;$N$75,$M$75,$M$75*ABS(R145)/$N$75))</f>
        <v>4021.7142857142853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1.9714285714285715E-3</v>
      </c>
      <c r="S146" s="32">
        <f t="shared" si="21"/>
        <v>4021.7142857142853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1.9714285714285715E-3</v>
      </c>
      <c r="S147" s="32">
        <f t="shared" si="21"/>
        <v>4021.7142857142853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1.9714285714285715E-3</v>
      </c>
      <c r="S148" s="32">
        <f t="shared" si="21"/>
        <v>4021.7142857142853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1.9714285714285715E-3</v>
      </c>
      <c r="S149" s="32">
        <f t="shared" si="21"/>
        <v>4021.7142857142853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1.9714285714285715E-3</v>
      </c>
      <c r="S150" s="32">
        <f t="shared" si="21"/>
        <v>4021.7142857142853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1.9714285714285715E-3</v>
      </c>
      <c r="S151" s="32">
        <f t="shared" si="21"/>
        <v>4021.7142857142853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1.9714285714285715E-3</v>
      </c>
      <c r="S152" s="32">
        <f t="shared" si="21"/>
        <v>4021.7142857142853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1.9714285714285715E-3</v>
      </c>
      <c r="S153" s="32">
        <f t="shared" si="21"/>
        <v>4021.7142857142853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1.9714285714285715E-3</v>
      </c>
      <c r="S154" s="32">
        <f t="shared" si="21"/>
        <v>4021.7142857142853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1.9714285714285715E-3</v>
      </c>
      <c r="S155" s="32">
        <f t="shared" si="21"/>
        <v>4021.7142857142853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1.9714285714285715E-3</v>
      </c>
      <c r="S156" s="32">
        <f t="shared" si="21"/>
        <v>4021.7142857142853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1.9714285714285715E-3</v>
      </c>
      <c r="S157" s="32">
        <f t="shared" si="21"/>
        <v>4021.7142857142853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1.9714285714285715E-3</v>
      </c>
      <c r="S158" s="32">
        <f t="shared" si="21"/>
        <v>4021.7142857142853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1.9714285714285715E-3</v>
      </c>
      <c r="S159" s="32">
        <f t="shared" si="21"/>
        <v>4021.7142857142853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1.9714285714285715E-3</v>
      </c>
      <c r="S160" s="32">
        <f t="shared" si="21"/>
        <v>4021.7142857142853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1.9714285714285715E-3</v>
      </c>
      <c r="S161" s="32">
        <f t="shared" si="21"/>
        <v>4021.7142857142853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1.9714285714285715E-3</v>
      </c>
      <c r="S162" s="32">
        <f t="shared" si="21"/>
        <v>4021.7142857142853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1.9714285714285715E-3</v>
      </c>
      <c r="S163" s="32">
        <f t="shared" si="21"/>
        <v>4021.7142857142853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1.9714285714285715E-3</v>
      </c>
      <c r="S164" s="32">
        <f t="shared" si="21"/>
        <v>4021.7142857142853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1.9714285714285715E-3</v>
      </c>
      <c r="S165" s="32">
        <f t="shared" si="21"/>
        <v>4021.7142857142853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1.9714285714285715E-3</v>
      </c>
      <c r="S166" s="32">
        <f t="shared" si="21"/>
        <v>4021.7142857142853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1.9714285714285715E-3</v>
      </c>
      <c r="S167" s="32">
        <f t="shared" si="21"/>
        <v>4021.7142857142853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1.9714285714285715E-3</v>
      </c>
      <c r="S168" s="32">
        <f t="shared" si="21"/>
        <v>4021.7142857142853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1.9714285714285715E-3</v>
      </c>
      <c r="S169" s="32">
        <f t="shared" si="21"/>
        <v>4021.7142857142853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1.9714285714285715E-3</v>
      </c>
      <c r="S170" s="32">
        <f t="shared" si="21"/>
        <v>4021.7142857142853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1.9714285714285715E-3</v>
      </c>
      <c r="S171" s="32">
        <f t="shared" si="21"/>
        <v>4021.7142857142853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1.9714285714285715E-3</v>
      </c>
      <c r="S172" s="32">
        <f t="shared" si="21"/>
        <v>4021.7142857142853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1.9714285714285715E-3</v>
      </c>
      <c r="S173" s="32">
        <f t="shared" si="21"/>
        <v>4021.7142857142853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1.9714285714285715E-3</v>
      </c>
      <c r="S174" s="32">
        <f t="shared" si="21"/>
        <v>4021.7142857142853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1.9714285714285715E-3</v>
      </c>
      <c r="S175" s="32">
        <f t="shared" si="21"/>
        <v>4021.7142857142853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1.9714285714285715E-3</v>
      </c>
      <c r="S176" s="32">
        <f t="shared" si="21"/>
        <v>4021.7142857142853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1.9714285714285715E-3</v>
      </c>
      <c r="S177" s="32">
        <f t="shared" si="21"/>
        <v>4021.7142857142853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1.9714285714285715E-3</v>
      </c>
      <c r="S178" s="32">
        <f t="shared" si="21"/>
        <v>4021.7142857142853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1.9714285714285715E-3</v>
      </c>
      <c r="S179" s="32">
        <f t="shared" si="21"/>
        <v>4021.7142857142853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1.9714285714285715E-3</v>
      </c>
      <c r="S180" s="32">
        <f t="shared" si="21"/>
        <v>4021.7142857142853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1.9714285714285715E-3</v>
      </c>
      <c r="S181" s="32">
        <f t="shared" si="21"/>
        <v>4021.7142857142853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1.9714285714285715E-3</v>
      </c>
      <c r="S182" s="32">
        <f t="shared" si="21"/>
        <v>4021.7142857142853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1.9714285714285715E-3</v>
      </c>
      <c r="S183" s="32">
        <f t="shared" si="21"/>
        <v>4021.7142857142853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1.9714285714285715E-3</v>
      </c>
      <c r="S184" s="32">
        <f t="shared" si="21"/>
        <v>4021.7142857142853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1.9714285714285715E-3</v>
      </c>
      <c r="S185" s="32">
        <f t="shared" si="21"/>
        <v>4021.7142857142853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1.9714285714285715E-3</v>
      </c>
      <c r="S186" s="32">
        <f t="shared" si="21"/>
        <v>4021.7142857142853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1.9714285714285715E-3</v>
      </c>
      <c r="S187" s="32">
        <f t="shared" si="21"/>
        <v>4021.7142857142853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1.9714285714285715E-3</v>
      </c>
      <c r="S188" s="32">
        <f t="shared" si="21"/>
        <v>4021.7142857142853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1.9714285714285715E-3</v>
      </c>
      <c r="S189" s="32">
        <f t="shared" si="21"/>
        <v>4021.7142857142853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1.9714285714285715E-3</v>
      </c>
      <c r="S190" s="32">
        <f t="shared" si="21"/>
        <v>4021.7142857142853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1.9714285714285715E-3</v>
      </c>
      <c r="S191" s="32">
        <f t="shared" si="21"/>
        <v>4021.7142857142853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1.9714285714285715E-3</v>
      </c>
      <c r="S192" s="32">
        <f t="shared" si="21"/>
        <v>4021.7142857142853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1.9714285714285715E-3</v>
      </c>
      <c r="S193" s="32">
        <f t="shared" si="21"/>
        <v>4021.7142857142853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1.9714285714285715E-3</v>
      </c>
      <c r="S194" s="32">
        <f t="shared" si="21"/>
        <v>4021.7142857142853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1.9714285714285715E-3</v>
      </c>
      <c r="S195" s="32">
        <f t="shared" si="21"/>
        <v>4021.7142857142853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1.9714285714285715E-3</v>
      </c>
      <c r="S196" s="32">
        <f t="shared" si="21"/>
        <v>4021.7142857142853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1.9714285714285715E-3</v>
      </c>
      <c r="S197" s="32">
        <f t="shared" si="21"/>
        <v>4021.7142857142853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1.9714285714285715E-3</v>
      </c>
      <c r="S198" s="32">
        <f t="shared" si="21"/>
        <v>4021.7142857142853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1.9714285714285715E-3</v>
      </c>
      <c r="S199" s="32">
        <f t="shared" si="21"/>
        <v>4021.7142857142853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1.9714285714285715E-3</v>
      </c>
      <c r="S200" s="32">
        <f t="shared" si="21"/>
        <v>4021.7142857142853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1.9714285714285715E-3</v>
      </c>
      <c r="S201" s="32">
        <f t="shared" si="21"/>
        <v>4021.7142857142853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1.9714285714285715E-3</v>
      </c>
      <c r="S202" s="32">
        <f t="shared" si="21"/>
        <v>4021.7142857142853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1.9714285714285715E-3</v>
      </c>
      <c r="S203" s="32">
        <f t="shared" si="21"/>
        <v>4021.7142857142853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1.9714285714285715E-3</v>
      </c>
      <c r="S204" s="32">
        <f t="shared" si="21"/>
        <v>4021.7142857142853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1.9714285714285715E-3</v>
      </c>
      <c r="S205" s="32">
        <f t="shared" si="21"/>
        <v>4021.7142857142853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1.9714285714285715E-3</v>
      </c>
      <c r="S206" s="32">
        <f t="shared" si="21"/>
        <v>4021.7142857142853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1.9714285714285715E-3</v>
      </c>
      <c r="S207" s="32">
        <f t="shared" si="21"/>
        <v>4021.7142857142853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1.9714285714285715E-3</v>
      </c>
      <c r="S208" s="32">
        <f t="shared" si="21"/>
        <v>4021.7142857142853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1.9714285714285715E-3</v>
      </c>
      <c r="S209" s="32">
        <f t="shared" ref="S209:S272" si="28">IF(R209&lt;0,-1*IF(ABS(R209)&gt;$N$75,$M$75,$M$75*ABS(R209)/$N$75),IF(ABS(R209)&gt;$N$75,$M$75,$M$75*ABS(R209)/$N$75))</f>
        <v>4021.7142857142853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1.9714285714285715E-3</v>
      </c>
      <c r="S210" s="32">
        <f t="shared" si="28"/>
        <v>4021.7142857142853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1.9714285714285715E-3</v>
      </c>
      <c r="S211" s="32">
        <f t="shared" si="28"/>
        <v>4021.7142857142853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1.9714285714285715E-3</v>
      </c>
      <c r="S212" s="32">
        <f t="shared" si="28"/>
        <v>4021.7142857142853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1.9714285714285715E-3</v>
      </c>
      <c r="S213" s="32">
        <f t="shared" si="28"/>
        <v>4021.7142857142853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1.9714285714285715E-3</v>
      </c>
      <c r="S214" s="32">
        <f t="shared" si="28"/>
        <v>4021.7142857142853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1.9714285714285715E-3</v>
      </c>
      <c r="S215" s="32">
        <f t="shared" si="28"/>
        <v>4021.7142857142853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1.9714285714285715E-3</v>
      </c>
      <c r="S216" s="32">
        <f t="shared" si="28"/>
        <v>4021.7142857142853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1.9714285714285715E-3</v>
      </c>
      <c r="S217" s="32">
        <f t="shared" si="28"/>
        <v>4021.7142857142853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1.9714285714285715E-3</v>
      </c>
      <c r="S218" s="32">
        <f t="shared" si="28"/>
        <v>4021.7142857142853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1.9714285714285715E-3</v>
      </c>
      <c r="S219" s="32">
        <f t="shared" si="28"/>
        <v>4021.7142857142853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1.9714285714285715E-3</v>
      </c>
      <c r="S220" s="32">
        <f t="shared" si="28"/>
        <v>4021.7142857142853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1.9714285714285715E-3</v>
      </c>
      <c r="S221" s="32">
        <f t="shared" si="28"/>
        <v>4021.7142857142853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1.9714285714285715E-3</v>
      </c>
      <c r="S222" s="32">
        <f t="shared" si="28"/>
        <v>4021.7142857142853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1.9714285714285715E-3</v>
      </c>
      <c r="S223" s="32">
        <f t="shared" si="28"/>
        <v>4021.7142857142853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1.9714285714285715E-3</v>
      </c>
      <c r="S224" s="32">
        <f t="shared" si="28"/>
        <v>4021.7142857142853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1.9714285714285715E-3</v>
      </c>
      <c r="S225" s="32">
        <f t="shared" si="28"/>
        <v>4021.7142857142853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1.9714285714285715E-3</v>
      </c>
      <c r="S226" s="32">
        <f t="shared" si="28"/>
        <v>4021.7142857142853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1.9714285714285715E-3</v>
      </c>
      <c r="S227" s="32">
        <f t="shared" si="28"/>
        <v>4021.7142857142853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1.9714285714285715E-3</v>
      </c>
      <c r="S228" s="32">
        <f t="shared" si="28"/>
        <v>4021.7142857142853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1.9714285714285715E-3</v>
      </c>
      <c r="S229" s="32">
        <f t="shared" si="28"/>
        <v>4021.7142857142853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1.9714285714285715E-3</v>
      </c>
      <c r="S230" s="32">
        <f t="shared" si="28"/>
        <v>4021.7142857142853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1.9714285714285715E-3</v>
      </c>
      <c r="S231" s="32">
        <f t="shared" si="28"/>
        <v>4021.7142857142853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1.9714285714285715E-3</v>
      </c>
      <c r="S232" s="32">
        <f t="shared" si="28"/>
        <v>4021.7142857142853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1.9714285714285715E-3</v>
      </c>
      <c r="S233" s="32">
        <f t="shared" si="28"/>
        <v>4021.7142857142853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1.9714285714285715E-3</v>
      </c>
      <c r="S234" s="32">
        <f t="shared" si="28"/>
        <v>4021.7142857142853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1.9714285714285715E-3</v>
      </c>
      <c r="S235" s="32">
        <f t="shared" si="28"/>
        <v>4021.7142857142853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1.9714285714285715E-3</v>
      </c>
      <c r="S236" s="32">
        <f t="shared" si="28"/>
        <v>4021.7142857142853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1.9714285714285715E-3</v>
      </c>
      <c r="S237" s="32">
        <f t="shared" si="28"/>
        <v>4021.7142857142853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1.9714285714285715E-3</v>
      </c>
      <c r="S238" s="32">
        <f t="shared" si="28"/>
        <v>4021.7142857142853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1.9714285714285715E-3</v>
      </c>
      <c r="S239" s="32">
        <f t="shared" si="28"/>
        <v>4021.7142857142853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1.9714285714285715E-3</v>
      </c>
      <c r="S240" s="32">
        <f t="shared" si="28"/>
        <v>4021.7142857142853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1.9714285714285715E-3</v>
      </c>
      <c r="S241" s="32">
        <f t="shared" si="28"/>
        <v>4021.7142857142853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1.9714285714285715E-3</v>
      </c>
      <c r="S242" s="32">
        <f t="shared" si="28"/>
        <v>4021.7142857142853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1.9714285714285715E-3</v>
      </c>
      <c r="S243" s="32">
        <f t="shared" si="28"/>
        <v>4021.7142857142853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1.9714285714285715E-3</v>
      </c>
      <c r="S244" s="32">
        <f t="shared" si="28"/>
        <v>4021.7142857142853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1.9714285714285715E-3</v>
      </c>
      <c r="S245" s="32">
        <f t="shared" si="28"/>
        <v>4021.7142857142853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1.9714285714285715E-3</v>
      </c>
      <c r="S246" s="32">
        <f t="shared" si="28"/>
        <v>4021.7142857142853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1.9714285714285715E-3</v>
      </c>
      <c r="S247" s="32">
        <f t="shared" si="28"/>
        <v>4021.7142857142853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1.9714285714285715E-3</v>
      </c>
      <c r="S248" s="32">
        <f t="shared" si="28"/>
        <v>4021.7142857142853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1.9714285714285715E-3</v>
      </c>
      <c r="S249" s="32">
        <f t="shared" si="28"/>
        <v>4021.7142857142853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1.9714285714285715E-3</v>
      </c>
      <c r="S250" s="32">
        <f t="shared" si="28"/>
        <v>4021.7142857142853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1.9714285714285715E-3</v>
      </c>
      <c r="S251" s="32">
        <f t="shared" si="28"/>
        <v>4021.7142857142853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1.9714285714285715E-3</v>
      </c>
      <c r="S252" s="32">
        <f t="shared" si="28"/>
        <v>4021.7142857142853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1.9714285714285715E-3</v>
      </c>
      <c r="S253" s="32">
        <f t="shared" si="28"/>
        <v>4021.7142857142853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1.9714285714285715E-3</v>
      </c>
      <c r="S254" s="32">
        <f t="shared" si="28"/>
        <v>4021.7142857142853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1.9714285714285715E-3</v>
      </c>
      <c r="S255" s="32">
        <f t="shared" si="28"/>
        <v>4021.7142857142853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1.9714285714285715E-3</v>
      </c>
      <c r="S256" s="32">
        <f t="shared" si="28"/>
        <v>4021.7142857142853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1.9714285714285715E-3</v>
      </c>
      <c r="S257" s="32">
        <f t="shared" si="28"/>
        <v>4021.7142857142853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1.9714285714285715E-3</v>
      </c>
      <c r="S258" s="32">
        <f t="shared" si="28"/>
        <v>4021.7142857142853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1.9714285714285715E-3</v>
      </c>
      <c r="S259" s="32">
        <f t="shared" si="28"/>
        <v>4021.7142857142853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1.9714285714285715E-3</v>
      </c>
      <c r="S260" s="32">
        <f t="shared" si="28"/>
        <v>4021.7142857142853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1.9714285714285715E-3</v>
      </c>
      <c r="S261" s="32">
        <f t="shared" si="28"/>
        <v>4021.7142857142853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1.9714285714285715E-3</v>
      </c>
      <c r="S262" s="32">
        <f t="shared" si="28"/>
        <v>4021.7142857142853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1.9714285714285715E-3</v>
      </c>
      <c r="S263" s="32">
        <f t="shared" si="28"/>
        <v>4021.7142857142853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1.9714285714285715E-3</v>
      </c>
      <c r="S264" s="32">
        <f t="shared" si="28"/>
        <v>4021.7142857142853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1.9714285714285715E-3</v>
      </c>
      <c r="S265" s="32">
        <f t="shared" si="28"/>
        <v>4021.7142857142853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1.9714285714285715E-3</v>
      </c>
      <c r="S266" s="32">
        <f t="shared" si="28"/>
        <v>4021.7142857142853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1.9714285714285715E-3</v>
      </c>
      <c r="S267" s="32">
        <f t="shared" si="28"/>
        <v>4021.7142857142853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1.9714285714285715E-3</v>
      </c>
      <c r="S268" s="32">
        <f t="shared" si="28"/>
        <v>4021.7142857142853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1.9714285714285715E-3</v>
      </c>
      <c r="S269" s="32">
        <f t="shared" si="28"/>
        <v>4021.7142857142853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1.9714285714285715E-3</v>
      </c>
      <c r="S270" s="32">
        <f t="shared" si="28"/>
        <v>4021.7142857142853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1.9714285714285715E-3</v>
      </c>
      <c r="S271" s="32">
        <f t="shared" si="28"/>
        <v>4021.7142857142853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1.9714285714285715E-3</v>
      </c>
      <c r="S272" s="32">
        <f t="shared" si="28"/>
        <v>4021.7142857142853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1.9714285714285715E-3</v>
      </c>
      <c r="S273" s="32">
        <f t="shared" ref="S273:S336" si="35">IF(R273&lt;0,-1*IF(ABS(R273)&gt;$N$75,$M$75,$M$75*ABS(R273)/$N$75),IF(ABS(R273)&gt;$N$75,$M$75,$M$75*ABS(R273)/$N$75))</f>
        <v>4021.7142857142853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1.9714285714285715E-3</v>
      </c>
      <c r="S274" s="32">
        <f t="shared" si="35"/>
        <v>4021.7142857142853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1.9714285714285715E-3</v>
      </c>
      <c r="S275" s="32">
        <f t="shared" si="35"/>
        <v>4021.7142857142853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1.9714285714285715E-3</v>
      </c>
      <c r="S276" s="32">
        <f t="shared" si="35"/>
        <v>4021.7142857142853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1.9714285714285715E-3</v>
      </c>
      <c r="S277" s="32">
        <f t="shared" si="35"/>
        <v>4021.7142857142853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1.9714285714285715E-3</v>
      </c>
      <c r="S278" s="32">
        <f t="shared" si="35"/>
        <v>4021.7142857142853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1.9714285714285715E-3</v>
      </c>
      <c r="S279" s="32">
        <f t="shared" si="35"/>
        <v>4021.7142857142853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1.9714285714285715E-3</v>
      </c>
      <c r="S280" s="32">
        <f t="shared" si="35"/>
        <v>4021.7142857142853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1.9714285714285715E-3</v>
      </c>
      <c r="S281" s="32">
        <f t="shared" si="35"/>
        <v>4021.7142857142853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1.9714285714285715E-3</v>
      </c>
      <c r="S282" s="32">
        <f t="shared" si="35"/>
        <v>4021.7142857142853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1.9714285714285715E-3</v>
      </c>
      <c r="S283" s="32">
        <f t="shared" si="35"/>
        <v>4021.7142857142853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1.9714285714285715E-3</v>
      </c>
      <c r="S284" s="32">
        <f t="shared" si="35"/>
        <v>4021.7142857142853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1.9714285714285715E-3</v>
      </c>
      <c r="S285" s="32">
        <f t="shared" si="35"/>
        <v>4021.7142857142853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1.9714285714285715E-3</v>
      </c>
      <c r="S286" s="32">
        <f t="shared" si="35"/>
        <v>4021.7142857142853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1.9714285714285715E-3</v>
      </c>
      <c r="S287" s="32">
        <f t="shared" si="35"/>
        <v>4021.7142857142853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1.9714285714285715E-3</v>
      </c>
      <c r="S288" s="32">
        <f t="shared" si="35"/>
        <v>4021.7142857142853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1.9714285714285715E-3</v>
      </c>
      <c r="S289" s="32">
        <f t="shared" si="35"/>
        <v>4021.7142857142853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1.9714285714285715E-3</v>
      </c>
      <c r="S290" s="32">
        <f t="shared" si="35"/>
        <v>4021.7142857142853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1.9714285714285715E-3</v>
      </c>
      <c r="S291" s="32">
        <f t="shared" si="35"/>
        <v>4021.7142857142853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1.9714285714285715E-3</v>
      </c>
      <c r="S292" s="32">
        <f t="shared" si="35"/>
        <v>4021.7142857142853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1.9714285714285715E-3</v>
      </c>
      <c r="S293" s="32">
        <f t="shared" si="35"/>
        <v>4021.7142857142853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1.9714285714285715E-3</v>
      </c>
      <c r="S294" s="32">
        <f t="shared" si="35"/>
        <v>4021.7142857142853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1.9714285714285715E-3</v>
      </c>
      <c r="S295" s="32">
        <f t="shared" si="35"/>
        <v>4021.7142857142853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1.9714285714285715E-3</v>
      </c>
      <c r="S296" s="32">
        <f t="shared" si="35"/>
        <v>4021.7142857142853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1.9714285714285715E-3</v>
      </c>
      <c r="S297" s="32">
        <f t="shared" si="35"/>
        <v>4021.7142857142853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1.9714285714285715E-3</v>
      </c>
      <c r="S298" s="32">
        <f t="shared" si="35"/>
        <v>4021.7142857142853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1.9714285714285715E-3</v>
      </c>
      <c r="S299" s="32">
        <f t="shared" si="35"/>
        <v>4021.7142857142853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1.9714285714285715E-3</v>
      </c>
      <c r="S300" s="32">
        <f t="shared" si="35"/>
        <v>4021.7142857142853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1.9714285714285715E-3</v>
      </c>
      <c r="S301" s="32">
        <f t="shared" si="35"/>
        <v>4021.7142857142853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1.9714285714285715E-3</v>
      </c>
      <c r="S302" s="32">
        <f t="shared" si="35"/>
        <v>4021.7142857142853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1.9714285714285715E-3</v>
      </c>
      <c r="S303" s="32">
        <f t="shared" si="35"/>
        <v>4021.7142857142853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1.9714285714285715E-3</v>
      </c>
      <c r="S304" s="32">
        <f t="shared" si="35"/>
        <v>4021.7142857142853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1.9714285714285715E-3</v>
      </c>
      <c r="S305" s="32">
        <f t="shared" si="35"/>
        <v>4021.7142857142853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1.9714285714285715E-3</v>
      </c>
      <c r="S306" s="32">
        <f t="shared" si="35"/>
        <v>4021.7142857142853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1.9714285714285715E-3</v>
      </c>
      <c r="S307" s="32">
        <f t="shared" si="35"/>
        <v>4021.7142857142853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1.9714285714285715E-3</v>
      </c>
      <c r="S308" s="32">
        <f t="shared" si="35"/>
        <v>4021.7142857142853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1.9714285714285715E-3</v>
      </c>
      <c r="S309" s="32">
        <f t="shared" si="35"/>
        <v>4021.7142857142853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1.9714285714285715E-3</v>
      </c>
      <c r="S310" s="32">
        <f t="shared" si="35"/>
        <v>4021.7142857142853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1.9714285714285715E-3</v>
      </c>
      <c r="S311" s="32">
        <f t="shared" si="35"/>
        <v>4021.7142857142853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1.9714285714285715E-3</v>
      </c>
      <c r="S312" s="32">
        <f t="shared" si="35"/>
        <v>4021.7142857142853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1.9714285714285715E-3</v>
      </c>
      <c r="S313" s="32">
        <f t="shared" si="35"/>
        <v>4021.7142857142853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1.9714285714285715E-3</v>
      </c>
      <c r="S314" s="32">
        <f t="shared" si="35"/>
        <v>4021.7142857142853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1.9714285714285715E-3</v>
      </c>
      <c r="S315" s="32">
        <f t="shared" si="35"/>
        <v>4021.7142857142853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1.9714285714285715E-3</v>
      </c>
      <c r="S316" s="32">
        <f t="shared" si="35"/>
        <v>4021.7142857142853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1.9714285714285715E-3</v>
      </c>
      <c r="S317" s="32">
        <f t="shared" si="35"/>
        <v>4021.7142857142853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1.9714285714285715E-3</v>
      </c>
      <c r="S318" s="32">
        <f t="shared" si="35"/>
        <v>4021.7142857142853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1.9714285714285715E-3</v>
      </c>
      <c r="S319" s="32">
        <f t="shared" si="35"/>
        <v>4021.7142857142853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1.9714285714285715E-3</v>
      </c>
      <c r="S320" s="32">
        <f t="shared" si="35"/>
        <v>4021.7142857142853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1.9714285714285715E-3</v>
      </c>
      <c r="S321" s="32">
        <f t="shared" si="35"/>
        <v>4021.7142857142853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1.9714285714285715E-3</v>
      </c>
      <c r="S322" s="32">
        <f t="shared" si="35"/>
        <v>4021.7142857142853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1.9714285714285715E-3</v>
      </c>
      <c r="S323" s="32">
        <f t="shared" si="35"/>
        <v>4021.7142857142853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1.9714285714285715E-3</v>
      </c>
      <c r="S324" s="32">
        <f t="shared" si="35"/>
        <v>4021.7142857142853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1.9714285714285715E-3</v>
      </c>
      <c r="S325" s="32">
        <f t="shared" si="35"/>
        <v>4021.7142857142853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1.9714285714285715E-3</v>
      </c>
      <c r="S326" s="32">
        <f t="shared" si="35"/>
        <v>4021.7142857142853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1.9714285714285715E-3</v>
      </c>
      <c r="S327" s="32">
        <f t="shared" si="35"/>
        <v>4021.7142857142853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1.9714285714285715E-3</v>
      </c>
      <c r="S328" s="32">
        <f t="shared" si="35"/>
        <v>4021.7142857142853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1.9714285714285715E-3</v>
      </c>
      <c r="S329" s="32">
        <f t="shared" si="35"/>
        <v>4021.7142857142853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1.9714285714285715E-3</v>
      </c>
      <c r="S330" s="32">
        <f t="shared" si="35"/>
        <v>4021.7142857142853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1.9714285714285715E-3</v>
      </c>
      <c r="S331" s="32">
        <f t="shared" si="35"/>
        <v>4021.7142857142853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1.9714285714285715E-3</v>
      </c>
      <c r="S332" s="32">
        <f t="shared" si="35"/>
        <v>4021.7142857142853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1.9714285714285715E-3</v>
      </c>
      <c r="S333" s="32">
        <f t="shared" si="35"/>
        <v>4021.7142857142853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1.9714285714285715E-3</v>
      </c>
      <c r="S334" s="32">
        <f t="shared" si="35"/>
        <v>4021.7142857142853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1.9714285714285715E-3</v>
      </c>
      <c r="S335" s="32">
        <f t="shared" si="35"/>
        <v>4021.7142857142853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1.9714285714285715E-3</v>
      </c>
      <c r="S336" s="32">
        <f t="shared" si="35"/>
        <v>4021.7142857142853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1.9714285714285715E-3</v>
      </c>
      <c r="S337" s="32">
        <f t="shared" ref="S337:S400" si="42">IF(R337&lt;0,-1*IF(ABS(R337)&gt;$N$75,$M$75,$M$75*ABS(R337)/$N$75),IF(ABS(R337)&gt;$N$75,$M$75,$M$75*ABS(R337)/$N$75))</f>
        <v>4021.7142857142853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1.9714285714285715E-3</v>
      </c>
      <c r="S338" s="32">
        <f t="shared" si="42"/>
        <v>4021.7142857142853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1.9714285714285715E-3</v>
      </c>
      <c r="S339" s="32">
        <f t="shared" si="42"/>
        <v>4021.7142857142853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1.9714285714285715E-3</v>
      </c>
      <c r="S340" s="32">
        <f t="shared" si="42"/>
        <v>4021.7142857142853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1.9714285714285715E-3</v>
      </c>
      <c r="S341" s="32">
        <f t="shared" si="42"/>
        <v>4021.7142857142853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1.9714285714285715E-3</v>
      </c>
      <c r="S342" s="32">
        <f t="shared" si="42"/>
        <v>4021.7142857142853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1.9714285714285715E-3</v>
      </c>
      <c r="S343" s="32">
        <f t="shared" si="42"/>
        <v>4021.7142857142853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1.9714285714285715E-3</v>
      </c>
      <c r="S344" s="32">
        <f t="shared" si="42"/>
        <v>4021.7142857142853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1.9714285714285715E-3</v>
      </c>
      <c r="S345" s="32">
        <f t="shared" si="42"/>
        <v>4021.7142857142853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1.9714285714285715E-3</v>
      </c>
      <c r="S346" s="32">
        <f t="shared" si="42"/>
        <v>4021.7142857142853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1.9714285714285715E-3</v>
      </c>
      <c r="S347" s="32">
        <f t="shared" si="42"/>
        <v>4021.7142857142853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1.9714285714285715E-3</v>
      </c>
      <c r="S348" s="32">
        <f t="shared" si="42"/>
        <v>4021.7142857142853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1.9714285714285715E-3</v>
      </c>
      <c r="S349" s="32">
        <f t="shared" si="42"/>
        <v>4021.7142857142853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1.9714285714285715E-3</v>
      </c>
      <c r="S350" s="32">
        <f t="shared" si="42"/>
        <v>4021.7142857142853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1.9714285714285715E-3</v>
      </c>
      <c r="S351" s="32">
        <f t="shared" si="42"/>
        <v>4021.7142857142853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1.9714285714285715E-3</v>
      </c>
      <c r="S352" s="32">
        <f t="shared" si="42"/>
        <v>4021.7142857142853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1.9714285714285715E-3</v>
      </c>
      <c r="S353" s="32">
        <f t="shared" si="42"/>
        <v>4021.7142857142853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1.9714285714285715E-3</v>
      </c>
      <c r="S354" s="32">
        <f t="shared" si="42"/>
        <v>4021.7142857142853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1.9714285714285715E-3</v>
      </c>
      <c r="S355" s="32">
        <f t="shared" si="42"/>
        <v>4021.7142857142853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1.9714285714285715E-3</v>
      </c>
      <c r="S356" s="32">
        <f t="shared" si="42"/>
        <v>4021.7142857142853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1.9714285714285715E-3</v>
      </c>
      <c r="S357" s="32">
        <f t="shared" si="42"/>
        <v>4021.7142857142853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1.9714285714285715E-3</v>
      </c>
      <c r="S358" s="32">
        <f t="shared" si="42"/>
        <v>4021.7142857142853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1.9714285714285715E-3</v>
      </c>
      <c r="S359" s="32">
        <f t="shared" si="42"/>
        <v>4021.7142857142853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1.9714285714285715E-3</v>
      </c>
      <c r="S360" s="32">
        <f t="shared" si="42"/>
        <v>4021.7142857142853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1.9714285714285715E-3</v>
      </c>
      <c r="S361" s="32">
        <f t="shared" si="42"/>
        <v>4021.7142857142853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1.9714285714285715E-3</v>
      </c>
      <c r="S362" s="32">
        <f t="shared" si="42"/>
        <v>4021.7142857142853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1.9714285714285715E-3</v>
      </c>
      <c r="S363" s="32">
        <f t="shared" si="42"/>
        <v>4021.7142857142853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1.9714285714285715E-3</v>
      </c>
      <c r="S364" s="32">
        <f t="shared" si="42"/>
        <v>4021.7142857142853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1.9714285714285715E-3</v>
      </c>
      <c r="S365" s="32">
        <f t="shared" si="42"/>
        <v>4021.7142857142853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1.9714285714285715E-3</v>
      </c>
      <c r="S366" s="32">
        <f t="shared" si="42"/>
        <v>4021.7142857142853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1.9714285714285715E-3</v>
      </c>
      <c r="S367" s="32">
        <f t="shared" si="42"/>
        <v>4021.7142857142853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1.9714285714285715E-3</v>
      </c>
      <c r="S368" s="32">
        <f t="shared" si="42"/>
        <v>4021.7142857142853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1.9714285714285715E-3</v>
      </c>
      <c r="S369" s="32">
        <f t="shared" si="42"/>
        <v>4021.7142857142853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1.9714285714285715E-3</v>
      </c>
      <c r="S370" s="32">
        <f t="shared" si="42"/>
        <v>4021.7142857142853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1.9714285714285715E-3</v>
      </c>
      <c r="S371" s="32">
        <f t="shared" si="42"/>
        <v>4021.7142857142853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1.9714285714285715E-3</v>
      </c>
      <c r="S372" s="32">
        <f t="shared" si="42"/>
        <v>4021.7142857142853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1.9714285714285715E-3</v>
      </c>
      <c r="S373" s="32">
        <f t="shared" si="42"/>
        <v>4021.7142857142853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1.9714285714285715E-3</v>
      </c>
      <c r="S374" s="32">
        <f t="shared" si="42"/>
        <v>4021.7142857142853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1.9714285714285715E-3</v>
      </c>
      <c r="S375" s="32">
        <f t="shared" si="42"/>
        <v>4021.7142857142853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1.9714285714285715E-3</v>
      </c>
      <c r="S376" s="32">
        <f t="shared" si="42"/>
        <v>4021.7142857142853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1.9714285714285715E-3</v>
      </c>
      <c r="S377" s="32">
        <f t="shared" si="42"/>
        <v>4021.7142857142853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1.9714285714285715E-3</v>
      </c>
      <c r="S378" s="32">
        <f t="shared" si="42"/>
        <v>4021.7142857142853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1.9714285714285715E-3</v>
      </c>
      <c r="S379" s="32">
        <f t="shared" si="42"/>
        <v>4021.7142857142853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1.9714285714285715E-3</v>
      </c>
      <c r="S380" s="32">
        <f t="shared" si="42"/>
        <v>4021.7142857142853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1.9714285714285715E-3</v>
      </c>
      <c r="S381" s="32">
        <f t="shared" si="42"/>
        <v>4021.7142857142853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1.9714285714285715E-3</v>
      </c>
      <c r="S382" s="32">
        <f t="shared" si="42"/>
        <v>4021.7142857142853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1.9714285714285715E-3</v>
      </c>
      <c r="S383" s="32">
        <f t="shared" si="42"/>
        <v>4021.7142857142853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1.9714285714285715E-3</v>
      </c>
      <c r="S384" s="32">
        <f t="shared" si="42"/>
        <v>4021.7142857142853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1.9714285714285715E-3</v>
      </c>
      <c r="S385" s="32">
        <f t="shared" si="42"/>
        <v>4021.7142857142853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1.9714285714285715E-3</v>
      </c>
      <c r="S386" s="32">
        <f t="shared" si="42"/>
        <v>4021.7142857142853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1.9714285714285715E-3</v>
      </c>
      <c r="S387" s="32">
        <f t="shared" si="42"/>
        <v>4021.7142857142853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1.9714285714285715E-3</v>
      </c>
      <c r="S388" s="32">
        <f t="shared" si="42"/>
        <v>4021.7142857142853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1.9714285714285715E-3</v>
      </c>
      <c r="S389" s="32">
        <f t="shared" si="42"/>
        <v>4021.7142857142853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1.9714285714285715E-3</v>
      </c>
      <c r="S390" s="32">
        <f t="shared" si="42"/>
        <v>4021.7142857142853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1.9714285714285715E-3</v>
      </c>
      <c r="S391" s="32">
        <f t="shared" si="42"/>
        <v>4021.7142857142853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1.9714285714285715E-3</v>
      </c>
      <c r="S392" s="32">
        <f t="shared" si="42"/>
        <v>4021.7142857142853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1.9714285714285715E-3</v>
      </c>
      <c r="S393" s="32">
        <f t="shared" si="42"/>
        <v>4021.7142857142853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1.9714285714285715E-3</v>
      </c>
      <c r="S394" s="32">
        <f t="shared" si="42"/>
        <v>4021.7142857142853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1.9714285714285715E-3</v>
      </c>
      <c r="S395" s="32">
        <f t="shared" si="42"/>
        <v>4021.7142857142853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1.9714285714285715E-3</v>
      </c>
      <c r="S396" s="32">
        <f t="shared" si="42"/>
        <v>4021.7142857142853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1.9714285714285715E-3</v>
      </c>
      <c r="S397" s="32">
        <f t="shared" si="42"/>
        <v>4021.7142857142853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1.9714285714285715E-3</v>
      </c>
      <c r="S398" s="32">
        <f t="shared" si="42"/>
        <v>4021.7142857142853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1.9714285714285715E-3</v>
      </c>
      <c r="S399" s="32">
        <f t="shared" si="42"/>
        <v>4021.7142857142853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1.9714285714285715E-3</v>
      </c>
      <c r="S400" s="32">
        <f t="shared" si="42"/>
        <v>4021.7142857142853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1.9714285714285715E-3</v>
      </c>
      <c r="S401" s="32">
        <f t="shared" ref="S401:S464" si="49">IF(R401&lt;0,-1*IF(ABS(R401)&gt;$N$75,$M$75,$M$75*ABS(R401)/$N$75),IF(ABS(R401)&gt;$N$75,$M$75,$M$75*ABS(R401)/$N$75))</f>
        <v>4021.7142857142853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1.9714285714285715E-3</v>
      </c>
      <c r="S402" s="32">
        <f t="shared" si="49"/>
        <v>4021.7142857142853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1.9714285714285715E-3</v>
      </c>
      <c r="S403" s="32">
        <f t="shared" si="49"/>
        <v>4021.7142857142853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1.9714285714285715E-3</v>
      </c>
      <c r="S404" s="32">
        <f t="shared" si="49"/>
        <v>4021.7142857142853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1.9714285714285715E-3</v>
      </c>
      <c r="S405" s="32">
        <f t="shared" si="49"/>
        <v>4021.7142857142853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1.9714285714285715E-3</v>
      </c>
      <c r="S406" s="32">
        <f t="shared" si="49"/>
        <v>4021.7142857142853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1.9714285714285715E-3</v>
      </c>
      <c r="S407" s="32">
        <f t="shared" si="49"/>
        <v>4021.7142857142853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1.9714285714285715E-3</v>
      </c>
      <c r="S408" s="32">
        <f t="shared" si="49"/>
        <v>4021.7142857142853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1.9714285714285715E-3</v>
      </c>
      <c r="S409" s="32">
        <f t="shared" si="49"/>
        <v>4021.7142857142853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1.9714285714285715E-3</v>
      </c>
      <c r="S410" s="32">
        <f t="shared" si="49"/>
        <v>4021.7142857142853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1.9714285714285715E-3</v>
      </c>
      <c r="S411" s="32">
        <f t="shared" si="49"/>
        <v>4021.7142857142853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1.9714285714285715E-3</v>
      </c>
      <c r="S412" s="32">
        <f t="shared" si="49"/>
        <v>4021.7142857142853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1.9714285714285715E-3</v>
      </c>
      <c r="S413" s="32">
        <f t="shared" si="49"/>
        <v>4021.7142857142853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1.9714285714285715E-3</v>
      </c>
      <c r="S414" s="32">
        <f t="shared" si="49"/>
        <v>4021.7142857142853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1.9714285714285715E-3</v>
      </c>
      <c r="S415" s="32">
        <f t="shared" si="49"/>
        <v>4021.7142857142853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1.9714285714285715E-3</v>
      </c>
      <c r="S416" s="32">
        <f t="shared" si="49"/>
        <v>4021.7142857142853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1.9714285714285715E-3</v>
      </c>
      <c r="S417" s="32">
        <f t="shared" si="49"/>
        <v>4021.7142857142853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1.9714285714285715E-3</v>
      </c>
      <c r="S418" s="32">
        <f t="shared" si="49"/>
        <v>4021.7142857142853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1.9714285714285715E-3</v>
      </c>
      <c r="S419" s="32">
        <f t="shared" si="49"/>
        <v>4021.7142857142853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1.9714285714285715E-3</v>
      </c>
      <c r="S420" s="32">
        <f t="shared" si="49"/>
        <v>4021.7142857142853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1.9714285714285715E-3</v>
      </c>
      <c r="S421" s="32">
        <f t="shared" si="49"/>
        <v>4021.7142857142853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1.9714285714285715E-3</v>
      </c>
      <c r="S422" s="32">
        <f t="shared" si="49"/>
        <v>4021.7142857142853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1.9714285714285715E-3</v>
      </c>
      <c r="S423" s="32">
        <f t="shared" si="49"/>
        <v>4021.7142857142853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1.9714285714285715E-3</v>
      </c>
      <c r="S424" s="32">
        <f t="shared" si="49"/>
        <v>4021.7142857142853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1.9714285714285715E-3</v>
      </c>
      <c r="S425" s="32">
        <f t="shared" si="49"/>
        <v>4021.7142857142853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1.9714285714285715E-3</v>
      </c>
      <c r="S426" s="32">
        <f t="shared" si="49"/>
        <v>4021.7142857142853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1.9714285714285715E-3</v>
      </c>
      <c r="S427" s="32">
        <f t="shared" si="49"/>
        <v>4021.7142857142853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1.9714285714285715E-3</v>
      </c>
      <c r="S428" s="32">
        <f t="shared" si="49"/>
        <v>4021.7142857142853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1.9714285714285715E-3</v>
      </c>
      <c r="S429" s="32">
        <f t="shared" si="49"/>
        <v>4021.7142857142853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1.9714285714285715E-3</v>
      </c>
      <c r="S430" s="32">
        <f t="shared" si="49"/>
        <v>4021.7142857142853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1.9714285714285715E-3</v>
      </c>
      <c r="S431" s="32">
        <f t="shared" si="49"/>
        <v>4021.7142857142853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1.9714285714285715E-3</v>
      </c>
      <c r="S432" s="32">
        <f t="shared" si="49"/>
        <v>4021.7142857142853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1.9714285714285715E-3</v>
      </c>
      <c r="S433" s="32">
        <f t="shared" si="49"/>
        <v>4021.7142857142853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1.9714285714285715E-3</v>
      </c>
      <c r="S434" s="32">
        <f t="shared" si="49"/>
        <v>4021.7142857142853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1.9714285714285715E-3</v>
      </c>
      <c r="S435" s="32">
        <f t="shared" si="49"/>
        <v>4021.7142857142853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1.9714285714285715E-3</v>
      </c>
      <c r="S436" s="32">
        <f t="shared" si="49"/>
        <v>4021.7142857142853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1.9714285714285715E-3</v>
      </c>
      <c r="S437" s="32">
        <f t="shared" si="49"/>
        <v>4021.7142857142853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1.9714285714285715E-3</v>
      </c>
      <c r="S438" s="32">
        <f t="shared" si="49"/>
        <v>4021.7142857142853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1.9714285714285715E-3</v>
      </c>
      <c r="S439" s="32">
        <f t="shared" si="49"/>
        <v>4021.7142857142853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1.9714285714285715E-3</v>
      </c>
      <c r="S440" s="32">
        <f t="shared" si="49"/>
        <v>4021.7142857142853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1.9714285714285715E-3</v>
      </c>
      <c r="S441" s="32">
        <f t="shared" si="49"/>
        <v>4021.7142857142853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1.9714285714285715E-3</v>
      </c>
      <c r="S442" s="32">
        <f t="shared" si="49"/>
        <v>4021.7142857142853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1.9714285714285715E-3</v>
      </c>
      <c r="S443" s="32">
        <f t="shared" si="49"/>
        <v>4021.7142857142853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1.9714285714285715E-3</v>
      </c>
      <c r="S444" s="32">
        <f t="shared" si="49"/>
        <v>4021.7142857142853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1.9714285714285715E-3</v>
      </c>
      <c r="S445" s="32">
        <f t="shared" si="49"/>
        <v>4021.7142857142853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1.9714285714285715E-3</v>
      </c>
      <c r="S446" s="32">
        <f t="shared" si="49"/>
        <v>4021.7142857142853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1.9714285714285715E-3</v>
      </c>
      <c r="S447" s="32">
        <f t="shared" si="49"/>
        <v>4021.7142857142853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1.9714285714285715E-3</v>
      </c>
      <c r="S448" s="32">
        <f t="shared" si="49"/>
        <v>4021.7142857142853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1.9714285714285715E-3</v>
      </c>
      <c r="S449" s="32">
        <f t="shared" si="49"/>
        <v>4021.7142857142853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1.9714285714285715E-3</v>
      </c>
      <c r="S450" s="32">
        <f t="shared" si="49"/>
        <v>4021.7142857142853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1.9714285714285715E-3</v>
      </c>
      <c r="S451" s="32">
        <f t="shared" si="49"/>
        <v>4021.7142857142853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1.9714285714285715E-3</v>
      </c>
      <c r="S452" s="32">
        <f t="shared" si="49"/>
        <v>4021.7142857142853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1.9714285714285715E-3</v>
      </c>
      <c r="S453" s="32">
        <f t="shared" si="49"/>
        <v>4021.7142857142853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1.9714285714285715E-3</v>
      </c>
      <c r="S454" s="32">
        <f t="shared" si="49"/>
        <v>4021.7142857142853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1.9714285714285715E-3</v>
      </c>
      <c r="S455" s="32">
        <f t="shared" si="49"/>
        <v>4021.7142857142853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1.9714285714285715E-3</v>
      </c>
      <c r="S456" s="32">
        <f t="shared" si="49"/>
        <v>4021.7142857142853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1.9714285714285715E-3</v>
      </c>
      <c r="S457" s="32">
        <f t="shared" si="49"/>
        <v>4021.7142857142853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1.9714285714285715E-3</v>
      </c>
      <c r="S458" s="32">
        <f t="shared" si="49"/>
        <v>4021.7142857142853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1.9714285714285715E-3</v>
      </c>
      <c r="S459" s="32">
        <f t="shared" si="49"/>
        <v>4021.7142857142853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1.9714285714285715E-3</v>
      </c>
      <c r="S460" s="32">
        <f t="shared" si="49"/>
        <v>4021.7142857142853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1.9714285714285715E-3</v>
      </c>
      <c r="S461" s="32">
        <f t="shared" si="49"/>
        <v>4021.7142857142853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1.9714285714285715E-3</v>
      </c>
      <c r="S462" s="32">
        <f t="shared" si="49"/>
        <v>4021.7142857142853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1.9714285714285715E-3</v>
      </c>
      <c r="S463" s="32">
        <f t="shared" si="49"/>
        <v>4021.7142857142853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1.9714285714285715E-3</v>
      </c>
      <c r="S464" s="32">
        <f t="shared" si="49"/>
        <v>4021.7142857142853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1.9714285714285715E-3</v>
      </c>
      <c r="S465" s="32">
        <f t="shared" ref="S465:S479" si="56">IF(R465&lt;0,-1*IF(ABS(R465)&gt;$N$75,$M$75,$M$75*ABS(R465)/$N$75),IF(ABS(R465)&gt;$N$75,$M$75,$M$75*ABS(R465)/$N$75))</f>
        <v>4021.7142857142853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1.9714285714285715E-3</v>
      </c>
      <c r="S466" s="32">
        <f t="shared" si="56"/>
        <v>4021.7142857142853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1.9714285714285715E-3</v>
      </c>
      <c r="S467" s="32">
        <f t="shared" si="56"/>
        <v>4021.7142857142853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1.9714285714285715E-3</v>
      </c>
      <c r="S468" s="32">
        <f t="shared" si="56"/>
        <v>4021.7142857142853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1.9714285714285715E-3</v>
      </c>
      <c r="S469" s="32">
        <f t="shared" si="56"/>
        <v>4021.7142857142853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1.9714285714285715E-3</v>
      </c>
      <c r="S470" s="32">
        <f t="shared" si="56"/>
        <v>4021.7142857142853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1.9714285714285715E-3</v>
      </c>
      <c r="S471" s="32">
        <f t="shared" si="56"/>
        <v>4021.7142857142853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1.9714285714285715E-3</v>
      </c>
      <c r="S472" s="32">
        <f t="shared" si="56"/>
        <v>4021.7142857142853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1.9714285714285715E-3</v>
      </c>
      <c r="S473" s="32">
        <f t="shared" si="56"/>
        <v>4021.7142857142853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1.9714285714285715E-3</v>
      </c>
      <c r="S474" s="32">
        <f t="shared" si="56"/>
        <v>4021.7142857142853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1.9714285714285715E-3</v>
      </c>
      <c r="S475" s="32">
        <f t="shared" si="56"/>
        <v>4021.7142857142853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1.9714285714285715E-3</v>
      </c>
      <c r="S476" s="32">
        <f t="shared" si="56"/>
        <v>4021.7142857142853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1.9714285714285715E-3</v>
      </c>
      <c r="S477" s="32">
        <f t="shared" si="56"/>
        <v>4021.7142857142853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1.9714285714285715E-3</v>
      </c>
      <c r="S478" s="32">
        <f t="shared" si="56"/>
        <v>4021.7142857142853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1.9714285714285715E-3</v>
      </c>
      <c r="S479" s="32">
        <f t="shared" si="56"/>
        <v>4021.7142857142853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E7" xr:uid="{66B9411B-99EC-47B6-882F-DA681B7FA014}">
      <formula1>"Above (y &gt;= y_cut),Below (y &lt;= y_cut)"</formula1>
    </dataValidation>
    <dataValidation type="list" sqref="B3 E3" xr:uid="{8A9D6053-7E99-4E4C-BF40-7809C21701F7}">
      <formula1>"mm,cm,m"</formula1>
    </dataValidation>
  </dataValidation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16D6-5756-4116-8C10-C68F9CC251FB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14</v>
      </c>
      <c r="E1" s="89" t="s">
        <v>174</v>
      </c>
    </row>
    <row r="2" spans="1:9" ht="16.75">
      <c r="A2" s="71" t="s">
        <v>94</v>
      </c>
      <c r="B2" s="73">
        <f>D1/20</f>
        <v>0.7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0.745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12.25</v>
      </c>
      <c r="C20" s="74" t="s">
        <v>118</v>
      </c>
      <c r="D20" s="70">
        <f>$B$20*$B$12</f>
        <v>12.25</v>
      </c>
      <c r="E20" s="92" t="s">
        <v>175</v>
      </c>
      <c r="F20" s="70">
        <f>$B$21 + $B$2*($D$21-$B$21)</f>
        <v>10</v>
      </c>
      <c r="G20" s="93">
        <f>MIN(D15:D18)</f>
        <v>-20</v>
      </c>
      <c r="H20" s="93">
        <f>F20</f>
        <v>10</v>
      </c>
      <c r="I20" s="94">
        <f>D21-F20</f>
        <v>15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10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12.25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12.25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12.25</v>
      </c>
      <c r="D34" s="79">
        <f t="shared" ref="D34:E41" si="2">IF(ISNA(B34),NA(),B34*$B$12)</f>
        <v>-20</v>
      </c>
      <c r="E34" s="79">
        <f t="shared" si="2"/>
        <v>12.25</v>
      </c>
      <c r="F34" s="79">
        <f t="shared" ref="F34:F41" si="3">IF($A34&gt;$B$30,"",B34*M34-L34*C34)</f>
        <v>-255</v>
      </c>
      <c r="G34" s="79">
        <f t="shared" ref="G34:G41" si="4">IF($A34&gt;$B$30,"",(B34+L34)*F34)</f>
        <v>10200</v>
      </c>
      <c r="H34" s="79">
        <f t="shared" ref="H34:H41" si="5">IF($A34&gt;$B$30,"",(C34+M34)*F34)</f>
        <v>-9498.75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-255</v>
      </c>
      <c r="G36" s="79">
        <f t="shared" si="4"/>
        <v>-10200</v>
      </c>
      <c r="H36" s="79">
        <f t="shared" si="5"/>
        <v>-9498.75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12.25</v>
      </c>
    </row>
    <row r="37" spans="1:13">
      <c r="A37" s="77">
        <v>4</v>
      </c>
      <c r="B37" s="79">
        <f t="shared" si="0"/>
        <v>20</v>
      </c>
      <c r="C37" s="79">
        <f t="shared" si="1"/>
        <v>12.25</v>
      </c>
      <c r="D37" s="79">
        <f t="shared" si="2"/>
        <v>20</v>
      </c>
      <c r="E37" s="79">
        <f t="shared" si="2"/>
        <v>12.25</v>
      </c>
      <c r="F37" s="79">
        <f t="shared" si="3"/>
        <v>490</v>
      </c>
      <c r="G37" s="79">
        <f t="shared" si="4"/>
        <v>0</v>
      </c>
      <c r="H37" s="79">
        <f t="shared" si="5"/>
        <v>12005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12.25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12.25</v>
      </c>
      <c r="D42" s="79">
        <f>IF($B$30&lt;1,NA(),D34)</f>
        <v>-20</v>
      </c>
      <c r="E42" s="79">
        <f>IF($B$30&lt;1,NA(),E34)</f>
        <v>12.25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-510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510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18.625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12.25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18.625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-3.375</v>
      </c>
    </row>
    <row r="61" spans="6:7" hidden="1">
      <c r="F61" s="78">
        <f>G54+G56/2</f>
        <v>22</v>
      </c>
      <c r="G61" s="78">
        <f>G55+G56/2</f>
        <v>40.625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12.25</v>
      </c>
    </row>
    <row r="66" spans="1:23" hidden="1">
      <c r="F66" s="78">
        <f>F61</f>
        <v>22</v>
      </c>
      <c r="G66" s="78">
        <f>$D$20</f>
        <v>12.25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18.625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-5.8000000000000005E-3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11.4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41.860800000000005</v>
      </c>
      <c r="U78" s="34">
        <f>SUM(U80:U479)</f>
        <v>-80.347199999999987</v>
      </c>
      <c r="V78" s="34">
        <f t="shared" ref="V78:W78" si="11">SUM(V80:V479)</f>
        <v>7.9535520000000011</v>
      </c>
      <c r="W78" s="34">
        <f t="shared" si="11"/>
        <v>10.073344000000001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1.8000000000000002E-3</v>
      </c>
      <c r="S80" s="32">
        <f>IF(R80&lt;0,-1*IF(ABS(R80)&gt;$N$75,$M$75,$M$75*ABS(R80)/$N$75),IF(ABS(R80)&gt;$N$75,$M$75,$M$75*ABS(R80)/$N$75))</f>
        <v>3672</v>
      </c>
      <c r="T80" s="15">
        <f>IF(R80&lt;0,0,Q80*S80)/1000</f>
        <v>10.465200000000001</v>
      </c>
      <c r="U80" s="15">
        <f>IF(R80&gt;0,0,Q80*S80)/1000</f>
        <v>0</v>
      </c>
      <c r="V80" s="15">
        <f>T80*P80/100</f>
        <v>1.9883880000000003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0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-7.3333333333333269E-4</v>
      </c>
      <c r="S81" s="32">
        <f t="shared" ref="S81:S144" si="14">IF(R81&lt;0,-1*IF(ABS(R81)&gt;$N$75,$M$75,$M$75*ABS(R81)/$N$75),IF(ABS(R81)&gt;$N$75,$M$75,$M$75*ABS(R81)/$N$75))</f>
        <v>-1495.9999999999986</v>
      </c>
      <c r="T81" s="15">
        <f t="shared" ref="T81:T144" si="15">IF(R81&lt;0,0,Q81*S81)/1000</f>
        <v>0</v>
      </c>
      <c r="U81" s="15">
        <f t="shared" ref="U81:U144" si="16">IF(R81&gt;0,0,Q81*S81)/1000</f>
        <v>-4.2635999999999958</v>
      </c>
      <c r="V81" s="15">
        <f t="shared" ref="V81:V144" si="17">T81*P81/100</f>
        <v>0</v>
      </c>
      <c r="W81" s="15">
        <f t="shared" ref="W81:W144" si="18">U81*P81/100</f>
        <v>-0.27002799999999988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-3.2666666666666664E-3</v>
      </c>
      <c r="S82" s="32">
        <f t="shared" si="14"/>
        <v>-4200</v>
      </c>
      <c r="T82" s="15">
        <f t="shared" si="15"/>
        <v>0</v>
      </c>
      <c r="U82" s="15">
        <f t="shared" si="16"/>
        <v>-11.97</v>
      </c>
      <c r="V82" s="15">
        <f t="shared" si="17"/>
        <v>0</v>
      </c>
      <c r="W82" s="15">
        <f t="shared" si="18"/>
        <v>0.75809999999999977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2.0000000000000001E-4</v>
      </c>
      <c r="E83" s="95">
        <f>F20</f>
        <v>10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5.8000000000000005E-3</v>
      </c>
      <c r="K83" s="17">
        <f>IF(J83&lt;N75,H83,IF(J83&lt;(N75+C83),H83+(J83-N75)*I83/C83,0.9))</f>
        <v>0.9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-5.8000000000000005E-3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1.8000000000000002E-3</v>
      </c>
      <c r="S84" s="32">
        <f t="shared" si="14"/>
        <v>3672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1.8000000000000002E-3</v>
      </c>
      <c r="S85" s="32">
        <f t="shared" si="14"/>
        <v>3672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1.8000000000000002E-3</v>
      </c>
      <c r="S86" s="32">
        <f t="shared" si="14"/>
        <v>3672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498.6</v>
      </c>
      <c r="J87" s="18">
        <f>G70</f>
        <v>18.625</v>
      </c>
      <c r="K87" s="36">
        <f>G70</f>
        <v>18.625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1.8000000000000002E-3</v>
      </c>
      <c r="S87" s="32">
        <f t="shared" si="14"/>
        <v>3672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1.8000000000000002E-3</v>
      </c>
      <c r="S88" s="32">
        <f t="shared" si="14"/>
        <v>3672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1.8000000000000002E-3</v>
      </c>
      <c r="S89" s="32">
        <f t="shared" si="14"/>
        <v>3672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1.8000000000000002E-3</v>
      </c>
      <c r="S90" s="32">
        <f t="shared" si="14"/>
        <v>3672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118.66680000000001</v>
      </c>
      <c r="C91" s="18">
        <f>IFERROR(B91*K87/100,0)</f>
        <v>22.101691500000001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1.8000000000000002E-3</v>
      </c>
      <c r="S91" s="32">
        <f t="shared" si="14"/>
        <v>3672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1.8000000000000002E-3</v>
      </c>
      <c r="S92" s="32">
        <f t="shared" si="14"/>
        <v>3672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1.8000000000000002E-3</v>
      </c>
      <c r="S93" s="32">
        <f t="shared" si="14"/>
        <v>3672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1.8000000000000002E-3</v>
      </c>
      <c r="S94" s="32">
        <f t="shared" si="14"/>
        <v>3672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1.8000000000000002E-3</v>
      </c>
      <c r="S95" s="32">
        <f t="shared" si="14"/>
        <v>3672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1.8000000000000002E-3</v>
      </c>
      <c r="S96" s="32">
        <f t="shared" si="14"/>
        <v>3672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14</v>
      </c>
      <c r="B97" s="37">
        <f>C91+V78+W78</f>
        <v>40.128587500000002</v>
      </c>
      <c r="C97" s="37">
        <f>B91+T78+U78</f>
        <v>80.18040000000002</v>
      </c>
      <c r="D97" s="51">
        <f>K83</f>
        <v>0.9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1.8000000000000002E-3</v>
      </c>
      <c r="S97" s="32">
        <f t="shared" si="14"/>
        <v>3672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1.8000000000000002E-3</v>
      </c>
      <c r="S98" s="32">
        <f t="shared" si="14"/>
        <v>3672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1.8000000000000002E-3</v>
      </c>
      <c r="S99" s="32">
        <f t="shared" si="14"/>
        <v>3672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1.8000000000000002E-3</v>
      </c>
      <c r="S100" s="32">
        <f t="shared" si="14"/>
        <v>3672</v>
      </c>
      <c r="T100" s="15">
        <f t="shared" si="15"/>
        <v>10.465200000000001</v>
      </c>
      <c r="U100" s="15">
        <f t="shared" si="16"/>
        <v>0</v>
      </c>
      <c r="V100" s="15">
        <f t="shared" si="17"/>
        <v>1.9883880000000003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1.8000000000000002E-3</v>
      </c>
      <c r="S101" s="32">
        <f t="shared" si="14"/>
        <v>3672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1.8000000000000002E-3</v>
      </c>
      <c r="S102" s="32">
        <f t="shared" si="14"/>
        <v>3672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-5.8000000000000005E-3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1.8000000000000002E-3</v>
      </c>
      <c r="S104" s="32">
        <f t="shared" si="14"/>
        <v>3672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1.8000000000000002E-3</v>
      </c>
      <c r="S105" s="32">
        <f t="shared" si="14"/>
        <v>3672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1.8000000000000002E-3</v>
      </c>
      <c r="S106" s="32">
        <f t="shared" si="14"/>
        <v>3672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1.8000000000000002E-3</v>
      </c>
      <c r="S107" s="32">
        <f t="shared" si="14"/>
        <v>3672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1.8000000000000002E-3</v>
      </c>
      <c r="S108" s="32">
        <f t="shared" si="14"/>
        <v>3672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1.8000000000000002E-3</v>
      </c>
      <c r="S109" s="32">
        <f t="shared" si="14"/>
        <v>3672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1.8000000000000002E-3</v>
      </c>
      <c r="S110" s="32">
        <f t="shared" si="14"/>
        <v>3672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1.8000000000000002E-3</v>
      </c>
      <c r="S111" s="32">
        <f t="shared" si="14"/>
        <v>3672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1.8000000000000002E-3</v>
      </c>
      <c r="S112" s="32">
        <f t="shared" si="14"/>
        <v>3672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1.8000000000000002E-3</v>
      </c>
      <c r="S113" s="32">
        <f t="shared" si="14"/>
        <v>3672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1.8000000000000002E-3</v>
      </c>
      <c r="S114" s="32">
        <f t="shared" si="14"/>
        <v>3672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1.8000000000000002E-3</v>
      </c>
      <c r="S115" s="32">
        <f t="shared" si="14"/>
        <v>3672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1.8000000000000002E-3</v>
      </c>
      <c r="S116" s="32">
        <f t="shared" si="14"/>
        <v>3672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1.8000000000000002E-3</v>
      </c>
      <c r="S117" s="32">
        <f t="shared" si="14"/>
        <v>3672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1.8000000000000002E-3</v>
      </c>
      <c r="S118" s="32">
        <f t="shared" si="14"/>
        <v>3672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1.8000000000000002E-3</v>
      </c>
      <c r="S119" s="32">
        <f t="shared" si="14"/>
        <v>3672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1.8000000000000002E-3</v>
      </c>
      <c r="S120" s="32">
        <f t="shared" si="14"/>
        <v>3672</v>
      </c>
      <c r="T120" s="15">
        <f t="shared" si="15"/>
        <v>10.465200000000001</v>
      </c>
      <c r="U120" s="15">
        <f t="shared" si="16"/>
        <v>0</v>
      </c>
      <c r="V120" s="15">
        <f t="shared" si="17"/>
        <v>1.9883880000000003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1.8000000000000002E-3</v>
      </c>
      <c r="S121" s="32">
        <f t="shared" si="14"/>
        <v>3672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1.8000000000000002E-3</v>
      </c>
      <c r="S122" s="32">
        <f t="shared" si="14"/>
        <v>3672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-5.8000000000000005E-3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1.8000000000000002E-3</v>
      </c>
      <c r="S124" s="32">
        <f t="shared" si="14"/>
        <v>3672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1.8000000000000002E-3</v>
      </c>
      <c r="S125" s="32">
        <f t="shared" si="14"/>
        <v>3672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1.8000000000000002E-3</v>
      </c>
      <c r="S126" s="32">
        <f t="shared" si="14"/>
        <v>3672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1.8000000000000002E-3</v>
      </c>
      <c r="S127" s="32">
        <f t="shared" si="14"/>
        <v>3672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1.8000000000000002E-3</v>
      </c>
      <c r="S128" s="32">
        <f t="shared" si="14"/>
        <v>3672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1.8000000000000002E-3</v>
      </c>
      <c r="S129" s="32">
        <f t="shared" si="14"/>
        <v>3672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1.8000000000000002E-3</v>
      </c>
      <c r="S130" s="32">
        <f t="shared" si="14"/>
        <v>3672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1.8000000000000002E-3</v>
      </c>
      <c r="S131" s="32">
        <f t="shared" si="14"/>
        <v>3672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1.8000000000000002E-3</v>
      </c>
      <c r="S132" s="32">
        <f t="shared" si="14"/>
        <v>3672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1.8000000000000002E-3</v>
      </c>
      <c r="S133" s="32">
        <f t="shared" si="14"/>
        <v>3672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1.8000000000000002E-3</v>
      </c>
      <c r="S134" s="32">
        <f t="shared" si="14"/>
        <v>3672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1.8000000000000002E-3</v>
      </c>
      <c r="S135" s="32">
        <f t="shared" si="14"/>
        <v>3672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1.8000000000000002E-3</v>
      </c>
      <c r="S136" s="32">
        <f t="shared" si="14"/>
        <v>3672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1.8000000000000002E-3</v>
      </c>
      <c r="S137" s="32">
        <f t="shared" si="14"/>
        <v>3672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1.8000000000000002E-3</v>
      </c>
      <c r="S138" s="32">
        <f t="shared" si="14"/>
        <v>3672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1.8000000000000002E-3</v>
      </c>
      <c r="S139" s="32">
        <f t="shared" si="14"/>
        <v>3672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1.8000000000000002E-3</v>
      </c>
      <c r="S140" s="32">
        <f t="shared" si="14"/>
        <v>3672</v>
      </c>
      <c r="T140" s="15">
        <f t="shared" si="15"/>
        <v>10.465200000000001</v>
      </c>
      <c r="U140" s="15">
        <f t="shared" si="16"/>
        <v>0</v>
      </c>
      <c r="V140" s="15">
        <f t="shared" si="17"/>
        <v>1.9883880000000003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0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-7.3333333333333312E-4</v>
      </c>
      <c r="S141" s="32">
        <f t="shared" si="14"/>
        <v>-1495.9999999999995</v>
      </c>
      <c r="T141" s="15">
        <f t="shared" si="15"/>
        <v>0</v>
      </c>
      <c r="U141" s="15">
        <f t="shared" si="16"/>
        <v>-4.2635999999999985</v>
      </c>
      <c r="V141" s="15">
        <f t="shared" si="17"/>
        <v>0</v>
      </c>
      <c r="W141" s="15">
        <f t="shared" si="18"/>
        <v>-0.27002799999999999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-3.2666666666666664E-3</v>
      </c>
      <c r="S142" s="32">
        <f t="shared" si="14"/>
        <v>-4200</v>
      </c>
      <c r="T142" s="15">
        <f t="shared" si="15"/>
        <v>0</v>
      </c>
      <c r="U142" s="15">
        <f t="shared" si="16"/>
        <v>-11.97</v>
      </c>
      <c r="V142" s="15">
        <f t="shared" si="17"/>
        <v>0</v>
      </c>
      <c r="W142" s="15">
        <f t="shared" si="18"/>
        <v>0.7581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-5.8000000000000005E-3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1.8000000000000002E-3</v>
      </c>
      <c r="S144" s="32">
        <f t="shared" si="14"/>
        <v>3672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1.8000000000000002E-3</v>
      </c>
      <c r="S145" s="32">
        <f t="shared" ref="S145:S208" si="21">IF(R145&lt;0,-1*IF(ABS(R145)&gt;$N$75,$M$75,$M$75*ABS(R145)/$N$75),IF(ABS(R145)&gt;$N$75,$M$75,$M$75*ABS(R145)/$N$75))</f>
        <v>3672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1.8000000000000002E-3</v>
      </c>
      <c r="S146" s="32">
        <f t="shared" si="21"/>
        <v>3672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1.8000000000000002E-3</v>
      </c>
      <c r="S147" s="32">
        <f t="shared" si="21"/>
        <v>3672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1.8000000000000002E-3</v>
      </c>
      <c r="S148" s="32">
        <f t="shared" si="21"/>
        <v>3672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1.8000000000000002E-3</v>
      </c>
      <c r="S149" s="32">
        <f t="shared" si="21"/>
        <v>3672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1.8000000000000002E-3</v>
      </c>
      <c r="S150" s="32">
        <f t="shared" si="21"/>
        <v>3672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1.8000000000000002E-3</v>
      </c>
      <c r="S151" s="32">
        <f t="shared" si="21"/>
        <v>3672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1.8000000000000002E-3</v>
      </c>
      <c r="S152" s="32">
        <f t="shared" si="21"/>
        <v>3672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1.8000000000000002E-3</v>
      </c>
      <c r="S153" s="32">
        <f t="shared" si="21"/>
        <v>3672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1.8000000000000002E-3</v>
      </c>
      <c r="S154" s="32">
        <f t="shared" si="21"/>
        <v>3672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1.8000000000000002E-3</v>
      </c>
      <c r="S155" s="32">
        <f t="shared" si="21"/>
        <v>3672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1.8000000000000002E-3</v>
      </c>
      <c r="S156" s="32">
        <f t="shared" si="21"/>
        <v>3672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1.8000000000000002E-3</v>
      </c>
      <c r="S157" s="32">
        <f t="shared" si="21"/>
        <v>3672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1.8000000000000002E-3</v>
      </c>
      <c r="S158" s="32">
        <f t="shared" si="21"/>
        <v>3672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1.8000000000000002E-3</v>
      </c>
      <c r="S159" s="32">
        <f t="shared" si="21"/>
        <v>3672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1.8000000000000002E-3</v>
      </c>
      <c r="S160" s="32">
        <f t="shared" si="21"/>
        <v>3672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1.8000000000000002E-3</v>
      </c>
      <c r="S161" s="32">
        <f t="shared" si="21"/>
        <v>3672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1.8000000000000002E-3</v>
      </c>
      <c r="S162" s="32">
        <f t="shared" si="21"/>
        <v>3672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1.8000000000000002E-3</v>
      </c>
      <c r="S163" s="32">
        <f t="shared" si="21"/>
        <v>3672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1.8000000000000002E-3</v>
      </c>
      <c r="S164" s="32">
        <f t="shared" si="21"/>
        <v>3672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1.8000000000000002E-3</v>
      </c>
      <c r="S165" s="32">
        <f t="shared" si="21"/>
        <v>3672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1.8000000000000002E-3</v>
      </c>
      <c r="S166" s="32">
        <f t="shared" si="21"/>
        <v>3672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1.8000000000000002E-3</v>
      </c>
      <c r="S167" s="32">
        <f t="shared" si="21"/>
        <v>3672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1.8000000000000002E-3</v>
      </c>
      <c r="S168" s="32">
        <f t="shared" si="21"/>
        <v>3672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1.8000000000000002E-3</v>
      </c>
      <c r="S169" s="32">
        <f t="shared" si="21"/>
        <v>3672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1.8000000000000002E-3</v>
      </c>
      <c r="S170" s="32">
        <f t="shared" si="21"/>
        <v>3672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1.8000000000000002E-3</v>
      </c>
      <c r="S171" s="32">
        <f t="shared" si="21"/>
        <v>3672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1.8000000000000002E-3</v>
      </c>
      <c r="S172" s="32">
        <f t="shared" si="21"/>
        <v>3672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1.8000000000000002E-3</v>
      </c>
      <c r="S173" s="32">
        <f t="shared" si="21"/>
        <v>3672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1.8000000000000002E-3</v>
      </c>
      <c r="S174" s="32">
        <f t="shared" si="21"/>
        <v>3672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1.8000000000000002E-3</v>
      </c>
      <c r="S175" s="32">
        <f t="shared" si="21"/>
        <v>3672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1.8000000000000002E-3</v>
      </c>
      <c r="S176" s="32">
        <f t="shared" si="21"/>
        <v>3672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1.8000000000000002E-3</v>
      </c>
      <c r="S177" s="32">
        <f t="shared" si="21"/>
        <v>3672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1.8000000000000002E-3</v>
      </c>
      <c r="S178" s="32">
        <f t="shared" si="21"/>
        <v>3672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1.8000000000000002E-3</v>
      </c>
      <c r="S179" s="32">
        <f t="shared" si="21"/>
        <v>3672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1.8000000000000002E-3</v>
      </c>
      <c r="S180" s="32">
        <f t="shared" si="21"/>
        <v>3672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1.8000000000000002E-3</v>
      </c>
      <c r="S181" s="32">
        <f t="shared" si="21"/>
        <v>3672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1.8000000000000002E-3</v>
      </c>
      <c r="S182" s="32">
        <f t="shared" si="21"/>
        <v>3672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1.8000000000000002E-3</v>
      </c>
      <c r="S183" s="32">
        <f t="shared" si="21"/>
        <v>3672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1.8000000000000002E-3</v>
      </c>
      <c r="S184" s="32">
        <f t="shared" si="21"/>
        <v>3672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1.8000000000000002E-3</v>
      </c>
      <c r="S185" s="32">
        <f t="shared" si="21"/>
        <v>3672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1.8000000000000002E-3</v>
      </c>
      <c r="S186" s="32">
        <f t="shared" si="21"/>
        <v>3672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1.8000000000000002E-3</v>
      </c>
      <c r="S187" s="32">
        <f t="shared" si="21"/>
        <v>3672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1.8000000000000002E-3</v>
      </c>
      <c r="S188" s="32">
        <f t="shared" si="21"/>
        <v>3672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1.8000000000000002E-3</v>
      </c>
      <c r="S189" s="32">
        <f t="shared" si="21"/>
        <v>3672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1.8000000000000002E-3</v>
      </c>
      <c r="S190" s="32">
        <f t="shared" si="21"/>
        <v>3672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1.8000000000000002E-3</v>
      </c>
      <c r="S191" s="32">
        <f t="shared" si="21"/>
        <v>3672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1.8000000000000002E-3</v>
      </c>
      <c r="S192" s="32">
        <f t="shared" si="21"/>
        <v>3672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1.8000000000000002E-3</v>
      </c>
      <c r="S193" s="32">
        <f t="shared" si="21"/>
        <v>3672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1.8000000000000002E-3</v>
      </c>
      <c r="S194" s="32">
        <f t="shared" si="21"/>
        <v>3672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1.8000000000000002E-3</v>
      </c>
      <c r="S195" s="32">
        <f t="shared" si="21"/>
        <v>3672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1.8000000000000002E-3</v>
      </c>
      <c r="S196" s="32">
        <f t="shared" si="21"/>
        <v>3672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1.8000000000000002E-3</v>
      </c>
      <c r="S197" s="32">
        <f t="shared" si="21"/>
        <v>3672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1.8000000000000002E-3</v>
      </c>
      <c r="S198" s="32">
        <f t="shared" si="21"/>
        <v>3672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1.8000000000000002E-3</v>
      </c>
      <c r="S199" s="32">
        <f t="shared" si="21"/>
        <v>3672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1.8000000000000002E-3</v>
      </c>
      <c r="S200" s="32">
        <f t="shared" si="21"/>
        <v>3672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1.8000000000000002E-3</v>
      </c>
      <c r="S201" s="32">
        <f t="shared" si="21"/>
        <v>3672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1.8000000000000002E-3</v>
      </c>
      <c r="S202" s="32">
        <f t="shared" si="21"/>
        <v>3672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1.8000000000000002E-3</v>
      </c>
      <c r="S203" s="32">
        <f t="shared" si="21"/>
        <v>3672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1.8000000000000002E-3</v>
      </c>
      <c r="S204" s="32">
        <f t="shared" si="21"/>
        <v>3672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1.8000000000000002E-3</v>
      </c>
      <c r="S205" s="32">
        <f t="shared" si="21"/>
        <v>3672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1.8000000000000002E-3</v>
      </c>
      <c r="S206" s="32">
        <f t="shared" si="21"/>
        <v>3672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1.8000000000000002E-3</v>
      </c>
      <c r="S207" s="32">
        <f t="shared" si="21"/>
        <v>3672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1.8000000000000002E-3</v>
      </c>
      <c r="S208" s="32">
        <f t="shared" si="21"/>
        <v>3672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1.8000000000000002E-3</v>
      </c>
      <c r="S209" s="32">
        <f t="shared" ref="S209:S272" si="28">IF(R209&lt;0,-1*IF(ABS(R209)&gt;$N$75,$M$75,$M$75*ABS(R209)/$N$75),IF(ABS(R209)&gt;$N$75,$M$75,$M$75*ABS(R209)/$N$75))</f>
        <v>3672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1.8000000000000002E-3</v>
      </c>
      <c r="S210" s="32">
        <f t="shared" si="28"/>
        <v>3672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1.8000000000000002E-3</v>
      </c>
      <c r="S211" s="32">
        <f t="shared" si="28"/>
        <v>3672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1.8000000000000002E-3</v>
      </c>
      <c r="S212" s="32">
        <f t="shared" si="28"/>
        <v>3672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1.8000000000000002E-3</v>
      </c>
      <c r="S213" s="32">
        <f t="shared" si="28"/>
        <v>3672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1.8000000000000002E-3</v>
      </c>
      <c r="S214" s="32">
        <f t="shared" si="28"/>
        <v>3672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1.8000000000000002E-3</v>
      </c>
      <c r="S215" s="32">
        <f t="shared" si="28"/>
        <v>3672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1.8000000000000002E-3</v>
      </c>
      <c r="S216" s="32">
        <f t="shared" si="28"/>
        <v>3672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1.8000000000000002E-3</v>
      </c>
      <c r="S217" s="32">
        <f t="shared" si="28"/>
        <v>3672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1.8000000000000002E-3</v>
      </c>
      <c r="S218" s="32">
        <f t="shared" si="28"/>
        <v>3672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1.8000000000000002E-3</v>
      </c>
      <c r="S219" s="32">
        <f t="shared" si="28"/>
        <v>3672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1.8000000000000002E-3</v>
      </c>
      <c r="S220" s="32">
        <f t="shared" si="28"/>
        <v>3672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1.8000000000000002E-3</v>
      </c>
      <c r="S221" s="32">
        <f t="shared" si="28"/>
        <v>3672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1.8000000000000002E-3</v>
      </c>
      <c r="S222" s="32">
        <f t="shared" si="28"/>
        <v>3672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1.8000000000000002E-3</v>
      </c>
      <c r="S223" s="32">
        <f t="shared" si="28"/>
        <v>3672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1.8000000000000002E-3</v>
      </c>
      <c r="S224" s="32">
        <f t="shared" si="28"/>
        <v>3672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1.8000000000000002E-3</v>
      </c>
      <c r="S225" s="32">
        <f t="shared" si="28"/>
        <v>3672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1.8000000000000002E-3</v>
      </c>
      <c r="S226" s="32">
        <f t="shared" si="28"/>
        <v>3672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1.8000000000000002E-3</v>
      </c>
      <c r="S227" s="32">
        <f t="shared" si="28"/>
        <v>3672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1.8000000000000002E-3</v>
      </c>
      <c r="S228" s="32">
        <f t="shared" si="28"/>
        <v>3672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1.8000000000000002E-3</v>
      </c>
      <c r="S229" s="32">
        <f t="shared" si="28"/>
        <v>3672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1.8000000000000002E-3</v>
      </c>
      <c r="S230" s="32">
        <f t="shared" si="28"/>
        <v>3672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1.8000000000000002E-3</v>
      </c>
      <c r="S231" s="32">
        <f t="shared" si="28"/>
        <v>3672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1.8000000000000002E-3</v>
      </c>
      <c r="S232" s="32">
        <f t="shared" si="28"/>
        <v>3672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1.8000000000000002E-3</v>
      </c>
      <c r="S233" s="32">
        <f t="shared" si="28"/>
        <v>3672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1.8000000000000002E-3</v>
      </c>
      <c r="S234" s="32">
        <f t="shared" si="28"/>
        <v>3672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1.8000000000000002E-3</v>
      </c>
      <c r="S235" s="32">
        <f t="shared" si="28"/>
        <v>3672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1.8000000000000002E-3</v>
      </c>
      <c r="S236" s="32">
        <f t="shared" si="28"/>
        <v>3672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1.8000000000000002E-3</v>
      </c>
      <c r="S237" s="32">
        <f t="shared" si="28"/>
        <v>3672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1.8000000000000002E-3</v>
      </c>
      <c r="S238" s="32">
        <f t="shared" si="28"/>
        <v>3672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1.8000000000000002E-3</v>
      </c>
      <c r="S239" s="32">
        <f t="shared" si="28"/>
        <v>3672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1.8000000000000002E-3</v>
      </c>
      <c r="S240" s="32">
        <f t="shared" si="28"/>
        <v>3672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1.8000000000000002E-3</v>
      </c>
      <c r="S241" s="32">
        <f t="shared" si="28"/>
        <v>3672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1.8000000000000002E-3</v>
      </c>
      <c r="S242" s="32">
        <f t="shared" si="28"/>
        <v>3672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1.8000000000000002E-3</v>
      </c>
      <c r="S243" s="32">
        <f t="shared" si="28"/>
        <v>3672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1.8000000000000002E-3</v>
      </c>
      <c r="S244" s="32">
        <f t="shared" si="28"/>
        <v>3672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1.8000000000000002E-3</v>
      </c>
      <c r="S245" s="32">
        <f t="shared" si="28"/>
        <v>3672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1.8000000000000002E-3</v>
      </c>
      <c r="S246" s="32">
        <f t="shared" si="28"/>
        <v>3672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1.8000000000000002E-3</v>
      </c>
      <c r="S247" s="32">
        <f t="shared" si="28"/>
        <v>3672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1.8000000000000002E-3</v>
      </c>
      <c r="S248" s="32">
        <f t="shared" si="28"/>
        <v>3672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1.8000000000000002E-3</v>
      </c>
      <c r="S249" s="32">
        <f t="shared" si="28"/>
        <v>3672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1.8000000000000002E-3</v>
      </c>
      <c r="S250" s="32">
        <f t="shared" si="28"/>
        <v>3672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1.8000000000000002E-3</v>
      </c>
      <c r="S251" s="32">
        <f t="shared" si="28"/>
        <v>3672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1.8000000000000002E-3</v>
      </c>
      <c r="S252" s="32">
        <f t="shared" si="28"/>
        <v>3672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1.8000000000000002E-3</v>
      </c>
      <c r="S253" s="32">
        <f t="shared" si="28"/>
        <v>3672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1.8000000000000002E-3</v>
      </c>
      <c r="S254" s="32">
        <f t="shared" si="28"/>
        <v>3672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1.8000000000000002E-3</v>
      </c>
      <c r="S255" s="32">
        <f t="shared" si="28"/>
        <v>3672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1.8000000000000002E-3</v>
      </c>
      <c r="S256" s="32">
        <f t="shared" si="28"/>
        <v>3672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1.8000000000000002E-3</v>
      </c>
      <c r="S257" s="32">
        <f t="shared" si="28"/>
        <v>3672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1.8000000000000002E-3</v>
      </c>
      <c r="S258" s="32">
        <f t="shared" si="28"/>
        <v>3672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1.8000000000000002E-3</v>
      </c>
      <c r="S259" s="32">
        <f t="shared" si="28"/>
        <v>3672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1.8000000000000002E-3</v>
      </c>
      <c r="S260" s="32">
        <f t="shared" si="28"/>
        <v>3672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1.8000000000000002E-3</v>
      </c>
      <c r="S261" s="32">
        <f t="shared" si="28"/>
        <v>3672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1.8000000000000002E-3</v>
      </c>
      <c r="S262" s="32">
        <f t="shared" si="28"/>
        <v>3672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1.8000000000000002E-3</v>
      </c>
      <c r="S263" s="32">
        <f t="shared" si="28"/>
        <v>3672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1.8000000000000002E-3</v>
      </c>
      <c r="S264" s="32">
        <f t="shared" si="28"/>
        <v>3672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1.8000000000000002E-3</v>
      </c>
      <c r="S265" s="32">
        <f t="shared" si="28"/>
        <v>3672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1.8000000000000002E-3</v>
      </c>
      <c r="S266" s="32">
        <f t="shared" si="28"/>
        <v>3672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1.8000000000000002E-3</v>
      </c>
      <c r="S267" s="32">
        <f t="shared" si="28"/>
        <v>3672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1.8000000000000002E-3</v>
      </c>
      <c r="S268" s="32">
        <f t="shared" si="28"/>
        <v>3672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1.8000000000000002E-3</v>
      </c>
      <c r="S269" s="32">
        <f t="shared" si="28"/>
        <v>3672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1.8000000000000002E-3</v>
      </c>
      <c r="S270" s="32">
        <f t="shared" si="28"/>
        <v>3672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1.8000000000000002E-3</v>
      </c>
      <c r="S271" s="32">
        <f t="shared" si="28"/>
        <v>3672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1.8000000000000002E-3</v>
      </c>
      <c r="S272" s="32">
        <f t="shared" si="28"/>
        <v>3672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1.8000000000000002E-3</v>
      </c>
      <c r="S273" s="32">
        <f t="shared" ref="S273:S336" si="35">IF(R273&lt;0,-1*IF(ABS(R273)&gt;$N$75,$M$75,$M$75*ABS(R273)/$N$75),IF(ABS(R273)&gt;$N$75,$M$75,$M$75*ABS(R273)/$N$75))</f>
        <v>3672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1.8000000000000002E-3</v>
      </c>
      <c r="S274" s="32">
        <f t="shared" si="35"/>
        <v>3672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1.8000000000000002E-3</v>
      </c>
      <c r="S275" s="32">
        <f t="shared" si="35"/>
        <v>3672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1.8000000000000002E-3</v>
      </c>
      <c r="S276" s="32">
        <f t="shared" si="35"/>
        <v>3672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1.8000000000000002E-3</v>
      </c>
      <c r="S277" s="32">
        <f t="shared" si="35"/>
        <v>3672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1.8000000000000002E-3</v>
      </c>
      <c r="S278" s="32">
        <f t="shared" si="35"/>
        <v>3672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1.8000000000000002E-3</v>
      </c>
      <c r="S279" s="32">
        <f t="shared" si="35"/>
        <v>3672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1.8000000000000002E-3</v>
      </c>
      <c r="S280" s="32">
        <f t="shared" si="35"/>
        <v>3672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1.8000000000000002E-3</v>
      </c>
      <c r="S281" s="32">
        <f t="shared" si="35"/>
        <v>3672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1.8000000000000002E-3</v>
      </c>
      <c r="S282" s="32">
        <f t="shared" si="35"/>
        <v>3672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1.8000000000000002E-3</v>
      </c>
      <c r="S283" s="32">
        <f t="shared" si="35"/>
        <v>3672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1.8000000000000002E-3</v>
      </c>
      <c r="S284" s="32">
        <f t="shared" si="35"/>
        <v>3672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1.8000000000000002E-3</v>
      </c>
      <c r="S285" s="32">
        <f t="shared" si="35"/>
        <v>3672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1.8000000000000002E-3</v>
      </c>
      <c r="S286" s="32">
        <f t="shared" si="35"/>
        <v>3672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1.8000000000000002E-3</v>
      </c>
      <c r="S287" s="32">
        <f t="shared" si="35"/>
        <v>3672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1.8000000000000002E-3</v>
      </c>
      <c r="S288" s="32">
        <f t="shared" si="35"/>
        <v>3672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1.8000000000000002E-3</v>
      </c>
      <c r="S289" s="32">
        <f t="shared" si="35"/>
        <v>3672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1.8000000000000002E-3</v>
      </c>
      <c r="S290" s="32">
        <f t="shared" si="35"/>
        <v>3672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1.8000000000000002E-3</v>
      </c>
      <c r="S291" s="32">
        <f t="shared" si="35"/>
        <v>3672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1.8000000000000002E-3</v>
      </c>
      <c r="S292" s="32">
        <f t="shared" si="35"/>
        <v>3672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1.8000000000000002E-3</v>
      </c>
      <c r="S293" s="32">
        <f t="shared" si="35"/>
        <v>3672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1.8000000000000002E-3</v>
      </c>
      <c r="S294" s="32">
        <f t="shared" si="35"/>
        <v>3672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1.8000000000000002E-3</v>
      </c>
      <c r="S295" s="32">
        <f t="shared" si="35"/>
        <v>3672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1.8000000000000002E-3</v>
      </c>
      <c r="S296" s="32">
        <f t="shared" si="35"/>
        <v>3672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1.8000000000000002E-3</v>
      </c>
      <c r="S297" s="32">
        <f t="shared" si="35"/>
        <v>3672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1.8000000000000002E-3</v>
      </c>
      <c r="S298" s="32">
        <f t="shared" si="35"/>
        <v>3672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1.8000000000000002E-3</v>
      </c>
      <c r="S299" s="32">
        <f t="shared" si="35"/>
        <v>3672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1.8000000000000002E-3</v>
      </c>
      <c r="S300" s="32">
        <f t="shared" si="35"/>
        <v>3672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1.8000000000000002E-3</v>
      </c>
      <c r="S301" s="32">
        <f t="shared" si="35"/>
        <v>3672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1.8000000000000002E-3</v>
      </c>
      <c r="S302" s="32">
        <f t="shared" si="35"/>
        <v>3672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1.8000000000000002E-3</v>
      </c>
      <c r="S303" s="32">
        <f t="shared" si="35"/>
        <v>3672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1.8000000000000002E-3</v>
      </c>
      <c r="S304" s="32">
        <f t="shared" si="35"/>
        <v>3672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1.8000000000000002E-3</v>
      </c>
      <c r="S305" s="32">
        <f t="shared" si="35"/>
        <v>3672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1.8000000000000002E-3</v>
      </c>
      <c r="S306" s="32">
        <f t="shared" si="35"/>
        <v>3672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1.8000000000000002E-3</v>
      </c>
      <c r="S307" s="32">
        <f t="shared" si="35"/>
        <v>3672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1.8000000000000002E-3</v>
      </c>
      <c r="S308" s="32">
        <f t="shared" si="35"/>
        <v>3672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1.8000000000000002E-3</v>
      </c>
      <c r="S309" s="32">
        <f t="shared" si="35"/>
        <v>3672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1.8000000000000002E-3</v>
      </c>
      <c r="S310" s="32">
        <f t="shared" si="35"/>
        <v>3672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1.8000000000000002E-3</v>
      </c>
      <c r="S311" s="32">
        <f t="shared" si="35"/>
        <v>3672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1.8000000000000002E-3</v>
      </c>
      <c r="S312" s="32">
        <f t="shared" si="35"/>
        <v>3672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1.8000000000000002E-3</v>
      </c>
      <c r="S313" s="32">
        <f t="shared" si="35"/>
        <v>3672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1.8000000000000002E-3</v>
      </c>
      <c r="S314" s="32">
        <f t="shared" si="35"/>
        <v>3672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1.8000000000000002E-3</v>
      </c>
      <c r="S315" s="32">
        <f t="shared" si="35"/>
        <v>3672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1.8000000000000002E-3</v>
      </c>
      <c r="S316" s="32">
        <f t="shared" si="35"/>
        <v>3672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1.8000000000000002E-3</v>
      </c>
      <c r="S317" s="32">
        <f t="shared" si="35"/>
        <v>3672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1.8000000000000002E-3</v>
      </c>
      <c r="S318" s="32">
        <f t="shared" si="35"/>
        <v>3672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1.8000000000000002E-3</v>
      </c>
      <c r="S319" s="32">
        <f t="shared" si="35"/>
        <v>3672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1.8000000000000002E-3</v>
      </c>
      <c r="S320" s="32">
        <f t="shared" si="35"/>
        <v>3672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1.8000000000000002E-3</v>
      </c>
      <c r="S321" s="32">
        <f t="shared" si="35"/>
        <v>3672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1.8000000000000002E-3</v>
      </c>
      <c r="S322" s="32">
        <f t="shared" si="35"/>
        <v>3672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1.8000000000000002E-3</v>
      </c>
      <c r="S323" s="32">
        <f t="shared" si="35"/>
        <v>3672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1.8000000000000002E-3</v>
      </c>
      <c r="S324" s="32">
        <f t="shared" si="35"/>
        <v>3672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1.8000000000000002E-3</v>
      </c>
      <c r="S325" s="32">
        <f t="shared" si="35"/>
        <v>3672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1.8000000000000002E-3</v>
      </c>
      <c r="S326" s="32">
        <f t="shared" si="35"/>
        <v>3672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1.8000000000000002E-3</v>
      </c>
      <c r="S327" s="32">
        <f t="shared" si="35"/>
        <v>3672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1.8000000000000002E-3</v>
      </c>
      <c r="S328" s="32">
        <f t="shared" si="35"/>
        <v>3672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1.8000000000000002E-3</v>
      </c>
      <c r="S329" s="32">
        <f t="shared" si="35"/>
        <v>3672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1.8000000000000002E-3</v>
      </c>
      <c r="S330" s="32">
        <f t="shared" si="35"/>
        <v>3672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1.8000000000000002E-3</v>
      </c>
      <c r="S331" s="32">
        <f t="shared" si="35"/>
        <v>3672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1.8000000000000002E-3</v>
      </c>
      <c r="S332" s="32">
        <f t="shared" si="35"/>
        <v>3672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1.8000000000000002E-3</v>
      </c>
      <c r="S333" s="32">
        <f t="shared" si="35"/>
        <v>3672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1.8000000000000002E-3</v>
      </c>
      <c r="S334" s="32">
        <f t="shared" si="35"/>
        <v>3672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1.8000000000000002E-3</v>
      </c>
      <c r="S335" s="32">
        <f t="shared" si="35"/>
        <v>3672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1.8000000000000002E-3</v>
      </c>
      <c r="S336" s="32">
        <f t="shared" si="35"/>
        <v>3672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1.8000000000000002E-3</v>
      </c>
      <c r="S337" s="32">
        <f t="shared" ref="S337:S400" si="42">IF(R337&lt;0,-1*IF(ABS(R337)&gt;$N$75,$M$75,$M$75*ABS(R337)/$N$75),IF(ABS(R337)&gt;$N$75,$M$75,$M$75*ABS(R337)/$N$75))</f>
        <v>3672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1.8000000000000002E-3</v>
      </c>
      <c r="S338" s="32">
        <f t="shared" si="42"/>
        <v>3672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1.8000000000000002E-3</v>
      </c>
      <c r="S339" s="32">
        <f t="shared" si="42"/>
        <v>3672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1.8000000000000002E-3</v>
      </c>
      <c r="S340" s="32">
        <f t="shared" si="42"/>
        <v>3672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1.8000000000000002E-3</v>
      </c>
      <c r="S341" s="32">
        <f t="shared" si="42"/>
        <v>3672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1.8000000000000002E-3</v>
      </c>
      <c r="S342" s="32">
        <f t="shared" si="42"/>
        <v>3672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1.8000000000000002E-3</v>
      </c>
      <c r="S343" s="32">
        <f t="shared" si="42"/>
        <v>3672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1.8000000000000002E-3</v>
      </c>
      <c r="S344" s="32">
        <f t="shared" si="42"/>
        <v>3672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1.8000000000000002E-3</v>
      </c>
      <c r="S345" s="32">
        <f t="shared" si="42"/>
        <v>3672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1.8000000000000002E-3</v>
      </c>
      <c r="S346" s="32">
        <f t="shared" si="42"/>
        <v>3672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1.8000000000000002E-3</v>
      </c>
      <c r="S347" s="32">
        <f t="shared" si="42"/>
        <v>3672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1.8000000000000002E-3</v>
      </c>
      <c r="S348" s="32">
        <f t="shared" si="42"/>
        <v>3672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1.8000000000000002E-3</v>
      </c>
      <c r="S349" s="32">
        <f t="shared" si="42"/>
        <v>3672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1.8000000000000002E-3</v>
      </c>
      <c r="S350" s="32">
        <f t="shared" si="42"/>
        <v>3672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1.8000000000000002E-3</v>
      </c>
      <c r="S351" s="32">
        <f t="shared" si="42"/>
        <v>3672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1.8000000000000002E-3</v>
      </c>
      <c r="S352" s="32">
        <f t="shared" si="42"/>
        <v>3672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1.8000000000000002E-3</v>
      </c>
      <c r="S353" s="32">
        <f t="shared" si="42"/>
        <v>3672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1.8000000000000002E-3</v>
      </c>
      <c r="S354" s="32">
        <f t="shared" si="42"/>
        <v>3672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1.8000000000000002E-3</v>
      </c>
      <c r="S355" s="32">
        <f t="shared" si="42"/>
        <v>3672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1.8000000000000002E-3</v>
      </c>
      <c r="S356" s="32">
        <f t="shared" si="42"/>
        <v>3672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1.8000000000000002E-3</v>
      </c>
      <c r="S357" s="32">
        <f t="shared" si="42"/>
        <v>3672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1.8000000000000002E-3</v>
      </c>
      <c r="S358" s="32">
        <f t="shared" si="42"/>
        <v>3672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1.8000000000000002E-3</v>
      </c>
      <c r="S359" s="32">
        <f t="shared" si="42"/>
        <v>3672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1.8000000000000002E-3</v>
      </c>
      <c r="S360" s="32">
        <f t="shared" si="42"/>
        <v>3672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1.8000000000000002E-3</v>
      </c>
      <c r="S361" s="32">
        <f t="shared" si="42"/>
        <v>3672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1.8000000000000002E-3</v>
      </c>
      <c r="S362" s="32">
        <f t="shared" si="42"/>
        <v>3672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1.8000000000000002E-3</v>
      </c>
      <c r="S363" s="32">
        <f t="shared" si="42"/>
        <v>3672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1.8000000000000002E-3</v>
      </c>
      <c r="S364" s="32">
        <f t="shared" si="42"/>
        <v>3672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1.8000000000000002E-3</v>
      </c>
      <c r="S365" s="32">
        <f t="shared" si="42"/>
        <v>3672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1.8000000000000002E-3</v>
      </c>
      <c r="S366" s="32">
        <f t="shared" si="42"/>
        <v>3672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1.8000000000000002E-3</v>
      </c>
      <c r="S367" s="32">
        <f t="shared" si="42"/>
        <v>3672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1.8000000000000002E-3</v>
      </c>
      <c r="S368" s="32">
        <f t="shared" si="42"/>
        <v>3672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1.8000000000000002E-3</v>
      </c>
      <c r="S369" s="32">
        <f t="shared" si="42"/>
        <v>3672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1.8000000000000002E-3</v>
      </c>
      <c r="S370" s="32">
        <f t="shared" si="42"/>
        <v>3672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1.8000000000000002E-3</v>
      </c>
      <c r="S371" s="32">
        <f t="shared" si="42"/>
        <v>3672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1.8000000000000002E-3</v>
      </c>
      <c r="S372" s="32">
        <f t="shared" si="42"/>
        <v>3672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1.8000000000000002E-3</v>
      </c>
      <c r="S373" s="32">
        <f t="shared" si="42"/>
        <v>3672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1.8000000000000002E-3</v>
      </c>
      <c r="S374" s="32">
        <f t="shared" si="42"/>
        <v>3672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1.8000000000000002E-3</v>
      </c>
      <c r="S375" s="32">
        <f t="shared" si="42"/>
        <v>3672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1.8000000000000002E-3</v>
      </c>
      <c r="S376" s="32">
        <f t="shared" si="42"/>
        <v>3672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1.8000000000000002E-3</v>
      </c>
      <c r="S377" s="32">
        <f t="shared" si="42"/>
        <v>3672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1.8000000000000002E-3</v>
      </c>
      <c r="S378" s="32">
        <f t="shared" si="42"/>
        <v>3672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1.8000000000000002E-3</v>
      </c>
      <c r="S379" s="32">
        <f t="shared" si="42"/>
        <v>3672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1.8000000000000002E-3</v>
      </c>
      <c r="S380" s="32">
        <f t="shared" si="42"/>
        <v>3672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1.8000000000000002E-3</v>
      </c>
      <c r="S381" s="32">
        <f t="shared" si="42"/>
        <v>3672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1.8000000000000002E-3</v>
      </c>
      <c r="S382" s="32">
        <f t="shared" si="42"/>
        <v>3672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1.8000000000000002E-3</v>
      </c>
      <c r="S383" s="32">
        <f t="shared" si="42"/>
        <v>3672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1.8000000000000002E-3</v>
      </c>
      <c r="S384" s="32">
        <f t="shared" si="42"/>
        <v>3672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1.8000000000000002E-3</v>
      </c>
      <c r="S385" s="32">
        <f t="shared" si="42"/>
        <v>3672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1.8000000000000002E-3</v>
      </c>
      <c r="S386" s="32">
        <f t="shared" si="42"/>
        <v>3672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1.8000000000000002E-3</v>
      </c>
      <c r="S387" s="32">
        <f t="shared" si="42"/>
        <v>3672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1.8000000000000002E-3</v>
      </c>
      <c r="S388" s="32">
        <f t="shared" si="42"/>
        <v>3672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1.8000000000000002E-3</v>
      </c>
      <c r="S389" s="32">
        <f t="shared" si="42"/>
        <v>3672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1.8000000000000002E-3</v>
      </c>
      <c r="S390" s="32">
        <f t="shared" si="42"/>
        <v>3672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1.8000000000000002E-3</v>
      </c>
      <c r="S391" s="32">
        <f t="shared" si="42"/>
        <v>3672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1.8000000000000002E-3</v>
      </c>
      <c r="S392" s="32">
        <f t="shared" si="42"/>
        <v>3672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1.8000000000000002E-3</v>
      </c>
      <c r="S393" s="32">
        <f t="shared" si="42"/>
        <v>3672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1.8000000000000002E-3</v>
      </c>
      <c r="S394" s="32">
        <f t="shared" si="42"/>
        <v>3672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1.8000000000000002E-3</v>
      </c>
      <c r="S395" s="32">
        <f t="shared" si="42"/>
        <v>3672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1.8000000000000002E-3</v>
      </c>
      <c r="S396" s="32">
        <f t="shared" si="42"/>
        <v>3672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1.8000000000000002E-3</v>
      </c>
      <c r="S397" s="32">
        <f t="shared" si="42"/>
        <v>3672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1.8000000000000002E-3</v>
      </c>
      <c r="S398" s="32">
        <f t="shared" si="42"/>
        <v>3672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1.8000000000000002E-3</v>
      </c>
      <c r="S399" s="32">
        <f t="shared" si="42"/>
        <v>3672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1.8000000000000002E-3</v>
      </c>
      <c r="S400" s="32">
        <f t="shared" si="42"/>
        <v>3672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1.8000000000000002E-3</v>
      </c>
      <c r="S401" s="32">
        <f t="shared" ref="S401:S464" si="49">IF(R401&lt;0,-1*IF(ABS(R401)&gt;$N$75,$M$75,$M$75*ABS(R401)/$N$75),IF(ABS(R401)&gt;$N$75,$M$75,$M$75*ABS(R401)/$N$75))</f>
        <v>3672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1.8000000000000002E-3</v>
      </c>
      <c r="S402" s="32">
        <f t="shared" si="49"/>
        <v>3672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1.8000000000000002E-3</v>
      </c>
      <c r="S403" s="32">
        <f t="shared" si="49"/>
        <v>3672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1.8000000000000002E-3</v>
      </c>
      <c r="S404" s="32">
        <f t="shared" si="49"/>
        <v>3672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1.8000000000000002E-3</v>
      </c>
      <c r="S405" s="32">
        <f t="shared" si="49"/>
        <v>3672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1.8000000000000002E-3</v>
      </c>
      <c r="S406" s="32">
        <f t="shared" si="49"/>
        <v>3672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1.8000000000000002E-3</v>
      </c>
      <c r="S407" s="32">
        <f t="shared" si="49"/>
        <v>3672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1.8000000000000002E-3</v>
      </c>
      <c r="S408" s="32">
        <f t="shared" si="49"/>
        <v>3672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1.8000000000000002E-3</v>
      </c>
      <c r="S409" s="32">
        <f t="shared" si="49"/>
        <v>3672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1.8000000000000002E-3</v>
      </c>
      <c r="S410" s="32">
        <f t="shared" si="49"/>
        <v>3672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1.8000000000000002E-3</v>
      </c>
      <c r="S411" s="32">
        <f t="shared" si="49"/>
        <v>3672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1.8000000000000002E-3</v>
      </c>
      <c r="S412" s="32">
        <f t="shared" si="49"/>
        <v>3672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1.8000000000000002E-3</v>
      </c>
      <c r="S413" s="32">
        <f t="shared" si="49"/>
        <v>3672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1.8000000000000002E-3</v>
      </c>
      <c r="S414" s="32">
        <f t="shared" si="49"/>
        <v>3672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1.8000000000000002E-3</v>
      </c>
      <c r="S415" s="32">
        <f t="shared" si="49"/>
        <v>3672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1.8000000000000002E-3</v>
      </c>
      <c r="S416" s="32">
        <f t="shared" si="49"/>
        <v>3672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1.8000000000000002E-3</v>
      </c>
      <c r="S417" s="32">
        <f t="shared" si="49"/>
        <v>3672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1.8000000000000002E-3</v>
      </c>
      <c r="S418" s="32">
        <f t="shared" si="49"/>
        <v>3672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1.8000000000000002E-3</v>
      </c>
      <c r="S419" s="32">
        <f t="shared" si="49"/>
        <v>3672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1.8000000000000002E-3</v>
      </c>
      <c r="S420" s="32">
        <f t="shared" si="49"/>
        <v>3672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1.8000000000000002E-3</v>
      </c>
      <c r="S421" s="32">
        <f t="shared" si="49"/>
        <v>3672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1.8000000000000002E-3</v>
      </c>
      <c r="S422" s="32">
        <f t="shared" si="49"/>
        <v>3672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1.8000000000000002E-3</v>
      </c>
      <c r="S423" s="32">
        <f t="shared" si="49"/>
        <v>3672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1.8000000000000002E-3</v>
      </c>
      <c r="S424" s="32">
        <f t="shared" si="49"/>
        <v>3672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1.8000000000000002E-3</v>
      </c>
      <c r="S425" s="32">
        <f t="shared" si="49"/>
        <v>3672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1.8000000000000002E-3</v>
      </c>
      <c r="S426" s="32">
        <f t="shared" si="49"/>
        <v>3672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1.8000000000000002E-3</v>
      </c>
      <c r="S427" s="32">
        <f t="shared" si="49"/>
        <v>3672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1.8000000000000002E-3</v>
      </c>
      <c r="S428" s="32">
        <f t="shared" si="49"/>
        <v>3672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1.8000000000000002E-3</v>
      </c>
      <c r="S429" s="32">
        <f t="shared" si="49"/>
        <v>3672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1.8000000000000002E-3</v>
      </c>
      <c r="S430" s="32">
        <f t="shared" si="49"/>
        <v>3672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1.8000000000000002E-3</v>
      </c>
      <c r="S431" s="32">
        <f t="shared" si="49"/>
        <v>3672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1.8000000000000002E-3</v>
      </c>
      <c r="S432" s="32">
        <f t="shared" si="49"/>
        <v>3672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1.8000000000000002E-3</v>
      </c>
      <c r="S433" s="32">
        <f t="shared" si="49"/>
        <v>3672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1.8000000000000002E-3</v>
      </c>
      <c r="S434" s="32">
        <f t="shared" si="49"/>
        <v>3672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1.8000000000000002E-3</v>
      </c>
      <c r="S435" s="32">
        <f t="shared" si="49"/>
        <v>3672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1.8000000000000002E-3</v>
      </c>
      <c r="S436" s="32">
        <f t="shared" si="49"/>
        <v>3672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1.8000000000000002E-3</v>
      </c>
      <c r="S437" s="32">
        <f t="shared" si="49"/>
        <v>3672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1.8000000000000002E-3</v>
      </c>
      <c r="S438" s="32">
        <f t="shared" si="49"/>
        <v>3672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1.8000000000000002E-3</v>
      </c>
      <c r="S439" s="32">
        <f t="shared" si="49"/>
        <v>3672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1.8000000000000002E-3</v>
      </c>
      <c r="S440" s="32">
        <f t="shared" si="49"/>
        <v>3672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1.8000000000000002E-3</v>
      </c>
      <c r="S441" s="32">
        <f t="shared" si="49"/>
        <v>3672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1.8000000000000002E-3</v>
      </c>
      <c r="S442" s="32">
        <f t="shared" si="49"/>
        <v>3672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1.8000000000000002E-3</v>
      </c>
      <c r="S443" s="32">
        <f t="shared" si="49"/>
        <v>3672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1.8000000000000002E-3</v>
      </c>
      <c r="S444" s="32">
        <f t="shared" si="49"/>
        <v>3672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1.8000000000000002E-3</v>
      </c>
      <c r="S445" s="32">
        <f t="shared" si="49"/>
        <v>3672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1.8000000000000002E-3</v>
      </c>
      <c r="S446" s="32">
        <f t="shared" si="49"/>
        <v>3672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1.8000000000000002E-3</v>
      </c>
      <c r="S447" s="32">
        <f t="shared" si="49"/>
        <v>3672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1.8000000000000002E-3</v>
      </c>
      <c r="S448" s="32">
        <f t="shared" si="49"/>
        <v>3672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1.8000000000000002E-3</v>
      </c>
      <c r="S449" s="32">
        <f t="shared" si="49"/>
        <v>3672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1.8000000000000002E-3</v>
      </c>
      <c r="S450" s="32">
        <f t="shared" si="49"/>
        <v>3672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1.8000000000000002E-3</v>
      </c>
      <c r="S451" s="32">
        <f t="shared" si="49"/>
        <v>3672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1.8000000000000002E-3</v>
      </c>
      <c r="S452" s="32">
        <f t="shared" si="49"/>
        <v>3672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1.8000000000000002E-3</v>
      </c>
      <c r="S453" s="32">
        <f t="shared" si="49"/>
        <v>3672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1.8000000000000002E-3</v>
      </c>
      <c r="S454" s="32">
        <f t="shared" si="49"/>
        <v>3672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1.8000000000000002E-3</v>
      </c>
      <c r="S455" s="32">
        <f t="shared" si="49"/>
        <v>3672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1.8000000000000002E-3</v>
      </c>
      <c r="S456" s="32">
        <f t="shared" si="49"/>
        <v>3672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1.8000000000000002E-3</v>
      </c>
      <c r="S457" s="32">
        <f t="shared" si="49"/>
        <v>3672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1.8000000000000002E-3</v>
      </c>
      <c r="S458" s="32">
        <f t="shared" si="49"/>
        <v>3672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1.8000000000000002E-3</v>
      </c>
      <c r="S459" s="32">
        <f t="shared" si="49"/>
        <v>3672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1.8000000000000002E-3</v>
      </c>
      <c r="S460" s="32">
        <f t="shared" si="49"/>
        <v>3672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1.8000000000000002E-3</v>
      </c>
      <c r="S461" s="32">
        <f t="shared" si="49"/>
        <v>3672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1.8000000000000002E-3</v>
      </c>
      <c r="S462" s="32">
        <f t="shared" si="49"/>
        <v>3672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1.8000000000000002E-3</v>
      </c>
      <c r="S463" s="32">
        <f t="shared" si="49"/>
        <v>3672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1.8000000000000002E-3</v>
      </c>
      <c r="S464" s="32">
        <f t="shared" si="49"/>
        <v>3672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1.8000000000000002E-3</v>
      </c>
      <c r="S465" s="32">
        <f t="shared" ref="S465:S479" si="56">IF(R465&lt;0,-1*IF(ABS(R465)&gt;$N$75,$M$75,$M$75*ABS(R465)/$N$75),IF(ABS(R465)&gt;$N$75,$M$75,$M$75*ABS(R465)/$N$75))</f>
        <v>3672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1.8000000000000002E-3</v>
      </c>
      <c r="S466" s="32">
        <f t="shared" si="56"/>
        <v>3672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1.8000000000000002E-3</v>
      </c>
      <c r="S467" s="32">
        <f t="shared" si="56"/>
        <v>3672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1.8000000000000002E-3</v>
      </c>
      <c r="S468" s="32">
        <f t="shared" si="56"/>
        <v>3672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1.8000000000000002E-3</v>
      </c>
      <c r="S469" s="32">
        <f t="shared" si="56"/>
        <v>3672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1.8000000000000002E-3</v>
      </c>
      <c r="S470" s="32">
        <f t="shared" si="56"/>
        <v>3672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1.8000000000000002E-3</v>
      </c>
      <c r="S471" s="32">
        <f t="shared" si="56"/>
        <v>3672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1.8000000000000002E-3</v>
      </c>
      <c r="S472" s="32">
        <f t="shared" si="56"/>
        <v>3672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1.8000000000000002E-3</v>
      </c>
      <c r="S473" s="32">
        <f t="shared" si="56"/>
        <v>3672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1.8000000000000002E-3</v>
      </c>
      <c r="S474" s="32">
        <f t="shared" si="56"/>
        <v>3672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1.8000000000000002E-3</v>
      </c>
      <c r="S475" s="32">
        <f t="shared" si="56"/>
        <v>3672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1.8000000000000002E-3</v>
      </c>
      <c r="S476" s="32">
        <f t="shared" si="56"/>
        <v>3672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1.8000000000000002E-3</v>
      </c>
      <c r="S477" s="32">
        <f t="shared" si="56"/>
        <v>3672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1.8000000000000002E-3</v>
      </c>
      <c r="S478" s="32">
        <f t="shared" si="56"/>
        <v>3672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1.8000000000000002E-3</v>
      </c>
      <c r="S479" s="32">
        <f t="shared" si="56"/>
        <v>3672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DDA27D08-A3BA-468C-8165-811A27EF3D04}">
      <formula1>"mm,cm,m"</formula1>
    </dataValidation>
    <dataValidation type="list" sqref="E7" xr:uid="{EE681E86-21C4-4082-AE06-E29B5DAB9DEE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41AF-E5F1-465D-80DD-F9E8F79AFBC1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15</v>
      </c>
      <c r="E1" s="89" t="s">
        <v>174</v>
      </c>
    </row>
    <row r="2" spans="1:9" ht="16.75">
      <c r="A2" s="71" t="s">
        <v>94</v>
      </c>
      <c r="B2" s="73">
        <f>D1/20</f>
        <v>0.75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0.78749999999999998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14.375</v>
      </c>
      <c r="C20" s="74" t="s">
        <v>118</v>
      </c>
      <c r="D20" s="70">
        <f>$B$20*$B$12</f>
        <v>14.375</v>
      </c>
      <c r="E20" s="92" t="s">
        <v>175</v>
      </c>
      <c r="F20" s="70">
        <f>$B$21 + $B$2*($D$21-$B$21)</f>
        <v>12.5</v>
      </c>
      <c r="G20" s="93">
        <f>MIN(D15:D18)</f>
        <v>-20</v>
      </c>
      <c r="H20" s="93">
        <f>F20</f>
        <v>12.5</v>
      </c>
      <c r="I20" s="94">
        <f>D21-F20</f>
        <v>12.5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12.5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14.375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14.375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14.375</v>
      </c>
      <c r="D34" s="79">
        <f t="shared" ref="D34:E41" si="2">IF(ISNA(B34),NA(),B34*$B$12)</f>
        <v>-20</v>
      </c>
      <c r="E34" s="79">
        <f t="shared" si="2"/>
        <v>14.375</v>
      </c>
      <c r="F34" s="79">
        <f t="shared" ref="F34:F41" si="3">IF($A34&gt;$B$30,"",B34*M34-L34*C34)</f>
        <v>-212.5</v>
      </c>
      <c r="G34" s="79">
        <f t="shared" ref="G34:G41" si="4">IF($A34&gt;$B$30,"",(B34+L34)*F34)</f>
        <v>8500</v>
      </c>
      <c r="H34" s="79">
        <f t="shared" ref="H34:H41" si="5">IF($A34&gt;$B$30,"",(C34+M34)*F34)</f>
        <v>-8367.1875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-212.5</v>
      </c>
      <c r="G36" s="79">
        <f t="shared" si="4"/>
        <v>-8500</v>
      </c>
      <c r="H36" s="79">
        <f t="shared" si="5"/>
        <v>-8367.1875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14.375</v>
      </c>
    </row>
    <row r="37" spans="1:13">
      <c r="A37" s="77">
        <v>4</v>
      </c>
      <c r="B37" s="79">
        <f t="shared" si="0"/>
        <v>20</v>
      </c>
      <c r="C37" s="79">
        <f t="shared" si="1"/>
        <v>14.375</v>
      </c>
      <c r="D37" s="79">
        <f t="shared" si="2"/>
        <v>20</v>
      </c>
      <c r="E37" s="79">
        <f t="shared" si="2"/>
        <v>14.375</v>
      </c>
      <c r="F37" s="79">
        <f t="shared" si="3"/>
        <v>575</v>
      </c>
      <c r="G37" s="79">
        <f t="shared" si="4"/>
        <v>0</v>
      </c>
      <c r="H37" s="79">
        <f t="shared" si="5"/>
        <v>16531.25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14.375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14.375</v>
      </c>
      <c r="D42" s="79">
        <f>IF($B$30&lt;1,NA(),D34)</f>
        <v>-20</v>
      </c>
      <c r="E42" s="79">
        <f>IF($B$30&lt;1,NA(),E34)</f>
        <v>14.375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-425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425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19.6875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14.375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19.6875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-2.3125</v>
      </c>
    </row>
    <row r="61" spans="6:7" hidden="1">
      <c r="F61" s="78">
        <f>G54+G56/2</f>
        <v>22</v>
      </c>
      <c r="G61" s="78">
        <f>G55+G56/2</f>
        <v>41.6875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14.375</v>
      </c>
    </row>
    <row r="66" spans="1:23" hidden="1">
      <c r="F66" s="78">
        <f>F61</f>
        <v>22</v>
      </c>
      <c r="G66" s="78">
        <f>$D$20</f>
        <v>14.375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19.6875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-7.5599999999999999E-3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11.4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36.279360000000004</v>
      </c>
      <c r="U78" s="34">
        <f>SUM(U80:U479)</f>
        <v>-89.029439999999994</v>
      </c>
      <c r="V78" s="34">
        <f t="shared" ref="V78:W78" si="11">SUM(V80:V479)</f>
        <v>6.8930784000000003</v>
      </c>
      <c r="W78" s="34">
        <f t="shared" si="11"/>
        <v>9.5234687999999998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1.56E-3</v>
      </c>
      <c r="S80" s="32">
        <f>IF(R80&lt;0,-1*IF(ABS(R80)&gt;$N$75,$M$75,$M$75*ABS(R80)/$N$75),IF(ABS(R80)&gt;$N$75,$M$75,$M$75*ABS(R80)/$N$75))</f>
        <v>3182.3999999999996</v>
      </c>
      <c r="T80" s="15">
        <f>IF(R80&lt;0,0,Q80*S80)/1000</f>
        <v>9.069840000000001</v>
      </c>
      <c r="U80" s="15">
        <f>IF(R80&gt;0,0,Q80*S80)/1000</f>
        <v>0</v>
      </c>
      <c r="V80" s="15">
        <f>T80*P80/100</f>
        <v>1.7232696000000001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0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-1.4799999999999993E-3</v>
      </c>
      <c r="S81" s="32">
        <f t="shared" ref="S81:S144" si="14">IF(R81&lt;0,-1*IF(ABS(R81)&gt;$N$75,$M$75,$M$75*ABS(R81)/$N$75),IF(ABS(R81)&gt;$N$75,$M$75,$M$75*ABS(R81)/$N$75))</f>
        <v>-3019.1999999999985</v>
      </c>
      <c r="T81" s="15">
        <f t="shared" ref="T81:T144" si="15">IF(R81&lt;0,0,Q81*S81)/1000</f>
        <v>0</v>
      </c>
      <c r="U81" s="15">
        <f t="shared" ref="U81:U144" si="16">IF(R81&gt;0,0,Q81*S81)/1000</f>
        <v>-8.604719999999995</v>
      </c>
      <c r="V81" s="15">
        <f t="shared" ref="V81:V144" si="17">T81*P81/100</f>
        <v>0</v>
      </c>
      <c r="W81" s="15">
        <f t="shared" ref="W81:W144" si="18">U81*P81/100</f>
        <v>-0.54496559999999994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-4.5199999999999997E-3</v>
      </c>
      <c r="S82" s="32">
        <f t="shared" si="14"/>
        <v>-4200</v>
      </c>
      <c r="T82" s="15">
        <f t="shared" si="15"/>
        <v>0</v>
      </c>
      <c r="U82" s="15">
        <f t="shared" si="16"/>
        <v>-11.97</v>
      </c>
      <c r="V82" s="15">
        <f t="shared" si="17"/>
        <v>0</v>
      </c>
      <c r="W82" s="15">
        <f t="shared" si="18"/>
        <v>0.75809999999999977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2.4000000000000001E-4</v>
      </c>
      <c r="E83" s="95">
        <f>F20</f>
        <v>12.5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7.5599999999999999E-3</v>
      </c>
      <c r="K83" s="17">
        <f>IF(J83&lt;N75,H83,IF(J83&lt;(N75+C83),H83+(J83-N75)*I83/C83,0.9))</f>
        <v>0.9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-7.5599999999999999E-3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1.56E-3</v>
      </c>
      <c r="S84" s="32">
        <f t="shared" si="14"/>
        <v>3182.3999999999996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1.56E-3</v>
      </c>
      <c r="S85" s="32">
        <f t="shared" si="14"/>
        <v>3182.3999999999996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1.56E-3</v>
      </c>
      <c r="S86" s="32">
        <f t="shared" si="14"/>
        <v>3182.3999999999996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413.6</v>
      </c>
      <c r="J87" s="18">
        <f>G70</f>
        <v>19.6875</v>
      </c>
      <c r="K87" s="36">
        <f>G70</f>
        <v>19.6875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1.56E-3</v>
      </c>
      <c r="S87" s="32">
        <f t="shared" si="14"/>
        <v>3182.3999999999996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1.56E-3</v>
      </c>
      <c r="S88" s="32">
        <f t="shared" si="14"/>
        <v>3182.3999999999996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1.56E-3</v>
      </c>
      <c r="S89" s="32">
        <f t="shared" si="14"/>
        <v>3182.3999999999996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1.56E-3</v>
      </c>
      <c r="S90" s="32">
        <f t="shared" si="14"/>
        <v>3182.3999999999996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98.436800000000005</v>
      </c>
      <c r="C91" s="18">
        <f>IFERROR(B91*K87/100,0)</f>
        <v>19.379745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1.56E-3</v>
      </c>
      <c r="S91" s="32">
        <f t="shared" si="14"/>
        <v>3182.3999999999996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1.56E-3</v>
      </c>
      <c r="S92" s="32">
        <f t="shared" si="14"/>
        <v>3182.3999999999996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1.56E-3</v>
      </c>
      <c r="S93" s="32">
        <f t="shared" si="14"/>
        <v>3182.3999999999996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1.56E-3</v>
      </c>
      <c r="S94" s="32">
        <f t="shared" si="14"/>
        <v>3182.3999999999996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1.56E-3</v>
      </c>
      <c r="S95" s="32">
        <f t="shared" si="14"/>
        <v>3182.3999999999996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1.56E-3</v>
      </c>
      <c r="S96" s="32">
        <f t="shared" si="14"/>
        <v>3182.3999999999996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15</v>
      </c>
      <c r="B97" s="37">
        <f>C91+V78+W78</f>
        <v>35.796292199999996</v>
      </c>
      <c r="C97" s="37">
        <f>B91+T78+U78</f>
        <v>45.686720000000008</v>
      </c>
      <c r="D97" s="51">
        <f>K83</f>
        <v>0.9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1.56E-3</v>
      </c>
      <c r="S97" s="32">
        <f t="shared" si="14"/>
        <v>3182.3999999999996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1.56E-3</v>
      </c>
      <c r="S98" s="32">
        <f t="shared" si="14"/>
        <v>3182.3999999999996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1.56E-3</v>
      </c>
      <c r="S99" s="32">
        <f t="shared" si="14"/>
        <v>3182.3999999999996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1.56E-3</v>
      </c>
      <c r="S100" s="32">
        <f t="shared" si="14"/>
        <v>3182.3999999999996</v>
      </c>
      <c r="T100" s="15">
        <f t="shared" si="15"/>
        <v>9.069840000000001</v>
      </c>
      <c r="U100" s="15">
        <f t="shared" si="16"/>
        <v>0</v>
      </c>
      <c r="V100" s="15">
        <f t="shared" si="17"/>
        <v>1.7232696000000001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1.56E-3</v>
      </c>
      <c r="S101" s="32">
        <f t="shared" si="14"/>
        <v>3182.3999999999996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1.56E-3</v>
      </c>
      <c r="S102" s="32">
        <f t="shared" si="14"/>
        <v>3182.3999999999996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-7.5599999999999999E-3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1.56E-3</v>
      </c>
      <c r="S104" s="32">
        <f t="shared" si="14"/>
        <v>3182.3999999999996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1.56E-3</v>
      </c>
      <c r="S105" s="32">
        <f t="shared" si="14"/>
        <v>3182.3999999999996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1.56E-3</v>
      </c>
      <c r="S106" s="32">
        <f t="shared" si="14"/>
        <v>3182.3999999999996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1.56E-3</v>
      </c>
      <c r="S107" s="32">
        <f t="shared" si="14"/>
        <v>3182.3999999999996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1.56E-3</v>
      </c>
      <c r="S108" s="32">
        <f t="shared" si="14"/>
        <v>3182.3999999999996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1.56E-3</v>
      </c>
      <c r="S109" s="32">
        <f t="shared" si="14"/>
        <v>3182.3999999999996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1.56E-3</v>
      </c>
      <c r="S110" s="32">
        <f t="shared" si="14"/>
        <v>3182.3999999999996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1.56E-3</v>
      </c>
      <c r="S111" s="32">
        <f t="shared" si="14"/>
        <v>3182.3999999999996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1.56E-3</v>
      </c>
      <c r="S112" s="32">
        <f t="shared" si="14"/>
        <v>3182.3999999999996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1.56E-3</v>
      </c>
      <c r="S113" s="32">
        <f t="shared" si="14"/>
        <v>3182.3999999999996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1.56E-3</v>
      </c>
      <c r="S114" s="32">
        <f t="shared" si="14"/>
        <v>3182.3999999999996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1.56E-3</v>
      </c>
      <c r="S115" s="32">
        <f t="shared" si="14"/>
        <v>3182.3999999999996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1.56E-3</v>
      </c>
      <c r="S116" s="32">
        <f t="shared" si="14"/>
        <v>3182.3999999999996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1.56E-3</v>
      </c>
      <c r="S117" s="32">
        <f t="shared" si="14"/>
        <v>3182.3999999999996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1.56E-3</v>
      </c>
      <c r="S118" s="32">
        <f t="shared" si="14"/>
        <v>3182.3999999999996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1.56E-3</v>
      </c>
      <c r="S119" s="32">
        <f t="shared" si="14"/>
        <v>3182.3999999999996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1.56E-3</v>
      </c>
      <c r="S120" s="32">
        <f t="shared" si="14"/>
        <v>3182.3999999999996</v>
      </c>
      <c r="T120" s="15">
        <f t="shared" si="15"/>
        <v>9.069840000000001</v>
      </c>
      <c r="U120" s="15">
        <f t="shared" si="16"/>
        <v>0</v>
      </c>
      <c r="V120" s="15">
        <f t="shared" si="17"/>
        <v>1.7232696000000001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1.56E-3</v>
      </c>
      <c r="S121" s="32">
        <f t="shared" si="14"/>
        <v>3182.3999999999996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1.56E-3</v>
      </c>
      <c r="S122" s="32">
        <f t="shared" si="14"/>
        <v>3182.3999999999996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-7.5599999999999999E-3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1.56E-3</v>
      </c>
      <c r="S124" s="32">
        <f t="shared" si="14"/>
        <v>3182.3999999999996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1.56E-3</v>
      </c>
      <c r="S125" s="32">
        <f t="shared" si="14"/>
        <v>3182.3999999999996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1.56E-3</v>
      </c>
      <c r="S126" s="32">
        <f t="shared" si="14"/>
        <v>3182.3999999999996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1.56E-3</v>
      </c>
      <c r="S127" s="32">
        <f t="shared" si="14"/>
        <v>3182.3999999999996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1.56E-3</v>
      </c>
      <c r="S128" s="32">
        <f t="shared" si="14"/>
        <v>3182.3999999999996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1.56E-3</v>
      </c>
      <c r="S129" s="32">
        <f t="shared" si="14"/>
        <v>3182.3999999999996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1.56E-3</v>
      </c>
      <c r="S130" s="32">
        <f t="shared" si="14"/>
        <v>3182.3999999999996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1.56E-3</v>
      </c>
      <c r="S131" s="32">
        <f t="shared" si="14"/>
        <v>3182.3999999999996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1.56E-3</v>
      </c>
      <c r="S132" s="32">
        <f t="shared" si="14"/>
        <v>3182.3999999999996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1.56E-3</v>
      </c>
      <c r="S133" s="32">
        <f t="shared" si="14"/>
        <v>3182.3999999999996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1.56E-3</v>
      </c>
      <c r="S134" s="32">
        <f t="shared" si="14"/>
        <v>3182.3999999999996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1.56E-3</v>
      </c>
      <c r="S135" s="32">
        <f t="shared" si="14"/>
        <v>3182.3999999999996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1.56E-3</v>
      </c>
      <c r="S136" s="32">
        <f t="shared" si="14"/>
        <v>3182.3999999999996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1.56E-3</v>
      </c>
      <c r="S137" s="32">
        <f t="shared" si="14"/>
        <v>3182.3999999999996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1.56E-3</v>
      </c>
      <c r="S138" s="32">
        <f t="shared" si="14"/>
        <v>3182.3999999999996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1.56E-3</v>
      </c>
      <c r="S139" s="32">
        <f t="shared" si="14"/>
        <v>3182.3999999999996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1.56E-3</v>
      </c>
      <c r="S140" s="32">
        <f t="shared" si="14"/>
        <v>3182.3999999999996</v>
      </c>
      <c r="T140" s="15">
        <f t="shared" si="15"/>
        <v>9.069840000000001</v>
      </c>
      <c r="U140" s="15">
        <f t="shared" si="16"/>
        <v>0</v>
      </c>
      <c r="V140" s="15">
        <f t="shared" si="17"/>
        <v>1.7232696000000001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0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-1.4799999999999998E-3</v>
      </c>
      <c r="S141" s="32">
        <f t="shared" si="14"/>
        <v>-3019.1999999999994</v>
      </c>
      <c r="T141" s="15">
        <f t="shared" si="15"/>
        <v>0</v>
      </c>
      <c r="U141" s="15">
        <f t="shared" si="16"/>
        <v>-8.6047199999999986</v>
      </c>
      <c r="V141" s="15">
        <f t="shared" si="17"/>
        <v>0</v>
      </c>
      <c r="W141" s="15">
        <f t="shared" si="18"/>
        <v>-0.54496560000000005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-4.5199999999999997E-3</v>
      </c>
      <c r="S142" s="32">
        <f t="shared" si="14"/>
        <v>-4200</v>
      </c>
      <c r="T142" s="15">
        <f t="shared" si="15"/>
        <v>0</v>
      </c>
      <c r="U142" s="15">
        <f t="shared" si="16"/>
        <v>-11.97</v>
      </c>
      <c r="V142" s="15">
        <f t="shared" si="17"/>
        <v>0</v>
      </c>
      <c r="W142" s="15">
        <f t="shared" si="18"/>
        <v>0.7581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-7.5599999999999999E-3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1.56E-3</v>
      </c>
      <c r="S144" s="32">
        <f t="shared" si="14"/>
        <v>3182.3999999999996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1.56E-3</v>
      </c>
      <c r="S145" s="32">
        <f t="shared" ref="S145:S208" si="21">IF(R145&lt;0,-1*IF(ABS(R145)&gt;$N$75,$M$75,$M$75*ABS(R145)/$N$75),IF(ABS(R145)&gt;$N$75,$M$75,$M$75*ABS(R145)/$N$75))</f>
        <v>3182.3999999999996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1.56E-3</v>
      </c>
      <c r="S146" s="32">
        <f t="shared" si="21"/>
        <v>3182.3999999999996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1.56E-3</v>
      </c>
      <c r="S147" s="32">
        <f t="shared" si="21"/>
        <v>3182.3999999999996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1.56E-3</v>
      </c>
      <c r="S148" s="32">
        <f t="shared" si="21"/>
        <v>3182.3999999999996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1.56E-3</v>
      </c>
      <c r="S149" s="32">
        <f t="shared" si="21"/>
        <v>3182.3999999999996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1.56E-3</v>
      </c>
      <c r="S150" s="32">
        <f t="shared" si="21"/>
        <v>3182.3999999999996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1.56E-3</v>
      </c>
      <c r="S151" s="32">
        <f t="shared" si="21"/>
        <v>3182.3999999999996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1.56E-3</v>
      </c>
      <c r="S152" s="32">
        <f t="shared" si="21"/>
        <v>3182.3999999999996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1.56E-3</v>
      </c>
      <c r="S153" s="32">
        <f t="shared" si="21"/>
        <v>3182.3999999999996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1.56E-3</v>
      </c>
      <c r="S154" s="32">
        <f t="shared" si="21"/>
        <v>3182.3999999999996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1.56E-3</v>
      </c>
      <c r="S155" s="32">
        <f t="shared" si="21"/>
        <v>3182.3999999999996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1.56E-3</v>
      </c>
      <c r="S156" s="32">
        <f t="shared" si="21"/>
        <v>3182.3999999999996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1.56E-3</v>
      </c>
      <c r="S157" s="32">
        <f t="shared" si="21"/>
        <v>3182.3999999999996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1.56E-3</v>
      </c>
      <c r="S158" s="32">
        <f t="shared" si="21"/>
        <v>3182.3999999999996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1.56E-3</v>
      </c>
      <c r="S159" s="32">
        <f t="shared" si="21"/>
        <v>3182.3999999999996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1.56E-3</v>
      </c>
      <c r="S160" s="32">
        <f t="shared" si="21"/>
        <v>3182.3999999999996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1.56E-3</v>
      </c>
      <c r="S161" s="32">
        <f t="shared" si="21"/>
        <v>3182.3999999999996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1.56E-3</v>
      </c>
      <c r="S162" s="32">
        <f t="shared" si="21"/>
        <v>3182.3999999999996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1.56E-3</v>
      </c>
      <c r="S163" s="32">
        <f t="shared" si="21"/>
        <v>3182.3999999999996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1.56E-3</v>
      </c>
      <c r="S164" s="32">
        <f t="shared" si="21"/>
        <v>3182.3999999999996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1.56E-3</v>
      </c>
      <c r="S165" s="32">
        <f t="shared" si="21"/>
        <v>3182.3999999999996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1.56E-3</v>
      </c>
      <c r="S166" s="32">
        <f t="shared" si="21"/>
        <v>3182.3999999999996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1.56E-3</v>
      </c>
      <c r="S167" s="32">
        <f t="shared" si="21"/>
        <v>3182.3999999999996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1.56E-3</v>
      </c>
      <c r="S168" s="32">
        <f t="shared" si="21"/>
        <v>3182.3999999999996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1.56E-3</v>
      </c>
      <c r="S169" s="32">
        <f t="shared" si="21"/>
        <v>3182.3999999999996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1.56E-3</v>
      </c>
      <c r="S170" s="32">
        <f t="shared" si="21"/>
        <v>3182.3999999999996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1.56E-3</v>
      </c>
      <c r="S171" s="32">
        <f t="shared" si="21"/>
        <v>3182.3999999999996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1.56E-3</v>
      </c>
      <c r="S172" s="32">
        <f t="shared" si="21"/>
        <v>3182.3999999999996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1.56E-3</v>
      </c>
      <c r="S173" s="32">
        <f t="shared" si="21"/>
        <v>3182.3999999999996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1.56E-3</v>
      </c>
      <c r="S174" s="32">
        <f t="shared" si="21"/>
        <v>3182.3999999999996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1.56E-3</v>
      </c>
      <c r="S175" s="32">
        <f t="shared" si="21"/>
        <v>3182.3999999999996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1.56E-3</v>
      </c>
      <c r="S176" s="32">
        <f t="shared" si="21"/>
        <v>3182.3999999999996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1.56E-3</v>
      </c>
      <c r="S177" s="32">
        <f t="shared" si="21"/>
        <v>3182.3999999999996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1.56E-3</v>
      </c>
      <c r="S178" s="32">
        <f t="shared" si="21"/>
        <v>3182.3999999999996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1.56E-3</v>
      </c>
      <c r="S179" s="32">
        <f t="shared" si="21"/>
        <v>3182.3999999999996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1.56E-3</v>
      </c>
      <c r="S180" s="32">
        <f t="shared" si="21"/>
        <v>3182.3999999999996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1.56E-3</v>
      </c>
      <c r="S181" s="32">
        <f t="shared" si="21"/>
        <v>3182.3999999999996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1.56E-3</v>
      </c>
      <c r="S182" s="32">
        <f t="shared" si="21"/>
        <v>3182.3999999999996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1.56E-3</v>
      </c>
      <c r="S183" s="32">
        <f t="shared" si="21"/>
        <v>3182.3999999999996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1.56E-3</v>
      </c>
      <c r="S184" s="32">
        <f t="shared" si="21"/>
        <v>3182.3999999999996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1.56E-3</v>
      </c>
      <c r="S185" s="32">
        <f t="shared" si="21"/>
        <v>3182.3999999999996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1.56E-3</v>
      </c>
      <c r="S186" s="32">
        <f t="shared" si="21"/>
        <v>3182.3999999999996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1.56E-3</v>
      </c>
      <c r="S187" s="32">
        <f t="shared" si="21"/>
        <v>3182.3999999999996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1.56E-3</v>
      </c>
      <c r="S188" s="32">
        <f t="shared" si="21"/>
        <v>3182.3999999999996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1.56E-3</v>
      </c>
      <c r="S189" s="32">
        <f t="shared" si="21"/>
        <v>3182.3999999999996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1.56E-3</v>
      </c>
      <c r="S190" s="32">
        <f t="shared" si="21"/>
        <v>3182.3999999999996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1.56E-3</v>
      </c>
      <c r="S191" s="32">
        <f t="shared" si="21"/>
        <v>3182.3999999999996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1.56E-3</v>
      </c>
      <c r="S192" s="32">
        <f t="shared" si="21"/>
        <v>3182.3999999999996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1.56E-3</v>
      </c>
      <c r="S193" s="32">
        <f t="shared" si="21"/>
        <v>3182.3999999999996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1.56E-3</v>
      </c>
      <c r="S194" s="32">
        <f t="shared" si="21"/>
        <v>3182.3999999999996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1.56E-3</v>
      </c>
      <c r="S195" s="32">
        <f t="shared" si="21"/>
        <v>3182.3999999999996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1.56E-3</v>
      </c>
      <c r="S196" s="32">
        <f t="shared" si="21"/>
        <v>3182.3999999999996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1.56E-3</v>
      </c>
      <c r="S197" s="32">
        <f t="shared" si="21"/>
        <v>3182.3999999999996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1.56E-3</v>
      </c>
      <c r="S198" s="32">
        <f t="shared" si="21"/>
        <v>3182.3999999999996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1.56E-3</v>
      </c>
      <c r="S199" s="32">
        <f t="shared" si="21"/>
        <v>3182.3999999999996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1.56E-3</v>
      </c>
      <c r="S200" s="32">
        <f t="shared" si="21"/>
        <v>3182.3999999999996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1.56E-3</v>
      </c>
      <c r="S201" s="32">
        <f t="shared" si="21"/>
        <v>3182.3999999999996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1.56E-3</v>
      </c>
      <c r="S202" s="32">
        <f t="shared" si="21"/>
        <v>3182.3999999999996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1.56E-3</v>
      </c>
      <c r="S203" s="32">
        <f t="shared" si="21"/>
        <v>3182.3999999999996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1.56E-3</v>
      </c>
      <c r="S204" s="32">
        <f t="shared" si="21"/>
        <v>3182.3999999999996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1.56E-3</v>
      </c>
      <c r="S205" s="32">
        <f t="shared" si="21"/>
        <v>3182.3999999999996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1.56E-3</v>
      </c>
      <c r="S206" s="32">
        <f t="shared" si="21"/>
        <v>3182.3999999999996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1.56E-3</v>
      </c>
      <c r="S207" s="32">
        <f t="shared" si="21"/>
        <v>3182.3999999999996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1.56E-3</v>
      </c>
      <c r="S208" s="32">
        <f t="shared" si="21"/>
        <v>3182.3999999999996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1.56E-3</v>
      </c>
      <c r="S209" s="32">
        <f t="shared" ref="S209:S272" si="28">IF(R209&lt;0,-1*IF(ABS(R209)&gt;$N$75,$M$75,$M$75*ABS(R209)/$N$75),IF(ABS(R209)&gt;$N$75,$M$75,$M$75*ABS(R209)/$N$75))</f>
        <v>3182.3999999999996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1.56E-3</v>
      </c>
      <c r="S210" s="32">
        <f t="shared" si="28"/>
        <v>3182.3999999999996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1.56E-3</v>
      </c>
      <c r="S211" s="32">
        <f t="shared" si="28"/>
        <v>3182.3999999999996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1.56E-3</v>
      </c>
      <c r="S212" s="32">
        <f t="shared" si="28"/>
        <v>3182.3999999999996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1.56E-3</v>
      </c>
      <c r="S213" s="32">
        <f t="shared" si="28"/>
        <v>3182.3999999999996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1.56E-3</v>
      </c>
      <c r="S214" s="32">
        <f t="shared" si="28"/>
        <v>3182.3999999999996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1.56E-3</v>
      </c>
      <c r="S215" s="32">
        <f t="shared" si="28"/>
        <v>3182.3999999999996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1.56E-3</v>
      </c>
      <c r="S216" s="32">
        <f t="shared" si="28"/>
        <v>3182.3999999999996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1.56E-3</v>
      </c>
      <c r="S217" s="32">
        <f t="shared" si="28"/>
        <v>3182.3999999999996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1.56E-3</v>
      </c>
      <c r="S218" s="32">
        <f t="shared" si="28"/>
        <v>3182.3999999999996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1.56E-3</v>
      </c>
      <c r="S219" s="32">
        <f t="shared" si="28"/>
        <v>3182.3999999999996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1.56E-3</v>
      </c>
      <c r="S220" s="32">
        <f t="shared" si="28"/>
        <v>3182.3999999999996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1.56E-3</v>
      </c>
      <c r="S221" s="32">
        <f t="shared" si="28"/>
        <v>3182.3999999999996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1.56E-3</v>
      </c>
      <c r="S222" s="32">
        <f t="shared" si="28"/>
        <v>3182.3999999999996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1.56E-3</v>
      </c>
      <c r="S223" s="32">
        <f t="shared" si="28"/>
        <v>3182.3999999999996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1.56E-3</v>
      </c>
      <c r="S224" s="32">
        <f t="shared" si="28"/>
        <v>3182.3999999999996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1.56E-3</v>
      </c>
      <c r="S225" s="32">
        <f t="shared" si="28"/>
        <v>3182.3999999999996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1.56E-3</v>
      </c>
      <c r="S226" s="32">
        <f t="shared" si="28"/>
        <v>3182.3999999999996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1.56E-3</v>
      </c>
      <c r="S227" s="32">
        <f t="shared" si="28"/>
        <v>3182.3999999999996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1.56E-3</v>
      </c>
      <c r="S228" s="32">
        <f t="shared" si="28"/>
        <v>3182.3999999999996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1.56E-3</v>
      </c>
      <c r="S229" s="32">
        <f t="shared" si="28"/>
        <v>3182.3999999999996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1.56E-3</v>
      </c>
      <c r="S230" s="32">
        <f t="shared" si="28"/>
        <v>3182.3999999999996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1.56E-3</v>
      </c>
      <c r="S231" s="32">
        <f t="shared" si="28"/>
        <v>3182.3999999999996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1.56E-3</v>
      </c>
      <c r="S232" s="32">
        <f t="shared" si="28"/>
        <v>3182.3999999999996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1.56E-3</v>
      </c>
      <c r="S233" s="32">
        <f t="shared" si="28"/>
        <v>3182.3999999999996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1.56E-3</v>
      </c>
      <c r="S234" s="32">
        <f t="shared" si="28"/>
        <v>3182.3999999999996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1.56E-3</v>
      </c>
      <c r="S235" s="32">
        <f t="shared" si="28"/>
        <v>3182.3999999999996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1.56E-3</v>
      </c>
      <c r="S236" s="32">
        <f t="shared" si="28"/>
        <v>3182.3999999999996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1.56E-3</v>
      </c>
      <c r="S237" s="32">
        <f t="shared" si="28"/>
        <v>3182.3999999999996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1.56E-3</v>
      </c>
      <c r="S238" s="32">
        <f t="shared" si="28"/>
        <v>3182.3999999999996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1.56E-3</v>
      </c>
      <c r="S239" s="32">
        <f t="shared" si="28"/>
        <v>3182.3999999999996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1.56E-3</v>
      </c>
      <c r="S240" s="32">
        <f t="shared" si="28"/>
        <v>3182.3999999999996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1.56E-3</v>
      </c>
      <c r="S241" s="32">
        <f t="shared" si="28"/>
        <v>3182.3999999999996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1.56E-3</v>
      </c>
      <c r="S242" s="32">
        <f t="shared" si="28"/>
        <v>3182.3999999999996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1.56E-3</v>
      </c>
      <c r="S243" s="32">
        <f t="shared" si="28"/>
        <v>3182.3999999999996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1.56E-3</v>
      </c>
      <c r="S244" s="32">
        <f t="shared" si="28"/>
        <v>3182.3999999999996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1.56E-3</v>
      </c>
      <c r="S245" s="32">
        <f t="shared" si="28"/>
        <v>3182.3999999999996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1.56E-3</v>
      </c>
      <c r="S246" s="32">
        <f t="shared" si="28"/>
        <v>3182.3999999999996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1.56E-3</v>
      </c>
      <c r="S247" s="32">
        <f t="shared" si="28"/>
        <v>3182.3999999999996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1.56E-3</v>
      </c>
      <c r="S248" s="32">
        <f t="shared" si="28"/>
        <v>3182.3999999999996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1.56E-3</v>
      </c>
      <c r="S249" s="32">
        <f t="shared" si="28"/>
        <v>3182.3999999999996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1.56E-3</v>
      </c>
      <c r="S250" s="32">
        <f t="shared" si="28"/>
        <v>3182.3999999999996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1.56E-3</v>
      </c>
      <c r="S251" s="32">
        <f t="shared" si="28"/>
        <v>3182.3999999999996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1.56E-3</v>
      </c>
      <c r="S252" s="32">
        <f t="shared" si="28"/>
        <v>3182.3999999999996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1.56E-3</v>
      </c>
      <c r="S253" s="32">
        <f t="shared" si="28"/>
        <v>3182.3999999999996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1.56E-3</v>
      </c>
      <c r="S254" s="32">
        <f t="shared" si="28"/>
        <v>3182.3999999999996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1.56E-3</v>
      </c>
      <c r="S255" s="32">
        <f t="shared" si="28"/>
        <v>3182.3999999999996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1.56E-3</v>
      </c>
      <c r="S256" s="32">
        <f t="shared" si="28"/>
        <v>3182.3999999999996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1.56E-3</v>
      </c>
      <c r="S257" s="32">
        <f t="shared" si="28"/>
        <v>3182.3999999999996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1.56E-3</v>
      </c>
      <c r="S258" s="32">
        <f t="shared" si="28"/>
        <v>3182.3999999999996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1.56E-3</v>
      </c>
      <c r="S259" s="32">
        <f t="shared" si="28"/>
        <v>3182.3999999999996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1.56E-3</v>
      </c>
      <c r="S260" s="32">
        <f t="shared" si="28"/>
        <v>3182.3999999999996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1.56E-3</v>
      </c>
      <c r="S261" s="32">
        <f t="shared" si="28"/>
        <v>3182.3999999999996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1.56E-3</v>
      </c>
      <c r="S262" s="32">
        <f t="shared" si="28"/>
        <v>3182.3999999999996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1.56E-3</v>
      </c>
      <c r="S263" s="32">
        <f t="shared" si="28"/>
        <v>3182.3999999999996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1.56E-3</v>
      </c>
      <c r="S264" s="32">
        <f t="shared" si="28"/>
        <v>3182.3999999999996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1.56E-3</v>
      </c>
      <c r="S265" s="32">
        <f t="shared" si="28"/>
        <v>3182.3999999999996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1.56E-3</v>
      </c>
      <c r="S266" s="32">
        <f t="shared" si="28"/>
        <v>3182.3999999999996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1.56E-3</v>
      </c>
      <c r="S267" s="32">
        <f t="shared" si="28"/>
        <v>3182.3999999999996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1.56E-3</v>
      </c>
      <c r="S268" s="32">
        <f t="shared" si="28"/>
        <v>3182.3999999999996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1.56E-3</v>
      </c>
      <c r="S269" s="32">
        <f t="shared" si="28"/>
        <v>3182.3999999999996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1.56E-3</v>
      </c>
      <c r="S270" s="32">
        <f t="shared" si="28"/>
        <v>3182.3999999999996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1.56E-3</v>
      </c>
      <c r="S271" s="32">
        <f t="shared" si="28"/>
        <v>3182.3999999999996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1.56E-3</v>
      </c>
      <c r="S272" s="32">
        <f t="shared" si="28"/>
        <v>3182.3999999999996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1.56E-3</v>
      </c>
      <c r="S273" s="32">
        <f t="shared" ref="S273:S336" si="35">IF(R273&lt;0,-1*IF(ABS(R273)&gt;$N$75,$M$75,$M$75*ABS(R273)/$N$75),IF(ABS(R273)&gt;$N$75,$M$75,$M$75*ABS(R273)/$N$75))</f>
        <v>3182.3999999999996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1.56E-3</v>
      </c>
      <c r="S274" s="32">
        <f t="shared" si="35"/>
        <v>3182.3999999999996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1.56E-3</v>
      </c>
      <c r="S275" s="32">
        <f t="shared" si="35"/>
        <v>3182.3999999999996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1.56E-3</v>
      </c>
      <c r="S276" s="32">
        <f t="shared" si="35"/>
        <v>3182.3999999999996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1.56E-3</v>
      </c>
      <c r="S277" s="32">
        <f t="shared" si="35"/>
        <v>3182.3999999999996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1.56E-3</v>
      </c>
      <c r="S278" s="32">
        <f t="shared" si="35"/>
        <v>3182.3999999999996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1.56E-3</v>
      </c>
      <c r="S279" s="32">
        <f t="shared" si="35"/>
        <v>3182.3999999999996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1.56E-3</v>
      </c>
      <c r="S280" s="32">
        <f t="shared" si="35"/>
        <v>3182.3999999999996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1.56E-3</v>
      </c>
      <c r="S281" s="32">
        <f t="shared" si="35"/>
        <v>3182.3999999999996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1.56E-3</v>
      </c>
      <c r="S282" s="32">
        <f t="shared" si="35"/>
        <v>3182.3999999999996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1.56E-3</v>
      </c>
      <c r="S283" s="32">
        <f t="shared" si="35"/>
        <v>3182.3999999999996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1.56E-3</v>
      </c>
      <c r="S284" s="32">
        <f t="shared" si="35"/>
        <v>3182.3999999999996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1.56E-3</v>
      </c>
      <c r="S285" s="32">
        <f t="shared" si="35"/>
        <v>3182.3999999999996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1.56E-3</v>
      </c>
      <c r="S286" s="32">
        <f t="shared" si="35"/>
        <v>3182.3999999999996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1.56E-3</v>
      </c>
      <c r="S287" s="32">
        <f t="shared" si="35"/>
        <v>3182.3999999999996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1.56E-3</v>
      </c>
      <c r="S288" s="32">
        <f t="shared" si="35"/>
        <v>3182.3999999999996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1.56E-3</v>
      </c>
      <c r="S289" s="32">
        <f t="shared" si="35"/>
        <v>3182.3999999999996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1.56E-3</v>
      </c>
      <c r="S290" s="32">
        <f t="shared" si="35"/>
        <v>3182.3999999999996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1.56E-3</v>
      </c>
      <c r="S291" s="32">
        <f t="shared" si="35"/>
        <v>3182.3999999999996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1.56E-3</v>
      </c>
      <c r="S292" s="32">
        <f t="shared" si="35"/>
        <v>3182.3999999999996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1.56E-3</v>
      </c>
      <c r="S293" s="32">
        <f t="shared" si="35"/>
        <v>3182.3999999999996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1.56E-3</v>
      </c>
      <c r="S294" s="32">
        <f t="shared" si="35"/>
        <v>3182.3999999999996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1.56E-3</v>
      </c>
      <c r="S295" s="32">
        <f t="shared" si="35"/>
        <v>3182.3999999999996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1.56E-3</v>
      </c>
      <c r="S296" s="32">
        <f t="shared" si="35"/>
        <v>3182.3999999999996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1.56E-3</v>
      </c>
      <c r="S297" s="32">
        <f t="shared" si="35"/>
        <v>3182.3999999999996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1.56E-3</v>
      </c>
      <c r="S298" s="32">
        <f t="shared" si="35"/>
        <v>3182.3999999999996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1.56E-3</v>
      </c>
      <c r="S299" s="32">
        <f t="shared" si="35"/>
        <v>3182.3999999999996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1.56E-3</v>
      </c>
      <c r="S300" s="32">
        <f t="shared" si="35"/>
        <v>3182.3999999999996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1.56E-3</v>
      </c>
      <c r="S301" s="32">
        <f t="shared" si="35"/>
        <v>3182.3999999999996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1.56E-3</v>
      </c>
      <c r="S302" s="32">
        <f t="shared" si="35"/>
        <v>3182.3999999999996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1.56E-3</v>
      </c>
      <c r="S303" s="32">
        <f t="shared" si="35"/>
        <v>3182.3999999999996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1.56E-3</v>
      </c>
      <c r="S304" s="32">
        <f t="shared" si="35"/>
        <v>3182.3999999999996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1.56E-3</v>
      </c>
      <c r="S305" s="32">
        <f t="shared" si="35"/>
        <v>3182.3999999999996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1.56E-3</v>
      </c>
      <c r="S306" s="32">
        <f t="shared" si="35"/>
        <v>3182.3999999999996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1.56E-3</v>
      </c>
      <c r="S307" s="32">
        <f t="shared" si="35"/>
        <v>3182.3999999999996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1.56E-3</v>
      </c>
      <c r="S308" s="32">
        <f t="shared" si="35"/>
        <v>3182.3999999999996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1.56E-3</v>
      </c>
      <c r="S309" s="32">
        <f t="shared" si="35"/>
        <v>3182.3999999999996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1.56E-3</v>
      </c>
      <c r="S310" s="32">
        <f t="shared" si="35"/>
        <v>3182.3999999999996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1.56E-3</v>
      </c>
      <c r="S311" s="32">
        <f t="shared" si="35"/>
        <v>3182.3999999999996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1.56E-3</v>
      </c>
      <c r="S312" s="32">
        <f t="shared" si="35"/>
        <v>3182.3999999999996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1.56E-3</v>
      </c>
      <c r="S313" s="32">
        <f t="shared" si="35"/>
        <v>3182.3999999999996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1.56E-3</v>
      </c>
      <c r="S314" s="32">
        <f t="shared" si="35"/>
        <v>3182.3999999999996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1.56E-3</v>
      </c>
      <c r="S315" s="32">
        <f t="shared" si="35"/>
        <v>3182.3999999999996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1.56E-3</v>
      </c>
      <c r="S316" s="32">
        <f t="shared" si="35"/>
        <v>3182.3999999999996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1.56E-3</v>
      </c>
      <c r="S317" s="32">
        <f t="shared" si="35"/>
        <v>3182.3999999999996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1.56E-3</v>
      </c>
      <c r="S318" s="32">
        <f t="shared" si="35"/>
        <v>3182.3999999999996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1.56E-3</v>
      </c>
      <c r="S319" s="32">
        <f t="shared" si="35"/>
        <v>3182.3999999999996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1.56E-3</v>
      </c>
      <c r="S320" s="32">
        <f t="shared" si="35"/>
        <v>3182.3999999999996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1.56E-3</v>
      </c>
      <c r="S321" s="32">
        <f t="shared" si="35"/>
        <v>3182.3999999999996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1.56E-3</v>
      </c>
      <c r="S322" s="32">
        <f t="shared" si="35"/>
        <v>3182.3999999999996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1.56E-3</v>
      </c>
      <c r="S323" s="32">
        <f t="shared" si="35"/>
        <v>3182.3999999999996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1.56E-3</v>
      </c>
      <c r="S324" s="32">
        <f t="shared" si="35"/>
        <v>3182.3999999999996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1.56E-3</v>
      </c>
      <c r="S325" s="32">
        <f t="shared" si="35"/>
        <v>3182.3999999999996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1.56E-3</v>
      </c>
      <c r="S326" s="32">
        <f t="shared" si="35"/>
        <v>3182.3999999999996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1.56E-3</v>
      </c>
      <c r="S327" s="32">
        <f t="shared" si="35"/>
        <v>3182.3999999999996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1.56E-3</v>
      </c>
      <c r="S328" s="32">
        <f t="shared" si="35"/>
        <v>3182.3999999999996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1.56E-3</v>
      </c>
      <c r="S329" s="32">
        <f t="shared" si="35"/>
        <v>3182.3999999999996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1.56E-3</v>
      </c>
      <c r="S330" s="32">
        <f t="shared" si="35"/>
        <v>3182.3999999999996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1.56E-3</v>
      </c>
      <c r="S331" s="32">
        <f t="shared" si="35"/>
        <v>3182.3999999999996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1.56E-3</v>
      </c>
      <c r="S332" s="32">
        <f t="shared" si="35"/>
        <v>3182.3999999999996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1.56E-3</v>
      </c>
      <c r="S333" s="32">
        <f t="shared" si="35"/>
        <v>3182.3999999999996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1.56E-3</v>
      </c>
      <c r="S334" s="32">
        <f t="shared" si="35"/>
        <v>3182.3999999999996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1.56E-3</v>
      </c>
      <c r="S335" s="32">
        <f t="shared" si="35"/>
        <v>3182.3999999999996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1.56E-3</v>
      </c>
      <c r="S336" s="32">
        <f t="shared" si="35"/>
        <v>3182.3999999999996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1.56E-3</v>
      </c>
      <c r="S337" s="32">
        <f t="shared" ref="S337:S400" si="42">IF(R337&lt;0,-1*IF(ABS(R337)&gt;$N$75,$M$75,$M$75*ABS(R337)/$N$75),IF(ABS(R337)&gt;$N$75,$M$75,$M$75*ABS(R337)/$N$75))</f>
        <v>3182.3999999999996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1.56E-3</v>
      </c>
      <c r="S338" s="32">
        <f t="shared" si="42"/>
        <v>3182.3999999999996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1.56E-3</v>
      </c>
      <c r="S339" s="32">
        <f t="shared" si="42"/>
        <v>3182.3999999999996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1.56E-3</v>
      </c>
      <c r="S340" s="32">
        <f t="shared" si="42"/>
        <v>3182.3999999999996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1.56E-3</v>
      </c>
      <c r="S341" s="32">
        <f t="shared" si="42"/>
        <v>3182.3999999999996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1.56E-3</v>
      </c>
      <c r="S342" s="32">
        <f t="shared" si="42"/>
        <v>3182.3999999999996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1.56E-3</v>
      </c>
      <c r="S343" s="32">
        <f t="shared" si="42"/>
        <v>3182.3999999999996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1.56E-3</v>
      </c>
      <c r="S344" s="32">
        <f t="shared" si="42"/>
        <v>3182.3999999999996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1.56E-3</v>
      </c>
      <c r="S345" s="32">
        <f t="shared" si="42"/>
        <v>3182.3999999999996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1.56E-3</v>
      </c>
      <c r="S346" s="32">
        <f t="shared" si="42"/>
        <v>3182.3999999999996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1.56E-3</v>
      </c>
      <c r="S347" s="32">
        <f t="shared" si="42"/>
        <v>3182.3999999999996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1.56E-3</v>
      </c>
      <c r="S348" s="32">
        <f t="shared" si="42"/>
        <v>3182.3999999999996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1.56E-3</v>
      </c>
      <c r="S349" s="32">
        <f t="shared" si="42"/>
        <v>3182.3999999999996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1.56E-3</v>
      </c>
      <c r="S350" s="32">
        <f t="shared" si="42"/>
        <v>3182.3999999999996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1.56E-3</v>
      </c>
      <c r="S351" s="32">
        <f t="shared" si="42"/>
        <v>3182.3999999999996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1.56E-3</v>
      </c>
      <c r="S352" s="32">
        <f t="shared" si="42"/>
        <v>3182.3999999999996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1.56E-3</v>
      </c>
      <c r="S353" s="32">
        <f t="shared" si="42"/>
        <v>3182.3999999999996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1.56E-3</v>
      </c>
      <c r="S354" s="32">
        <f t="shared" si="42"/>
        <v>3182.3999999999996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1.56E-3</v>
      </c>
      <c r="S355" s="32">
        <f t="shared" si="42"/>
        <v>3182.3999999999996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1.56E-3</v>
      </c>
      <c r="S356" s="32">
        <f t="shared" si="42"/>
        <v>3182.3999999999996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1.56E-3</v>
      </c>
      <c r="S357" s="32">
        <f t="shared" si="42"/>
        <v>3182.3999999999996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1.56E-3</v>
      </c>
      <c r="S358" s="32">
        <f t="shared" si="42"/>
        <v>3182.3999999999996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1.56E-3</v>
      </c>
      <c r="S359" s="32">
        <f t="shared" si="42"/>
        <v>3182.3999999999996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1.56E-3</v>
      </c>
      <c r="S360" s="32">
        <f t="shared" si="42"/>
        <v>3182.3999999999996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1.56E-3</v>
      </c>
      <c r="S361" s="32">
        <f t="shared" si="42"/>
        <v>3182.3999999999996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1.56E-3</v>
      </c>
      <c r="S362" s="32">
        <f t="shared" si="42"/>
        <v>3182.3999999999996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1.56E-3</v>
      </c>
      <c r="S363" s="32">
        <f t="shared" si="42"/>
        <v>3182.3999999999996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1.56E-3</v>
      </c>
      <c r="S364" s="32">
        <f t="shared" si="42"/>
        <v>3182.3999999999996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1.56E-3</v>
      </c>
      <c r="S365" s="32">
        <f t="shared" si="42"/>
        <v>3182.3999999999996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1.56E-3</v>
      </c>
      <c r="S366" s="32">
        <f t="shared" si="42"/>
        <v>3182.3999999999996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1.56E-3</v>
      </c>
      <c r="S367" s="32">
        <f t="shared" si="42"/>
        <v>3182.3999999999996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1.56E-3</v>
      </c>
      <c r="S368" s="32">
        <f t="shared" si="42"/>
        <v>3182.3999999999996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1.56E-3</v>
      </c>
      <c r="S369" s="32">
        <f t="shared" si="42"/>
        <v>3182.3999999999996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1.56E-3</v>
      </c>
      <c r="S370" s="32">
        <f t="shared" si="42"/>
        <v>3182.3999999999996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1.56E-3</v>
      </c>
      <c r="S371" s="32">
        <f t="shared" si="42"/>
        <v>3182.3999999999996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1.56E-3</v>
      </c>
      <c r="S372" s="32">
        <f t="shared" si="42"/>
        <v>3182.3999999999996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1.56E-3</v>
      </c>
      <c r="S373" s="32">
        <f t="shared" si="42"/>
        <v>3182.3999999999996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1.56E-3</v>
      </c>
      <c r="S374" s="32">
        <f t="shared" si="42"/>
        <v>3182.3999999999996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1.56E-3</v>
      </c>
      <c r="S375" s="32">
        <f t="shared" si="42"/>
        <v>3182.3999999999996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1.56E-3</v>
      </c>
      <c r="S376" s="32">
        <f t="shared" si="42"/>
        <v>3182.3999999999996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1.56E-3</v>
      </c>
      <c r="S377" s="32">
        <f t="shared" si="42"/>
        <v>3182.3999999999996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1.56E-3</v>
      </c>
      <c r="S378" s="32">
        <f t="shared" si="42"/>
        <v>3182.3999999999996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1.56E-3</v>
      </c>
      <c r="S379" s="32">
        <f t="shared" si="42"/>
        <v>3182.3999999999996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1.56E-3</v>
      </c>
      <c r="S380" s="32">
        <f t="shared" si="42"/>
        <v>3182.3999999999996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1.56E-3</v>
      </c>
      <c r="S381" s="32">
        <f t="shared" si="42"/>
        <v>3182.3999999999996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1.56E-3</v>
      </c>
      <c r="S382" s="32">
        <f t="shared" si="42"/>
        <v>3182.3999999999996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1.56E-3</v>
      </c>
      <c r="S383" s="32">
        <f t="shared" si="42"/>
        <v>3182.3999999999996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1.56E-3</v>
      </c>
      <c r="S384" s="32">
        <f t="shared" si="42"/>
        <v>3182.3999999999996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1.56E-3</v>
      </c>
      <c r="S385" s="32">
        <f t="shared" si="42"/>
        <v>3182.3999999999996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1.56E-3</v>
      </c>
      <c r="S386" s="32">
        <f t="shared" si="42"/>
        <v>3182.3999999999996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1.56E-3</v>
      </c>
      <c r="S387" s="32">
        <f t="shared" si="42"/>
        <v>3182.3999999999996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1.56E-3</v>
      </c>
      <c r="S388" s="32">
        <f t="shared" si="42"/>
        <v>3182.3999999999996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1.56E-3</v>
      </c>
      <c r="S389" s="32">
        <f t="shared" si="42"/>
        <v>3182.3999999999996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1.56E-3</v>
      </c>
      <c r="S390" s="32">
        <f t="shared" si="42"/>
        <v>3182.3999999999996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1.56E-3</v>
      </c>
      <c r="S391" s="32">
        <f t="shared" si="42"/>
        <v>3182.3999999999996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1.56E-3</v>
      </c>
      <c r="S392" s="32">
        <f t="shared" si="42"/>
        <v>3182.3999999999996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1.56E-3</v>
      </c>
      <c r="S393" s="32">
        <f t="shared" si="42"/>
        <v>3182.3999999999996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1.56E-3</v>
      </c>
      <c r="S394" s="32">
        <f t="shared" si="42"/>
        <v>3182.3999999999996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1.56E-3</v>
      </c>
      <c r="S395" s="32">
        <f t="shared" si="42"/>
        <v>3182.3999999999996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1.56E-3</v>
      </c>
      <c r="S396" s="32">
        <f t="shared" si="42"/>
        <v>3182.3999999999996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1.56E-3</v>
      </c>
      <c r="S397" s="32">
        <f t="shared" si="42"/>
        <v>3182.3999999999996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1.56E-3</v>
      </c>
      <c r="S398" s="32">
        <f t="shared" si="42"/>
        <v>3182.3999999999996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1.56E-3</v>
      </c>
      <c r="S399" s="32">
        <f t="shared" si="42"/>
        <v>3182.3999999999996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1.56E-3</v>
      </c>
      <c r="S400" s="32">
        <f t="shared" si="42"/>
        <v>3182.3999999999996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1.56E-3</v>
      </c>
      <c r="S401" s="32">
        <f t="shared" ref="S401:S464" si="49">IF(R401&lt;0,-1*IF(ABS(R401)&gt;$N$75,$M$75,$M$75*ABS(R401)/$N$75),IF(ABS(R401)&gt;$N$75,$M$75,$M$75*ABS(R401)/$N$75))</f>
        <v>3182.3999999999996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1.56E-3</v>
      </c>
      <c r="S402" s="32">
        <f t="shared" si="49"/>
        <v>3182.3999999999996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1.56E-3</v>
      </c>
      <c r="S403" s="32">
        <f t="shared" si="49"/>
        <v>3182.3999999999996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1.56E-3</v>
      </c>
      <c r="S404" s="32">
        <f t="shared" si="49"/>
        <v>3182.3999999999996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1.56E-3</v>
      </c>
      <c r="S405" s="32">
        <f t="shared" si="49"/>
        <v>3182.3999999999996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1.56E-3</v>
      </c>
      <c r="S406" s="32">
        <f t="shared" si="49"/>
        <v>3182.3999999999996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1.56E-3</v>
      </c>
      <c r="S407" s="32">
        <f t="shared" si="49"/>
        <v>3182.3999999999996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1.56E-3</v>
      </c>
      <c r="S408" s="32">
        <f t="shared" si="49"/>
        <v>3182.3999999999996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1.56E-3</v>
      </c>
      <c r="S409" s="32">
        <f t="shared" si="49"/>
        <v>3182.3999999999996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1.56E-3</v>
      </c>
      <c r="S410" s="32">
        <f t="shared" si="49"/>
        <v>3182.3999999999996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1.56E-3</v>
      </c>
      <c r="S411" s="32">
        <f t="shared" si="49"/>
        <v>3182.3999999999996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1.56E-3</v>
      </c>
      <c r="S412" s="32">
        <f t="shared" si="49"/>
        <v>3182.3999999999996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1.56E-3</v>
      </c>
      <c r="S413" s="32">
        <f t="shared" si="49"/>
        <v>3182.3999999999996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1.56E-3</v>
      </c>
      <c r="S414" s="32">
        <f t="shared" si="49"/>
        <v>3182.3999999999996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1.56E-3</v>
      </c>
      <c r="S415" s="32">
        <f t="shared" si="49"/>
        <v>3182.3999999999996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1.56E-3</v>
      </c>
      <c r="S416" s="32">
        <f t="shared" si="49"/>
        <v>3182.3999999999996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1.56E-3</v>
      </c>
      <c r="S417" s="32">
        <f t="shared" si="49"/>
        <v>3182.3999999999996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1.56E-3</v>
      </c>
      <c r="S418" s="32">
        <f t="shared" si="49"/>
        <v>3182.3999999999996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1.56E-3</v>
      </c>
      <c r="S419" s="32">
        <f t="shared" si="49"/>
        <v>3182.3999999999996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1.56E-3</v>
      </c>
      <c r="S420" s="32">
        <f t="shared" si="49"/>
        <v>3182.3999999999996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1.56E-3</v>
      </c>
      <c r="S421" s="32">
        <f t="shared" si="49"/>
        <v>3182.3999999999996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1.56E-3</v>
      </c>
      <c r="S422" s="32">
        <f t="shared" si="49"/>
        <v>3182.3999999999996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1.56E-3</v>
      </c>
      <c r="S423" s="32">
        <f t="shared" si="49"/>
        <v>3182.3999999999996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1.56E-3</v>
      </c>
      <c r="S424" s="32">
        <f t="shared" si="49"/>
        <v>3182.3999999999996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1.56E-3</v>
      </c>
      <c r="S425" s="32">
        <f t="shared" si="49"/>
        <v>3182.3999999999996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1.56E-3</v>
      </c>
      <c r="S426" s="32">
        <f t="shared" si="49"/>
        <v>3182.3999999999996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1.56E-3</v>
      </c>
      <c r="S427" s="32">
        <f t="shared" si="49"/>
        <v>3182.3999999999996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1.56E-3</v>
      </c>
      <c r="S428" s="32">
        <f t="shared" si="49"/>
        <v>3182.3999999999996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1.56E-3</v>
      </c>
      <c r="S429" s="32">
        <f t="shared" si="49"/>
        <v>3182.3999999999996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1.56E-3</v>
      </c>
      <c r="S430" s="32">
        <f t="shared" si="49"/>
        <v>3182.3999999999996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1.56E-3</v>
      </c>
      <c r="S431" s="32">
        <f t="shared" si="49"/>
        <v>3182.3999999999996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1.56E-3</v>
      </c>
      <c r="S432" s="32">
        <f t="shared" si="49"/>
        <v>3182.3999999999996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1.56E-3</v>
      </c>
      <c r="S433" s="32">
        <f t="shared" si="49"/>
        <v>3182.3999999999996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1.56E-3</v>
      </c>
      <c r="S434" s="32">
        <f t="shared" si="49"/>
        <v>3182.3999999999996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1.56E-3</v>
      </c>
      <c r="S435" s="32">
        <f t="shared" si="49"/>
        <v>3182.3999999999996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1.56E-3</v>
      </c>
      <c r="S436" s="32">
        <f t="shared" si="49"/>
        <v>3182.3999999999996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1.56E-3</v>
      </c>
      <c r="S437" s="32">
        <f t="shared" si="49"/>
        <v>3182.3999999999996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1.56E-3</v>
      </c>
      <c r="S438" s="32">
        <f t="shared" si="49"/>
        <v>3182.3999999999996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1.56E-3</v>
      </c>
      <c r="S439" s="32">
        <f t="shared" si="49"/>
        <v>3182.3999999999996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1.56E-3</v>
      </c>
      <c r="S440" s="32">
        <f t="shared" si="49"/>
        <v>3182.3999999999996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1.56E-3</v>
      </c>
      <c r="S441" s="32">
        <f t="shared" si="49"/>
        <v>3182.3999999999996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1.56E-3</v>
      </c>
      <c r="S442" s="32">
        <f t="shared" si="49"/>
        <v>3182.3999999999996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1.56E-3</v>
      </c>
      <c r="S443" s="32">
        <f t="shared" si="49"/>
        <v>3182.3999999999996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1.56E-3</v>
      </c>
      <c r="S444" s="32">
        <f t="shared" si="49"/>
        <v>3182.3999999999996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1.56E-3</v>
      </c>
      <c r="S445" s="32">
        <f t="shared" si="49"/>
        <v>3182.3999999999996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1.56E-3</v>
      </c>
      <c r="S446" s="32">
        <f t="shared" si="49"/>
        <v>3182.3999999999996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1.56E-3</v>
      </c>
      <c r="S447" s="32">
        <f t="shared" si="49"/>
        <v>3182.3999999999996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1.56E-3</v>
      </c>
      <c r="S448" s="32">
        <f t="shared" si="49"/>
        <v>3182.3999999999996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1.56E-3</v>
      </c>
      <c r="S449" s="32">
        <f t="shared" si="49"/>
        <v>3182.3999999999996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1.56E-3</v>
      </c>
      <c r="S450" s="32">
        <f t="shared" si="49"/>
        <v>3182.3999999999996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1.56E-3</v>
      </c>
      <c r="S451" s="32">
        <f t="shared" si="49"/>
        <v>3182.3999999999996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1.56E-3</v>
      </c>
      <c r="S452" s="32">
        <f t="shared" si="49"/>
        <v>3182.3999999999996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1.56E-3</v>
      </c>
      <c r="S453" s="32">
        <f t="shared" si="49"/>
        <v>3182.3999999999996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1.56E-3</v>
      </c>
      <c r="S454" s="32">
        <f t="shared" si="49"/>
        <v>3182.3999999999996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1.56E-3</v>
      </c>
      <c r="S455" s="32">
        <f t="shared" si="49"/>
        <v>3182.3999999999996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1.56E-3</v>
      </c>
      <c r="S456" s="32">
        <f t="shared" si="49"/>
        <v>3182.3999999999996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1.56E-3</v>
      </c>
      <c r="S457" s="32">
        <f t="shared" si="49"/>
        <v>3182.3999999999996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1.56E-3</v>
      </c>
      <c r="S458" s="32">
        <f t="shared" si="49"/>
        <v>3182.3999999999996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1.56E-3</v>
      </c>
      <c r="S459" s="32">
        <f t="shared" si="49"/>
        <v>3182.3999999999996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1.56E-3</v>
      </c>
      <c r="S460" s="32">
        <f t="shared" si="49"/>
        <v>3182.3999999999996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1.56E-3</v>
      </c>
      <c r="S461" s="32">
        <f t="shared" si="49"/>
        <v>3182.3999999999996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1.56E-3</v>
      </c>
      <c r="S462" s="32">
        <f t="shared" si="49"/>
        <v>3182.3999999999996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1.56E-3</v>
      </c>
      <c r="S463" s="32">
        <f t="shared" si="49"/>
        <v>3182.3999999999996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1.56E-3</v>
      </c>
      <c r="S464" s="32">
        <f t="shared" si="49"/>
        <v>3182.3999999999996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1.56E-3</v>
      </c>
      <c r="S465" s="32">
        <f t="shared" ref="S465:S479" si="56">IF(R465&lt;0,-1*IF(ABS(R465)&gt;$N$75,$M$75,$M$75*ABS(R465)/$N$75),IF(ABS(R465)&gt;$N$75,$M$75,$M$75*ABS(R465)/$N$75))</f>
        <v>3182.3999999999996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1.56E-3</v>
      </c>
      <c r="S466" s="32">
        <f t="shared" si="56"/>
        <v>3182.3999999999996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1.56E-3</v>
      </c>
      <c r="S467" s="32">
        <f t="shared" si="56"/>
        <v>3182.3999999999996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1.56E-3</v>
      </c>
      <c r="S468" s="32">
        <f t="shared" si="56"/>
        <v>3182.3999999999996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1.56E-3</v>
      </c>
      <c r="S469" s="32">
        <f t="shared" si="56"/>
        <v>3182.3999999999996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1.56E-3</v>
      </c>
      <c r="S470" s="32">
        <f t="shared" si="56"/>
        <v>3182.3999999999996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1.56E-3</v>
      </c>
      <c r="S471" s="32">
        <f t="shared" si="56"/>
        <v>3182.3999999999996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1.56E-3</v>
      </c>
      <c r="S472" s="32">
        <f t="shared" si="56"/>
        <v>3182.3999999999996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1.56E-3</v>
      </c>
      <c r="S473" s="32">
        <f t="shared" si="56"/>
        <v>3182.3999999999996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1.56E-3</v>
      </c>
      <c r="S474" s="32">
        <f t="shared" si="56"/>
        <v>3182.3999999999996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1.56E-3</v>
      </c>
      <c r="S475" s="32">
        <f t="shared" si="56"/>
        <v>3182.3999999999996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1.56E-3</v>
      </c>
      <c r="S476" s="32">
        <f t="shared" si="56"/>
        <v>3182.3999999999996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1.56E-3</v>
      </c>
      <c r="S477" s="32">
        <f t="shared" si="56"/>
        <v>3182.3999999999996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1.56E-3</v>
      </c>
      <c r="S478" s="32">
        <f t="shared" si="56"/>
        <v>3182.3999999999996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1.56E-3</v>
      </c>
      <c r="S479" s="32">
        <f t="shared" si="56"/>
        <v>3182.3999999999996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E7" xr:uid="{C6C0B188-7B4E-4438-9FA9-8CF03B045811}">
      <formula1>"Above (y &gt;= y_cut),Below (y &lt;= y_cut)"</formula1>
    </dataValidation>
    <dataValidation type="list" sqref="B3 E3" xr:uid="{870A974E-4715-4397-9910-2AFC6B57F7F9}">
      <formula1>"mm,cm,m"</formula1>
    </dataValidation>
  </dataValidation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FD94-6462-4921-9C68-4F1CF5FE3173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16</v>
      </c>
      <c r="E1" s="89" t="s">
        <v>174</v>
      </c>
    </row>
    <row r="2" spans="1:9" ht="16.75">
      <c r="A2" s="71" t="s">
        <v>94</v>
      </c>
      <c r="B2" s="73">
        <f>D1/20</f>
        <v>0.8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0.83000000000000007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16.5</v>
      </c>
      <c r="C20" s="74" t="s">
        <v>118</v>
      </c>
      <c r="D20" s="70">
        <f>$B$20*$B$12</f>
        <v>16.5</v>
      </c>
      <c r="E20" s="92" t="s">
        <v>175</v>
      </c>
      <c r="F20" s="70">
        <f>$B$21 + $B$2*($D$21-$B$21)</f>
        <v>15</v>
      </c>
      <c r="G20" s="93">
        <f>MIN(D15:D18)</f>
        <v>-20</v>
      </c>
      <c r="H20" s="93">
        <f>F20</f>
        <v>15</v>
      </c>
      <c r="I20" s="94">
        <f>D21-F20</f>
        <v>10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15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16.5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16.5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16.5</v>
      </c>
      <c r="D34" s="79">
        <f t="shared" ref="D34:E41" si="2">IF(ISNA(B34),NA(),B34*$B$12)</f>
        <v>-20</v>
      </c>
      <c r="E34" s="79">
        <f t="shared" si="2"/>
        <v>16.5</v>
      </c>
      <c r="F34" s="79">
        <f t="shared" ref="F34:F41" si="3">IF($A34&gt;$B$30,"",B34*M34-L34*C34)</f>
        <v>-170</v>
      </c>
      <c r="G34" s="79">
        <f t="shared" ref="G34:G41" si="4">IF($A34&gt;$B$30,"",(B34+L34)*F34)</f>
        <v>6800</v>
      </c>
      <c r="H34" s="79">
        <f t="shared" ref="H34:H41" si="5">IF($A34&gt;$B$30,"",(C34+M34)*F34)</f>
        <v>-7055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-170</v>
      </c>
      <c r="G36" s="79">
        <f t="shared" si="4"/>
        <v>-6800</v>
      </c>
      <c r="H36" s="79">
        <f t="shared" si="5"/>
        <v>-7055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16.5</v>
      </c>
    </row>
    <row r="37" spans="1:13">
      <c r="A37" s="77">
        <v>4</v>
      </c>
      <c r="B37" s="79">
        <f t="shared" si="0"/>
        <v>20</v>
      </c>
      <c r="C37" s="79">
        <f t="shared" si="1"/>
        <v>16.5</v>
      </c>
      <c r="D37" s="79">
        <f t="shared" si="2"/>
        <v>20</v>
      </c>
      <c r="E37" s="79">
        <f t="shared" si="2"/>
        <v>16.5</v>
      </c>
      <c r="F37" s="79">
        <f t="shared" si="3"/>
        <v>660</v>
      </c>
      <c r="G37" s="79">
        <f t="shared" si="4"/>
        <v>0</v>
      </c>
      <c r="H37" s="79">
        <f t="shared" si="5"/>
        <v>21780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16.5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16.5</v>
      </c>
      <c r="D42" s="79">
        <f>IF($B$30&lt;1,NA(),D34)</f>
        <v>-20</v>
      </c>
      <c r="E42" s="79">
        <f>IF($B$30&lt;1,NA(),E34)</f>
        <v>16.5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-340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340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20.75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16.5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20.75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-1.25</v>
      </c>
    </row>
    <row r="61" spans="6:7" hidden="1">
      <c r="F61" s="78">
        <f>G54+G56/2</f>
        <v>22</v>
      </c>
      <c r="G61" s="78">
        <f>G55+G56/2</f>
        <v>42.75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16.5</v>
      </c>
    </row>
    <row r="66" spans="1:23" hidden="1">
      <c r="F66" s="78">
        <f>F61</f>
        <v>22</v>
      </c>
      <c r="G66" s="78">
        <f>$D$20</f>
        <v>16.5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20.75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-1.0200000000000001E-2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11.4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27.9072</v>
      </c>
      <c r="U78" s="34">
        <f>SUM(U80:U479)</f>
        <v>-95.76</v>
      </c>
      <c r="V78" s="34">
        <f t="shared" ref="V78:W78" si="11">SUM(V80:V479)</f>
        <v>5.3023680000000004</v>
      </c>
      <c r="W78" s="34">
        <f t="shared" si="11"/>
        <v>9.0972000000000008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1.2000000000000001E-3</v>
      </c>
      <c r="S80" s="32">
        <f>IF(R80&lt;0,-1*IF(ABS(R80)&gt;$N$75,$M$75,$M$75*ABS(R80)/$N$75),IF(ABS(R80)&gt;$N$75,$M$75,$M$75*ABS(R80)/$N$75))</f>
        <v>2448</v>
      </c>
      <c r="T80" s="15">
        <f>IF(R80&lt;0,0,Q80*S80)/1000</f>
        <v>6.9767999999999999</v>
      </c>
      <c r="U80" s="15">
        <f>IF(R80&gt;0,0,Q80*S80)/1000</f>
        <v>0</v>
      </c>
      <c r="V80" s="15">
        <f>T80*P80/100</f>
        <v>1.3255920000000001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0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-2.5999999999999994E-3</v>
      </c>
      <c r="S81" s="32">
        <f t="shared" ref="S81:S144" si="14">IF(R81&lt;0,-1*IF(ABS(R81)&gt;$N$75,$M$75,$M$75*ABS(R81)/$N$75),IF(ABS(R81)&gt;$N$75,$M$75,$M$75*ABS(R81)/$N$75))</f>
        <v>-4200</v>
      </c>
      <c r="T81" s="15">
        <f t="shared" ref="T81:T144" si="15">IF(R81&lt;0,0,Q81*S81)/1000</f>
        <v>0</v>
      </c>
      <c r="U81" s="15">
        <f t="shared" ref="U81:U144" si="16">IF(R81&gt;0,0,Q81*S81)/1000</f>
        <v>-11.97</v>
      </c>
      <c r="V81" s="15">
        <f t="shared" ref="V81:V144" si="17">T81*P81/100</f>
        <v>0</v>
      </c>
      <c r="W81" s="15">
        <f t="shared" ref="W81:W144" si="18">U81*P81/100</f>
        <v>-0.75810000000000044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-6.4000000000000003E-3</v>
      </c>
      <c r="S82" s="32">
        <f t="shared" si="14"/>
        <v>-4200</v>
      </c>
      <c r="T82" s="15">
        <f t="shared" si="15"/>
        <v>0</v>
      </c>
      <c r="U82" s="15">
        <f t="shared" si="16"/>
        <v>-11.97</v>
      </c>
      <c r="V82" s="15">
        <f t="shared" si="17"/>
        <v>0</v>
      </c>
      <c r="W82" s="15">
        <f t="shared" si="18"/>
        <v>0.75809999999999977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3.0000000000000003E-4</v>
      </c>
      <c r="E83" s="95">
        <f>F20</f>
        <v>15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1.0200000000000001E-2</v>
      </c>
      <c r="K83" s="17">
        <f>IF(J83&lt;N75,H83,IF(J83&lt;(N75+C83),H83+(J83-N75)*I83/C83,0.9))</f>
        <v>0.9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-1.0200000000000001E-2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1.2000000000000001E-3</v>
      </c>
      <c r="S84" s="32">
        <f t="shared" si="14"/>
        <v>2448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1.2000000000000001E-3</v>
      </c>
      <c r="S85" s="32">
        <f t="shared" si="14"/>
        <v>2448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1.2000000000000001E-3</v>
      </c>
      <c r="S86" s="32">
        <f t="shared" si="14"/>
        <v>2448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328.6</v>
      </c>
      <c r="J87" s="18">
        <f>G70</f>
        <v>20.75</v>
      </c>
      <c r="K87" s="36">
        <f>G70</f>
        <v>20.75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1.2000000000000001E-3</v>
      </c>
      <c r="S87" s="32">
        <f t="shared" si="14"/>
        <v>2448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1.2000000000000001E-3</v>
      </c>
      <c r="S88" s="32">
        <f t="shared" si="14"/>
        <v>2448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1.2000000000000001E-3</v>
      </c>
      <c r="S89" s="32">
        <f t="shared" si="14"/>
        <v>2448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1.2000000000000001E-3</v>
      </c>
      <c r="S90" s="32">
        <f t="shared" si="14"/>
        <v>2448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78.206800000000001</v>
      </c>
      <c r="C91" s="18">
        <f>IFERROR(B91*K87/100,0)</f>
        <v>16.227910999999999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1.2000000000000001E-3</v>
      </c>
      <c r="S91" s="32">
        <f t="shared" si="14"/>
        <v>2448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1.2000000000000001E-3</v>
      </c>
      <c r="S92" s="32">
        <f t="shared" si="14"/>
        <v>2448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1.2000000000000001E-3</v>
      </c>
      <c r="S93" s="32">
        <f t="shared" si="14"/>
        <v>2448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1.2000000000000001E-3</v>
      </c>
      <c r="S94" s="32">
        <f t="shared" si="14"/>
        <v>2448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1.2000000000000001E-3</v>
      </c>
      <c r="S95" s="32">
        <f t="shared" si="14"/>
        <v>2448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1.2000000000000001E-3</v>
      </c>
      <c r="S96" s="32">
        <f t="shared" si="14"/>
        <v>2448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16</v>
      </c>
      <c r="B97" s="37">
        <f>C91+V78+W78</f>
        <v>30.627479000000001</v>
      </c>
      <c r="C97" s="37">
        <f>B91+T78+U78</f>
        <v>10.353999999999999</v>
      </c>
      <c r="D97" s="51">
        <f>K83</f>
        <v>0.9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1.2000000000000001E-3</v>
      </c>
      <c r="S97" s="32">
        <f t="shared" si="14"/>
        <v>2448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1.2000000000000001E-3</v>
      </c>
      <c r="S98" s="32">
        <f t="shared" si="14"/>
        <v>2448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1.2000000000000001E-3</v>
      </c>
      <c r="S99" s="32">
        <f t="shared" si="14"/>
        <v>2448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1.2000000000000001E-3</v>
      </c>
      <c r="S100" s="32">
        <f t="shared" si="14"/>
        <v>2448</v>
      </c>
      <c r="T100" s="15">
        <f t="shared" si="15"/>
        <v>6.9767999999999999</v>
      </c>
      <c r="U100" s="15">
        <f t="shared" si="16"/>
        <v>0</v>
      </c>
      <c r="V100" s="15">
        <f t="shared" si="17"/>
        <v>1.3255920000000001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1.2000000000000001E-3</v>
      </c>
      <c r="S101" s="32">
        <f t="shared" si="14"/>
        <v>2448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1.2000000000000001E-3</v>
      </c>
      <c r="S102" s="32">
        <f t="shared" si="14"/>
        <v>2448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-1.0200000000000001E-2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1.2000000000000001E-3</v>
      </c>
      <c r="S104" s="32">
        <f t="shared" si="14"/>
        <v>2448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1.2000000000000001E-3</v>
      </c>
      <c r="S105" s="32">
        <f t="shared" si="14"/>
        <v>2448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1.2000000000000001E-3</v>
      </c>
      <c r="S106" s="32">
        <f t="shared" si="14"/>
        <v>2448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1.2000000000000001E-3</v>
      </c>
      <c r="S107" s="32">
        <f t="shared" si="14"/>
        <v>2448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1.2000000000000001E-3</v>
      </c>
      <c r="S108" s="32">
        <f t="shared" si="14"/>
        <v>2448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1.2000000000000001E-3</v>
      </c>
      <c r="S109" s="32">
        <f t="shared" si="14"/>
        <v>2448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1.2000000000000001E-3</v>
      </c>
      <c r="S110" s="32">
        <f t="shared" si="14"/>
        <v>2448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1.2000000000000001E-3</v>
      </c>
      <c r="S111" s="32">
        <f t="shared" si="14"/>
        <v>2448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1.2000000000000001E-3</v>
      </c>
      <c r="S112" s="32">
        <f t="shared" si="14"/>
        <v>2448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1.2000000000000001E-3</v>
      </c>
      <c r="S113" s="32">
        <f t="shared" si="14"/>
        <v>2448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1.2000000000000001E-3</v>
      </c>
      <c r="S114" s="32">
        <f t="shared" si="14"/>
        <v>2448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1.2000000000000001E-3</v>
      </c>
      <c r="S115" s="32">
        <f t="shared" si="14"/>
        <v>2448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1.2000000000000001E-3</v>
      </c>
      <c r="S116" s="32">
        <f t="shared" si="14"/>
        <v>2448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1.2000000000000001E-3</v>
      </c>
      <c r="S117" s="32">
        <f t="shared" si="14"/>
        <v>2448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1.2000000000000001E-3</v>
      </c>
      <c r="S118" s="32">
        <f t="shared" si="14"/>
        <v>2448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1.2000000000000001E-3</v>
      </c>
      <c r="S119" s="32">
        <f t="shared" si="14"/>
        <v>2448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1.2000000000000001E-3</v>
      </c>
      <c r="S120" s="32">
        <f t="shared" si="14"/>
        <v>2448</v>
      </c>
      <c r="T120" s="15">
        <f t="shared" si="15"/>
        <v>6.9767999999999999</v>
      </c>
      <c r="U120" s="15">
        <f t="shared" si="16"/>
        <v>0</v>
      </c>
      <c r="V120" s="15">
        <f t="shared" si="17"/>
        <v>1.3255920000000001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1.2000000000000001E-3</v>
      </c>
      <c r="S121" s="32">
        <f t="shared" si="14"/>
        <v>2448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1.2000000000000001E-3</v>
      </c>
      <c r="S122" s="32">
        <f t="shared" si="14"/>
        <v>2448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-1.0200000000000001E-2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1.2000000000000001E-3</v>
      </c>
      <c r="S124" s="32">
        <f t="shared" si="14"/>
        <v>2448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1.2000000000000001E-3</v>
      </c>
      <c r="S125" s="32">
        <f t="shared" si="14"/>
        <v>2448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1.2000000000000001E-3</v>
      </c>
      <c r="S126" s="32">
        <f t="shared" si="14"/>
        <v>2448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1.2000000000000001E-3</v>
      </c>
      <c r="S127" s="32">
        <f t="shared" si="14"/>
        <v>2448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1.2000000000000001E-3</v>
      </c>
      <c r="S128" s="32">
        <f t="shared" si="14"/>
        <v>2448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1.2000000000000001E-3</v>
      </c>
      <c r="S129" s="32">
        <f t="shared" si="14"/>
        <v>2448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1.2000000000000001E-3</v>
      </c>
      <c r="S130" s="32">
        <f t="shared" si="14"/>
        <v>2448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1.2000000000000001E-3</v>
      </c>
      <c r="S131" s="32">
        <f t="shared" si="14"/>
        <v>2448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1.2000000000000001E-3</v>
      </c>
      <c r="S132" s="32">
        <f t="shared" si="14"/>
        <v>2448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1.2000000000000001E-3</v>
      </c>
      <c r="S133" s="32">
        <f t="shared" si="14"/>
        <v>2448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1.2000000000000001E-3</v>
      </c>
      <c r="S134" s="32">
        <f t="shared" si="14"/>
        <v>2448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1.2000000000000001E-3</v>
      </c>
      <c r="S135" s="32">
        <f t="shared" si="14"/>
        <v>2448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1.2000000000000001E-3</v>
      </c>
      <c r="S136" s="32">
        <f t="shared" si="14"/>
        <v>2448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1.2000000000000001E-3</v>
      </c>
      <c r="S137" s="32">
        <f t="shared" si="14"/>
        <v>2448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1.2000000000000001E-3</v>
      </c>
      <c r="S138" s="32">
        <f t="shared" si="14"/>
        <v>2448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1.2000000000000001E-3</v>
      </c>
      <c r="S139" s="32">
        <f t="shared" si="14"/>
        <v>2448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1.2000000000000001E-3</v>
      </c>
      <c r="S140" s="32">
        <f t="shared" si="14"/>
        <v>2448</v>
      </c>
      <c r="T140" s="15">
        <f t="shared" si="15"/>
        <v>6.9767999999999999</v>
      </c>
      <c r="U140" s="15">
        <f t="shared" si="16"/>
        <v>0</v>
      </c>
      <c r="V140" s="15">
        <f t="shared" si="17"/>
        <v>1.3255920000000001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0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-2.5999999999999994E-3</v>
      </c>
      <c r="S141" s="32">
        <f t="shared" si="14"/>
        <v>-4200</v>
      </c>
      <c r="T141" s="15">
        <f t="shared" si="15"/>
        <v>0</v>
      </c>
      <c r="U141" s="15">
        <f t="shared" si="16"/>
        <v>-11.97</v>
      </c>
      <c r="V141" s="15">
        <f t="shared" si="17"/>
        <v>0</v>
      </c>
      <c r="W141" s="15">
        <f t="shared" si="18"/>
        <v>-0.75810000000000022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-6.4000000000000003E-3</v>
      </c>
      <c r="S142" s="32">
        <f t="shared" si="14"/>
        <v>-4200</v>
      </c>
      <c r="T142" s="15">
        <f t="shared" si="15"/>
        <v>0</v>
      </c>
      <c r="U142" s="15">
        <f t="shared" si="16"/>
        <v>-11.97</v>
      </c>
      <c r="V142" s="15">
        <f t="shared" si="17"/>
        <v>0</v>
      </c>
      <c r="W142" s="15">
        <f t="shared" si="18"/>
        <v>0.7581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-1.0200000000000001E-2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1.2000000000000001E-3</v>
      </c>
      <c r="S144" s="32">
        <f t="shared" si="14"/>
        <v>2448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1.2000000000000001E-3</v>
      </c>
      <c r="S145" s="32">
        <f t="shared" ref="S145:S208" si="21">IF(R145&lt;0,-1*IF(ABS(R145)&gt;$N$75,$M$75,$M$75*ABS(R145)/$N$75),IF(ABS(R145)&gt;$N$75,$M$75,$M$75*ABS(R145)/$N$75))</f>
        <v>2448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1.2000000000000001E-3</v>
      </c>
      <c r="S146" s="32">
        <f t="shared" si="21"/>
        <v>2448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1.2000000000000001E-3</v>
      </c>
      <c r="S147" s="32">
        <f t="shared" si="21"/>
        <v>2448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1.2000000000000001E-3</v>
      </c>
      <c r="S148" s="32">
        <f t="shared" si="21"/>
        <v>2448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1.2000000000000001E-3</v>
      </c>
      <c r="S149" s="32">
        <f t="shared" si="21"/>
        <v>2448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1.2000000000000001E-3</v>
      </c>
      <c r="S150" s="32">
        <f t="shared" si="21"/>
        <v>2448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1.2000000000000001E-3</v>
      </c>
      <c r="S151" s="32">
        <f t="shared" si="21"/>
        <v>2448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1.2000000000000001E-3</v>
      </c>
      <c r="S152" s="32">
        <f t="shared" si="21"/>
        <v>2448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1.2000000000000001E-3</v>
      </c>
      <c r="S153" s="32">
        <f t="shared" si="21"/>
        <v>2448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1.2000000000000001E-3</v>
      </c>
      <c r="S154" s="32">
        <f t="shared" si="21"/>
        <v>2448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1.2000000000000001E-3</v>
      </c>
      <c r="S155" s="32">
        <f t="shared" si="21"/>
        <v>2448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1.2000000000000001E-3</v>
      </c>
      <c r="S156" s="32">
        <f t="shared" si="21"/>
        <v>2448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1.2000000000000001E-3</v>
      </c>
      <c r="S157" s="32">
        <f t="shared" si="21"/>
        <v>2448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1.2000000000000001E-3</v>
      </c>
      <c r="S158" s="32">
        <f t="shared" si="21"/>
        <v>2448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1.2000000000000001E-3</v>
      </c>
      <c r="S159" s="32">
        <f t="shared" si="21"/>
        <v>2448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1.2000000000000001E-3</v>
      </c>
      <c r="S160" s="32">
        <f t="shared" si="21"/>
        <v>2448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1.2000000000000001E-3</v>
      </c>
      <c r="S161" s="32">
        <f t="shared" si="21"/>
        <v>2448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1.2000000000000001E-3</v>
      </c>
      <c r="S162" s="32">
        <f t="shared" si="21"/>
        <v>2448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1.2000000000000001E-3</v>
      </c>
      <c r="S163" s="32">
        <f t="shared" si="21"/>
        <v>2448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1.2000000000000001E-3</v>
      </c>
      <c r="S164" s="32">
        <f t="shared" si="21"/>
        <v>2448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1.2000000000000001E-3</v>
      </c>
      <c r="S165" s="32">
        <f t="shared" si="21"/>
        <v>2448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1.2000000000000001E-3</v>
      </c>
      <c r="S166" s="32">
        <f t="shared" si="21"/>
        <v>2448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1.2000000000000001E-3</v>
      </c>
      <c r="S167" s="32">
        <f t="shared" si="21"/>
        <v>2448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1.2000000000000001E-3</v>
      </c>
      <c r="S168" s="32">
        <f t="shared" si="21"/>
        <v>2448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1.2000000000000001E-3</v>
      </c>
      <c r="S169" s="32">
        <f t="shared" si="21"/>
        <v>2448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1.2000000000000001E-3</v>
      </c>
      <c r="S170" s="32">
        <f t="shared" si="21"/>
        <v>2448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1.2000000000000001E-3</v>
      </c>
      <c r="S171" s="32">
        <f t="shared" si="21"/>
        <v>2448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1.2000000000000001E-3</v>
      </c>
      <c r="S172" s="32">
        <f t="shared" si="21"/>
        <v>2448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1.2000000000000001E-3</v>
      </c>
      <c r="S173" s="32">
        <f t="shared" si="21"/>
        <v>2448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1.2000000000000001E-3</v>
      </c>
      <c r="S174" s="32">
        <f t="shared" si="21"/>
        <v>2448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1.2000000000000001E-3</v>
      </c>
      <c r="S175" s="32">
        <f t="shared" si="21"/>
        <v>2448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1.2000000000000001E-3</v>
      </c>
      <c r="S176" s="32">
        <f t="shared" si="21"/>
        <v>2448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1.2000000000000001E-3</v>
      </c>
      <c r="S177" s="32">
        <f t="shared" si="21"/>
        <v>2448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1.2000000000000001E-3</v>
      </c>
      <c r="S178" s="32">
        <f t="shared" si="21"/>
        <v>2448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1.2000000000000001E-3</v>
      </c>
      <c r="S179" s="32">
        <f t="shared" si="21"/>
        <v>2448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1.2000000000000001E-3</v>
      </c>
      <c r="S180" s="32">
        <f t="shared" si="21"/>
        <v>2448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1.2000000000000001E-3</v>
      </c>
      <c r="S181" s="32">
        <f t="shared" si="21"/>
        <v>2448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1.2000000000000001E-3</v>
      </c>
      <c r="S182" s="32">
        <f t="shared" si="21"/>
        <v>2448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1.2000000000000001E-3</v>
      </c>
      <c r="S183" s="32">
        <f t="shared" si="21"/>
        <v>2448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1.2000000000000001E-3</v>
      </c>
      <c r="S184" s="32">
        <f t="shared" si="21"/>
        <v>2448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1.2000000000000001E-3</v>
      </c>
      <c r="S185" s="32">
        <f t="shared" si="21"/>
        <v>2448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1.2000000000000001E-3</v>
      </c>
      <c r="S186" s="32">
        <f t="shared" si="21"/>
        <v>2448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1.2000000000000001E-3</v>
      </c>
      <c r="S187" s="32">
        <f t="shared" si="21"/>
        <v>2448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1.2000000000000001E-3</v>
      </c>
      <c r="S188" s="32">
        <f t="shared" si="21"/>
        <v>2448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1.2000000000000001E-3</v>
      </c>
      <c r="S189" s="32">
        <f t="shared" si="21"/>
        <v>2448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1.2000000000000001E-3</v>
      </c>
      <c r="S190" s="32">
        <f t="shared" si="21"/>
        <v>2448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1.2000000000000001E-3</v>
      </c>
      <c r="S191" s="32">
        <f t="shared" si="21"/>
        <v>2448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1.2000000000000001E-3</v>
      </c>
      <c r="S192" s="32">
        <f t="shared" si="21"/>
        <v>2448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1.2000000000000001E-3</v>
      </c>
      <c r="S193" s="32">
        <f t="shared" si="21"/>
        <v>2448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1.2000000000000001E-3</v>
      </c>
      <c r="S194" s="32">
        <f t="shared" si="21"/>
        <v>2448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1.2000000000000001E-3</v>
      </c>
      <c r="S195" s="32">
        <f t="shared" si="21"/>
        <v>2448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1.2000000000000001E-3</v>
      </c>
      <c r="S196" s="32">
        <f t="shared" si="21"/>
        <v>2448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1.2000000000000001E-3</v>
      </c>
      <c r="S197" s="32">
        <f t="shared" si="21"/>
        <v>2448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1.2000000000000001E-3</v>
      </c>
      <c r="S198" s="32">
        <f t="shared" si="21"/>
        <v>2448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1.2000000000000001E-3</v>
      </c>
      <c r="S199" s="32">
        <f t="shared" si="21"/>
        <v>2448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1.2000000000000001E-3</v>
      </c>
      <c r="S200" s="32">
        <f t="shared" si="21"/>
        <v>2448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1.2000000000000001E-3</v>
      </c>
      <c r="S201" s="32">
        <f t="shared" si="21"/>
        <v>2448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1.2000000000000001E-3</v>
      </c>
      <c r="S202" s="32">
        <f t="shared" si="21"/>
        <v>2448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1.2000000000000001E-3</v>
      </c>
      <c r="S203" s="32">
        <f t="shared" si="21"/>
        <v>2448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1.2000000000000001E-3</v>
      </c>
      <c r="S204" s="32">
        <f t="shared" si="21"/>
        <v>2448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1.2000000000000001E-3</v>
      </c>
      <c r="S205" s="32">
        <f t="shared" si="21"/>
        <v>2448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1.2000000000000001E-3</v>
      </c>
      <c r="S206" s="32">
        <f t="shared" si="21"/>
        <v>2448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1.2000000000000001E-3</v>
      </c>
      <c r="S207" s="32">
        <f t="shared" si="21"/>
        <v>2448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1.2000000000000001E-3</v>
      </c>
      <c r="S208" s="32">
        <f t="shared" si="21"/>
        <v>2448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1.2000000000000001E-3</v>
      </c>
      <c r="S209" s="32">
        <f t="shared" ref="S209:S272" si="28">IF(R209&lt;0,-1*IF(ABS(R209)&gt;$N$75,$M$75,$M$75*ABS(R209)/$N$75),IF(ABS(R209)&gt;$N$75,$M$75,$M$75*ABS(R209)/$N$75))</f>
        <v>2448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1.2000000000000001E-3</v>
      </c>
      <c r="S210" s="32">
        <f t="shared" si="28"/>
        <v>2448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1.2000000000000001E-3</v>
      </c>
      <c r="S211" s="32">
        <f t="shared" si="28"/>
        <v>2448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1.2000000000000001E-3</v>
      </c>
      <c r="S212" s="32">
        <f t="shared" si="28"/>
        <v>2448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1.2000000000000001E-3</v>
      </c>
      <c r="S213" s="32">
        <f t="shared" si="28"/>
        <v>2448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1.2000000000000001E-3</v>
      </c>
      <c r="S214" s="32">
        <f t="shared" si="28"/>
        <v>2448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1.2000000000000001E-3</v>
      </c>
      <c r="S215" s="32">
        <f t="shared" si="28"/>
        <v>2448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1.2000000000000001E-3</v>
      </c>
      <c r="S216" s="32">
        <f t="shared" si="28"/>
        <v>2448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1.2000000000000001E-3</v>
      </c>
      <c r="S217" s="32">
        <f t="shared" si="28"/>
        <v>2448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1.2000000000000001E-3</v>
      </c>
      <c r="S218" s="32">
        <f t="shared" si="28"/>
        <v>2448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1.2000000000000001E-3</v>
      </c>
      <c r="S219" s="32">
        <f t="shared" si="28"/>
        <v>2448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1.2000000000000001E-3</v>
      </c>
      <c r="S220" s="32">
        <f t="shared" si="28"/>
        <v>2448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1.2000000000000001E-3</v>
      </c>
      <c r="S221" s="32">
        <f t="shared" si="28"/>
        <v>2448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1.2000000000000001E-3</v>
      </c>
      <c r="S222" s="32">
        <f t="shared" si="28"/>
        <v>2448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1.2000000000000001E-3</v>
      </c>
      <c r="S223" s="32">
        <f t="shared" si="28"/>
        <v>2448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1.2000000000000001E-3</v>
      </c>
      <c r="S224" s="32">
        <f t="shared" si="28"/>
        <v>2448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1.2000000000000001E-3</v>
      </c>
      <c r="S225" s="32">
        <f t="shared" si="28"/>
        <v>2448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1.2000000000000001E-3</v>
      </c>
      <c r="S226" s="32">
        <f t="shared" si="28"/>
        <v>2448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1.2000000000000001E-3</v>
      </c>
      <c r="S227" s="32">
        <f t="shared" si="28"/>
        <v>2448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1.2000000000000001E-3</v>
      </c>
      <c r="S228" s="32">
        <f t="shared" si="28"/>
        <v>2448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1.2000000000000001E-3</v>
      </c>
      <c r="S229" s="32">
        <f t="shared" si="28"/>
        <v>2448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1.2000000000000001E-3</v>
      </c>
      <c r="S230" s="32">
        <f t="shared" si="28"/>
        <v>2448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1.2000000000000001E-3</v>
      </c>
      <c r="S231" s="32">
        <f t="shared" si="28"/>
        <v>2448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1.2000000000000001E-3</v>
      </c>
      <c r="S232" s="32">
        <f t="shared" si="28"/>
        <v>2448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1.2000000000000001E-3</v>
      </c>
      <c r="S233" s="32">
        <f t="shared" si="28"/>
        <v>2448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1.2000000000000001E-3</v>
      </c>
      <c r="S234" s="32">
        <f t="shared" si="28"/>
        <v>2448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1.2000000000000001E-3</v>
      </c>
      <c r="S235" s="32">
        <f t="shared" si="28"/>
        <v>2448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1.2000000000000001E-3</v>
      </c>
      <c r="S236" s="32">
        <f t="shared" si="28"/>
        <v>2448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1.2000000000000001E-3</v>
      </c>
      <c r="S237" s="32">
        <f t="shared" si="28"/>
        <v>2448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1.2000000000000001E-3</v>
      </c>
      <c r="S238" s="32">
        <f t="shared" si="28"/>
        <v>2448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1.2000000000000001E-3</v>
      </c>
      <c r="S239" s="32">
        <f t="shared" si="28"/>
        <v>2448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1.2000000000000001E-3</v>
      </c>
      <c r="S240" s="32">
        <f t="shared" si="28"/>
        <v>2448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1.2000000000000001E-3</v>
      </c>
      <c r="S241" s="32">
        <f t="shared" si="28"/>
        <v>2448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1.2000000000000001E-3</v>
      </c>
      <c r="S242" s="32">
        <f t="shared" si="28"/>
        <v>2448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1.2000000000000001E-3</v>
      </c>
      <c r="S243" s="32">
        <f t="shared" si="28"/>
        <v>2448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1.2000000000000001E-3</v>
      </c>
      <c r="S244" s="32">
        <f t="shared" si="28"/>
        <v>2448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1.2000000000000001E-3</v>
      </c>
      <c r="S245" s="32">
        <f t="shared" si="28"/>
        <v>2448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1.2000000000000001E-3</v>
      </c>
      <c r="S246" s="32">
        <f t="shared" si="28"/>
        <v>2448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1.2000000000000001E-3</v>
      </c>
      <c r="S247" s="32">
        <f t="shared" si="28"/>
        <v>2448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1.2000000000000001E-3</v>
      </c>
      <c r="S248" s="32">
        <f t="shared" si="28"/>
        <v>2448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1.2000000000000001E-3</v>
      </c>
      <c r="S249" s="32">
        <f t="shared" si="28"/>
        <v>2448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1.2000000000000001E-3</v>
      </c>
      <c r="S250" s="32">
        <f t="shared" si="28"/>
        <v>2448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1.2000000000000001E-3</v>
      </c>
      <c r="S251" s="32">
        <f t="shared" si="28"/>
        <v>2448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1.2000000000000001E-3</v>
      </c>
      <c r="S252" s="32">
        <f t="shared" si="28"/>
        <v>2448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1.2000000000000001E-3</v>
      </c>
      <c r="S253" s="32">
        <f t="shared" si="28"/>
        <v>2448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1.2000000000000001E-3</v>
      </c>
      <c r="S254" s="32">
        <f t="shared" si="28"/>
        <v>2448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1.2000000000000001E-3</v>
      </c>
      <c r="S255" s="32">
        <f t="shared" si="28"/>
        <v>2448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1.2000000000000001E-3</v>
      </c>
      <c r="S256" s="32">
        <f t="shared" si="28"/>
        <v>2448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1.2000000000000001E-3</v>
      </c>
      <c r="S257" s="32">
        <f t="shared" si="28"/>
        <v>2448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1.2000000000000001E-3</v>
      </c>
      <c r="S258" s="32">
        <f t="shared" si="28"/>
        <v>2448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1.2000000000000001E-3</v>
      </c>
      <c r="S259" s="32">
        <f t="shared" si="28"/>
        <v>2448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1.2000000000000001E-3</v>
      </c>
      <c r="S260" s="32">
        <f t="shared" si="28"/>
        <v>2448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1.2000000000000001E-3</v>
      </c>
      <c r="S261" s="32">
        <f t="shared" si="28"/>
        <v>2448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1.2000000000000001E-3</v>
      </c>
      <c r="S262" s="32">
        <f t="shared" si="28"/>
        <v>2448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1.2000000000000001E-3</v>
      </c>
      <c r="S263" s="32">
        <f t="shared" si="28"/>
        <v>2448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1.2000000000000001E-3</v>
      </c>
      <c r="S264" s="32">
        <f t="shared" si="28"/>
        <v>2448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1.2000000000000001E-3</v>
      </c>
      <c r="S265" s="32">
        <f t="shared" si="28"/>
        <v>2448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1.2000000000000001E-3</v>
      </c>
      <c r="S266" s="32">
        <f t="shared" si="28"/>
        <v>2448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1.2000000000000001E-3</v>
      </c>
      <c r="S267" s="32">
        <f t="shared" si="28"/>
        <v>2448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1.2000000000000001E-3</v>
      </c>
      <c r="S268" s="32">
        <f t="shared" si="28"/>
        <v>2448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1.2000000000000001E-3</v>
      </c>
      <c r="S269" s="32">
        <f t="shared" si="28"/>
        <v>2448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1.2000000000000001E-3</v>
      </c>
      <c r="S270" s="32">
        <f t="shared" si="28"/>
        <v>2448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1.2000000000000001E-3</v>
      </c>
      <c r="S271" s="32">
        <f t="shared" si="28"/>
        <v>2448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1.2000000000000001E-3</v>
      </c>
      <c r="S272" s="32">
        <f t="shared" si="28"/>
        <v>2448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1.2000000000000001E-3</v>
      </c>
      <c r="S273" s="32">
        <f t="shared" ref="S273:S336" si="35">IF(R273&lt;0,-1*IF(ABS(R273)&gt;$N$75,$M$75,$M$75*ABS(R273)/$N$75),IF(ABS(R273)&gt;$N$75,$M$75,$M$75*ABS(R273)/$N$75))</f>
        <v>2448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1.2000000000000001E-3</v>
      </c>
      <c r="S274" s="32">
        <f t="shared" si="35"/>
        <v>2448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1.2000000000000001E-3</v>
      </c>
      <c r="S275" s="32">
        <f t="shared" si="35"/>
        <v>2448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1.2000000000000001E-3</v>
      </c>
      <c r="S276" s="32">
        <f t="shared" si="35"/>
        <v>2448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1.2000000000000001E-3</v>
      </c>
      <c r="S277" s="32">
        <f t="shared" si="35"/>
        <v>2448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1.2000000000000001E-3</v>
      </c>
      <c r="S278" s="32">
        <f t="shared" si="35"/>
        <v>2448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1.2000000000000001E-3</v>
      </c>
      <c r="S279" s="32">
        <f t="shared" si="35"/>
        <v>2448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1.2000000000000001E-3</v>
      </c>
      <c r="S280" s="32">
        <f t="shared" si="35"/>
        <v>2448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1.2000000000000001E-3</v>
      </c>
      <c r="S281" s="32">
        <f t="shared" si="35"/>
        <v>2448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1.2000000000000001E-3</v>
      </c>
      <c r="S282" s="32">
        <f t="shared" si="35"/>
        <v>2448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1.2000000000000001E-3</v>
      </c>
      <c r="S283" s="32">
        <f t="shared" si="35"/>
        <v>2448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1.2000000000000001E-3</v>
      </c>
      <c r="S284" s="32">
        <f t="shared" si="35"/>
        <v>2448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1.2000000000000001E-3</v>
      </c>
      <c r="S285" s="32">
        <f t="shared" si="35"/>
        <v>2448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1.2000000000000001E-3</v>
      </c>
      <c r="S286" s="32">
        <f t="shared" si="35"/>
        <v>2448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1.2000000000000001E-3</v>
      </c>
      <c r="S287" s="32">
        <f t="shared" si="35"/>
        <v>2448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1.2000000000000001E-3</v>
      </c>
      <c r="S288" s="32">
        <f t="shared" si="35"/>
        <v>2448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1.2000000000000001E-3</v>
      </c>
      <c r="S289" s="32">
        <f t="shared" si="35"/>
        <v>2448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1.2000000000000001E-3</v>
      </c>
      <c r="S290" s="32">
        <f t="shared" si="35"/>
        <v>2448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1.2000000000000001E-3</v>
      </c>
      <c r="S291" s="32">
        <f t="shared" si="35"/>
        <v>2448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1.2000000000000001E-3</v>
      </c>
      <c r="S292" s="32">
        <f t="shared" si="35"/>
        <v>2448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1.2000000000000001E-3</v>
      </c>
      <c r="S293" s="32">
        <f t="shared" si="35"/>
        <v>2448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1.2000000000000001E-3</v>
      </c>
      <c r="S294" s="32">
        <f t="shared" si="35"/>
        <v>2448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1.2000000000000001E-3</v>
      </c>
      <c r="S295" s="32">
        <f t="shared" si="35"/>
        <v>2448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1.2000000000000001E-3</v>
      </c>
      <c r="S296" s="32">
        <f t="shared" si="35"/>
        <v>2448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1.2000000000000001E-3</v>
      </c>
      <c r="S297" s="32">
        <f t="shared" si="35"/>
        <v>2448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1.2000000000000001E-3</v>
      </c>
      <c r="S298" s="32">
        <f t="shared" si="35"/>
        <v>2448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1.2000000000000001E-3</v>
      </c>
      <c r="S299" s="32">
        <f t="shared" si="35"/>
        <v>2448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1.2000000000000001E-3</v>
      </c>
      <c r="S300" s="32">
        <f t="shared" si="35"/>
        <v>2448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1.2000000000000001E-3</v>
      </c>
      <c r="S301" s="32">
        <f t="shared" si="35"/>
        <v>2448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1.2000000000000001E-3</v>
      </c>
      <c r="S302" s="32">
        <f t="shared" si="35"/>
        <v>2448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1.2000000000000001E-3</v>
      </c>
      <c r="S303" s="32">
        <f t="shared" si="35"/>
        <v>2448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1.2000000000000001E-3</v>
      </c>
      <c r="S304" s="32">
        <f t="shared" si="35"/>
        <v>2448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1.2000000000000001E-3</v>
      </c>
      <c r="S305" s="32">
        <f t="shared" si="35"/>
        <v>2448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1.2000000000000001E-3</v>
      </c>
      <c r="S306" s="32">
        <f t="shared" si="35"/>
        <v>2448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1.2000000000000001E-3</v>
      </c>
      <c r="S307" s="32">
        <f t="shared" si="35"/>
        <v>2448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1.2000000000000001E-3</v>
      </c>
      <c r="S308" s="32">
        <f t="shared" si="35"/>
        <v>2448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1.2000000000000001E-3</v>
      </c>
      <c r="S309" s="32">
        <f t="shared" si="35"/>
        <v>2448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1.2000000000000001E-3</v>
      </c>
      <c r="S310" s="32">
        <f t="shared" si="35"/>
        <v>2448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1.2000000000000001E-3</v>
      </c>
      <c r="S311" s="32">
        <f t="shared" si="35"/>
        <v>2448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1.2000000000000001E-3</v>
      </c>
      <c r="S312" s="32">
        <f t="shared" si="35"/>
        <v>2448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1.2000000000000001E-3</v>
      </c>
      <c r="S313" s="32">
        <f t="shared" si="35"/>
        <v>2448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1.2000000000000001E-3</v>
      </c>
      <c r="S314" s="32">
        <f t="shared" si="35"/>
        <v>2448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1.2000000000000001E-3</v>
      </c>
      <c r="S315" s="32">
        <f t="shared" si="35"/>
        <v>2448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1.2000000000000001E-3</v>
      </c>
      <c r="S316" s="32">
        <f t="shared" si="35"/>
        <v>2448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1.2000000000000001E-3</v>
      </c>
      <c r="S317" s="32">
        <f t="shared" si="35"/>
        <v>2448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1.2000000000000001E-3</v>
      </c>
      <c r="S318" s="32">
        <f t="shared" si="35"/>
        <v>2448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1.2000000000000001E-3</v>
      </c>
      <c r="S319" s="32">
        <f t="shared" si="35"/>
        <v>2448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1.2000000000000001E-3</v>
      </c>
      <c r="S320" s="32">
        <f t="shared" si="35"/>
        <v>2448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1.2000000000000001E-3</v>
      </c>
      <c r="S321" s="32">
        <f t="shared" si="35"/>
        <v>2448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1.2000000000000001E-3</v>
      </c>
      <c r="S322" s="32">
        <f t="shared" si="35"/>
        <v>2448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1.2000000000000001E-3</v>
      </c>
      <c r="S323" s="32">
        <f t="shared" si="35"/>
        <v>2448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1.2000000000000001E-3</v>
      </c>
      <c r="S324" s="32">
        <f t="shared" si="35"/>
        <v>2448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1.2000000000000001E-3</v>
      </c>
      <c r="S325" s="32">
        <f t="shared" si="35"/>
        <v>2448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1.2000000000000001E-3</v>
      </c>
      <c r="S326" s="32">
        <f t="shared" si="35"/>
        <v>2448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1.2000000000000001E-3</v>
      </c>
      <c r="S327" s="32">
        <f t="shared" si="35"/>
        <v>2448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1.2000000000000001E-3</v>
      </c>
      <c r="S328" s="32">
        <f t="shared" si="35"/>
        <v>2448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1.2000000000000001E-3</v>
      </c>
      <c r="S329" s="32">
        <f t="shared" si="35"/>
        <v>2448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1.2000000000000001E-3</v>
      </c>
      <c r="S330" s="32">
        <f t="shared" si="35"/>
        <v>2448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1.2000000000000001E-3</v>
      </c>
      <c r="S331" s="32">
        <f t="shared" si="35"/>
        <v>2448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1.2000000000000001E-3</v>
      </c>
      <c r="S332" s="32">
        <f t="shared" si="35"/>
        <v>2448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1.2000000000000001E-3</v>
      </c>
      <c r="S333" s="32">
        <f t="shared" si="35"/>
        <v>2448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1.2000000000000001E-3</v>
      </c>
      <c r="S334" s="32">
        <f t="shared" si="35"/>
        <v>2448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1.2000000000000001E-3</v>
      </c>
      <c r="S335" s="32">
        <f t="shared" si="35"/>
        <v>2448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1.2000000000000001E-3</v>
      </c>
      <c r="S336" s="32">
        <f t="shared" si="35"/>
        <v>2448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1.2000000000000001E-3</v>
      </c>
      <c r="S337" s="32">
        <f t="shared" ref="S337:S400" si="42">IF(R337&lt;0,-1*IF(ABS(R337)&gt;$N$75,$M$75,$M$75*ABS(R337)/$N$75),IF(ABS(R337)&gt;$N$75,$M$75,$M$75*ABS(R337)/$N$75))</f>
        <v>2448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1.2000000000000001E-3</v>
      </c>
      <c r="S338" s="32">
        <f t="shared" si="42"/>
        <v>2448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1.2000000000000001E-3</v>
      </c>
      <c r="S339" s="32">
        <f t="shared" si="42"/>
        <v>2448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1.2000000000000001E-3</v>
      </c>
      <c r="S340" s="32">
        <f t="shared" si="42"/>
        <v>2448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1.2000000000000001E-3</v>
      </c>
      <c r="S341" s="32">
        <f t="shared" si="42"/>
        <v>2448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1.2000000000000001E-3</v>
      </c>
      <c r="S342" s="32">
        <f t="shared" si="42"/>
        <v>2448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1.2000000000000001E-3</v>
      </c>
      <c r="S343" s="32">
        <f t="shared" si="42"/>
        <v>2448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1.2000000000000001E-3</v>
      </c>
      <c r="S344" s="32">
        <f t="shared" si="42"/>
        <v>2448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1.2000000000000001E-3</v>
      </c>
      <c r="S345" s="32">
        <f t="shared" si="42"/>
        <v>2448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1.2000000000000001E-3</v>
      </c>
      <c r="S346" s="32">
        <f t="shared" si="42"/>
        <v>2448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1.2000000000000001E-3</v>
      </c>
      <c r="S347" s="32">
        <f t="shared" si="42"/>
        <v>2448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1.2000000000000001E-3</v>
      </c>
      <c r="S348" s="32">
        <f t="shared" si="42"/>
        <v>2448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1.2000000000000001E-3</v>
      </c>
      <c r="S349" s="32">
        <f t="shared" si="42"/>
        <v>2448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1.2000000000000001E-3</v>
      </c>
      <c r="S350" s="32">
        <f t="shared" si="42"/>
        <v>2448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1.2000000000000001E-3</v>
      </c>
      <c r="S351" s="32">
        <f t="shared" si="42"/>
        <v>2448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1.2000000000000001E-3</v>
      </c>
      <c r="S352" s="32">
        <f t="shared" si="42"/>
        <v>2448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1.2000000000000001E-3</v>
      </c>
      <c r="S353" s="32">
        <f t="shared" si="42"/>
        <v>2448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1.2000000000000001E-3</v>
      </c>
      <c r="S354" s="32">
        <f t="shared" si="42"/>
        <v>2448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1.2000000000000001E-3</v>
      </c>
      <c r="S355" s="32">
        <f t="shared" si="42"/>
        <v>2448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1.2000000000000001E-3</v>
      </c>
      <c r="S356" s="32">
        <f t="shared" si="42"/>
        <v>2448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1.2000000000000001E-3</v>
      </c>
      <c r="S357" s="32">
        <f t="shared" si="42"/>
        <v>2448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1.2000000000000001E-3</v>
      </c>
      <c r="S358" s="32">
        <f t="shared" si="42"/>
        <v>2448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1.2000000000000001E-3</v>
      </c>
      <c r="S359" s="32">
        <f t="shared" si="42"/>
        <v>2448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1.2000000000000001E-3</v>
      </c>
      <c r="S360" s="32">
        <f t="shared" si="42"/>
        <v>2448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1.2000000000000001E-3</v>
      </c>
      <c r="S361" s="32">
        <f t="shared" si="42"/>
        <v>2448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1.2000000000000001E-3</v>
      </c>
      <c r="S362" s="32">
        <f t="shared" si="42"/>
        <v>2448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1.2000000000000001E-3</v>
      </c>
      <c r="S363" s="32">
        <f t="shared" si="42"/>
        <v>2448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1.2000000000000001E-3</v>
      </c>
      <c r="S364" s="32">
        <f t="shared" si="42"/>
        <v>2448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1.2000000000000001E-3</v>
      </c>
      <c r="S365" s="32">
        <f t="shared" si="42"/>
        <v>2448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1.2000000000000001E-3</v>
      </c>
      <c r="S366" s="32">
        <f t="shared" si="42"/>
        <v>2448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1.2000000000000001E-3</v>
      </c>
      <c r="S367" s="32">
        <f t="shared" si="42"/>
        <v>2448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1.2000000000000001E-3</v>
      </c>
      <c r="S368" s="32">
        <f t="shared" si="42"/>
        <v>2448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1.2000000000000001E-3</v>
      </c>
      <c r="S369" s="32">
        <f t="shared" si="42"/>
        <v>2448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1.2000000000000001E-3</v>
      </c>
      <c r="S370" s="32">
        <f t="shared" si="42"/>
        <v>2448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1.2000000000000001E-3</v>
      </c>
      <c r="S371" s="32">
        <f t="shared" si="42"/>
        <v>2448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1.2000000000000001E-3</v>
      </c>
      <c r="S372" s="32">
        <f t="shared" si="42"/>
        <v>2448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1.2000000000000001E-3</v>
      </c>
      <c r="S373" s="32">
        <f t="shared" si="42"/>
        <v>2448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1.2000000000000001E-3</v>
      </c>
      <c r="S374" s="32">
        <f t="shared" si="42"/>
        <v>2448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1.2000000000000001E-3</v>
      </c>
      <c r="S375" s="32">
        <f t="shared" si="42"/>
        <v>2448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1.2000000000000001E-3</v>
      </c>
      <c r="S376" s="32">
        <f t="shared" si="42"/>
        <v>2448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1.2000000000000001E-3</v>
      </c>
      <c r="S377" s="32">
        <f t="shared" si="42"/>
        <v>2448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1.2000000000000001E-3</v>
      </c>
      <c r="S378" s="32">
        <f t="shared" si="42"/>
        <v>2448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1.2000000000000001E-3</v>
      </c>
      <c r="S379" s="32">
        <f t="shared" si="42"/>
        <v>2448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1.2000000000000001E-3</v>
      </c>
      <c r="S380" s="32">
        <f t="shared" si="42"/>
        <v>2448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1.2000000000000001E-3</v>
      </c>
      <c r="S381" s="32">
        <f t="shared" si="42"/>
        <v>2448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1.2000000000000001E-3</v>
      </c>
      <c r="S382" s="32">
        <f t="shared" si="42"/>
        <v>2448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1.2000000000000001E-3</v>
      </c>
      <c r="S383" s="32">
        <f t="shared" si="42"/>
        <v>2448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1.2000000000000001E-3</v>
      </c>
      <c r="S384" s="32">
        <f t="shared" si="42"/>
        <v>2448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1.2000000000000001E-3</v>
      </c>
      <c r="S385" s="32">
        <f t="shared" si="42"/>
        <v>2448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1.2000000000000001E-3</v>
      </c>
      <c r="S386" s="32">
        <f t="shared" si="42"/>
        <v>2448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1.2000000000000001E-3</v>
      </c>
      <c r="S387" s="32">
        <f t="shared" si="42"/>
        <v>2448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1.2000000000000001E-3</v>
      </c>
      <c r="S388" s="32">
        <f t="shared" si="42"/>
        <v>2448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1.2000000000000001E-3</v>
      </c>
      <c r="S389" s="32">
        <f t="shared" si="42"/>
        <v>2448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1.2000000000000001E-3</v>
      </c>
      <c r="S390" s="32">
        <f t="shared" si="42"/>
        <v>2448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1.2000000000000001E-3</v>
      </c>
      <c r="S391" s="32">
        <f t="shared" si="42"/>
        <v>2448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1.2000000000000001E-3</v>
      </c>
      <c r="S392" s="32">
        <f t="shared" si="42"/>
        <v>2448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1.2000000000000001E-3</v>
      </c>
      <c r="S393" s="32">
        <f t="shared" si="42"/>
        <v>2448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1.2000000000000001E-3</v>
      </c>
      <c r="S394" s="32">
        <f t="shared" si="42"/>
        <v>2448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1.2000000000000001E-3</v>
      </c>
      <c r="S395" s="32">
        <f t="shared" si="42"/>
        <v>2448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1.2000000000000001E-3</v>
      </c>
      <c r="S396" s="32">
        <f t="shared" si="42"/>
        <v>2448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1.2000000000000001E-3</v>
      </c>
      <c r="S397" s="32">
        <f t="shared" si="42"/>
        <v>2448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1.2000000000000001E-3</v>
      </c>
      <c r="S398" s="32">
        <f t="shared" si="42"/>
        <v>2448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1.2000000000000001E-3</v>
      </c>
      <c r="S399" s="32">
        <f t="shared" si="42"/>
        <v>2448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1.2000000000000001E-3</v>
      </c>
      <c r="S400" s="32">
        <f t="shared" si="42"/>
        <v>2448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1.2000000000000001E-3</v>
      </c>
      <c r="S401" s="32">
        <f t="shared" ref="S401:S464" si="49">IF(R401&lt;0,-1*IF(ABS(R401)&gt;$N$75,$M$75,$M$75*ABS(R401)/$N$75),IF(ABS(R401)&gt;$N$75,$M$75,$M$75*ABS(R401)/$N$75))</f>
        <v>2448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1.2000000000000001E-3</v>
      </c>
      <c r="S402" s="32">
        <f t="shared" si="49"/>
        <v>2448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1.2000000000000001E-3</v>
      </c>
      <c r="S403" s="32">
        <f t="shared" si="49"/>
        <v>2448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1.2000000000000001E-3</v>
      </c>
      <c r="S404" s="32">
        <f t="shared" si="49"/>
        <v>2448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1.2000000000000001E-3</v>
      </c>
      <c r="S405" s="32">
        <f t="shared" si="49"/>
        <v>2448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1.2000000000000001E-3</v>
      </c>
      <c r="S406" s="32">
        <f t="shared" si="49"/>
        <v>2448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1.2000000000000001E-3</v>
      </c>
      <c r="S407" s="32">
        <f t="shared" si="49"/>
        <v>2448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1.2000000000000001E-3</v>
      </c>
      <c r="S408" s="32">
        <f t="shared" si="49"/>
        <v>2448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1.2000000000000001E-3</v>
      </c>
      <c r="S409" s="32">
        <f t="shared" si="49"/>
        <v>2448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1.2000000000000001E-3</v>
      </c>
      <c r="S410" s="32">
        <f t="shared" si="49"/>
        <v>2448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1.2000000000000001E-3</v>
      </c>
      <c r="S411" s="32">
        <f t="shared" si="49"/>
        <v>2448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1.2000000000000001E-3</v>
      </c>
      <c r="S412" s="32">
        <f t="shared" si="49"/>
        <v>2448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1.2000000000000001E-3</v>
      </c>
      <c r="S413" s="32">
        <f t="shared" si="49"/>
        <v>2448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1.2000000000000001E-3</v>
      </c>
      <c r="S414" s="32">
        <f t="shared" si="49"/>
        <v>2448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1.2000000000000001E-3</v>
      </c>
      <c r="S415" s="32">
        <f t="shared" si="49"/>
        <v>2448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1.2000000000000001E-3</v>
      </c>
      <c r="S416" s="32">
        <f t="shared" si="49"/>
        <v>2448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1.2000000000000001E-3</v>
      </c>
      <c r="S417" s="32">
        <f t="shared" si="49"/>
        <v>2448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1.2000000000000001E-3</v>
      </c>
      <c r="S418" s="32">
        <f t="shared" si="49"/>
        <v>2448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1.2000000000000001E-3</v>
      </c>
      <c r="S419" s="32">
        <f t="shared" si="49"/>
        <v>2448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1.2000000000000001E-3</v>
      </c>
      <c r="S420" s="32">
        <f t="shared" si="49"/>
        <v>2448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1.2000000000000001E-3</v>
      </c>
      <c r="S421" s="32">
        <f t="shared" si="49"/>
        <v>2448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1.2000000000000001E-3</v>
      </c>
      <c r="S422" s="32">
        <f t="shared" si="49"/>
        <v>2448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1.2000000000000001E-3</v>
      </c>
      <c r="S423" s="32">
        <f t="shared" si="49"/>
        <v>2448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1.2000000000000001E-3</v>
      </c>
      <c r="S424" s="32">
        <f t="shared" si="49"/>
        <v>2448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1.2000000000000001E-3</v>
      </c>
      <c r="S425" s="32">
        <f t="shared" si="49"/>
        <v>2448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1.2000000000000001E-3</v>
      </c>
      <c r="S426" s="32">
        <f t="shared" si="49"/>
        <v>2448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1.2000000000000001E-3</v>
      </c>
      <c r="S427" s="32">
        <f t="shared" si="49"/>
        <v>2448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1.2000000000000001E-3</v>
      </c>
      <c r="S428" s="32">
        <f t="shared" si="49"/>
        <v>2448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1.2000000000000001E-3</v>
      </c>
      <c r="S429" s="32">
        <f t="shared" si="49"/>
        <v>2448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1.2000000000000001E-3</v>
      </c>
      <c r="S430" s="32">
        <f t="shared" si="49"/>
        <v>2448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1.2000000000000001E-3</v>
      </c>
      <c r="S431" s="32">
        <f t="shared" si="49"/>
        <v>2448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1.2000000000000001E-3</v>
      </c>
      <c r="S432" s="32">
        <f t="shared" si="49"/>
        <v>2448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1.2000000000000001E-3</v>
      </c>
      <c r="S433" s="32">
        <f t="shared" si="49"/>
        <v>2448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1.2000000000000001E-3</v>
      </c>
      <c r="S434" s="32">
        <f t="shared" si="49"/>
        <v>2448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1.2000000000000001E-3</v>
      </c>
      <c r="S435" s="32">
        <f t="shared" si="49"/>
        <v>2448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1.2000000000000001E-3</v>
      </c>
      <c r="S436" s="32">
        <f t="shared" si="49"/>
        <v>2448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1.2000000000000001E-3</v>
      </c>
      <c r="S437" s="32">
        <f t="shared" si="49"/>
        <v>2448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1.2000000000000001E-3</v>
      </c>
      <c r="S438" s="32">
        <f t="shared" si="49"/>
        <v>2448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1.2000000000000001E-3</v>
      </c>
      <c r="S439" s="32">
        <f t="shared" si="49"/>
        <v>2448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1.2000000000000001E-3</v>
      </c>
      <c r="S440" s="32">
        <f t="shared" si="49"/>
        <v>2448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1.2000000000000001E-3</v>
      </c>
      <c r="S441" s="32">
        <f t="shared" si="49"/>
        <v>2448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1.2000000000000001E-3</v>
      </c>
      <c r="S442" s="32">
        <f t="shared" si="49"/>
        <v>2448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1.2000000000000001E-3</v>
      </c>
      <c r="S443" s="32">
        <f t="shared" si="49"/>
        <v>2448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1.2000000000000001E-3</v>
      </c>
      <c r="S444" s="32">
        <f t="shared" si="49"/>
        <v>2448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1.2000000000000001E-3</v>
      </c>
      <c r="S445" s="32">
        <f t="shared" si="49"/>
        <v>2448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1.2000000000000001E-3</v>
      </c>
      <c r="S446" s="32">
        <f t="shared" si="49"/>
        <v>2448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1.2000000000000001E-3</v>
      </c>
      <c r="S447" s="32">
        <f t="shared" si="49"/>
        <v>2448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1.2000000000000001E-3</v>
      </c>
      <c r="S448" s="32">
        <f t="shared" si="49"/>
        <v>2448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1.2000000000000001E-3</v>
      </c>
      <c r="S449" s="32">
        <f t="shared" si="49"/>
        <v>2448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1.2000000000000001E-3</v>
      </c>
      <c r="S450" s="32">
        <f t="shared" si="49"/>
        <v>2448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1.2000000000000001E-3</v>
      </c>
      <c r="S451" s="32">
        <f t="shared" si="49"/>
        <v>2448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1.2000000000000001E-3</v>
      </c>
      <c r="S452" s="32">
        <f t="shared" si="49"/>
        <v>2448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1.2000000000000001E-3</v>
      </c>
      <c r="S453" s="32">
        <f t="shared" si="49"/>
        <v>2448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1.2000000000000001E-3</v>
      </c>
      <c r="S454" s="32">
        <f t="shared" si="49"/>
        <v>2448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1.2000000000000001E-3</v>
      </c>
      <c r="S455" s="32">
        <f t="shared" si="49"/>
        <v>2448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1.2000000000000001E-3</v>
      </c>
      <c r="S456" s="32">
        <f t="shared" si="49"/>
        <v>2448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1.2000000000000001E-3</v>
      </c>
      <c r="S457" s="32">
        <f t="shared" si="49"/>
        <v>2448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1.2000000000000001E-3</v>
      </c>
      <c r="S458" s="32">
        <f t="shared" si="49"/>
        <v>2448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1.2000000000000001E-3</v>
      </c>
      <c r="S459" s="32">
        <f t="shared" si="49"/>
        <v>2448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1.2000000000000001E-3</v>
      </c>
      <c r="S460" s="32">
        <f t="shared" si="49"/>
        <v>2448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1.2000000000000001E-3</v>
      </c>
      <c r="S461" s="32">
        <f t="shared" si="49"/>
        <v>2448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1.2000000000000001E-3</v>
      </c>
      <c r="S462" s="32">
        <f t="shared" si="49"/>
        <v>2448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1.2000000000000001E-3</v>
      </c>
      <c r="S463" s="32">
        <f t="shared" si="49"/>
        <v>2448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1.2000000000000001E-3</v>
      </c>
      <c r="S464" s="32">
        <f t="shared" si="49"/>
        <v>2448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1.2000000000000001E-3</v>
      </c>
      <c r="S465" s="32">
        <f t="shared" ref="S465:S479" si="56">IF(R465&lt;0,-1*IF(ABS(R465)&gt;$N$75,$M$75,$M$75*ABS(R465)/$N$75),IF(ABS(R465)&gt;$N$75,$M$75,$M$75*ABS(R465)/$N$75))</f>
        <v>2448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1.2000000000000001E-3</v>
      </c>
      <c r="S466" s="32">
        <f t="shared" si="56"/>
        <v>2448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1.2000000000000001E-3</v>
      </c>
      <c r="S467" s="32">
        <f t="shared" si="56"/>
        <v>2448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1.2000000000000001E-3</v>
      </c>
      <c r="S468" s="32">
        <f t="shared" si="56"/>
        <v>2448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1.2000000000000001E-3</v>
      </c>
      <c r="S469" s="32">
        <f t="shared" si="56"/>
        <v>2448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1.2000000000000001E-3</v>
      </c>
      <c r="S470" s="32">
        <f t="shared" si="56"/>
        <v>2448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1.2000000000000001E-3</v>
      </c>
      <c r="S471" s="32">
        <f t="shared" si="56"/>
        <v>2448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1.2000000000000001E-3</v>
      </c>
      <c r="S472" s="32">
        <f t="shared" si="56"/>
        <v>2448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1.2000000000000001E-3</v>
      </c>
      <c r="S473" s="32">
        <f t="shared" si="56"/>
        <v>2448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1.2000000000000001E-3</v>
      </c>
      <c r="S474" s="32">
        <f t="shared" si="56"/>
        <v>2448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1.2000000000000001E-3</v>
      </c>
      <c r="S475" s="32">
        <f t="shared" si="56"/>
        <v>2448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1.2000000000000001E-3</v>
      </c>
      <c r="S476" s="32">
        <f t="shared" si="56"/>
        <v>2448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1.2000000000000001E-3</v>
      </c>
      <c r="S477" s="32">
        <f t="shared" si="56"/>
        <v>2448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1.2000000000000001E-3</v>
      </c>
      <c r="S478" s="32">
        <f t="shared" si="56"/>
        <v>2448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1.2000000000000001E-3</v>
      </c>
      <c r="S479" s="32">
        <f t="shared" si="56"/>
        <v>2448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8AFD1726-A230-4C8A-862A-2E8FC56F4750}">
      <formula1>"mm,cm,m"</formula1>
    </dataValidation>
    <dataValidation type="list" sqref="E7" xr:uid="{E2FCF137-3E30-4F49-87D4-6DBAA4F3A832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7D06-E9F3-41D8-8890-ADA80B4652F4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17</v>
      </c>
      <c r="E1" s="89" t="s">
        <v>174</v>
      </c>
    </row>
    <row r="2" spans="1:9" ht="16.75">
      <c r="A2" s="71" t="s">
        <v>94</v>
      </c>
      <c r="B2" s="73">
        <f>D1/20</f>
        <v>0.85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0.87250000000000005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18.625</v>
      </c>
      <c r="C20" s="74" t="s">
        <v>118</v>
      </c>
      <c r="D20" s="70">
        <f>$B$20*$B$12</f>
        <v>18.625</v>
      </c>
      <c r="E20" s="92" t="s">
        <v>175</v>
      </c>
      <c r="F20" s="70">
        <f>$B$21 + $B$2*($D$21-$B$21)</f>
        <v>17.5</v>
      </c>
      <c r="G20" s="93">
        <f>MIN(D15:D18)</f>
        <v>-20</v>
      </c>
      <c r="H20" s="93">
        <f>F20</f>
        <v>17.5</v>
      </c>
      <c r="I20" s="94">
        <f>D21-F20</f>
        <v>7.5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17.5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18.625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18.625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18.625</v>
      </c>
      <c r="D34" s="79">
        <f t="shared" ref="D34:E41" si="2">IF(ISNA(B34),NA(),B34*$B$12)</f>
        <v>-20</v>
      </c>
      <c r="E34" s="79">
        <f t="shared" si="2"/>
        <v>18.625</v>
      </c>
      <c r="F34" s="79">
        <f t="shared" ref="F34:F41" si="3">IF($A34&gt;$B$30,"",B34*M34-L34*C34)</f>
        <v>-127.5</v>
      </c>
      <c r="G34" s="79">
        <f t="shared" ref="G34:G41" si="4">IF($A34&gt;$B$30,"",(B34+L34)*F34)</f>
        <v>5100</v>
      </c>
      <c r="H34" s="79">
        <f t="shared" ref="H34:H41" si="5">IF($A34&gt;$B$30,"",(C34+M34)*F34)</f>
        <v>-5562.1875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-127.5</v>
      </c>
      <c r="G36" s="79">
        <f t="shared" si="4"/>
        <v>-5100</v>
      </c>
      <c r="H36" s="79">
        <f t="shared" si="5"/>
        <v>-5562.1875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18.625</v>
      </c>
    </row>
    <row r="37" spans="1:13">
      <c r="A37" s="77">
        <v>4</v>
      </c>
      <c r="B37" s="79">
        <f t="shared" si="0"/>
        <v>20</v>
      </c>
      <c r="C37" s="79">
        <f t="shared" si="1"/>
        <v>18.625</v>
      </c>
      <c r="D37" s="79">
        <f t="shared" si="2"/>
        <v>20</v>
      </c>
      <c r="E37" s="79">
        <f t="shared" si="2"/>
        <v>18.625</v>
      </c>
      <c r="F37" s="79">
        <f t="shared" si="3"/>
        <v>745</v>
      </c>
      <c r="G37" s="79">
        <f t="shared" si="4"/>
        <v>0</v>
      </c>
      <c r="H37" s="79">
        <f t="shared" si="5"/>
        <v>27751.25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18.625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18.625</v>
      </c>
      <c r="D42" s="79">
        <f>IF($B$30&lt;1,NA(),D34)</f>
        <v>-20</v>
      </c>
      <c r="E42" s="79">
        <f>IF($B$30&lt;1,NA(),E34)</f>
        <v>18.625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-255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255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21.8125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18.625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21.8125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-0.1875</v>
      </c>
    </row>
    <row r="61" spans="6:7" hidden="1">
      <c r="F61" s="78">
        <f>G54+G56/2</f>
        <v>22</v>
      </c>
      <c r="G61" s="78">
        <f>G55+G56/2</f>
        <v>43.8125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18.625</v>
      </c>
    </row>
    <row r="66" spans="1:23" hidden="1">
      <c r="F66" s="78">
        <f>F61</f>
        <v>22</v>
      </c>
      <c r="G66" s="78">
        <f>$D$20</f>
        <v>18.625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21.8125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-1.46E-2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11.4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13.9536</v>
      </c>
      <c r="U78" s="34">
        <f>SUM(U80:U479)</f>
        <v>-95.76</v>
      </c>
      <c r="V78" s="34">
        <f t="shared" ref="V78:W78" si="11">SUM(V80:V479)</f>
        <v>2.6511840000000002</v>
      </c>
      <c r="W78" s="34">
        <f t="shared" si="11"/>
        <v>9.0972000000000008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2.85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6.0000000000000006E-4</v>
      </c>
      <c r="S80" s="32">
        <f>IF(R80&lt;0,-1*IF(ABS(R80)&gt;$N$75,$M$75,$M$75*ABS(R80)/$N$75),IF(ABS(R80)&gt;$N$75,$M$75,$M$75*ABS(R80)/$N$75))</f>
        <v>1224</v>
      </c>
      <c r="T80" s="15">
        <f>IF(R80&lt;0,0,Q80*S80)/1000</f>
        <v>3.4883999999999999</v>
      </c>
      <c r="U80" s="15">
        <f>IF(R80&gt;0,0,Q80*S80)/1000</f>
        <v>0</v>
      </c>
      <c r="V80" s="15">
        <f>T80*P80/100</f>
        <v>0.66279600000000005</v>
      </c>
      <c r="W80" s="15">
        <f>U80*P80/100</f>
        <v>0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0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-4.4666666666666657E-3</v>
      </c>
      <c r="S81" s="32">
        <f t="shared" ref="S81:S144" si="14">IF(R81&lt;0,-1*IF(ABS(R81)&gt;$N$75,$M$75,$M$75*ABS(R81)/$N$75),IF(ABS(R81)&gt;$N$75,$M$75,$M$75*ABS(R81)/$N$75))</f>
        <v>-4200</v>
      </c>
      <c r="T81" s="15">
        <f t="shared" ref="T81:T144" si="15">IF(R81&lt;0,0,Q81*S81)/1000</f>
        <v>0</v>
      </c>
      <c r="U81" s="15">
        <f t="shared" ref="U81:U144" si="16">IF(R81&gt;0,0,Q81*S81)/1000</f>
        <v>-11.97</v>
      </c>
      <c r="V81" s="15">
        <f t="shared" ref="V81:V144" si="17">T81*P81/100</f>
        <v>0</v>
      </c>
      <c r="W81" s="15">
        <f t="shared" ref="W81:W144" si="18">U81*P81/100</f>
        <v>-0.75810000000000044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-9.5333333333333329E-3</v>
      </c>
      <c r="S82" s="32">
        <f t="shared" si="14"/>
        <v>-4200</v>
      </c>
      <c r="T82" s="15">
        <f t="shared" si="15"/>
        <v>0</v>
      </c>
      <c r="U82" s="15">
        <f t="shared" si="16"/>
        <v>-11.97</v>
      </c>
      <c r="V82" s="15">
        <f t="shared" si="17"/>
        <v>0</v>
      </c>
      <c r="W82" s="15">
        <f t="shared" si="18"/>
        <v>0.75809999999999977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4.0000000000000002E-4</v>
      </c>
      <c r="E83" s="95">
        <f>F20</f>
        <v>17.5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1.46E-2</v>
      </c>
      <c r="K83" s="17">
        <f>IF(J83&lt;N75,H83,IF(J83&lt;(N75+C83),H83+(J83-N75)*I83/C83,0.9))</f>
        <v>0.9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-1.46E-2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6.0000000000000006E-4</v>
      </c>
      <c r="S84" s="32">
        <f t="shared" si="14"/>
        <v>1224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6.0000000000000006E-4</v>
      </c>
      <c r="S85" s="32">
        <f t="shared" si="14"/>
        <v>1224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6.0000000000000006E-4</v>
      </c>
      <c r="S86" s="32">
        <f t="shared" si="14"/>
        <v>1224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243.6</v>
      </c>
      <c r="J87" s="18">
        <f>G70</f>
        <v>21.8125</v>
      </c>
      <c r="K87" s="36">
        <f>G70</f>
        <v>21.8125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6.0000000000000006E-4</v>
      </c>
      <c r="S87" s="32">
        <f t="shared" si="14"/>
        <v>1224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6.0000000000000006E-4</v>
      </c>
      <c r="S88" s="32">
        <f t="shared" si="14"/>
        <v>1224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6.0000000000000006E-4</v>
      </c>
      <c r="S89" s="32">
        <f t="shared" si="14"/>
        <v>1224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6.0000000000000006E-4</v>
      </c>
      <c r="S90" s="32">
        <f t="shared" si="14"/>
        <v>1224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57.976799999999997</v>
      </c>
      <c r="C91" s="18">
        <f>IFERROR(B91*K87/100,0)</f>
        <v>12.6461895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6.0000000000000006E-4</v>
      </c>
      <c r="S91" s="32">
        <f t="shared" si="14"/>
        <v>1224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6.0000000000000006E-4</v>
      </c>
      <c r="S92" s="32">
        <f t="shared" si="14"/>
        <v>1224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6.0000000000000006E-4</v>
      </c>
      <c r="S93" s="32">
        <f t="shared" si="14"/>
        <v>1224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6.0000000000000006E-4</v>
      </c>
      <c r="S94" s="32">
        <f t="shared" si="14"/>
        <v>1224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6.0000000000000006E-4</v>
      </c>
      <c r="S95" s="32">
        <f t="shared" si="14"/>
        <v>1224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6.0000000000000006E-4</v>
      </c>
      <c r="S96" s="32">
        <f t="shared" si="14"/>
        <v>1224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17</v>
      </c>
      <c r="B97" s="37">
        <f>C91+V78+W78</f>
        <v>24.3945735</v>
      </c>
      <c r="C97" s="37">
        <f>B91+T78+U78</f>
        <v>-23.829600000000013</v>
      </c>
      <c r="D97" s="51">
        <f>K83</f>
        <v>0.9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6.0000000000000006E-4</v>
      </c>
      <c r="S97" s="32">
        <f t="shared" si="14"/>
        <v>1224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6.0000000000000006E-4</v>
      </c>
      <c r="S98" s="32">
        <f t="shared" si="14"/>
        <v>1224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6.0000000000000006E-4</v>
      </c>
      <c r="S99" s="32">
        <f t="shared" si="14"/>
        <v>1224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2.85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6.0000000000000006E-4</v>
      </c>
      <c r="S100" s="32">
        <f t="shared" si="14"/>
        <v>1224</v>
      </c>
      <c r="T100" s="15">
        <f t="shared" si="15"/>
        <v>3.4883999999999999</v>
      </c>
      <c r="U100" s="15">
        <f t="shared" si="16"/>
        <v>0</v>
      </c>
      <c r="V100" s="15">
        <f t="shared" si="17"/>
        <v>0.66279600000000005</v>
      </c>
      <c r="W100" s="15">
        <f t="shared" si="18"/>
        <v>0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6.0000000000000006E-4</v>
      </c>
      <c r="S101" s="32">
        <f t="shared" si="14"/>
        <v>1224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6.0000000000000006E-4</v>
      </c>
      <c r="S102" s="32">
        <f t="shared" si="14"/>
        <v>1224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-1.46E-2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6.0000000000000006E-4</v>
      </c>
      <c r="S104" s="32">
        <f t="shared" si="14"/>
        <v>1224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6.0000000000000006E-4</v>
      </c>
      <c r="S105" s="32">
        <f t="shared" si="14"/>
        <v>1224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6.0000000000000006E-4</v>
      </c>
      <c r="S106" s="32">
        <f t="shared" si="14"/>
        <v>1224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6.0000000000000006E-4</v>
      </c>
      <c r="S107" s="32">
        <f t="shared" si="14"/>
        <v>1224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6.0000000000000006E-4</v>
      </c>
      <c r="S108" s="32">
        <f t="shared" si="14"/>
        <v>1224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6.0000000000000006E-4</v>
      </c>
      <c r="S109" s="32">
        <f t="shared" si="14"/>
        <v>1224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6.0000000000000006E-4</v>
      </c>
      <c r="S110" s="32">
        <f t="shared" si="14"/>
        <v>1224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6.0000000000000006E-4</v>
      </c>
      <c r="S111" s="32">
        <f t="shared" si="14"/>
        <v>1224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6.0000000000000006E-4</v>
      </c>
      <c r="S112" s="32">
        <f t="shared" si="14"/>
        <v>1224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6.0000000000000006E-4</v>
      </c>
      <c r="S113" s="32">
        <f t="shared" si="14"/>
        <v>1224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6.0000000000000006E-4</v>
      </c>
      <c r="S114" s="32">
        <f t="shared" si="14"/>
        <v>1224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6.0000000000000006E-4</v>
      </c>
      <c r="S115" s="32">
        <f t="shared" si="14"/>
        <v>1224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6.0000000000000006E-4</v>
      </c>
      <c r="S116" s="32">
        <f t="shared" si="14"/>
        <v>1224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6.0000000000000006E-4</v>
      </c>
      <c r="S117" s="32">
        <f t="shared" si="14"/>
        <v>1224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6.0000000000000006E-4</v>
      </c>
      <c r="S118" s="32">
        <f t="shared" si="14"/>
        <v>1224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6.0000000000000006E-4</v>
      </c>
      <c r="S119" s="32">
        <f t="shared" si="14"/>
        <v>1224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2.85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6.0000000000000006E-4</v>
      </c>
      <c r="S120" s="32">
        <f t="shared" si="14"/>
        <v>1224</v>
      </c>
      <c r="T120" s="15">
        <f t="shared" si="15"/>
        <v>3.4883999999999999</v>
      </c>
      <c r="U120" s="15">
        <f t="shared" si="16"/>
        <v>0</v>
      </c>
      <c r="V120" s="15">
        <f t="shared" si="17"/>
        <v>0.66279600000000005</v>
      </c>
      <c r="W120" s="15">
        <f t="shared" si="18"/>
        <v>0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6.0000000000000006E-4</v>
      </c>
      <c r="S121" s="32">
        <f t="shared" si="14"/>
        <v>1224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6.0000000000000006E-4</v>
      </c>
      <c r="S122" s="32">
        <f t="shared" si="14"/>
        <v>1224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-1.46E-2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6.0000000000000006E-4</v>
      </c>
      <c r="S124" s="32">
        <f t="shared" si="14"/>
        <v>1224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6.0000000000000006E-4</v>
      </c>
      <c r="S125" s="32">
        <f t="shared" si="14"/>
        <v>1224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6.0000000000000006E-4</v>
      </c>
      <c r="S126" s="32">
        <f t="shared" si="14"/>
        <v>1224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6.0000000000000006E-4</v>
      </c>
      <c r="S127" s="32">
        <f t="shared" si="14"/>
        <v>1224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6.0000000000000006E-4</v>
      </c>
      <c r="S128" s="32">
        <f t="shared" si="14"/>
        <v>1224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6.0000000000000006E-4</v>
      </c>
      <c r="S129" s="32">
        <f t="shared" si="14"/>
        <v>1224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6.0000000000000006E-4</v>
      </c>
      <c r="S130" s="32">
        <f t="shared" si="14"/>
        <v>1224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6.0000000000000006E-4</v>
      </c>
      <c r="S131" s="32">
        <f t="shared" si="14"/>
        <v>1224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6.0000000000000006E-4</v>
      </c>
      <c r="S132" s="32">
        <f t="shared" si="14"/>
        <v>1224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6.0000000000000006E-4</v>
      </c>
      <c r="S133" s="32">
        <f t="shared" si="14"/>
        <v>1224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6.0000000000000006E-4</v>
      </c>
      <c r="S134" s="32">
        <f t="shared" si="14"/>
        <v>1224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6.0000000000000006E-4</v>
      </c>
      <c r="S135" s="32">
        <f t="shared" si="14"/>
        <v>1224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6.0000000000000006E-4</v>
      </c>
      <c r="S136" s="32">
        <f t="shared" si="14"/>
        <v>1224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6.0000000000000006E-4</v>
      </c>
      <c r="S137" s="32">
        <f t="shared" si="14"/>
        <v>1224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6.0000000000000006E-4</v>
      </c>
      <c r="S138" s="32">
        <f t="shared" si="14"/>
        <v>1224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6.0000000000000006E-4</v>
      </c>
      <c r="S139" s="32">
        <f t="shared" si="14"/>
        <v>1224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2.85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6.0000000000000006E-4</v>
      </c>
      <c r="S140" s="32">
        <f t="shared" si="14"/>
        <v>1224</v>
      </c>
      <c r="T140" s="15">
        <f t="shared" si="15"/>
        <v>3.4883999999999999</v>
      </c>
      <c r="U140" s="15">
        <f t="shared" si="16"/>
        <v>0</v>
      </c>
      <c r="V140" s="15">
        <f t="shared" si="17"/>
        <v>0.66279600000000005</v>
      </c>
      <c r="W140" s="15">
        <f t="shared" si="18"/>
        <v>0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0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-4.4666666666666657E-3</v>
      </c>
      <c r="S141" s="32">
        <f t="shared" si="14"/>
        <v>-4200</v>
      </c>
      <c r="T141" s="15">
        <f t="shared" si="15"/>
        <v>0</v>
      </c>
      <c r="U141" s="15">
        <f t="shared" si="16"/>
        <v>-11.97</v>
      </c>
      <c r="V141" s="15">
        <f t="shared" si="17"/>
        <v>0</v>
      </c>
      <c r="W141" s="15">
        <f t="shared" si="18"/>
        <v>-0.75810000000000022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-9.5333333333333329E-3</v>
      </c>
      <c r="S142" s="32">
        <f t="shared" si="14"/>
        <v>-4200</v>
      </c>
      <c r="T142" s="15">
        <f t="shared" si="15"/>
        <v>0</v>
      </c>
      <c r="U142" s="15">
        <f t="shared" si="16"/>
        <v>-11.97</v>
      </c>
      <c r="V142" s="15">
        <f t="shared" si="17"/>
        <v>0</v>
      </c>
      <c r="W142" s="15">
        <f t="shared" si="18"/>
        <v>0.7581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-1.46E-2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6.0000000000000006E-4</v>
      </c>
      <c r="S144" s="32">
        <f t="shared" si="14"/>
        <v>1224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6.0000000000000006E-4</v>
      </c>
      <c r="S145" s="32">
        <f t="shared" ref="S145:S208" si="21">IF(R145&lt;0,-1*IF(ABS(R145)&gt;$N$75,$M$75,$M$75*ABS(R145)/$N$75),IF(ABS(R145)&gt;$N$75,$M$75,$M$75*ABS(R145)/$N$75))</f>
        <v>1224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6.0000000000000006E-4</v>
      </c>
      <c r="S146" s="32">
        <f t="shared" si="21"/>
        <v>1224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6.0000000000000006E-4</v>
      </c>
      <c r="S147" s="32">
        <f t="shared" si="21"/>
        <v>1224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6.0000000000000006E-4</v>
      </c>
      <c r="S148" s="32">
        <f t="shared" si="21"/>
        <v>1224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6.0000000000000006E-4</v>
      </c>
      <c r="S149" s="32">
        <f t="shared" si="21"/>
        <v>1224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6.0000000000000006E-4</v>
      </c>
      <c r="S150" s="32">
        <f t="shared" si="21"/>
        <v>1224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6.0000000000000006E-4</v>
      </c>
      <c r="S151" s="32">
        <f t="shared" si="21"/>
        <v>1224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6.0000000000000006E-4</v>
      </c>
      <c r="S152" s="32">
        <f t="shared" si="21"/>
        <v>1224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6.0000000000000006E-4</v>
      </c>
      <c r="S153" s="32">
        <f t="shared" si="21"/>
        <v>1224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6.0000000000000006E-4</v>
      </c>
      <c r="S154" s="32">
        <f t="shared" si="21"/>
        <v>1224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6.0000000000000006E-4</v>
      </c>
      <c r="S155" s="32">
        <f t="shared" si="21"/>
        <v>1224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6.0000000000000006E-4</v>
      </c>
      <c r="S156" s="32">
        <f t="shared" si="21"/>
        <v>1224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6.0000000000000006E-4</v>
      </c>
      <c r="S157" s="32">
        <f t="shared" si="21"/>
        <v>1224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6.0000000000000006E-4</v>
      </c>
      <c r="S158" s="32">
        <f t="shared" si="21"/>
        <v>1224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6.0000000000000006E-4</v>
      </c>
      <c r="S159" s="32">
        <f t="shared" si="21"/>
        <v>1224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6.0000000000000006E-4</v>
      </c>
      <c r="S160" s="32">
        <f t="shared" si="21"/>
        <v>1224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6.0000000000000006E-4</v>
      </c>
      <c r="S161" s="32">
        <f t="shared" si="21"/>
        <v>1224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6.0000000000000006E-4</v>
      </c>
      <c r="S162" s="32">
        <f t="shared" si="21"/>
        <v>1224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6.0000000000000006E-4</v>
      </c>
      <c r="S163" s="32">
        <f t="shared" si="21"/>
        <v>1224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6.0000000000000006E-4</v>
      </c>
      <c r="S164" s="32">
        <f t="shared" si="21"/>
        <v>1224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6.0000000000000006E-4</v>
      </c>
      <c r="S165" s="32">
        <f t="shared" si="21"/>
        <v>1224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6.0000000000000006E-4</v>
      </c>
      <c r="S166" s="32">
        <f t="shared" si="21"/>
        <v>1224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6.0000000000000006E-4</v>
      </c>
      <c r="S167" s="32">
        <f t="shared" si="21"/>
        <v>1224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6.0000000000000006E-4</v>
      </c>
      <c r="S168" s="32">
        <f t="shared" si="21"/>
        <v>1224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6.0000000000000006E-4</v>
      </c>
      <c r="S169" s="32">
        <f t="shared" si="21"/>
        <v>1224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6.0000000000000006E-4</v>
      </c>
      <c r="S170" s="32">
        <f t="shared" si="21"/>
        <v>1224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6.0000000000000006E-4</v>
      </c>
      <c r="S171" s="32">
        <f t="shared" si="21"/>
        <v>1224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6.0000000000000006E-4</v>
      </c>
      <c r="S172" s="32">
        <f t="shared" si="21"/>
        <v>1224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6.0000000000000006E-4</v>
      </c>
      <c r="S173" s="32">
        <f t="shared" si="21"/>
        <v>1224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6.0000000000000006E-4</v>
      </c>
      <c r="S174" s="32">
        <f t="shared" si="21"/>
        <v>1224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6.0000000000000006E-4</v>
      </c>
      <c r="S175" s="32">
        <f t="shared" si="21"/>
        <v>1224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6.0000000000000006E-4</v>
      </c>
      <c r="S176" s="32">
        <f t="shared" si="21"/>
        <v>1224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6.0000000000000006E-4</v>
      </c>
      <c r="S177" s="32">
        <f t="shared" si="21"/>
        <v>1224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6.0000000000000006E-4</v>
      </c>
      <c r="S178" s="32">
        <f t="shared" si="21"/>
        <v>1224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6.0000000000000006E-4</v>
      </c>
      <c r="S179" s="32">
        <f t="shared" si="21"/>
        <v>1224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6.0000000000000006E-4</v>
      </c>
      <c r="S180" s="32">
        <f t="shared" si="21"/>
        <v>1224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6.0000000000000006E-4</v>
      </c>
      <c r="S181" s="32">
        <f t="shared" si="21"/>
        <v>1224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6.0000000000000006E-4</v>
      </c>
      <c r="S182" s="32">
        <f t="shared" si="21"/>
        <v>1224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6.0000000000000006E-4</v>
      </c>
      <c r="S183" s="32">
        <f t="shared" si="21"/>
        <v>1224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6.0000000000000006E-4</v>
      </c>
      <c r="S184" s="32">
        <f t="shared" si="21"/>
        <v>1224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6.0000000000000006E-4</v>
      </c>
      <c r="S185" s="32">
        <f t="shared" si="21"/>
        <v>1224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6.0000000000000006E-4</v>
      </c>
      <c r="S186" s="32">
        <f t="shared" si="21"/>
        <v>1224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6.0000000000000006E-4</v>
      </c>
      <c r="S187" s="32">
        <f t="shared" si="21"/>
        <v>1224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6.0000000000000006E-4</v>
      </c>
      <c r="S188" s="32">
        <f t="shared" si="21"/>
        <v>1224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6.0000000000000006E-4</v>
      </c>
      <c r="S189" s="32">
        <f t="shared" si="21"/>
        <v>1224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6.0000000000000006E-4</v>
      </c>
      <c r="S190" s="32">
        <f t="shared" si="21"/>
        <v>1224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6.0000000000000006E-4</v>
      </c>
      <c r="S191" s="32">
        <f t="shared" si="21"/>
        <v>1224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6.0000000000000006E-4</v>
      </c>
      <c r="S192" s="32">
        <f t="shared" si="21"/>
        <v>1224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6.0000000000000006E-4</v>
      </c>
      <c r="S193" s="32">
        <f t="shared" si="21"/>
        <v>1224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6.0000000000000006E-4</v>
      </c>
      <c r="S194" s="32">
        <f t="shared" si="21"/>
        <v>1224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6.0000000000000006E-4</v>
      </c>
      <c r="S195" s="32">
        <f t="shared" si="21"/>
        <v>1224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6.0000000000000006E-4</v>
      </c>
      <c r="S196" s="32">
        <f t="shared" si="21"/>
        <v>1224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6.0000000000000006E-4</v>
      </c>
      <c r="S197" s="32">
        <f t="shared" si="21"/>
        <v>1224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6.0000000000000006E-4</v>
      </c>
      <c r="S198" s="32">
        <f t="shared" si="21"/>
        <v>1224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6.0000000000000006E-4</v>
      </c>
      <c r="S199" s="32">
        <f t="shared" si="21"/>
        <v>1224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6.0000000000000006E-4</v>
      </c>
      <c r="S200" s="32">
        <f t="shared" si="21"/>
        <v>1224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6.0000000000000006E-4</v>
      </c>
      <c r="S201" s="32">
        <f t="shared" si="21"/>
        <v>1224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6.0000000000000006E-4</v>
      </c>
      <c r="S202" s="32">
        <f t="shared" si="21"/>
        <v>1224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6.0000000000000006E-4</v>
      </c>
      <c r="S203" s="32">
        <f t="shared" si="21"/>
        <v>1224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6.0000000000000006E-4</v>
      </c>
      <c r="S204" s="32">
        <f t="shared" si="21"/>
        <v>1224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6.0000000000000006E-4</v>
      </c>
      <c r="S205" s="32">
        <f t="shared" si="21"/>
        <v>1224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6.0000000000000006E-4</v>
      </c>
      <c r="S206" s="32">
        <f t="shared" si="21"/>
        <v>1224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6.0000000000000006E-4</v>
      </c>
      <c r="S207" s="32">
        <f t="shared" si="21"/>
        <v>1224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6.0000000000000006E-4</v>
      </c>
      <c r="S208" s="32">
        <f t="shared" si="21"/>
        <v>1224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6.0000000000000006E-4</v>
      </c>
      <c r="S209" s="32">
        <f t="shared" ref="S209:S272" si="28">IF(R209&lt;0,-1*IF(ABS(R209)&gt;$N$75,$M$75,$M$75*ABS(R209)/$N$75),IF(ABS(R209)&gt;$N$75,$M$75,$M$75*ABS(R209)/$N$75))</f>
        <v>1224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6.0000000000000006E-4</v>
      </c>
      <c r="S210" s="32">
        <f t="shared" si="28"/>
        <v>1224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6.0000000000000006E-4</v>
      </c>
      <c r="S211" s="32">
        <f t="shared" si="28"/>
        <v>1224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6.0000000000000006E-4</v>
      </c>
      <c r="S212" s="32">
        <f t="shared" si="28"/>
        <v>1224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6.0000000000000006E-4</v>
      </c>
      <c r="S213" s="32">
        <f t="shared" si="28"/>
        <v>1224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6.0000000000000006E-4</v>
      </c>
      <c r="S214" s="32">
        <f t="shared" si="28"/>
        <v>1224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6.0000000000000006E-4</v>
      </c>
      <c r="S215" s="32">
        <f t="shared" si="28"/>
        <v>1224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6.0000000000000006E-4</v>
      </c>
      <c r="S216" s="32">
        <f t="shared" si="28"/>
        <v>1224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6.0000000000000006E-4</v>
      </c>
      <c r="S217" s="32">
        <f t="shared" si="28"/>
        <v>1224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6.0000000000000006E-4</v>
      </c>
      <c r="S218" s="32">
        <f t="shared" si="28"/>
        <v>1224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6.0000000000000006E-4</v>
      </c>
      <c r="S219" s="32">
        <f t="shared" si="28"/>
        <v>1224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6.0000000000000006E-4</v>
      </c>
      <c r="S220" s="32">
        <f t="shared" si="28"/>
        <v>1224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6.0000000000000006E-4</v>
      </c>
      <c r="S221" s="32">
        <f t="shared" si="28"/>
        <v>1224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6.0000000000000006E-4</v>
      </c>
      <c r="S222" s="32">
        <f t="shared" si="28"/>
        <v>1224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6.0000000000000006E-4</v>
      </c>
      <c r="S223" s="32">
        <f t="shared" si="28"/>
        <v>1224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6.0000000000000006E-4</v>
      </c>
      <c r="S224" s="32">
        <f t="shared" si="28"/>
        <v>1224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6.0000000000000006E-4</v>
      </c>
      <c r="S225" s="32">
        <f t="shared" si="28"/>
        <v>1224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6.0000000000000006E-4</v>
      </c>
      <c r="S226" s="32">
        <f t="shared" si="28"/>
        <v>1224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6.0000000000000006E-4</v>
      </c>
      <c r="S227" s="32">
        <f t="shared" si="28"/>
        <v>1224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6.0000000000000006E-4</v>
      </c>
      <c r="S228" s="32">
        <f t="shared" si="28"/>
        <v>1224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6.0000000000000006E-4</v>
      </c>
      <c r="S229" s="32">
        <f t="shared" si="28"/>
        <v>1224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6.0000000000000006E-4</v>
      </c>
      <c r="S230" s="32">
        <f t="shared" si="28"/>
        <v>1224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6.0000000000000006E-4</v>
      </c>
      <c r="S231" s="32">
        <f t="shared" si="28"/>
        <v>1224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6.0000000000000006E-4</v>
      </c>
      <c r="S232" s="32">
        <f t="shared" si="28"/>
        <v>1224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6.0000000000000006E-4</v>
      </c>
      <c r="S233" s="32">
        <f t="shared" si="28"/>
        <v>1224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6.0000000000000006E-4</v>
      </c>
      <c r="S234" s="32">
        <f t="shared" si="28"/>
        <v>1224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6.0000000000000006E-4</v>
      </c>
      <c r="S235" s="32">
        <f t="shared" si="28"/>
        <v>1224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6.0000000000000006E-4</v>
      </c>
      <c r="S236" s="32">
        <f t="shared" si="28"/>
        <v>1224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6.0000000000000006E-4</v>
      </c>
      <c r="S237" s="32">
        <f t="shared" si="28"/>
        <v>1224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6.0000000000000006E-4</v>
      </c>
      <c r="S238" s="32">
        <f t="shared" si="28"/>
        <v>1224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6.0000000000000006E-4</v>
      </c>
      <c r="S239" s="32">
        <f t="shared" si="28"/>
        <v>1224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6.0000000000000006E-4</v>
      </c>
      <c r="S240" s="32">
        <f t="shared" si="28"/>
        <v>1224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6.0000000000000006E-4</v>
      </c>
      <c r="S241" s="32">
        <f t="shared" si="28"/>
        <v>1224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6.0000000000000006E-4</v>
      </c>
      <c r="S242" s="32">
        <f t="shared" si="28"/>
        <v>1224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6.0000000000000006E-4</v>
      </c>
      <c r="S243" s="32">
        <f t="shared" si="28"/>
        <v>1224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6.0000000000000006E-4</v>
      </c>
      <c r="S244" s="32">
        <f t="shared" si="28"/>
        <v>1224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6.0000000000000006E-4</v>
      </c>
      <c r="S245" s="32">
        <f t="shared" si="28"/>
        <v>1224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6.0000000000000006E-4</v>
      </c>
      <c r="S246" s="32">
        <f t="shared" si="28"/>
        <v>1224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6.0000000000000006E-4</v>
      </c>
      <c r="S247" s="32">
        <f t="shared" si="28"/>
        <v>1224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6.0000000000000006E-4</v>
      </c>
      <c r="S248" s="32">
        <f t="shared" si="28"/>
        <v>1224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6.0000000000000006E-4</v>
      </c>
      <c r="S249" s="32">
        <f t="shared" si="28"/>
        <v>1224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6.0000000000000006E-4</v>
      </c>
      <c r="S250" s="32">
        <f t="shared" si="28"/>
        <v>1224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6.0000000000000006E-4</v>
      </c>
      <c r="S251" s="32">
        <f t="shared" si="28"/>
        <v>1224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6.0000000000000006E-4</v>
      </c>
      <c r="S252" s="32">
        <f t="shared" si="28"/>
        <v>1224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6.0000000000000006E-4</v>
      </c>
      <c r="S253" s="32">
        <f t="shared" si="28"/>
        <v>1224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6.0000000000000006E-4</v>
      </c>
      <c r="S254" s="32">
        <f t="shared" si="28"/>
        <v>1224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6.0000000000000006E-4</v>
      </c>
      <c r="S255" s="32">
        <f t="shared" si="28"/>
        <v>1224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6.0000000000000006E-4</v>
      </c>
      <c r="S256" s="32">
        <f t="shared" si="28"/>
        <v>1224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6.0000000000000006E-4</v>
      </c>
      <c r="S257" s="32">
        <f t="shared" si="28"/>
        <v>1224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6.0000000000000006E-4</v>
      </c>
      <c r="S258" s="32">
        <f t="shared" si="28"/>
        <v>1224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6.0000000000000006E-4</v>
      </c>
      <c r="S259" s="32">
        <f t="shared" si="28"/>
        <v>1224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6.0000000000000006E-4</v>
      </c>
      <c r="S260" s="32">
        <f t="shared" si="28"/>
        <v>1224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6.0000000000000006E-4</v>
      </c>
      <c r="S261" s="32">
        <f t="shared" si="28"/>
        <v>1224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6.0000000000000006E-4</v>
      </c>
      <c r="S262" s="32">
        <f t="shared" si="28"/>
        <v>1224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6.0000000000000006E-4</v>
      </c>
      <c r="S263" s="32">
        <f t="shared" si="28"/>
        <v>1224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6.0000000000000006E-4</v>
      </c>
      <c r="S264" s="32">
        <f t="shared" si="28"/>
        <v>1224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6.0000000000000006E-4</v>
      </c>
      <c r="S265" s="32">
        <f t="shared" si="28"/>
        <v>1224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6.0000000000000006E-4</v>
      </c>
      <c r="S266" s="32">
        <f t="shared" si="28"/>
        <v>1224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6.0000000000000006E-4</v>
      </c>
      <c r="S267" s="32">
        <f t="shared" si="28"/>
        <v>1224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6.0000000000000006E-4</v>
      </c>
      <c r="S268" s="32">
        <f t="shared" si="28"/>
        <v>1224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6.0000000000000006E-4</v>
      </c>
      <c r="S269" s="32">
        <f t="shared" si="28"/>
        <v>1224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6.0000000000000006E-4</v>
      </c>
      <c r="S270" s="32">
        <f t="shared" si="28"/>
        <v>1224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6.0000000000000006E-4</v>
      </c>
      <c r="S271" s="32">
        <f t="shared" si="28"/>
        <v>1224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6.0000000000000006E-4</v>
      </c>
      <c r="S272" s="32">
        <f t="shared" si="28"/>
        <v>1224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6.0000000000000006E-4</v>
      </c>
      <c r="S273" s="32">
        <f t="shared" ref="S273:S336" si="35">IF(R273&lt;0,-1*IF(ABS(R273)&gt;$N$75,$M$75,$M$75*ABS(R273)/$N$75),IF(ABS(R273)&gt;$N$75,$M$75,$M$75*ABS(R273)/$N$75))</f>
        <v>1224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6.0000000000000006E-4</v>
      </c>
      <c r="S274" s="32">
        <f t="shared" si="35"/>
        <v>1224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6.0000000000000006E-4</v>
      </c>
      <c r="S275" s="32">
        <f t="shared" si="35"/>
        <v>1224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6.0000000000000006E-4</v>
      </c>
      <c r="S276" s="32">
        <f t="shared" si="35"/>
        <v>1224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6.0000000000000006E-4</v>
      </c>
      <c r="S277" s="32">
        <f t="shared" si="35"/>
        <v>1224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6.0000000000000006E-4</v>
      </c>
      <c r="S278" s="32">
        <f t="shared" si="35"/>
        <v>1224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6.0000000000000006E-4</v>
      </c>
      <c r="S279" s="32">
        <f t="shared" si="35"/>
        <v>1224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6.0000000000000006E-4</v>
      </c>
      <c r="S280" s="32">
        <f t="shared" si="35"/>
        <v>1224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6.0000000000000006E-4</v>
      </c>
      <c r="S281" s="32">
        <f t="shared" si="35"/>
        <v>1224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6.0000000000000006E-4</v>
      </c>
      <c r="S282" s="32">
        <f t="shared" si="35"/>
        <v>1224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6.0000000000000006E-4</v>
      </c>
      <c r="S283" s="32">
        <f t="shared" si="35"/>
        <v>1224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6.0000000000000006E-4</v>
      </c>
      <c r="S284" s="32">
        <f t="shared" si="35"/>
        <v>1224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6.0000000000000006E-4</v>
      </c>
      <c r="S285" s="32">
        <f t="shared" si="35"/>
        <v>1224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6.0000000000000006E-4</v>
      </c>
      <c r="S286" s="32">
        <f t="shared" si="35"/>
        <v>1224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6.0000000000000006E-4</v>
      </c>
      <c r="S287" s="32">
        <f t="shared" si="35"/>
        <v>1224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6.0000000000000006E-4</v>
      </c>
      <c r="S288" s="32">
        <f t="shared" si="35"/>
        <v>1224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6.0000000000000006E-4</v>
      </c>
      <c r="S289" s="32">
        <f t="shared" si="35"/>
        <v>1224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6.0000000000000006E-4</v>
      </c>
      <c r="S290" s="32">
        <f t="shared" si="35"/>
        <v>1224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6.0000000000000006E-4</v>
      </c>
      <c r="S291" s="32">
        <f t="shared" si="35"/>
        <v>1224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6.0000000000000006E-4</v>
      </c>
      <c r="S292" s="32">
        <f t="shared" si="35"/>
        <v>1224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6.0000000000000006E-4</v>
      </c>
      <c r="S293" s="32">
        <f t="shared" si="35"/>
        <v>1224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6.0000000000000006E-4</v>
      </c>
      <c r="S294" s="32">
        <f t="shared" si="35"/>
        <v>1224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6.0000000000000006E-4</v>
      </c>
      <c r="S295" s="32">
        <f t="shared" si="35"/>
        <v>1224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6.0000000000000006E-4</v>
      </c>
      <c r="S296" s="32">
        <f t="shared" si="35"/>
        <v>1224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6.0000000000000006E-4</v>
      </c>
      <c r="S297" s="32">
        <f t="shared" si="35"/>
        <v>1224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6.0000000000000006E-4</v>
      </c>
      <c r="S298" s="32">
        <f t="shared" si="35"/>
        <v>1224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6.0000000000000006E-4</v>
      </c>
      <c r="S299" s="32">
        <f t="shared" si="35"/>
        <v>1224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6.0000000000000006E-4</v>
      </c>
      <c r="S300" s="32">
        <f t="shared" si="35"/>
        <v>1224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6.0000000000000006E-4</v>
      </c>
      <c r="S301" s="32">
        <f t="shared" si="35"/>
        <v>1224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6.0000000000000006E-4</v>
      </c>
      <c r="S302" s="32">
        <f t="shared" si="35"/>
        <v>1224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6.0000000000000006E-4</v>
      </c>
      <c r="S303" s="32">
        <f t="shared" si="35"/>
        <v>1224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6.0000000000000006E-4</v>
      </c>
      <c r="S304" s="32">
        <f t="shared" si="35"/>
        <v>1224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6.0000000000000006E-4</v>
      </c>
      <c r="S305" s="32">
        <f t="shared" si="35"/>
        <v>1224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6.0000000000000006E-4</v>
      </c>
      <c r="S306" s="32">
        <f t="shared" si="35"/>
        <v>1224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6.0000000000000006E-4</v>
      </c>
      <c r="S307" s="32">
        <f t="shared" si="35"/>
        <v>1224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6.0000000000000006E-4</v>
      </c>
      <c r="S308" s="32">
        <f t="shared" si="35"/>
        <v>1224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6.0000000000000006E-4</v>
      </c>
      <c r="S309" s="32">
        <f t="shared" si="35"/>
        <v>1224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6.0000000000000006E-4</v>
      </c>
      <c r="S310" s="32">
        <f t="shared" si="35"/>
        <v>1224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6.0000000000000006E-4</v>
      </c>
      <c r="S311" s="32">
        <f t="shared" si="35"/>
        <v>1224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6.0000000000000006E-4</v>
      </c>
      <c r="S312" s="32">
        <f t="shared" si="35"/>
        <v>1224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6.0000000000000006E-4</v>
      </c>
      <c r="S313" s="32">
        <f t="shared" si="35"/>
        <v>1224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6.0000000000000006E-4</v>
      </c>
      <c r="S314" s="32">
        <f t="shared" si="35"/>
        <v>1224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6.0000000000000006E-4</v>
      </c>
      <c r="S315" s="32">
        <f t="shared" si="35"/>
        <v>1224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6.0000000000000006E-4</v>
      </c>
      <c r="S316" s="32">
        <f t="shared" si="35"/>
        <v>1224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6.0000000000000006E-4</v>
      </c>
      <c r="S317" s="32">
        <f t="shared" si="35"/>
        <v>1224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6.0000000000000006E-4</v>
      </c>
      <c r="S318" s="32">
        <f t="shared" si="35"/>
        <v>1224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6.0000000000000006E-4</v>
      </c>
      <c r="S319" s="32">
        <f t="shared" si="35"/>
        <v>1224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6.0000000000000006E-4</v>
      </c>
      <c r="S320" s="32">
        <f t="shared" si="35"/>
        <v>1224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6.0000000000000006E-4</v>
      </c>
      <c r="S321" s="32">
        <f t="shared" si="35"/>
        <v>1224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6.0000000000000006E-4</v>
      </c>
      <c r="S322" s="32">
        <f t="shared" si="35"/>
        <v>1224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6.0000000000000006E-4</v>
      </c>
      <c r="S323" s="32">
        <f t="shared" si="35"/>
        <v>1224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6.0000000000000006E-4</v>
      </c>
      <c r="S324" s="32">
        <f t="shared" si="35"/>
        <v>1224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6.0000000000000006E-4</v>
      </c>
      <c r="S325" s="32">
        <f t="shared" si="35"/>
        <v>1224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6.0000000000000006E-4</v>
      </c>
      <c r="S326" s="32">
        <f t="shared" si="35"/>
        <v>1224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6.0000000000000006E-4</v>
      </c>
      <c r="S327" s="32">
        <f t="shared" si="35"/>
        <v>1224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6.0000000000000006E-4</v>
      </c>
      <c r="S328" s="32">
        <f t="shared" si="35"/>
        <v>1224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6.0000000000000006E-4</v>
      </c>
      <c r="S329" s="32">
        <f t="shared" si="35"/>
        <v>1224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6.0000000000000006E-4</v>
      </c>
      <c r="S330" s="32">
        <f t="shared" si="35"/>
        <v>1224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6.0000000000000006E-4</v>
      </c>
      <c r="S331" s="32">
        <f t="shared" si="35"/>
        <v>1224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6.0000000000000006E-4</v>
      </c>
      <c r="S332" s="32">
        <f t="shared" si="35"/>
        <v>1224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6.0000000000000006E-4</v>
      </c>
      <c r="S333" s="32">
        <f t="shared" si="35"/>
        <v>1224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6.0000000000000006E-4</v>
      </c>
      <c r="S334" s="32">
        <f t="shared" si="35"/>
        <v>1224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6.0000000000000006E-4</v>
      </c>
      <c r="S335" s="32">
        <f t="shared" si="35"/>
        <v>1224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6.0000000000000006E-4</v>
      </c>
      <c r="S336" s="32">
        <f t="shared" si="35"/>
        <v>1224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6.0000000000000006E-4</v>
      </c>
      <c r="S337" s="32">
        <f t="shared" ref="S337:S400" si="42">IF(R337&lt;0,-1*IF(ABS(R337)&gt;$N$75,$M$75,$M$75*ABS(R337)/$N$75),IF(ABS(R337)&gt;$N$75,$M$75,$M$75*ABS(R337)/$N$75))</f>
        <v>1224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6.0000000000000006E-4</v>
      </c>
      <c r="S338" s="32">
        <f t="shared" si="42"/>
        <v>1224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6.0000000000000006E-4</v>
      </c>
      <c r="S339" s="32">
        <f t="shared" si="42"/>
        <v>1224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6.0000000000000006E-4</v>
      </c>
      <c r="S340" s="32">
        <f t="shared" si="42"/>
        <v>1224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6.0000000000000006E-4</v>
      </c>
      <c r="S341" s="32">
        <f t="shared" si="42"/>
        <v>1224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6.0000000000000006E-4</v>
      </c>
      <c r="S342" s="32">
        <f t="shared" si="42"/>
        <v>1224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6.0000000000000006E-4</v>
      </c>
      <c r="S343" s="32">
        <f t="shared" si="42"/>
        <v>1224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6.0000000000000006E-4</v>
      </c>
      <c r="S344" s="32">
        <f t="shared" si="42"/>
        <v>1224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6.0000000000000006E-4</v>
      </c>
      <c r="S345" s="32">
        <f t="shared" si="42"/>
        <v>1224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6.0000000000000006E-4</v>
      </c>
      <c r="S346" s="32">
        <f t="shared" si="42"/>
        <v>1224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6.0000000000000006E-4</v>
      </c>
      <c r="S347" s="32">
        <f t="shared" si="42"/>
        <v>1224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6.0000000000000006E-4</v>
      </c>
      <c r="S348" s="32">
        <f t="shared" si="42"/>
        <v>1224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6.0000000000000006E-4</v>
      </c>
      <c r="S349" s="32">
        <f t="shared" si="42"/>
        <v>1224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6.0000000000000006E-4</v>
      </c>
      <c r="S350" s="32">
        <f t="shared" si="42"/>
        <v>1224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6.0000000000000006E-4</v>
      </c>
      <c r="S351" s="32">
        <f t="shared" si="42"/>
        <v>1224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6.0000000000000006E-4</v>
      </c>
      <c r="S352" s="32">
        <f t="shared" si="42"/>
        <v>1224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6.0000000000000006E-4</v>
      </c>
      <c r="S353" s="32">
        <f t="shared" si="42"/>
        <v>1224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6.0000000000000006E-4</v>
      </c>
      <c r="S354" s="32">
        <f t="shared" si="42"/>
        <v>1224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6.0000000000000006E-4</v>
      </c>
      <c r="S355" s="32">
        <f t="shared" si="42"/>
        <v>1224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6.0000000000000006E-4</v>
      </c>
      <c r="S356" s="32">
        <f t="shared" si="42"/>
        <v>1224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6.0000000000000006E-4</v>
      </c>
      <c r="S357" s="32">
        <f t="shared" si="42"/>
        <v>1224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6.0000000000000006E-4</v>
      </c>
      <c r="S358" s="32">
        <f t="shared" si="42"/>
        <v>1224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6.0000000000000006E-4</v>
      </c>
      <c r="S359" s="32">
        <f t="shared" si="42"/>
        <v>1224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6.0000000000000006E-4</v>
      </c>
      <c r="S360" s="32">
        <f t="shared" si="42"/>
        <v>1224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6.0000000000000006E-4</v>
      </c>
      <c r="S361" s="32">
        <f t="shared" si="42"/>
        <v>1224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6.0000000000000006E-4</v>
      </c>
      <c r="S362" s="32">
        <f t="shared" si="42"/>
        <v>1224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6.0000000000000006E-4</v>
      </c>
      <c r="S363" s="32">
        <f t="shared" si="42"/>
        <v>1224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6.0000000000000006E-4</v>
      </c>
      <c r="S364" s="32">
        <f t="shared" si="42"/>
        <v>1224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6.0000000000000006E-4</v>
      </c>
      <c r="S365" s="32">
        <f t="shared" si="42"/>
        <v>1224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6.0000000000000006E-4</v>
      </c>
      <c r="S366" s="32">
        <f t="shared" si="42"/>
        <v>1224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6.0000000000000006E-4</v>
      </c>
      <c r="S367" s="32">
        <f t="shared" si="42"/>
        <v>1224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6.0000000000000006E-4</v>
      </c>
      <c r="S368" s="32">
        <f t="shared" si="42"/>
        <v>1224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6.0000000000000006E-4</v>
      </c>
      <c r="S369" s="32">
        <f t="shared" si="42"/>
        <v>1224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6.0000000000000006E-4</v>
      </c>
      <c r="S370" s="32">
        <f t="shared" si="42"/>
        <v>1224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6.0000000000000006E-4</v>
      </c>
      <c r="S371" s="32">
        <f t="shared" si="42"/>
        <v>1224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6.0000000000000006E-4</v>
      </c>
      <c r="S372" s="32">
        <f t="shared" si="42"/>
        <v>1224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6.0000000000000006E-4</v>
      </c>
      <c r="S373" s="32">
        <f t="shared" si="42"/>
        <v>1224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6.0000000000000006E-4</v>
      </c>
      <c r="S374" s="32">
        <f t="shared" si="42"/>
        <v>1224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6.0000000000000006E-4</v>
      </c>
      <c r="S375" s="32">
        <f t="shared" si="42"/>
        <v>1224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6.0000000000000006E-4</v>
      </c>
      <c r="S376" s="32">
        <f t="shared" si="42"/>
        <v>1224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6.0000000000000006E-4</v>
      </c>
      <c r="S377" s="32">
        <f t="shared" si="42"/>
        <v>1224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6.0000000000000006E-4</v>
      </c>
      <c r="S378" s="32">
        <f t="shared" si="42"/>
        <v>1224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6.0000000000000006E-4</v>
      </c>
      <c r="S379" s="32">
        <f t="shared" si="42"/>
        <v>1224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6.0000000000000006E-4</v>
      </c>
      <c r="S380" s="32">
        <f t="shared" si="42"/>
        <v>1224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6.0000000000000006E-4</v>
      </c>
      <c r="S381" s="32">
        <f t="shared" si="42"/>
        <v>1224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6.0000000000000006E-4</v>
      </c>
      <c r="S382" s="32">
        <f t="shared" si="42"/>
        <v>1224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6.0000000000000006E-4</v>
      </c>
      <c r="S383" s="32">
        <f t="shared" si="42"/>
        <v>1224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6.0000000000000006E-4</v>
      </c>
      <c r="S384" s="32">
        <f t="shared" si="42"/>
        <v>1224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6.0000000000000006E-4</v>
      </c>
      <c r="S385" s="32">
        <f t="shared" si="42"/>
        <v>1224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6.0000000000000006E-4</v>
      </c>
      <c r="S386" s="32">
        <f t="shared" si="42"/>
        <v>1224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6.0000000000000006E-4</v>
      </c>
      <c r="S387" s="32">
        <f t="shared" si="42"/>
        <v>1224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6.0000000000000006E-4</v>
      </c>
      <c r="S388" s="32">
        <f t="shared" si="42"/>
        <v>1224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6.0000000000000006E-4</v>
      </c>
      <c r="S389" s="32">
        <f t="shared" si="42"/>
        <v>1224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6.0000000000000006E-4</v>
      </c>
      <c r="S390" s="32">
        <f t="shared" si="42"/>
        <v>1224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6.0000000000000006E-4</v>
      </c>
      <c r="S391" s="32">
        <f t="shared" si="42"/>
        <v>1224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6.0000000000000006E-4</v>
      </c>
      <c r="S392" s="32">
        <f t="shared" si="42"/>
        <v>1224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6.0000000000000006E-4</v>
      </c>
      <c r="S393" s="32">
        <f t="shared" si="42"/>
        <v>1224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6.0000000000000006E-4</v>
      </c>
      <c r="S394" s="32">
        <f t="shared" si="42"/>
        <v>1224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6.0000000000000006E-4</v>
      </c>
      <c r="S395" s="32">
        <f t="shared" si="42"/>
        <v>1224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6.0000000000000006E-4</v>
      </c>
      <c r="S396" s="32">
        <f t="shared" si="42"/>
        <v>1224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6.0000000000000006E-4</v>
      </c>
      <c r="S397" s="32">
        <f t="shared" si="42"/>
        <v>1224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6.0000000000000006E-4</v>
      </c>
      <c r="S398" s="32">
        <f t="shared" si="42"/>
        <v>1224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6.0000000000000006E-4</v>
      </c>
      <c r="S399" s="32">
        <f t="shared" si="42"/>
        <v>1224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6.0000000000000006E-4</v>
      </c>
      <c r="S400" s="32">
        <f t="shared" si="42"/>
        <v>1224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6.0000000000000006E-4</v>
      </c>
      <c r="S401" s="32">
        <f t="shared" ref="S401:S464" si="49">IF(R401&lt;0,-1*IF(ABS(R401)&gt;$N$75,$M$75,$M$75*ABS(R401)/$N$75),IF(ABS(R401)&gt;$N$75,$M$75,$M$75*ABS(R401)/$N$75))</f>
        <v>1224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6.0000000000000006E-4</v>
      </c>
      <c r="S402" s="32">
        <f t="shared" si="49"/>
        <v>1224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6.0000000000000006E-4</v>
      </c>
      <c r="S403" s="32">
        <f t="shared" si="49"/>
        <v>1224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6.0000000000000006E-4</v>
      </c>
      <c r="S404" s="32">
        <f t="shared" si="49"/>
        <v>1224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6.0000000000000006E-4</v>
      </c>
      <c r="S405" s="32">
        <f t="shared" si="49"/>
        <v>1224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6.0000000000000006E-4</v>
      </c>
      <c r="S406" s="32">
        <f t="shared" si="49"/>
        <v>1224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6.0000000000000006E-4</v>
      </c>
      <c r="S407" s="32">
        <f t="shared" si="49"/>
        <v>1224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6.0000000000000006E-4</v>
      </c>
      <c r="S408" s="32">
        <f t="shared" si="49"/>
        <v>1224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6.0000000000000006E-4</v>
      </c>
      <c r="S409" s="32">
        <f t="shared" si="49"/>
        <v>1224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6.0000000000000006E-4</v>
      </c>
      <c r="S410" s="32">
        <f t="shared" si="49"/>
        <v>1224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6.0000000000000006E-4</v>
      </c>
      <c r="S411" s="32">
        <f t="shared" si="49"/>
        <v>1224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6.0000000000000006E-4</v>
      </c>
      <c r="S412" s="32">
        <f t="shared" si="49"/>
        <v>1224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6.0000000000000006E-4</v>
      </c>
      <c r="S413" s="32">
        <f t="shared" si="49"/>
        <v>1224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6.0000000000000006E-4</v>
      </c>
      <c r="S414" s="32">
        <f t="shared" si="49"/>
        <v>1224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6.0000000000000006E-4</v>
      </c>
      <c r="S415" s="32">
        <f t="shared" si="49"/>
        <v>1224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6.0000000000000006E-4</v>
      </c>
      <c r="S416" s="32">
        <f t="shared" si="49"/>
        <v>1224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6.0000000000000006E-4</v>
      </c>
      <c r="S417" s="32">
        <f t="shared" si="49"/>
        <v>1224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6.0000000000000006E-4</v>
      </c>
      <c r="S418" s="32">
        <f t="shared" si="49"/>
        <v>1224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6.0000000000000006E-4</v>
      </c>
      <c r="S419" s="32">
        <f t="shared" si="49"/>
        <v>1224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6.0000000000000006E-4</v>
      </c>
      <c r="S420" s="32">
        <f t="shared" si="49"/>
        <v>1224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6.0000000000000006E-4</v>
      </c>
      <c r="S421" s="32">
        <f t="shared" si="49"/>
        <v>1224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6.0000000000000006E-4</v>
      </c>
      <c r="S422" s="32">
        <f t="shared" si="49"/>
        <v>1224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6.0000000000000006E-4</v>
      </c>
      <c r="S423" s="32">
        <f t="shared" si="49"/>
        <v>1224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6.0000000000000006E-4</v>
      </c>
      <c r="S424" s="32">
        <f t="shared" si="49"/>
        <v>1224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6.0000000000000006E-4</v>
      </c>
      <c r="S425" s="32">
        <f t="shared" si="49"/>
        <v>1224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6.0000000000000006E-4</v>
      </c>
      <c r="S426" s="32">
        <f t="shared" si="49"/>
        <v>1224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6.0000000000000006E-4</v>
      </c>
      <c r="S427" s="32">
        <f t="shared" si="49"/>
        <v>1224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6.0000000000000006E-4</v>
      </c>
      <c r="S428" s="32">
        <f t="shared" si="49"/>
        <v>1224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6.0000000000000006E-4</v>
      </c>
      <c r="S429" s="32">
        <f t="shared" si="49"/>
        <v>1224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6.0000000000000006E-4</v>
      </c>
      <c r="S430" s="32">
        <f t="shared" si="49"/>
        <v>1224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6.0000000000000006E-4</v>
      </c>
      <c r="S431" s="32">
        <f t="shared" si="49"/>
        <v>1224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6.0000000000000006E-4</v>
      </c>
      <c r="S432" s="32">
        <f t="shared" si="49"/>
        <v>1224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6.0000000000000006E-4</v>
      </c>
      <c r="S433" s="32">
        <f t="shared" si="49"/>
        <v>1224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6.0000000000000006E-4</v>
      </c>
      <c r="S434" s="32">
        <f t="shared" si="49"/>
        <v>1224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6.0000000000000006E-4</v>
      </c>
      <c r="S435" s="32">
        <f t="shared" si="49"/>
        <v>1224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6.0000000000000006E-4</v>
      </c>
      <c r="S436" s="32">
        <f t="shared" si="49"/>
        <v>1224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6.0000000000000006E-4</v>
      </c>
      <c r="S437" s="32">
        <f t="shared" si="49"/>
        <v>1224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6.0000000000000006E-4</v>
      </c>
      <c r="S438" s="32">
        <f t="shared" si="49"/>
        <v>1224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6.0000000000000006E-4</v>
      </c>
      <c r="S439" s="32">
        <f t="shared" si="49"/>
        <v>1224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6.0000000000000006E-4</v>
      </c>
      <c r="S440" s="32">
        <f t="shared" si="49"/>
        <v>1224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6.0000000000000006E-4</v>
      </c>
      <c r="S441" s="32">
        <f t="shared" si="49"/>
        <v>1224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6.0000000000000006E-4</v>
      </c>
      <c r="S442" s="32">
        <f t="shared" si="49"/>
        <v>1224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6.0000000000000006E-4</v>
      </c>
      <c r="S443" s="32">
        <f t="shared" si="49"/>
        <v>1224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6.0000000000000006E-4</v>
      </c>
      <c r="S444" s="32">
        <f t="shared" si="49"/>
        <v>1224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6.0000000000000006E-4</v>
      </c>
      <c r="S445" s="32">
        <f t="shared" si="49"/>
        <v>1224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6.0000000000000006E-4</v>
      </c>
      <c r="S446" s="32">
        <f t="shared" si="49"/>
        <v>1224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6.0000000000000006E-4</v>
      </c>
      <c r="S447" s="32">
        <f t="shared" si="49"/>
        <v>1224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6.0000000000000006E-4</v>
      </c>
      <c r="S448" s="32">
        <f t="shared" si="49"/>
        <v>1224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6.0000000000000006E-4</v>
      </c>
      <c r="S449" s="32">
        <f t="shared" si="49"/>
        <v>1224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6.0000000000000006E-4</v>
      </c>
      <c r="S450" s="32">
        <f t="shared" si="49"/>
        <v>1224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6.0000000000000006E-4</v>
      </c>
      <c r="S451" s="32">
        <f t="shared" si="49"/>
        <v>1224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6.0000000000000006E-4</v>
      </c>
      <c r="S452" s="32">
        <f t="shared" si="49"/>
        <v>1224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6.0000000000000006E-4</v>
      </c>
      <c r="S453" s="32">
        <f t="shared" si="49"/>
        <v>1224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6.0000000000000006E-4</v>
      </c>
      <c r="S454" s="32">
        <f t="shared" si="49"/>
        <v>1224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6.0000000000000006E-4</v>
      </c>
      <c r="S455" s="32">
        <f t="shared" si="49"/>
        <v>1224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6.0000000000000006E-4</v>
      </c>
      <c r="S456" s="32">
        <f t="shared" si="49"/>
        <v>1224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6.0000000000000006E-4</v>
      </c>
      <c r="S457" s="32">
        <f t="shared" si="49"/>
        <v>1224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6.0000000000000006E-4</v>
      </c>
      <c r="S458" s="32">
        <f t="shared" si="49"/>
        <v>1224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6.0000000000000006E-4</v>
      </c>
      <c r="S459" s="32">
        <f t="shared" si="49"/>
        <v>1224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6.0000000000000006E-4</v>
      </c>
      <c r="S460" s="32">
        <f t="shared" si="49"/>
        <v>1224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6.0000000000000006E-4</v>
      </c>
      <c r="S461" s="32">
        <f t="shared" si="49"/>
        <v>1224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6.0000000000000006E-4</v>
      </c>
      <c r="S462" s="32">
        <f t="shared" si="49"/>
        <v>1224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6.0000000000000006E-4</v>
      </c>
      <c r="S463" s="32">
        <f t="shared" si="49"/>
        <v>1224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6.0000000000000006E-4</v>
      </c>
      <c r="S464" s="32">
        <f t="shared" si="49"/>
        <v>1224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6.0000000000000006E-4</v>
      </c>
      <c r="S465" s="32">
        <f t="shared" ref="S465:S479" si="56">IF(R465&lt;0,-1*IF(ABS(R465)&gt;$N$75,$M$75,$M$75*ABS(R465)/$N$75),IF(ABS(R465)&gt;$N$75,$M$75,$M$75*ABS(R465)/$N$75))</f>
        <v>1224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6.0000000000000006E-4</v>
      </c>
      <c r="S466" s="32">
        <f t="shared" si="56"/>
        <v>1224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6.0000000000000006E-4</v>
      </c>
      <c r="S467" s="32">
        <f t="shared" si="56"/>
        <v>1224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6.0000000000000006E-4</v>
      </c>
      <c r="S468" s="32">
        <f t="shared" si="56"/>
        <v>1224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6.0000000000000006E-4</v>
      </c>
      <c r="S469" s="32">
        <f t="shared" si="56"/>
        <v>1224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6.0000000000000006E-4</v>
      </c>
      <c r="S470" s="32">
        <f t="shared" si="56"/>
        <v>1224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6.0000000000000006E-4</v>
      </c>
      <c r="S471" s="32">
        <f t="shared" si="56"/>
        <v>1224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6.0000000000000006E-4</v>
      </c>
      <c r="S472" s="32">
        <f t="shared" si="56"/>
        <v>1224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6.0000000000000006E-4</v>
      </c>
      <c r="S473" s="32">
        <f t="shared" si="56"/>
        <v>1224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6.0000000000000006E-4</v>
      </c>
      <c r="S474" s="32">
        <f t="shared" si="56"/>
        <v>1224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6.0000000000000006E-4</v>
      </c>
      <c r="S475" s="32">
        <f t="shared" si="56"/>
        <v>1224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6.0000000000000006E-4</v>
      </c>
      <c r="S476" s="32">
        <f t="shared" si="56"/>
        <v>1224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6.0000000000000006E-4</v>
      </c>
      <c r="S477" s="32">
        <f t="shared" si="56"/>
        <v>1224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6.0000000000000006E-4</v>
      </c>
      <c r="S478" s="32">
        <f t="shared" si="56"/>
        <v>1224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6.0000000000000006E-4</v>
      </c>
      <c r="S479" s="32">
        <f t="shared" si="56"/>
        <v>1224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03CFCB10-D39E-4564-B1C4-52E62F8E08BB}">
      <formula1>"mm,cm,m"</formula1>
    </dataValidation>
    <dataValidation type="list" sqref="E7" xr:uid="{61976DD1-C2D1-4DAA-BA17-272B0AD6DA09}">
      <formula1>"Above (y &gt;= y_cut),Below (y &lt;= y_cut)"</formula1>
    </dataValidation>
  </dataValidation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A98-0F26-4D18-83D4-EF095D120DAE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18</v>
      </c>
      <c r="E1" s="89" t="s">
        <v>174</v>
      </c>
    </row>
    <row r="2" spans="1:9" ht="16.75">
      <c r="A2" s="71" t="s">
        <v>94</v>
      </c>
      <c r="B2" s="73">
        <f>D1/20</f>
        <v>0.9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0.91500000000000004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20.75</v>
      </c>
      <c r="C20" s="74" t="s">
        <v>118</v>
      </c>
      <c r="D20" s="70">
        <f>$B$20*$B$12</f>
        <v>20.75</v>
      </c>
      <c r="E20" s="92" t="s">
        <v>175</v>
      </c>
      <c r="F20" s="70">
        <f>$B$21 + $B$2*($D$21-$B$21)</f>
        <v>20</v>
      </c>
      <c r="G20" s="93">
        <f>MIN(D15:D18)</f>
        <v>-20</v>
      </c>
      <c r="H20" s="93">
        <f>F20</f>
        <v>20</v>
      </c>
      <c r="I20" s="94">
        <f>D21-F20</f>
        <v>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20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20.75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20.75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20.75</v>
      </c>
      <c r="D34" s="79">
        <f t="shared" ref="D34:E41" si="2">IF(ISNA(B34),NA(),B34*$B$12)</f>
        <v>-20</v>
      </c>
      <c r="E34" s="79">
        <f t="shared" si="2"/>
        <v>20.75</v>
      </c>
      <c r="F34" s="79">
        <f t="shared" ref="F34:F41" si="3">IF($A34&gt;$B$30,"",B34*M34-L34*C34)</f>
        <v>-85</v>
      </c>
      <c r="G34" s="79">
        <f t="shared" ref="G34:G41" si="4">IF($A34&gt;$B$30,"",(B34+L34)*F34)</f>
        <v>3400</v>
      </c>
      <c r="H34" s="79">
        <f t="shared" ref="H34:H41" si="5">IF($A34&gt;$B$30,"",(C34+M34)*F34)</f>
        <v>-3888.75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-85</v>
      </c>
      <c r="G36" s="79">
        <f t="shared" si="4"/>
        <v>-3400</v>
      </c>
      <c r="H36" s="79">
        <f t="shared" si="5"/>
        <v>-3888.75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20.75</v>
      </c>
    </row>
    <row r="37" spans="1:13">
      <c r="A37" s="77">
        <v>4</v>
      </c>
      <c r="B37" s="79">
        <f t="shared" si="0"/>
        <v>20</v>
      </c>
      <c r="C37" s="79">
        <f t="shared" si="1"/>
        <v>20.75</v>
      </c>
      <c r="D37" s="79">
        <f t="shared" si="2"/>
        <v>20</v>
      </c>
      <c r="E37" s="79">
        <f t="shared" si="2"/>
        <v>20.75</v>
      </c>
      <c r="F37" s="79">
        <f t="shared" si="3"/>
        <v>830</v>
      </c>
      <c r="G37" s="79">
        <f t="shared" si="4"/>
        <v>0</v>
      </c>
      <c r="H37" s="79">
        <f t="shared" si="5"/>
        <v>34445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20.75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20.75</v>
      </c>
      <c r="D42" s="79">
        <f>IF($B$30&lt;1,NA(),D34)</f>
        <v>-20</v>
      </c>
      <c r="E42" s="79">
        <f>IF($B$30&lt;1,NA(),E34)</f>
        <v>20.75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-170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170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22.875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20.75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22.875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0.875</v>
      </c>
    </row>
    <row r="61" spans="6:7" hidden="1">
      <c r="F61" s="78">
        <f>G54+G56/2</f>
        <v>22</v>
      </c>
      <c r="G61" s="78">
        <f>G55+G56/2</f>
        <v>44.875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20.75</v>
      </c>
    </row>
    <row r="66" spans="1:23" hidden="1">
      <c r="F66" s="78">
        <f>F61</f>
        <v>22</v>
      </c>
      <c r="G66" s="78">
        <f>$D$20</f>
        <v>20.75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22.875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-2.3400000000000001E-2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0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0</v>
      </c>
      <c r="U78" s="34">
        <f>SUM(U80:U479)</f>
        <v>-109.7136</v>
      </c>
      <c r="V78" s="34">
        <f t="shared" ref="V78:W78" si="11">SUM(V80:V479)</f>
        <v>0</v>
      </c>
      <c r="W78" s="34">
        <f t="shared" si="11"/>
        <v>6.4460160000000002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0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-6.0000000000000006E-4</v>
      </c>
      <c r="S80" s="32">
        <f>IF(R80&lt;0,-1*IF(ABS(R80)&gt;$N$75,$M$75,$M$75*ABS(R80)/$N$75),IF(ABS(R80)&gt;$N$75,$M$75,$M$75*ABS(R80)/$N$75))</f>
        <v>-1224</v>
      </c>
      <c r="T80" s="15">
        <f>IF(R80&lt;0,0,Q80*S80)/1000</f>
        <v>0</v>
      </c>
      <c r="U80" s="15">
        <f>IF(R80&gt;0,0,Q80*S80)/1000</f>
        <v>-3.4883999999999999</v>
      </c>
      <c r="V80" s="15">
        <f>T80*P80/100</f>
        <v>0</v>
      </c>
      <c r="W80" s="15">
        <f>U80*P80/100</f>
        <v>-0.66279600000000005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0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-8.199999999999999E-3</v>
      </c>
      <c r="S81" s="32">
        <f t="shared" ref="S81:S144" si="14">IF(R81&lt;0,-1*IF(ABS(R81)&gt;$N$75,$M$75,$M$75*ABS(R81)/$N$75),IF(ABS(R81)&gt;$N$75,$M$75,$M$75*ABS(R81)/$N$75))</f>
        <v>-4200</v>
      </c>
      <c r="T81" s="15">
        <f t="shared" ref="T81:T144" si="15">IF(R81&lt;0,0,Q81*S81)/1000</f>
        <v>0</v>
      </c>
      <c r="U81" s="15">
        <f t="shared" ref="U81:U144" si="16">IF(R81&gt;0,0,Q81*S81)/1000</f>
        <v>-11.97</v>
      </c>
      <c r="V81" s="15">
        <f t="shared" ref="V81:V144" si="17">T81*P81/100</f>
        <v>0</v>
      </c>
      <c r="W81" s="15">
        <f t="shared" ref="W81:W144" si="18">U81*P81/100</f>
        <v>-0.75810000000000044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-1.5800000000000002E-2</v>
      </c>
      <c r="S82" s="32">
        <f t="shared" si="14"/>
        <v>-4200</v>
      </c>
      <c r="T82" s="15">
        <f t="shared" si="15"/>
        <v>0</v>
      </c>
      <c r="U82" s="15">
        <f t="shared" si="16"/>
        <v>-11.97</v>
      </c>
      <c r="V82" s="15">
        <f t="shared" si="17"/>
        <v>0</v>
      </c>
      <c r="W82" s="15">
        <f t="shared" si="18"/>
        <v>0.75809999999999977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6.0000000000000006E-4</v>
      </c>
      <c r="E83" s="95">
        <f>F20</f>
        <v>20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2.3400000000000001E-2</v>
      </c>
      <c r="K83" s="17">
        <f>IF(J83&lt;N75,H83,IF(J83&lt;(N75+C83),H83+(J83-N75)*I83/C83,0.9))</f>
        <v>0.9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-2.3400000000000001E-2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-6.0000000000000006E-4</v>
      </c>
      <c r="S84" s="32">
        <f t="shared" si="14"/>
        <v>-1224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-6.0000000000000006E-4</v>
      </c>
      <c r="S85" s="32">
        <f t="shared" si="14"/>
        <v>-1224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-6.0000000000000006E-4</v>
      </c>
      <c r="S86" s="32">
        <f t="shared" si="14"/>
        <v>-1224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170</v>
      </c>
      <c r="J87" s="18">
        <f>G70</f>
        <v>22.875</v>
      </c>
      <c r="K87" s="36">
        <f>G70</f>
        <v>22.875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-6.0000000000000006E-4</v>
      </c>
      <c r="S87" s="32">
        <f t="shared" si="14"/>
        <v>-1224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-6.0000000000000006E-4</v>
      </c>
      <c r="S88" s="32">
        <f t="shared" si="14"/>
        <v>-1224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-6.0000000000000006E-4</v>
      </c>
      <c r="S89" s="32">
        <f t="shared" si="14"/>
        <v>-1224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-6.0000000000000006E-4</v>
      </c>
      <c r="S90" s="32">
        <f t="shared" si="14"/>
        <v>-1224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40.46</v>
      </c>
      <c r="C91" s="18">
        <f>IFERROR(B91*K87/100,0)</f>
        <v>9.2552250000000011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-6.0000000000000006E-4</v>
      </c>
      <c r="S91" s="32">
        <f t="shared" si="14"/>
        <v>-1224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-6.0000000000000006E-4</v>
      </c>
      <c r="S92" s="32">
        <f t="shared" si="14"/>
        <v>-1224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-6.0000000000000006E-4</v>
      </c>
      <c r="S93" s="32">
        <f t="shared" si="14"/>
        <v>-1224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-6.0000000000000006E-4</v>
      </c>
      <c r="S94" s="32">
        <f t="shared" si="14"/>
        <v>-1224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-6.0000000000000006E-4</v>
      </c>
      <c r="S95" s="32">
        <f t="shared" si="14"/>
        <v>-1224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-6.0000000000000006E-4</v>
      </c>
      <c r="S96" s="32">
        <f t="shared" si="14"/>
        <v>-1224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18</v>
      </c>
      <c r="B97" s="37">
        <f>C91+V78+W78</f>
        <v>15.701241000000001</v>
      </c>
      <c r="C97" s="37">
        <f>B91+T78+U78</f>
        <v>-69.253600000000006</v>
      </c>
      <c r="D97" s="51">
        <f>K83</f>
        <v>0.9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-6.0000000000000006E-4</v>
      </c>
      <c r="S97" s="32">
        <f t="shared" si="14"/>
        <v>-1224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-6.0000000000000006E-4</v>
      </c>
      <c r="S98" s="32">
        <f t="shared" si="14"/>
        <v>-1224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-6.0000000000000006E-4</v>
      </c>
      <c r="S99" s="32">
        <f t="shared" si="14"/>
        <v>-1224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0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-6.0000000000000006E-4</v>
      </c>
      <c r="S100" s="32">
        <f t="shared" si="14"/>
        <v>-1224</v>
      </c>
      <c r="T100" s="15">
        <f t="shared" si="15"/>
        <v>0</v>
      </c>
      <c r="U100" s="15">
        <f t="shared" si="16"/>
        <v>-3.4883999999999999</v>
      </c>
      <c r="V100" s="15">
        <f t="shared" si="17"/>
        <v>0</v>
      </c>
      <c r="W100" s="15">
        <f t="shared" si="18"/>
        <v>-0.66279600000000005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-6.0000000000000006E-4</v>
      </c>
      <c r="S101" s="32">
        <f t="shared" si="14"/>
        <v>-1224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-6.0000000000000006E-4</v>
      </c>
      <c r="S102" s="32">
        <f t="shared" si="14"/>
        <v>-1224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-2.3400000000000001E-2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-6.0000000000000006E-4</v>
      </c>
      <c r="S104" s="32">
        <f t="shared" si="14"/>
        <v>-1224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-6.0000000000000006E-4</v>
      </c>
      <c r="S105" s="32">
        <f t="shared" si="14"/>
        <v>-1224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-6.0000000000000006E-4</v>
      </c>
      <c r="S106" s="32">
        <f t="shared" si="14"/>
        <v>-1224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-6.0000000000000006E-4</v>
      </c>
      <c r="S107" s="32">
        <f t="shared" si="14"/>
        <v>-1224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-6.0000000000000006E-4</v>
      </c>
      <c r="S108" s="32">
        <f t="shared" si="14"/>
        <v>-1224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-6.0000000000000006E-4</v>
      </c>
      <c r="S109" s="32">
        <f t="shared" si="14"/>
        <v>-1224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-6.0000000000000006E-4</v>
      </c>
      <c r="S110" s="32">
        <f t="shared" si="14"/>
        <v>-1224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-6.0000000000000006E-4</v>
      </c>
      <c r="S111" s="32">
        <f t="shared" si="14"/>
        <v>-1224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-6.0000000000000006E-4</v>
      </c>
      <c r="S112" s="32">
        <f t="shared" si="14"/>
        <v>-1224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-6.0000000000000006E-4</v>
      </c>
      <c r="S113" s="32">
        <f t="shared" si="14"/>
        <v>-1224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-6.0000000000000006E-4</v>
      </c>
      <c r="S114" s="32">
        <f t="shared" si="14"/>
        <v>-1224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-6.0000000000000006E-4</v>
      </c>
      <c r="S115" s="32">
        <f t="shared" si="14"/>
        <v>-1224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-6.0000000000000006E-4</v>
      </c>
      <c r="S116" s="32">
        <f t="shared" si="14"/>
        <v>-1224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-6.0000000000000006E-4</v>
      </c>
      <c r="S117" s="32">
        <f t="shared" si="14"/>
        <v>-1224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-6.0000000000000006E-4</v>
      </c>
      <c r="S118" s="32">
        <f t="shared" si="14"/>
        <v>-1224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-6.0000000000000006E-4</v>
      </c>
      <c r="S119" s="32">
        <f t="shared" si="14"/>
        <v>-1224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0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-6.0000000000000006E-4</v>
      </c>
      <c r="S120" s="32">
        <f t="shared" si="14"/>
        <v>-1224</v>
      </c>
      <c r="T120" s="15">
        <f t="shared" si="15"/>
        <v>0</v>
      </c>
      <c r="U120" s="15">
        <f t="shared" si="16"/>
        <v>-3.4883999999999999</v>
      </c>
      <c r="V120" s="15">
        <f t="shared" si="17"/>
        <v>0</v>
      </c>
      <c r="W120" s="15">
        <f t="shared" si="18"/>
        <v>-0.66279600000000005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-6.0000000000000006E-4</v>
      </c>
      <c r="S121" s="32">
        <f t="shared" si="14"/>
        <v>-1224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-6.0000000000000006E-4</v>
      </c>
      <c r="S122" s="32">
        <f t="shared" si="14"/>
        <v>-1224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-2.3400000000000001E-2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-6.0000000000000006E-4</v>
      </c>
      <c r="S124" s="32">
        <f t="shared" si="14"/>
        <v>-1224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-6.0000000000000006E-4</v>
      </c>
      <c r="S125" s="32">
        <f t="shared" si="14"/>
        <v>-1224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-6.0000000000000006E-4</v>
      </c>
      <c r="S126" s="32">
        <f t="shared" si="14"/>
        <v>-1224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-6.0000000000000006E-4</v>
      </c>
      <c r="S127" s="32">
        <f t="shared" si="14"/>
        <v>-1224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-6.0000000000000006E-4</v>
      </c>
      <c r="S128" s="32">
        <f t="shared" si="14"/>
        <v>-1224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-6.0000000000000006E-4</v>
      </c>
      <c r="S129" s="32">
        <f t="shared" si="14"/>
        <v>-1224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-6.0000000000000006E-4</v>
      </c>
      <c r="S130" s="32">
        <f t="shared" si="14"/>
        <v>-1224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-6.0000000000000006E-4</v>
      </c>
      <c r="S131" s="32">
        <f t="shared" si="14"/>
        <v>-1224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-6.0000000000000006E-4</v>
      </c>
      <c r="S132" s="32">
        <f t="shared" si="14"/>
        <v>-1224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-6.0000000000000006E-4</v>
      </c>
      <c r="S133" s="32">
        <f t="shared" si="14"/>
        <v>-1224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-6.0000000000000006E-4</v>
      </c>
      <c r="S134" s="32">
        <f t="shared" si="14"/>
        <v>-1224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-6.0000000000000006E-4</v>
      </c>
      <c r="S135" s="32">
        <f t="shared" si="14"/>
        <v>-1224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-6.0000000000000006E-4</v>
      </c>
      <c r="S136" s="32">
        <f t="shared" si="14"/>
        <v>-1224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-6.0000000000000006E-4</v>
      </c>
      <c r="S137" s="32">
        <f t="shared" si="14"/>
        <v>-1224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-6.0000000000000006E-4</v>
      </c>
      <c r="S138" s="32">
        <f t="shared" si="14"/>
        <v>-1224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-6.0000000000000006E-4</v>
      </c>
      <c r="S139" s="32">
        <f t="shared" si="14"/>
        <v>-1224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0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-6.0000000000000006E-4</v>
      </c>
      <c r="S140" s="32">
        <f t="shared" si="14"/>
        <v>-1224</v>
      </c>
      <c r="T140" s="15">
        <f t="shared" si="15"/>
        <v>0</v>
      </c>
      <c r="U140" s="15">
        <f t="shared" si="16"/>
        <v>-3.4883999999999999</v>
      </c>
      <c r="V140" s="15">
        <f t="shared" si="17"/>
        <v>0</v>
      </c>
      <c r="W140" s="15">
        <f t="shared" si="18"/>
        <v>-0.66279600000000005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0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-8.199999999999999E-3</v>
      </c>
      <c r="S141" s="32">
        <f t="shared" si="14"/>
        <v>-4200</v>
      </c>
      <c r="T141" s="15">
        <f t="shared" si="15"/>
        <v>0</v>
      </c>
      <c r="U141" s="15">
        <f t="shared" si="16"/>
        <v>-11.97</v>
      </c>
      <c r="V141" s="15">
        <f t="shared" si="17"/>
        <v>0</v>
      </c>
      <c r="W141" s="15">
        <f t="shared" si="18"/>
        <v>-0.75810000000000022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-1.5800000000000002E-2</v>
      </c>
      <c r="S142" s="32">
        <f t="shared" si="14"/>
        <v>-4200</v>
      </c>
      <c r="T142" s="15">
        <f t="shared" si="15"/>
        <v>0</v>
      </c>
      <c r="U142" s="15">
        <f t="shared" si="16"/>
        <v>-11.97</v>
      </c>
      <c r="V142" s="15">
        <f t="shared" si="17"/>
        <v>0</v>
      </c>
      <c r="W142" s="15">
        <f t="shared" si="18"/>
        <v>0.7581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-2.3400000000000001E-2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-6.0000000000000006E-4</v>
      </c>
      <c r="S144" s="32">
        <f t="shared" si="14"/>
        <v>-1224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-6.0000000000000006E-4</v>
      </c>
      <c r="S145" s="32">
        <f t="shared" ref="S145:S208" si="21">IF(R145&lt;0,-1*IF(ABS(R145)&gt;$N$75,$M$75,$M$75*ABS(R145)/$N$75),IF(ABS(R145)&gt;$N$75,$M$75,$M$75*ABS(R145)/$N$75))</f>
        <v>-1224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-6.0000000000000006E-4</v>
      </c>
      <c r="S146" s="32">
        <f t="shared" si="21"/>
        <v>-1224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-6.0000000000000006E-4</v>
      </c>
      <c r="S147" s="32">
        <f t="shared" si="21"/>
        <v>-1224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-6.0000000000000006E-4</v>
      </c>
      <c r="S148" s="32">
        <f t="shared" si="21"/>
        <v>-1224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-6.0000000000000006E-4</v>
      </c>
      <c r="S149" s="32">
        <f t="shared" si="21"/>
        <v>-1224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-6.0000000000000006E-4</v>
      </c>
      <c r="S150" s="32">
        <f t="shared" si="21"/>
        <v>-1224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-6.0000000000000006E-4</v>
      </c>
      <c r="S151" s="32">
        <f t="shared" si="21"/>
        <v>-1224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-6.0000000000000006E-4</v>
      </c>
      <c r="S152" s="32">
        <f t="shared" si="21"/>
        <v>-1224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-6.0000000000000006E-4</v>
      </c>
      <c r="S153" s="32">
        <f t="shared" si="21"/>
        <v>-1224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-6.0000000000000006E-4</v>
      </c>
      <c r="S154" s="32">
        <f t="shared" si="21"/>
        <v>-1224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-6.0000000000000006E-4</v>
      </c>
      <c r="S155" s="32">
        <f t="shared" si="21"/>
        <v>-1224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-6.0000000000000006E-4</v>
      </c>
      <c r="S156" s="32">
        <f t="shared" si="21"/>
        <v>-1224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-6.0000000000000006E-4</v>
      </c>
      <c r="S157" s="32">
        <f t="shared" si="21"/>
        <v>-1224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-6.0000000000000006E-4</v>
      </c>
      <c r="S158" s="32">
        <f t="shared" si="21"/>
        <v>-1224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-6.0000000000000006E-4</v>
      </c>
      <c r="S159" s="32">
        <f t="shared" si="21"/>
        <v>-1224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-6.0000000000000006E-4</v>
      </c>
      <c r="S160" s="32">
        <f t="shared" si="21"/>
        <v>-1224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-6.0000000000000006E-4</v>
      </c>
      <c r="S161" s="32">
        <f t="shared" si="21"/>
        <v>-1224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-6.0000000000000006E-4</v>
      </c>
      <c r="S162" s="32">
        <f t="shared" si="21"/>
        <v>-1224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-6.0000000000000006E-4</v>
      </c>
      <c r="S163" s="32">
        <f t="shared" si="21"/>
        <v>-1224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-6.0000000000000006E-4</v>
      </c>
      <c r="S164" s="32">
        <f t="shared" si="21"/>
        <v>-1224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-6.0000000000000006E-4</v>
      </c>
      <c r="S165" s="32">
        <f t="shared" si="21"/>
        <v>-1224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-6.0000000000000006E-4</v>
      </c>
      <c r="S166" s="32">
        <f t="shared" si="21"/>
        <v>-1224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-6.0000000000000006E-4</v>
      </c>
      <c r="S167" s="32">
        <f t="shared" si="21"/>
        <v>-1224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-6.0000000000000006E-4</v>
      </c>
      <c r="S168" s="32">
        <f t="shared" si="21"/>
        <v>-1224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-6.0000000000000006E-4</v>
      </c>
      <c r="S169" s="32">
        <f t="shared" si="21"/>
        <v>-1224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-6.0000000000000006E-4</v>
      </c>
      <c r="S170" s="32">
        <f t="shared" si="21"/>
        <v>-1224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-6.0000000000000006E-4</v>
      </c>
      <c r="S171" s="32">
        <f t="shared" si="21"/>
        <v>-1224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-6.0000000000000006E-4</v>
      </c>
      <c r="S172" s="32">
        <f t="shared" si="21"/>
        <v>-1224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-6.0000000000000006E-4</v>
      </c>
      <c r="S173" s="32">
        <f t="shared" si="21"/>
        <v>-1224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-6.0000000000000006E-4</v>
      </c>
      <c r="S174" s="32">
        <f t="shared" si="21"/>
        <v>-1224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-6.0000000000000006E-4</v>
      </c>
      <c r="S175" s="32">
        <f t="shared" si="21"/>
        <v>-1224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-6.0000000000000006E-4</v>
      </c>
      <c r="S176" s="32">
        <f t="shared" si="21"/>
        <v>-1224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-6.0000000000000006E-4</v>
      </c>
      <c r="S177" s="32">
        <f t="shared" si="21"/>
        <v>-1224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-6.0000000000000006E-4</v>
      </c>
      <c r="S178" s="32">
        <f t="shared" si="21"/>
        <v>-1224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-6.0000000000000006E-4</v>
      </c>
      <c r="S179" s="32">
        <f t="shared" si="21"/>
        <v>-1224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-6.0000000000000006E-4</v>
      </c>
      <c r="S180" s="32">
        <f t="shared" si="21"/>
        <v>-1224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-6.0000000000000006E-4</v>
      </c>
      <c r="S181" s="32">
        <f t="shared" si="21"/>
        <v>-1224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-6.0000000000000006E-4</v>
      </c>
      <c r="S182" s="32">
        <f t="shared" si="21"/>
        <v>-1224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-6.0000000000000006E-4</v>
      </c>
      <c r="S183" s="32">
        <f t="shared" si="21"/>
        <v>-1224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-6.0000000000000006E-4</v>
      </c>
      <c r="S184" s="32">
        <f t="shared" si="21"/>
        <v>-1224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-6.0000000000000006E-4</v>
      </c>
      <c r="S185" s="32">
        <f t="shared" si="21"/>
        <v>-1224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-6.0000000000000006E-4</v>
      </c>
      <c r="S186" s="32">
        <f t="shared" si="21"/>
        <v>-1224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-6.0000000000000006E-4</v>
      </c>
      <c r="S187" s="32">
        <f t="shared" si="21"/>
        <v>-1224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-6.0000000000000006E-4</v>
      </c>
      <c r="S188" s="32">
        <f t="shared" si="21"/>
        <v>-1224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-6.0000000000000006E-4</v>
      </c>
      <c r="S189" s="32">
        <f t="shared" si="21"/>
        <v>-1224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-6.0000000000000006E-4</v>
      </c>
      <c r="S190" s="32">
        <f t="shared" si="21"/>
        <v>-1224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-6.0000000000000006E-4</v>
      </c>
      <c r="S191" s="32">
        <f t="shared" si="21"/>
        <v>-1224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-6.0000000000000006E-4</v>
      </c>
      <c r="S192" s="32">
        <f t="shared" si="21"/>
        <v>-1224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-6.0000000000000006E-4</v>
      </c>
      <c r="S193" s="32">
        <f t="shared" si="21"/>
        <v>-1224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-6.0000000000000006E-4</v>
      </c>
      <c r="S194" s="32">
        <f t="shared" si="21"/>
        <v>-1224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-6.0000000000000006E-4</v>
      </c>
      <c r="S195" s="32">
        <f t="shared" si="21"/>
        <v>-1224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-6.0000000000000006E-4</v>
      </c>
      <c r="S196" s="32">
        <f t="shared" si="21"/>
        <v>-1224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-6.0000000000000006E-4</v>
      </c>
      <c r="S197" s="32">
        <f t="shared" si="21"/>
        <v>-1224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-6.0000000000000006E-4</v>
      </c>
      <c r="S198" s="32">
        <f t="shared" si="21"/>
        <v>-1224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-6.0000000000000006E-4</v>
      </c>
      <c r="S199" s="32">
        <f t="shared" si="21"/>
        <v>-1224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-6.0000000000000006E-4</v>
      </c>
      <c r="S200" s="32">
        <f t="shared" si="21"/>
        <v>-1224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-6.0000000000000006E-4</v>
      </c>
      <c r="S201" s="32">
        <f t="shared" si="21"/>
        <v>-1224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-6.0000000000000006E-4</v>
      </c>
      <c r="S202" s="32">
        <f t="shared" si="21"/>
        <v>-1224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-6.0000000000000006E-4</v>
      </c>
      <c r="S203" s="32">
        <f t="shared" si="21"/>
        <v>-1224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-6.0000000000000006E-4</v>
      </c>
      <c r="S204" s="32">
        <f t="shared" si="21"/>
        <v>-1224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-6.0000000000000006E-4</v>
      </c>
      <c r="S205" s="32">
        <f t="shared" si="21"/>
        <v>-1224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-6.0000000000000006E-4</v>
      </c>
      <c r="S206" s="32">
        <f t="shared" si="21"/>
        <v>-1224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-6.0000000000000006E-4</v>
      </c>
      <c r="S207" s="32">
        <f t="shared" si="21"/>
        <v>-1224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-6.0000000000000006E-4</v>
      </c>
      <c r="S208" s="32">
        <f t="shared" si="21"/>
        <v>-1224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-6.0000000000000006E-4</v>
      </c>
      <c r="S209" s="32">
        <f t="shared" ref="S209:S272" si="28">IF(R209&lt;0,-1*IF(ABS(R209)&gt;$N$75,$M$75,$M$75*ABS(R209)/$N$75),IF(ABS(R209)&gt;$N$75,$M$75,$M$75*ABS(R209)/$N$75))</f>
        <v>-1224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-6.0000000000000006E-4</v>
      </c>
      <c r="S210" s="32">
        <f t="shared" si="28"/>
        <v>-1224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-6.0000000000000006E-4</v>
      </c>
      <c r="S211" s="32">
        <f t="shared" si="28"/>
        <v>-1224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-6.0000000000000006E-4</v>
      </c>
      <c r="S212" s="32">
        <f t="shared" si="28"/>
        <v>-1224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-6.0000000000000006E-4</v>
      </c>
      <c r="S213" s="32">
        <f t="shared" si="28"/>
        <v>-1224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-6.0000000000000006E-4</v>
      </c>
      <c r="S214" s="32">
        <f t="shared" si="28"/>
        <v>-1224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-6.0000000000000006E-4</v>
      </c>
      <c r="S215" s="32">
        <f t="shared" si="28"/>
        <v>-1224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-6.0000000000000006E-4</v>
      </c>
      <c r="S216" s="32">
        <f t="shared" si="28"/>
        <v>-1224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-6.0000000000000006E-4</v>
      </c>
      <c r="S217" s="32">
        <f t="shared" si="28"/>
        <v>-1224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-6.0000000000000006E-4</v>
      </c>
      <c r="S218" s="32">
        <f t="shared" si="28"/>
        <v>-1224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-6.0000000000000006E-4</v>
      </c>
      <c r="S219" s="32">
        <f t="shared" si="28"/>
        <v>-1224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-6.0000000000000006E-4</v>
      </c>
      <c r="S220" s="32">
        <f t="shared" si="28"/>
        <v>-1224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-6.0000000000000006E-4</v>
      </c>
      <c r="S221" s="32">
        <f t="shared" si="28"/>
        <v>-1224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-6.0000000000000006E-4</v>
      </c>
      <c r="S222" s="32">
        <f t="shared" si="28"/>
        <v>-1224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-6.0000000000000006E-4</v>
      </c>
      <c r="S223" s="32">
        <f t="shared" si="28"/>
        <v>-1224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-6.0000000000000006E-4</v>
      </c>
      <c r="S224" s="32">
        <f t="shared" si="28"/>
        <v>-1224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-6.0000000000000006E-4</v>
      </c>
      <c r="S225" s="32">
        <f t="shared" si="28"/>
        <v>-1224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-6.0000000000000006E-4</v>
      </c>
      <c r="S226" s="32">
        <f t="shared" si="28"/>
        <v>-1224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-6.0000000000000006E-4</v>
      </c>
      <c r="S227" s="32">
        <f t="shared" si="28"/>
        <v>-1224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-6.0000000000000006E-4</v>
      </c>
      <c r="S228" s="32">
        <f t="shared" si="28"/>
        <v>-1224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-6.0000000000000006E-4</v>
      </c>
      <c r="S229" s="32">
        <f t="shared" si="28"/>
        <v>-1224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-6.0000000000000006E-4</v>
      </c>
      <c r="S230" s="32">
        <f t="shared" si="28"/>
        <v>-1224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-6.0000000000000006E-4</v>
      </c>
      <c r="S231" s="32">
        <f t="shared" si="28"/>
        <v>-1224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-6.0000000000000006E-4</v>
      </c>
      <c r="S232" s="32">
        <f t="shared" si="28"/>
        <v>-1224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-6.0000000000000006E-4</v>
      </c>
      <c r="S233" s="32">
        <f t="shared" si="28"/>
        <v>-1224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-6.0000000000000006E-4</v>
      </c>
      <c r="S234" s="32">
        <f t="shared" si="28"/>
        <v>-1224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-6.0000000000000006E-4</v>
      </c>
      <c r="S235" s="32">
        <f t="shared" si="28"/>
        <v>-1224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-6.0000000000000006E-4</v>
      </c>
      <c r="S236" s="32">
        <f t="shared" si="28"/>
        <v>-1224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-6.0000000000000006E-4</v>
      </c>
      <c r="S237" s="32">
        <f t="shared" si="28"/>
        <v>-1224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-6.0000000000000006E-4</v>
      </c>
      <c r="S238" s="32">
        <f t="shared" si="28"/>
        <v>-1224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-6.0000000000000006E-4</v>
      </c>
      <c r="S239" s="32">
        <f t="shared" si="28"/>
        <v>-1224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-6.0000000000000006E-4</v>
      </c>
      <c r="S240" s="32">
        <f t="shared" si="28"/>
        <v>-1224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-6.0000000000000006E-4</v>
      </c>
      <c r="S241" s="32">
        <f t="shared" si="28"/>
        <v>-1224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-6.0000000000000006E-4</v>
      </c>
      <c r="S242" s="32">
        <f t="shared" si="28"/>
        <v>-1224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-6.0000000000000006E-4</v>
      </c>
      <c r="S243" s="32">
        <f t="shared" si="28"/>
        <v>-1224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-6.0000000000000006E-4</v>
      </c>
      <c r="S244" s="32">
        <f t="shared" si="28"/>
        <v>-1224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-6.0000000000000006E-4</v>
      </c>
      <c r="S245" s="32">
        <f t="shared" si="28"/>
        <v>-1224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-6.0000000000000006E-4</v>
      </c>
      <c r="S246" s="32">
        <f t="shared" si="28"/>
        <v>-1224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-6.0000000000000006E-4</v>
      </c>
      <c r="S247" s="32">
        <f t="shared" si="28"/>
        <v>-1224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-6.0000000000000006E-4</v>
      </c>
      <c r="S248" s="32">
        <f t="shared" si="28"/>
        <v>-1224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-6.0000000000000006E-4</v>
      </c>
      <c r="S249" s="32">
        <f t="shared" si="28"/>
        <v>-1224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-6.0000000000000006E-4</v>
      </c>
      <c r="S250" s="32">
        <f t="shared" si="28"/>
        <v>-1224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-6.0000000000000006E-4</v>
      </c>
      <c r="S251" s="32">
        <f t="shared" si="28"/>
        <v>-1224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-6.0000000000000006E-4</v>
      </c>
      <c r="S252" s="32">
        <f t="shared" si="28"/>
        <v>-1224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-6.0000000000000006E-4</v>
      </c>
      <c r="S253" s="32">
        <f t="shared" si="28"/>
        <v>-1224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-6.0000000000000006E-4</v>
      </c>
      <c r="S254" s="32">
        <f t="shared" si="28"/>
        <v>-1224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-6.0000000000000006E-4</v>
      </c>
      <c r="S255" s="32">
        <f t="shared" si="28"/>
        <v>-1224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-6.0000000000000006E-4</v>
      </c>
      <c r="S256" s="32">
        <f t="shared" si="28"/>
        <v>-1224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-6.0000000000000006E-4</v>
      </c>
      <c r="S257" s="32">
        <f t="shared" si="28"/>
        <v>-1224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-6.0000000000000006E-4</v>
      </c>
      <c r="S258" s="32">
        <f t="shared" si="28"/>
        <v>-1224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-6.0000000000000006E-4</v>
      </c>
      <c r="S259" s="32">
        <f t="shared" si="28"/>
        <v>-1224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-6.0000000000000006E-4</v>
      </c>
      <c r="S260" s="32">
        <f t="shared" si="28"/>
        <v>-1224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-6.0000000000000006E-4</v>
      </c>
      <c r="S261" s="32">
        <f t="shared" si="28"/>
        <v>-1224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-6.0000000000000006E-4</v>
      </c>
      <c r="S262" s="32">
        <f t="shared" si="28"/>
        <v>-1224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-6.0000000000000006E-4</v>
      </c>
      <c r="S263" s="32">
        <f t="shared" si="28"/>
        <v>-1224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-6.0000000000000006E-4</v>
      </c>
      <c r="S264" s="32">
        <f t="shared" si="28"/>
        <v>-1224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-6.0000000000000006E-4</v>
      </c>
      <c r="S265" s="32">
        <f t="shared" si="28"/>
        <v>-1224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-6.0000000000000006E-4</v>
      </c>
      <c r="S266" s="32">
        <f t="shared" si="28"/>
        <v>-1224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-6.0000000000000006E-4</v>
      </c>
      <c r="S267" s="32">
        <f t="shared" si="28"/>
        <v>-1224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-6.0000000000000006E-4</v>
      </c>
      <c r="S268" s="32">
        <f t="shared" si="28"/>
        <v>-1224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-6.0000000000000006E-4</v>
      </c>
      <c r="S269" s="32">
        <f t="shared" si="28"/>
        <v>-1224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-6.0000000000000006E-4</v>
      </c>
      <c r="S270" s="32">
        <f t="shared" si="28"/>
        <v>-1224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-6.0000000000000006E-4</v>
      </c>
      <c r="S271" s="32">
        <f t="shared" si="28"/>
        <v>-1224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-6.0000000000000006E-4</v>
      </c>
      <c r="S272" s="32">
        <f t="shared" si="28"/>
        <v>-1224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-6.0000000000000006E-4</v>
      </c>
      <c r="S273" s="32">
        <f t="shared" ref="S273:S336" si="35">IF(R273&lt;0,-1*IF(ABS(R273)&gt;$N$75,$M$75,$M$75*ABS(R273)/$N$75),IF(ABS(R273)&gt;$N$75,$M$75,$M$75*ABS(R273)/$N$75))</f>
        <v>-1224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-6.0000000000000006E-4</v>
      </c>
      <c r="S274" s="32">
        <f t="shared" si="35"/>
        <v>-1224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-6.0000000000000006E-4</v>
      </c>
      <c r="S275" s="32">
        <f t="shared" si="35"/>
        <v>-1224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-6.0000000000000006E-4</v>
      </c>
      <c r="S276" s="32">
        <f t="shared" si="35"/>
        <v>-1224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-6.0000000000000006E-4</v>
      </c>
      <c r="S277" s="32">
        <f t="shared" si="35"/>
        <v>-1224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-6.0000000000000006E-4</v>
      </c>
      <c r="S278" s="32">
        <f t="shared" si="35"/>
        <v>-1224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-6.0000000000000006E-4</v>
      </c>
      <c r="S279" s="32">
        <f t="shared" si="35"/>
        <v>-1224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-6.0000000000000006E-4</v>
      </c>
      <c r="S280" s="32">
        <f t="shared" si="35"/>
        <v>-1224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-6.0000000000000006E-4</v>
      </c>
      <c r="S281" s="32">
        <f t="shared" si="35"/>
        <v>-1224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-6.0000000000000006E-4</v>
      </c>
      <c r="S282" s="32">
        <f t="shared" si="35"/>
        <v>-1224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-6.0000000000000006E-4</v>
      </c>
      <c r="S283" s="32">
        <f t="shared" si="35"/>
        <v>-1224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-6.0000000000000006E-4</v>
      </c>
      <c r="S284" s="32">
        <f t="shared" si="35"/>
        <v>-1224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-6.0000000000000006E-4</v>
      </c>
      <c r="S285" s="32">
        <f t="shared" si="35"/>
        <v>-1224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-6.0000000000000006E-4</v>
      </c>
      <c r="S286" s="32">
        <f t="shared" si="35"/>
        <v>-1224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-6.0000000000000006E-4</v>
      </c>
      <c r="S287" s="32">
        <f t="shared" si="35"/>
        <v>-1224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-6.0000000000000006E-4</v>
      </c>
      <c r="S288" s="32">
        <f t="shared" si="35"/>
        <v>-1224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-6.0000000000000006E-4</v>
      </c>
      <c r="S289" s="32">
        <f t="shared" si="35"/>
        <v>-1224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-6.0000000000000006E-4</v>
      </c>
      <c r="S290" s="32">
        <f t="shared" si="35"/>
        <v>-1224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-6.0000000000000006E-4</v>
      </c>
      <c r="S291" s="32">
        <f t="shared" si="35"/>
        <v>-1224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-6.0000000000000006E-4</v>
      </c>
      <c r="S292" s="32">
        <f t="shared" si="35"/>
        <v>-1224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-6.0000000000000006E-4</v>
      </c>
      <c r="S293" s="32">
        <f t="shared" si="35"/>
        <v>-1224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-6.0000000000000006E-4</v>
      </c>
      <c r="S294" s="32">
        <f t="shared" si="35"/>
        <v>-1224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-6.0000000000000006E-4</v>
      </c>
      <c r="S295" s="32">
        <f t="shared" si="35"/>
        <v>-1224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-6.0000000000000006E-4</v>
      </c>
      <c r="S296" s="32">
        <f t="shared" si="35"/>
        <v>-1224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-6.0000000000000006E-4</v>
      </c>
      <c r="S297" s="32">
        <f t="shared" si="35"/>
        <v>-1224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-6.0000000000000006E-4</v>
      </c>
      <c r="S298" s="32">
        <f t="shared" si="35"/>
        <v>-1224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-6.0000000000000006E-4</v>
      </c>
      <c r="S299" s="32">
        <f t="shared" si="35"/>
        <v>-1224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-6.0000000000000006E-4</v>
      </c>
      <c r="S300" s="32">
        <f t="shared" si="35"/>
        <v>-1224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-6.0000000000000006E-4</v>
      </c>
      <c r="S301" s="32">
        <f t="shared" si="35"/>
        <v>-1224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-6.0000000000000006E-4</v>
      </c>
      <c r="S302" s="32">
        <f t="shared" si="35"/>
        <v>-1224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-6.0000000000000006E-4</v>
      </c>
      <c r="S303" s="32">
        <f t="shared" si="35"/>
        <v>-1224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-6.0000000000000006E-4</v>
      </c>
      <c r="S304" s="32">
        <f t="shared" si="35"/>
        <v>-1224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-6.0000000000000006E-4</v>
      </c>
      <c r="S305" s="32">
        <f t="shared" si="35"/>
        <v>-1224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-6.0000000000000006E-4</v>
      </c>
      <c r="S306" s="32">
        <f t="shared" si="35"/>
        <v>-1224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-6.0000000000000006E-4</v>
      </c>
      <c r="S307" s="32">
        <f t="shared" si="35"/>
        <v>-1224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-6.0000000000000006E-4</v>
      </c>
      <c r="S308" s="32">
        <f t="shared" si="35"/>
        <v>-1224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-6.0000000000000006E-4</v>
      </c>
      <c r="S309" s="32">
        <f t="shared" si="35"/>
        <v>-1224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-6.0000000000000006E-4</v>
      </c>
      <c r="S310" s="32">
        <f t="shared" si="35"/>
        <v>-1224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-6.0000000000000006E-4</v>
      </c>
      <c r="S311" s="32">
        <f t="shared" si="35"/>
        <v>-1224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-6.0000000000000006E-4</v>
      </c>
      <c r="S312" s="32">
        <f t="shared" si="35"/>
        <v>-1224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-6.0000000000000006E-4</v>
      </c>
      <c r="S313" s="32">
        <f t="shared" si="35"/>
        <v>-1224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-6.0000000000000006E-4</v>
      </c>
      <c r="S314" s="32">
        <f t="shared" si="35"/>
        <v>-1224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-6.0000000000000006E-4</v>
      </c>
      <c r="S315" s="32">
        <f t="shared" si="35"/>
        <v>-1224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-6.0000000000000006E-4</v>
      </c>
      <c r="S316" s="32">
        <f t="shared" si="35"/>
        <v>-1224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-6.0000000000000006E-4</v>
      </c>
      <c r="S317" s="32">
        <f t="shared" si="35"/>
        <v>-1224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-6.0000000000000006E-4</v>
      </c>
      <c r="S318" s="32">
        <f t="shared" si="35"/>
        <v>-1224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-6.0000000000000006E-4</v>
      </c>
      <c r="S319" s="32">
        <f t="shared" si="35"/>
        <v>-1224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-6.0000000000000006E-4</v>
      </c>
      <c r="S320" s="32">
        <f t="shared" si="35"/>
        <v>-1224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-6.0000000000000006E-4</v>
      </c>
      <c r="S321" s="32">
        <f t="shared" si="35"/>
        <v>-1224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-6.0000000000000006E-4</v>
      </c>
      <c r="S322" s="32">
        <f t="shared" si="35"/>
        <v>-1224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-6.0000000000000006E-4</v>
      </c>
      <c r="S323" s="32">
        <f t="shared" si="35"/>
        <v>-1224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-6.0000000000000006E-4</v>
      </c>
      <c r="S324" s="32">
        <f t="shared" si="35"/>
        <v>-1224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-6.0000000000000006E-4</v>
      </c>
      <c r="S325" s="32">
        <f t="shared" si="35"/>
        <v>-1224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-6.0000000000000006E-4</v>
      </c>
      <c r="S326" s="32">
        <f t="shared" si="35"/>
        <v>-1224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-6.0000000000000006E-4</v>
      </c>
      <c r="S327" s="32">
        <f t="shared" si="35"/>
        <v>-1224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-6.0000000000000006E-4</v>
      </c>
      <c r="S328" s="32">
        <f t="shared" si="35"/>
        <v>-1224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-6.0000000000000006E-4</v>
      </c>
      <c r="S329" s="32">
        <f t="shared" si="35"/>
        <v>-1224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-6.0000000000000006E-4</v>
      </c>
      <c r="S330" s="32">
        <f t="shared" si="35"/>
        <v>-1224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-6.0000000000000006E-4</v>
      </c>
      <c r="S331" s="32">
        <f t="shared" si="35"/>
        <v>-1224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-6.0000000000000006E-4</v>
      </c>
      <c r="S332" s="32">
        <f t="shared" si="35"/>
        <v>-1224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-6.0000000000000006E-4</v>
      </c>
      <c r="S333" s="32">
        <f t="shared" si="35"/>
        <v>-1224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-6.0000000000000006E-4</v>
      </c>
      <c r="S334" s="32">
        <f t="shared" si="35"/>
        <v>-1224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-6.0000000000000006E-4</v>
      </c>
      <c r="S335" s="32">
        <f t="shared" si="35"/>
        <v>-1224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-6.0000000000000006E-4</v>
      </c>
      <c r="S336" s="32">
        <f t="shared" si="35"/>
        <v>-1224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-6.0000000000000006E-4</v>
      </c>
      <c r="S337" s="32">
        <f t="shared" ref="S337:S400" si="42">IF(R337&lt;0,-1*IF(ABS(R337)&gt;$N$75,$M$75,$M$75*ABS(R337)/$N$75),IF(ABS(R337)&gt;$N$75,$M$75,$M$75*ABS(R337)/$N$75))</f>
        <v>-1224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-6.0000000000000006E-4</v>
      </c>
      <c r="S338" s="32">
        <f t="shared" si="42"/>
        <v>-1224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-6.0000000000000006E-4</v>
      </c>
      <c r="S339" s="32">
        <f t="shared" si="42"/>
        <v>-1224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-6.0000000000000006E-4</v>
      </c>
      <c r="S340" s="32">
        <f t="shared" si="42"/>
        <v>-1224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-6.0000000000000006E-4</v>
      </c>
      <c r="S341" s="32">
        <f t="shared" si="42"/>
        <v>-1224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-6.0000000000000006E-4</v>
      </c>
      <c r="S342" s="32">
        <f t="shared" si="42"/>
        <v>-1224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-6.0000000000000006E-4</v>
      </c>
      <c r="S343" s="32">
        <f t="shared" si="42"/>
        <v>-1224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-6.0000000000000006E-4</v>
      </c>
      <c r="S344" s="32">
        <f t="shared" si="42"/>
        <v>-1224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-6.0000000000000006E-4</v>
      </c>
      <c r="S345" s="32">
        <f t="shared" si="42"/>
        <v>-1224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-6.0000000000000006E-4</v>
      </c>
      <c r="S346" s="32">
        <f t="shared" si="42"/>
        <v>-1224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-6.0000000000000006E-4</v>
      </c>
      <c r="S347" s="32">
        <f t="shared" si="42"/>
        <v>-1224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-6.0000000000000006E-4</v>
      </c>
      <c r="S348" s="32">
        <f t="shared" si="42"/>
        <v>-1224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-6.0000000000000006E-4</v>
      </c>
      <c r="S349" s="32">
        <f t="shared" si="42"/>
        <v>-1224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-6.0000000000000006E-4</v>
      </c>
      <c r="S350" s="32">
        <f t="shared" si="42"/>
        <v>-1224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-6.0000000000000006E-4</v>
      </c>
      <c r="S351" s="32">
        <f t="shared" si="42"/>
        <v>-1224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-6.0000000000000006E-4</v>
      </c>
      <c r="S352" s="32">
        <f t="shared" si="42"/>
        <v>-1224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-6.0000000000000006E-4</v>
      </c>
      <c r="S353" s="32">
        <f t="shared" si="42"/>
        <v>-1224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-6.0000000000000006E-4</v>
      </c>
      <c r="S354" s="32">
        <f t="shared" si="42"/>
        <v>-1224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-6.0000000000000006E-4</v>
      </c>
      <c r="S355" s="32">
        <f t="shared" si="42"/>
        <v>-1224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-6.0000000000000006E-4</v>
      </c>
      <c r="S356" s="32">
        <f t="shared" si="42"/>
        <v>-1224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-6.0000000000000006E-4</v>
      </c>
      <c r="S357" s="32">
        <f t="shared" si="42"/>
        <v>-1224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-6.0000000000000006E-4</v>
      </c>
      <c r="S358" s="32">
        <f t="shared" si="42"/>
        <v>-1224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-6.0000000000000006E-4</v>
      </c>
      <c r="S359" s="32">
        <f t="shared" si="42"/>
        <v>-1224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-6.0000000000000006E-4</v>
      </c>
      <c r="S360" s="32">
        <f t="shared" si="42"/>
        <v>-1224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-6.0000000000000006E-4</v>
      </c>
      <c r="S361" s="32">
        <f t="shared" si="42"/>
        <v>-1224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-6.0000000000000006E-4</v>
      </c>
      <c r="S362" s="32">
        <f t="shared" si="42"/>
        <v>-1224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-6.0000000000000006E-4</v>
      </c>
      <c r="S363" s="32">
        <f t="shared" si="42"/>
        <v>-1224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-6.0000000000000006E-4</v>
      </c>
      <c r="S364" s="32">
        <f t="shared" si="42"/>
        <v>-1224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-6.0000000000000006E-4</v>
      </c>
      <c r="S365" s="32">
        <f t="shared" si="42"/>
        <v>-1224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-6.0000000000000006E-4</v>
      </c>
      <c r="S366" s="32">
        <f t="shared" si="42"/>
        <v>-1224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-6.0000000000000006E-4</v>
      </c>
      <c r="S367" s="32">
        <f t="shared" si="42"/>
        <v>-1224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-6.0000000000000006E-4</v>
      </c>
      <c r="S368" s="32">
        <f t="shared" si="42"/>
        <v>-1224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-6.0000000000000006E-4</v>
      </c>
      <c r="S369" s="32">
        <f t="shared" si="42"/>
        <v>-1224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-6.0000000000000006E-4</v>
      </c>
      <c r="S370" s="32">
        <f t="shared" si="42"/>
        <v>-1224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-6.0000000000000006E-4</v>
      </c>
      <c r="S371" s="32">
        <f t="shared" si="42"/>
        <v>-1224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-6.0000000000000006E-4</v>
      </c>
      <c r="S372" s="32">
        <f t="shared" si="42"/>
        <v>-1224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-6.0000000000000006E-4</v>
      </c>
      <c r="S373" s="32">
        <f t="shared" si="42"/>
        <v>-1224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-6.0000000000000006E-4</v>
      </c>
      <c r="S374" s="32">
        <f t="shared" si="42"/>
        <v>-1224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-6.0000000000000006E-4</v>
      </c>
      <c r="S375" s="32">
        <f t="shared" si="42"/>
        <v>-1224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-6.0000000000000006E-4</v>
      </c>
      <c r="S376" s="32">
        <f t="shared" si="42"/>
        <v>-1224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-6.0000000000000006E-4</v>
      </c>
      <c r="S377" s="32">
        <f t="shared" si="42"/>
        <v>-1224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-6.0000000000000006E-4</v>
      </c>
      <c r="S378" s="32">
        <f t="shared" si="42"/>
        <v>-1224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-6.0000000000000006E-4</v>
      </c>
      <c r="S379" s="32">
        <f t="shared" si="42"/>
        <v>-1224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-6.0000000000000006E-4</v>
      </c>
      <c r="S380" s="32">
        <f t="shared" si="42"/>
        <v>-1224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-6.0000000000000006E-4</v>
      </c>
      <c r="S381" s="32">
        <f t="shared" si="42"/>
        <v>-1224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-6.0000000000000006E-4</v>
      </c>
      <c r="S382" s="32">
        <f t="shared" si="42"/>
        <v>-1224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-6.0000000000000006E-4</v>
      </c>
      <c r="S383" s="32">
        <f t="shared" si="42"/>
        <v>-1224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-6.0000000000000006E-4</v>
      </c>
      <c r="S384" s="32">
        <f t="shared" si="42"/>
        <v>-1224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-6.0000000000000006E-4</v>
      </c>
      <c r="S385" s="32">
        <f t="shared" si="42"/>
        <v>-1224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-6.0000000000000006E-4</v>
      </c>
      <c r="S386" s="32">
        <f t="shared" si="42"/>
        <v>-1224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-6.0000000000000006E-4</v>
      </c>
      <c r="S387" s="32">
        <f t="shared" si="42"/>
        <v>-1224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-6.0000000000000006E-4</v>
      </c>
      <c r="S388" s="32">
        <f t="shared" si="42"/>
        <v>-1224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-6.0000000000000006E-4</v>
      </c>
      <c r="S389" s="32">
        <f t="shared" si="42"/>
        <v>-1224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-6.0000000000000006E-4</v>
      </c>
      <c r="S390" s="32">
        <f t="shared" si="42"/>
        <v>-1224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-6.0000000000000006E-4</v>
      </c>
      <c r="S391" s="32">
        <f t="shared" si="42"/>
        <v>-1224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-6.0000000000000006E-4</v>
      </c>
      <c r="S392" s="32">
        <f t="shared" si="42"/>
        <v>-1224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-6.0000000000000006E-4</v>
      </c>
      <c r="S393" s="32">
        <f t="shared" si="42"/>
        <v>-1224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-6.0000000000000006E-4</v>
      </c>
      <c r="S394" s="32">
        <f t="shared" si="42"/>
        <v>-1224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-6.0000000000000006E-4</v>
      </c>
      <c r="S395" s="32">
        <f t="shared" si="42"/>
        <v>-1224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-6.0000000000000006E-4</v>
      </c>
      <c r="S396" s="32">
        <f t="shared" si="42"/>
        <v>-1224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-6.0000000000000006E-4</v>
      </c>
      <c r="S397" s="32">
        <f t="shared" si="42"/>
        <v>-1224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-6.0000000000000006E-4</v>
      </c>
      <c r="S398" s="32">
        <f t="shared" si="42"/>
        <v>-1224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-6.0000000000000006E-4</v>
      </c>
      <c r="S399" s="32">
        <f t="shared" si="42"/>
        <v>-1224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-6.0000000000000006E-4</v>
      </c>
      <c r="S400" s="32">
        <f t="shared" si="42"/>
        <v>-1224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-6.0000000000000006E-4</v>
      </c>
      <c r="S401" s="32">
        <f t="shared" ref="S401:S464" si="49">IF(R401&lt;0,-1*IF(ABS(R401)&gt;$N$75,$M$75,$M$75*ABS(R401)/$N$75),IF(ABS(R401)&gt;$N$75,$M$75,$M$75*ABS(R401)/$N$75))</f>
        <v>-1224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-6.0000000000000006E-4</v>
      </c>
      <c r="S402" s="32">
        <f t="shared" si="49"/>
        <v>-1224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-6.0000000000000006E-4</v>
      </c>
      <c r="S403" s="32">
        <f t="shared" si="49"/>
        <v>-1224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-6.0000000000000006E-4</v>
      </c>
      <c r="S404" s="32">
        <f t="shared" si="49"/>
        <v>-1224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-6.0000000000000006E-4</v>
      </c>
      <c r="S405" s="32">
        <f t="shared" si="49"/>
        <v>-1224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-6.0000000000000006E-4</v>
      </c>
      <c r="S406" s="32">
        <f t="shared" si="49"/>
        <v>-1224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-6.0000000000000006E-4</v>
      </c>
      <c r="S407" s="32">
        <f t="shared" si="49"/>
        <v>-1224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-6.0000000000000006E-4</v>
      </c>
      <c r="S408" s="32">
        <f t="shared" si="49"/>
        <v>-1224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-6.0000000000000006E-4</v>
      </c>
      <c r="S409" s="32">
        <f t="shared" si="49"/>
        <v>-1224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-6.0000000000000006E-4</v>
      </c>
      <c r="S410" s="32">
        <f t="shared" si="49"/>
        <v>-1224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-6.0000000000000006E-4</v>
      </c>
      <c r="S411" s="32">
        <f t="shared" si="49"/>
        <v>-1224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-6.0000000000000006E-4</v>
      </c>
      <c r="S412" s="32">
        <f t="shared" si="49"/>
        <v>-1224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-6.0000000000000006E-4</v>
      </c>
      <c r="S413" s="32">
        <f t="shared" si="49"/>
        <v>-1224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-6.0000000000000006E-4</v>
      </c>
      <c r="S414" s="32">
        <f t="shared" si="49"/>
        <v>-1224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-6.0000000000000006E-4</v>
      </c>
      <c r="S415" s="32">
        <f t="shared" si="49"/>
        <v>-1224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-6.0000000000000006E-4</v>
      </c>
      <c r="S416" s="32">
        <f t="shared" si="49"/>
        <v>-1224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-6.0000000000000006E-4</v>
      </c>
      <c r="S417" s="32">
        <f t="shared" si="49"/>
        <v>-1224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-6.0000000000000006E-4</v>
      </c>
      <c r="S418" s="32">
        <f t="shared" si="49"/>
        <v>-1224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-6.0000000000000006E-4</v>
      </c>
      <c r="S419" s="32">
        <f t="shared" si="49"/>
        <v>-1224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-6.0000000000000006E-4</v>
      </c>
      <c r="S420" s="32">
        <f t="shared" si="49"/>
        <v>-1224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-6.0000000000000006E-4</v>
      </c>
      <c r="S421" s="32">
        <f t="shared" si="49"/>
        <v>-1224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-6.0000000000000006E-4</v>
      </c>
      <c r="S422" s="32">
        <f t="shared" si="49"/>
        <v>-1224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-6.0000000000000006E-4</v>
      </c>
      <c r="S423" s="32">
        <f t="shared" si="49"/>
        <v>-1224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-6.0000000000000006E-4</v>
      </c>
      <c r="S424" s="32">
        <f t="shared" si="49"/>
        <v>-1224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-6.0000000000000006E-4</v>
      </c>
      <c r="S425" s="32">
        <f t="shared" si="49"/>
        <v>-1224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-6.0000000000000006E-4</v>
      </c>
      <c r="S426" s="32">
        <f t="shared" si="49"/>
        <v>-1224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-6.0000000000000006E-4</v>
      </c>
      <c r="S427" s="32">
        <f t="shared" si="49"/>
        <v>-1224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-6.0000000000000006E-4</v>
      </c>
      <c r="S428" s="32">
        <f t="shared" si="49"/>
        <v>-1224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-6.0000000000000006E-4</v>
      </c>
      <c r="S429" s="32">
        <f t="shared" si="49"/>
        <v>-1224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-6.0000000000000006E-4</v>
      </c>
      <c r="S430" s="32">
        <f t="shared" si="49"/>
        <v>-1224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-6.0000000000000006E-4</v>
      </c>
      <c r="S431" s="32">
        <f t="shared" si="49"/>
        <v>-1224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-6.0000000000000006E-4</v>
      </c>
      <c r="S432" s="32">
        <f t="shared" si="49"/>
        <v>-1224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-6.0000000000000006E-4</v>
      </c>
      <c r="S433" s="32">
        <f t="shared" si="49"/>
        <v>-1224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-6.0000000000000006E-4</v>
      </c>
      <c r="S434" s="32">
        <f t="shared" si="49"/>
        <v>-1224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-6.0000000000000006E-4</v>
      </c>
      <c r="S435" s="32">
        <f t="shared" si="49"/>
        <v>-1224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-6.0000000000000006E-4</v>
      </c>
      <c r="S436" s="32">
        <f t="shared" si="49"/>
        <v>-1224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-6.0000000000000006E-4</v>
      </c>
      <c r="S437" s="32">
        <f t="shared" si="49"/>
        <v>-1224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-6.0000000000000006E-4</v>
      </c>
      <c r="S438" s="32">
        <f t="shared" si="49"/>
        <v>-1224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-6.0000000000000006E-4</v>
      </c>
      <c r="S439" s="32">
        <f t="shared" si="49"/>
        <v>-1224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-6.0000000000000006E-4</v>
      </c>
      <c r="S440" s="32">
        <f t="shared" si="49"/>
        <v>-1224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-6.0000000000000006E-4</v>
      </c>
      <c r="S441" s="32">
        <f t="shared" si="49"/>
        <v>-1224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-6.0000000000000006E-4</v>
      </c>
      <c r="S442" s="32">
        <f t="shared" si="49"/>
        <v>-1224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-6.0000000000000006E-4</v>
      </c>
      <c r="S443" s="32">
        <f t="shared" si="49"/>
        <v>-1224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-6.0000000000000006E-4</v>
      </c>
      <c r="S444" s="32">
        <f t="shared" si="49"/>
        <v>-1224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-6.0000000000000006E-4</v>
      </c>
      <c r="S445" s="32">
        <f t="shared" si="49"/>
        <v>-1224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-6.0000000000000006E-4</v>
      </c>
      <c r="S446" s="32">
        <f t="shared" si="49"/>
        <v>-1224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-6.0000000000000006E-4</v>
      </c>
      <c r="S447" s="32">
        <f t="shared" si="49"/>
        <v>-1224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-6.0000000000000006E-4</v>
      </c>
      <c r="S448" s="32">
        <f t="shared" si="49"/>
        <v>-1224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-6.0000000000000006E-4</v>
      </c>
      <c r="S449" s="32">
        <f t="shared" si="49"/>
        <v>-1224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-6.0000000000000006E-4</v>
      </c>
      <c r="S450" s="32">
        <f t="shared" si="49"/>
        <v>-1224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-6.0000000000000006E-4</v>
      </c>
      <c r="S451" s="32">
        <f t="shared" si="49"/>
        <v>-1224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-6.0000000000000006E-4</v>
      </c>
      <c r="S452" s="32">
        <f t="shared" si="49"/>
        <v>-1224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-6.0000000000000006E-4</v>
      </c>
      <c r="S453" s="32">
        <f t="shared" si="49"/>
        <v>-1224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-6.0000000000000006E-4</v>
      </c>
      <c r="S454" s="32">
        <f t="shared" si="49"/>
        <v>-1224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-6.0000000000000006E-4</v>
      </c>
      <c r="S455" s="32">
        <f t="shared" si="49"/>
        <v>-1224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-6.0000000000000006E-4</v>
      </c>
      <c r="S456" s="32">
        <f t="shared" si="49"/>
        <v>-1224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-6.0000000000000006E-4</v>
      </c>
      <c r="S457" s="32">
        <f t="shared" si="49"/>
        <v>-1224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-6.0000000000000006E-4</v>
      </c>
      <c r="S458" s="32">
        <f t="shared" si="49"/>
        <v>-1224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-6.0000000000000006E-4</v>
      </c>
      <c r="S459" s="32">
        <f t="shared" si="49"/>
        <v>-1224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-6.0000000000000006E-4</v>
      </c>
      <c r="S460" s="32">
        <f t="shared" si="49"/>
        <v>-1224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-6.0000000000000006E-4</v>
      </c>
      <c r="S461" s="32">
        <f t="shared" si="49"/>
        <v>-1224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-6.0000000000000006E-4</v>
      </c>
      <c r="S462" s="32">
        <f t="shared" si="49"/>
        <v>-1224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-6.0000000000000006E-4</v>
      </c>
      <c r="S463" s="32">
        <f t="shared" si="49"/>
        <v>-1224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-6.0000000000000006E-4</v>
      </c>
      <c r="S464" s="32">
        <f t="shared" si="49"/>
        <v>-1224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-6.0000000000000006E-4</v>
      </c>
      <c r="S465" s="32">
        <f t="shared" ref="S465:S479" si="56">IF(R465&lt;0,-1*IF(ABS(R465)&gt;$N$75,$M$75,$M$75*ABS(R465)/$N$75),IF(ABS(R465)&gt;$N$75,$M$75,$M$75*ABS(R465)/$N$75))</f>
        <v>-1224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-6.0000000000000006E-4</v>
      </c>
      <c r="S466" s="32">
        <f t="shared" si="56"/>
        <v>-1224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-6.0000000000000006E-4</v>
      </c>
      <c r="S467" s="32">
        <f t="shared" si="56"/>
        <v>-1224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-6.0000000000000006E-4</v>
      </c>
      <c r="S468" s="32">
        <f t="shared" si="56"/>
        <v>-1224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-6.0000000000000006E-4</v>
      </c>
      <c r="S469" s="32">
        <f t="shared" si="56"/>
        <v>-1224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-6.0000000000000006E-4</v>
      </c>
      <c r="S470" s="32">
        <f t="shared" si="56"/>
        <v>-1224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-6.0000000000000006E-4</v>
      </c>
      <c r="S471" s="32">
        <f t="shared" si="56"/>
        <v>-1224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-6.0000000000000006E-4</v>
      </c>
      <c r="S472" s="32">
        <f t="shared" si="56"/>
        <v>-1224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-6.0000000000000006E-4</v>
      </c>
      <c r="S473" s="32">
        <f t="shared" si="56"/>
        <v>-1224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-6.0000000000000006E-4</v>
      </c>
      <c r="S474" s="32">
        <f t="shared" si="56"/>
        <v>-1224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-6.0000000000000006E-4</v>
      </c>
      <c r="S475" s="32">
        <f t="shared" si="56"/>
        <v>-1224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-6.0000000000000006E-4</v>
      </c>
      <c r="S476" s="32">
        <f t="shared" si="56"/>
        <v>-1224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-6.0000000000000006E-4</v>
      </c>
      <c r="S477" s="32">
        <f t="shared" si="56"/>
        <v>-1224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-6.0000000000000006E-4</v>
      </c>
      <c r="S478" s="32">
        <f t="shared" si="56"/>
        <v>-1224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-6.0000000000000006E-4</v>
      </c>
      <c r="S479" s="32">
        <f t="shared" si="56"/>
        <v>-1224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E7" xr:uid="{E7A7A22D-4CA1-4D0A-9E6E-94B829B53190}">
      <formula1>"Above (y &gt;= y_cut),Below (y &lt;= y_cut)"</formula1>
    </dataValidation>
    <dataValidation type="list" sqref="B3 E3" xr:uid="{810C27B0-F58F-4487-B4A6-81ADAB244820}">
      <formula1>"mm,cm,m"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706-B651-48AE-9C60-346869C6B8F2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19</v>
      </c>
      <c r="E1" s="89" t="s">
        <v>174</v>
      </c>
    </row>
    <row r="2" spans="1:9" ht="16.75">
      <c r="A2" s="71" t="s">
        <v>94</v>
      </c>
      <c r="B2" s="73">
        <f>D1/20</f>
        <v>0.95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0.95750000000000002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22.875</v>
      </c>
      <c r="C20" s="74" t="s">
        <v>118</v>
      </c>
      <c r="D20" s="70">
        <f>$B$20*$B$12</f>
        <v>22.875</v>
      </c>
      <c r="E20" s="92" t="s">
        <v>175</v>
      </c>
      <c r="F20" s="70">
        <f>$B$21 + $B$2*($D$21-$B$21)</f>
        <v>22.5</v>
      </c>
      <c r="G20" s="93">
        <f>MIN(D15:D18)</f>
        <v>-20</v>
      </c>
      <c r="H20" s="93">
        <f>F20</f>
        <v>22.5</v>
      </c>
      <c r="I20" s="94">
        <f>D21-F20</f>
        <v>2.5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22.5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22.875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22.875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22.875</v>
      </c>
      <c r="D34" s="79">
        <f t="shared" ref="D34:E41" si="2">IF(ISNA(B34),NA(),B34*$B$12)</f>
        <v>-20</v>
      </c>
      <c r="E34" s="79">
        <f t="shared" si="2"/>
        <v>22.875</v>
      </c>
      <c r="F34" s="79">
        <f t="shared" ref="F34:F41" si="3">IF($A34&gt;$B$30,"",B34*M34-L34*C34)</f>
        <v>-42.5</v>
      </c>
      <c r="G34" s="79">
        <f t="shared" ref="G34:G41" si="4">IF($A34&gt;$B$30,"",(B34+L34)*F34)</f>
        <v>1700</v>
      </c>
      <c r="H34" s="79">
        <f t="shared" ref="H34:H41" si="5">IF($A34&gt;$B$30,"",(C34+M34)*F34)</f>
        <v>-2034.6875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-42.5</v>
      </c>
      <c r="G36" s="79">
        <f t="shared" si="4"/>
        <v>-1700</v>
      </c>
      <c r="H36" s="79">
        <f t="shared" si="5"/>
        <v>-2034.6875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22.875</v>
      </c>
    </row>
    <row r="37" spans="1:13">
      <c r="A37" s="77">
        <v>4</v>
      </c>
      <c r="B37" s="79">
        <f t="shared" si="0"/>
        <v>20</v>
      </c>
      <c r="C37" s="79">
        <f t="shared" si="1"/>
        <v>22.875</v>
      </c>
      <c r="D37" s="79">
        <f t="shared" si="2"/>
        <v>20</v>
      </c>
      <c r="E37" s="79">
        <f t="shared" si="2"/>
        <v>22.875</v>
      </c>
      <c r="F37" s="79">
        <f t="shared" si="3"/>
        <v>915</v>
      </c>
      <c r="G37" s="79">
        <f t="shared" si="4"/>
        <v>0</v>
      </c>
      <c r="H37" s="79">
        <f t="shared" si="5"/>
        <v>41861.25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22.875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22.875</v>
      </c>
      <c r="D42" s="79">
        <f>IF($B$30&lt;1,NA(),D34)</f>
        <v>-20</v>
      </c>
      <c r="E42" s="79">
        <f>IF($B$30&lt;1,NA(),E34)</f>
        <v>22.875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-85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85</v>
      </c>
      <c r="C46" s="70" t="str">
        <f>E$3&amp;"^2"</f>
        <v>cm^2</v>
      </c>
    </row>
    <row r="47" spans="1:13">
      <c r="A47" s="83" t="s">
        <v>153</v>
      </c>
      <c r="B47" s="84">
        <f>IFERROR((SUM(G34:G41)/(6*B45))*$B$12,"")</f>
        <v>0</v>
      </c>
      <c r="C47" s="70" t="str">
        <f>E$3</f>
        <v>cm</v>
      </c>
    </row>
    <row r="48" spans="1:13">
      <c r="A48" s="83" t="s">
        <v>154</v>
      </c>
      <c r="B48" s="84">
        <f>IFERROR((SUM(H34:H41)/(6*B45))*$B$12,"")</f>
        <v>23.9375</v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22.875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23.9375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1.9375</v>
      </c>
    </row>
    <row r="61" spans="6:7" hidden="1">
      <c r="F61" s="78">
        <f>G54+G56/2</f>
        <v>22</v>
      </c>
      <c r="G61" s="78">
        <f>G55+G56/2</f>
        <v>45.9375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22.875</v>
      </c>
    </row>
    <row r="66" spans="1:23" hidden="1">
      <c r="F66" s="78">
        <f>F61</f>
        <v>22</v>
      </c>
      <c r="G66" s="78">
        <f>$D$20</f>
        <v>22.875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>
        <f>$B$47</f>
        <v>0</v>
      </c>
      <c r="G70" s="78">
        <f>$B$48</f>
        <v>23.9375</v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-4.9800000000000004E-2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0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0</v>
      </c>
      <c r="U78" s="34">
        <f>SUM(U80:U479)</f>
        <v>-143.64000000000001</v>
      </c>
      <c r="V78" s="34">
        <f t="shared" ref="V78:W78" si="11">SUM(V80:V479)</f>
        <v>0</v>
      </c>
      <c r="W78" s="34">
        <f t="shared" si="11"/>
        <v>-8.8817841970012523E-16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0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-4.2000000000000006E-3</v>
      </c>
      <c r="S80" s="32">
        <f>IF(R80&lt;0,-1*IF(ABS(R80)&gt;$N$75,$M$75,$M$75*ABS(R80)/$N$75),IF(ABS(R80)&gt;$N$75,$M$75,$M$75*ABS(R80)/$N$75))</f>
        <v>-4200</v>
      </c>
      <c r="T80" s="15">
        <f>IF(R80&lt;0,0,Q80*S80)/1000</f>
        <v>0</v>
      </c>
      <c r="U80" s="15">
        <f>IF(R80&gt;0,0,Q80*S80)/1000</f>
        <v>-11.97</v>
      </c>
      <c r="V80" s="15">
        <f>T80*P80/100</f>
        <v>0</v>
      </c>
      <c r="W80" s="15">
        <f>U80*P80/100</f>
        <v>-2.2743000000000002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0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-1.9400000000000001E-2</v>
      </c>
      <c r="S81" s="32">
        <f t="shared" ref="S81:S144" si="14">IF(R81&lt;0,-1*IF(ABS(R81)&gt;$N$75,$M$75,$M$75*ABS(R81)/$N$75),IF(ABS(R81)&gt;$N$75,$M$75,$M$75*ABS(R81)/$N$75))</f>
        <v>-4200</v>
      </c>
      <c r="T81" s="15">
        <f t="shared" ref="T81:T144" si="15">IF(R81&lt;0,0,Q81*S81)/1000</f>
        <v>0</v>
      </c>
      <c r="U81" s="15">
        <f t="shared" ref="U81:U144" si="16">IF(R81&gt;0,0,Q81*S81)/1000</f>
        <v>-11.97</v>
      </c>
      <c r="V81" s="15">
        <f t="shared" ref="V81:V144" si="17">T81*P81/100</f>
        <v>0</v>
      </c>
      <c r="W81" s="15">
        <f t="shared" ref="W81:W144" si="18">U81*P81/100</f>
        <v>-0.75810000000000044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-3.4599999999999999E-2</v>
      </c>
      <c r="S82" s="32">
        <f t="shared" si="14"/>
        <v>-4200</v>
      </c>
      <c r="T82" s="15">
        <f t="shared" si="15"/>
        <v>0</v>
      </c>
      <c r="U82" s="15">
        <f t="shared" si="16"/>
        <v>-11.97</v>
      </c>
      <c r="V82" s="15">
        <f t="shared" si="17"/>
        <v>0</v>
      </c>
      <c r="W82" s="15">
        <f t="shared" si="18"/>
        <v>0.75809999999999977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>
        <f>IF(I20=(D21-B21),0,C83/I20)</f>
        <v>1.2000000000000001E-3</v>
      </c>
      <c r="E83" s="95">
        <f>F20</f>
        <v>22.5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4.9800000000000004E-2</v>
      </c>
      <c r="K83" s="17">
        <f>IF(J83&lt;N75,H83,IF(J83&lt;(N75+C83),H83+(J83-N75)*I83/C83,0.9))</f>
        <v>0.9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-4.9800000000000004E-2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-4.2000000000000006E-3</v>
      </c>
      <c r="S84" s="32">
        <f t="shared" si="14"/>
        <v>-4200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-4.2000000000000006E-3</v>
      </c>
      <c r="S85" s="32">
        <f t="shared" si="14"/>
        <v>-4200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-4.2000000000000006E-3</v>
      </c>
      <c r="S86" s="32">
        <f t="shared" si="14"/>
        <v>-4200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85</v>
      </c>
      <c r="J87" s="18">
        <f>G70</f>
        <v>23.9375</v>
      </c>
      <c r="K87" s="36">
        <f>G70</f>
        <v>23.9375</v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-4.2000000000000006E-3</v>
      </c>
      <c r="S87" s="32">
        <f t="shared" si="14"/>
        <v>-4200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-4.2000000000000006E-3</v>
      </c>
      <c r="S88" s="32">
        <f t="shared" si="14"/>
        <v>-4200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-4.2000000000000006E-3</v>
      </c>
      <c r="S89" s="32">
        <f t="shared" si="14"/>
        <v>-4200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-4.2000000000000006E-3</v>
      </c>
      <c r="S90" s="32">
        <f t="shared" si="14"/>
        <v>-4200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20.23</v>
      </c>
      <c r="C91" s="18">
        <f>IFERROR(B91*K87/100,0)</f>
        <v>4.8425562500000003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-4.2000000000000006E-3</v>
      </c>
      <c r="S91" s="32">
        <f t="shared" si="14"/>
        <v>-4200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-4.2000000000000006E-3</v>
      </c>
      <c r="S92" s="32">
        <f t="shared" si="14"/>
        <v>-4200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-4.2000000000000006E-3</v>
      </c>
      <c r="S93" s="32">
        <f t="shared" si="14"/>
        <v>-4200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-4.2000000000000006E-3</v>
      </c>
      <c r="S94" s="32">
        <f t="shared" si="14"/>
        <v>-4200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-4.2000000000000006E-3</v>
      </c>
      <c r="S95" s="32">
        <f t="shared" si="14"/>
        <v>-4200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-4.2000000000000006E-3</v>
      </c>
      <c r="S96" s="32">
        <f t="shared" si="14"/>
        <v>-4200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19</v>
      </c>
      <c r="B97" s="37">
        <f>C91+V78+W78</f>
        <v>4.8425562499999995</v>
      </c>
      <c r="C97" s="37">
        <f>B91+T78+U78</f>
        <v>-123.41000000000001</v>
      </c>
      <c r="D97" s="51">
        <f>K83</f>
        <v>0.9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-4.2000000000000006E-3</v>
      </c>
      <c r="S97" s="32">
        <f t="shared" si="14"/>
        <v>-4200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-4.2000000000000006E-3</v>
      </c>
      <c r="S98" s="32">
        <f t="shared" si="14"/>
        <v>-4200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-4.2000000000000006E-3</v>
      </c>
      <c r="S99" s="32">
        <f t="shared" si="14"/>
        <v>-4200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0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-4.2000000000000006E-3</v>
      </c>
      <c r="S100" s="32">
        <f t="shared" si="14"/>
        <v>-4200</v>
      </c>
      <c r="T100" s="15">
        <f t="shared" si="15"/>
        <v>0</v>
      </c>
      <c r="U100" s="15">
        <f t="shared" si="16"/>
        <v>-11.97</v>
      </c>
      <c r="V100" s="15">
        <f t="shared" si="17"/>
        <v>0</v>
      </c>
      <c r="W100" s="15">
        <f t="shared" si="18"/>
        <v>-2.2743000000000002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-4.2000000000000006E-3</v>
      </c>
      <c r="S101" s="32">
        <f t="shared" si="14"/>
        <v>-4200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-4.2000000000000006E-3</v>
      </c>
      <c r="S102" s="32">
        <f t="shared" si="14"/>
        <v>-4200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-4.9800000000000004E-2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-4.2000000000000006E-3</v>
      </c>
      <c r="S104" s="32">
        <f t="shared" si="14"/>
        <v>-4200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-4.2000000000000006E-3</v>
      </c>
      <c r="S105" s="32">
        <f t="shared" si="14"/>
        <v>-4200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-4.2000000000000006E-3</v>
      </c>
      <c r="S106" s="32">
        <f t="shared" si="14"/>
        <v>-4200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-4.2000000000000006E-3</v>
      </c>
      <c r="S107" s="32">
        <f t="shared" si="14"/>
        <v>-4200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-4.2000000000000006E-3</v>
      </c>
      <c r="S108" s="32">
        <f t="shared" si="14"/>
        <v>-4200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-4.2000000000000006E-3</v>
      </c>
      <c r="S109" s="32">
        <f t="shared" si="14"/>
        <v>-4200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-4.2000000000000006E-3</v>
      </c>
      <c r="S110" s="32">
        <f t="shared" si="14"/>
        <v>-4200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-4.2000000000000006E-3</v>
      </c>
      <c r="S111" s="32">
        <f t="shared" si="14"/>
        <v>-4200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-4.2000000000000006E-3</v>
      </c>
      <c r="S112" s="32">
        <f t="shared" si="14"/>
        <v>-4200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-4.2000000000000006E-3</v>
      </c>
      <c r="S113" s="32">
        <f t="shared" si="14"/>
        <v>-4200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-4.2000000000000006E-3</v>
      </c>
      <c r="S114" s="32">
        <f t="shared" si="14"/>
        <v>-4200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-4.2000000000000006E-3</v>
      </c>
      <c r="S115" s="32">
        <f t="shared" si="14"/>
        <v>-4200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-4.2000000000000006E-3</v>
      </c>
      <c r="S116" s="32">
        <f t="shared" si="14"/>
        <v>-4200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-4.2000000000000006E-3</v>
      </c>
      <c r="S117" s="32">
        <f t="shared" si="14"/>
        <v>-4200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-4.2000000000000006E-3</v>
      </c>
      <c r="S118" s="32">
        <f t="shared" si="14"/>
        <v>-4200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-4.2000000000000006E-3</v>
      </c>
      <c r="S119" s="32">
        <f t="shared" si="14"/>
        <v>-4200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0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-4.2000000000000006E-3</v>
      </c>
      <c r="S120" s="32">
        <f t="shared" si="14"/>
        <v>-4200</v>
      </c>
      <c r="T120" s="15">
        <f t="shared" si="15"/>
        <v>0</v>
      </c>
      <c r="U120" s="15">
        <f t="shared" si="16"/>
        <v>-11.97</v>
      </c>
      <c r="V120" s="15">
        <f t="shared" si="17"/>
        <v>0</v>
      </c>
      <c r="W120" s="15">
        <f t="shared" si="18"/>
        <v>-2.2743000000000002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-4.2000000000000006E-3</v>
      </c>
      <c r="S121" s="32">
        <f t="shared" si="14"/>
        <v>-4200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-4.2000000000000006E-3</v>
      </c>
      <c r="S122" s="32">
        <f t="shared" si="14"/>
        <v>-4200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-4.9800000000000004E-2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-4.2000000000000006E-3</v>
      </c>
      <c r="S124" s="32">
        <f t="shared" si="14"/>
        <v>-4200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-4.2000000000000006E-3</v>
      </c>
      <c r="S125" s="32">
        <f t="shared" si="14"/>
        <v>-4200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-4.2000000000000006E-3</v>
      </c>
      <c r="S126" s="32">
        <f t="shared" si="14"/>
        <v>-4200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-4.2000000000000006E-3</v>
      </c>
      <c r="S127" s="32">
        <f t="shared" si="14"/>
        <v>-4200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-4.2000000000000006E-3</v>
      </c>
      <c r="S128" s="32">
        <f t="shared" si="14"/>
        <v>-4200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-4.2000000000000006E-3</v>
      </c>
      <c r="S129" s="32">
        <f t="shared" si="14"/>
        <v>-4200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-4.2000000000000006E-3</v>
      </c>
      <c r="S130" s="32">
        <f t="shared" si="14"/>
        <v>-4200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-4.2000000000000006E-3</v>
      </c>
      <c r="S131" s="32">
        <f t="shared" si="14"/>
        <v>-4200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-4.2000000000000006E-3</v>
      </c>
      <c r="S132" s="32">
        <f t="shared" si="14"/>
        <v>-4200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-4.2000000000000006E-3</v>
      </c>
      <c r="S133" s="32">
        <f t="shared" si="14"/>
        <v>-4200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-4.2000000000000006E-3</v>
      </c>
      <c r="S134" s="32">
        <f t="shared" si="14"/>
        <v>-4200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-4.2000000000000006E-3</v>
      </c>
      <c r="S135" s="32">
        <f t="shared" si="14"/>
        <v>-4200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-4.2000000000000006E-3</v>
      </c>
      <c r="S136" s="32">
        <f t="shared" si="14"/>
        <v>-4200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-4.2000000000000006E-3</v>
      </c>
      <c r="S137" s="32">
        <f t="shared" si="14"/>
        <v>-4200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-4.2000000000000006E-3</v>
      </c>
      <c r="S138" s="32">
        <f t="shared" si="14"/>
        <v>-4200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-4.2000000000000006E-3</v>
      </c>
      <c r="S139" s="32">
        <f t="shared" si="14"/>
        <v>-4200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0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-4.2000000000000006E-3</v>
      </c>
      <c r="S140" s="32">
        <f t="shared" si="14"/>
        <v>-4200</v>
      </c>
      <c r="T140" s="15">
        <f t="shared" si="15"/>
        <v>0</v>
      </c>
      <c r="U140" s="15">
        <f t="shared" si="16"/>
        <v>-11.97</v>
      </c>
      <c r="V140" s="15">
        <f t="shared" si="17"/>
        <v>0</v>
      </c>
      <c r="W140" s="15">
        <f t="shared" si="18"/>
        <v>-2.2743000000000002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0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-1.9400000000000001E-2</v>
      </c>
      <c r="S141" s="32">
        <f t="shared" si="14"/>
        <v>-4200</v>
      </c>
      <c r="T141" s="15">
        <f t="shared" si="15"/>
        <v>0</v>
      </c>
      <c r="U141" s="15">
        <f t="shared" si="16"/>
        <v>-11.97</v>
      </c>
      <c r="V141" s="15">
        <f t="shared" si="17"/>
        <v>0</v>
      </c>
      <c r="W141" s="15">
        <f t="shared" si="18"/>
        <v>-0.75810000000000022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-3.4599999999999999E-2</v>
      </c>
      <c r="S142" s="32">
        <f t="shared" si="14"/>
        <v>-4200</v>
      </c>
      <c r="T142" s="15">
        <f t="shared" si="15"/>
        <v>0</v>
      </c>
      <c r="U142" s="15">
        <f t="shared" si="16"/>
        <v>-11.97</v>
      </c>
      <c r="V142" s="15">
        <f t="shared" si="17"/>
        <v>0</v>
      </c>
      <c r="W142" s="15">
        <f t="shared" si="18"/>
        <v>0.7581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-4.9800000000000004E-2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-4.2000000000000006E-3</v>
      </c>
      <c r="S144" s="32">
        <f t="shared" si="14"/>
        <v>-4200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-4.2000000000000006E-3</v>
      </c>
      <c r="S145" s="32">
        <f t="shared" ref="S145:S208" si="21">IF(R145&lt;0,-1*IF(ABS(R145)&gt;$N$75,$M$75,$M$75*ABS(R145)/$N$75),IF(ABS(R145)&gt;$N$75,$M$75,$M$75*ABS(R145)/$N$75))</f>
        <v>-4200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-4.2000000000000006E-3</v>
      </c>
      <c r="S146" s="32">
        <f t="shared" si="21"/>
        <v>-4200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-4.2000000000000006E-3</v>
      </c>
      <c r="S147" s="32">
        <f t="shared" si="21"/>
        <v>-4200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-4.2000000000000006E-3</v>
      </c>
      <c r="S148" s="32">
        <f t="shared" si="21"/>
        <v>-4200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-4.2000000000000006E-3</v>
      </c>
      <c r="S149" s="32">
        <f t="shared" si="21"/>
        <v>-4200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-4.2000000000000006E-3</v>
      </c>
      <c r="S150" s="32">
        <f t="shared" si="21"/>
        <v>-4200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-4.2000000000000006E-3</v>
      </c>
      <c r="S151" s="32">
        <f t="shared" si="21"/>
        <v>-4200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-4.2000000000000006E-3</v>
      </c>
      <c r="S152" s="32">
        <f t="shared" si="21"/>
        <v>-4200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-4.2000000000000006E-3</v>
      </c>
      <c r="S153" s="32">
        <f t="shared" si="21"/>
        <v>-4200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-4.2000000000000006E-3</v>
      </c>
      <c r="S154" s="32">
        <f t="shared" si="21"/>
        <v>-4200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-4.2000000000000006E-3</v>
      </c>
      <c r="S155" s="32">
        <f t="shared" si="21"/>
        <v>-4200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-4.2000000000000006E-3</v>
      </c>
      <c r="S156" s="32">
        <f t="shared" si="21"/>
        <v>-4200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-4.2000000000000006E-3</v>
      </c>
      <c r="S157" s="32">
        <f t="shared" si="21"/>
        <v>-4200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-4.2000000000000006E-3</v>
      </c>
      <c r="S158" s="32">
        <f t="shared" si="21"/>
        <v>-4200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-4.2000000000000006E-3</v>
      </c>
      <c r="S159" s="32">
        <f t="shared" si="21"/>
        <v>-4200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-4.2000000000000006E-3</v>
      </c>
      <c r="S160" s="32">
        <f t="shared" si="21"/>
        <v>-4200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-4.2000000000000006E-3</v>
      </c>
      <c r="S161" s="32">
        <f t="shared" si="21"/>
        <v>-4200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-4.2000000000000006E-3</v>
      </c>
      <c r="S162" s="32">
        <f t="shared" si="21"/>
        <v>-4200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-4.2000000000000006E-3</v>
      </c>
      <c r="S163" s="32">
        <f t="shared" si="21"/>
        <v>-4200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-4.2000000000000006E-3</v>
      </c>
      <c r="S164" s="32">
        <f t="shared" si="21"/>
        <v>-4200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-4.2000000000000006E-3</v>
      </c>
      <c r="S165" s="32">
        <f t="shared" si="21"/>
        <v>-4200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-4.2000000000000006E-3</v>
      </c>
      <c r="S166" s="32">
        <f t="shared" si="21"/>
        <v>-4200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-4.2000000000000006E-3</v>
      </c>
      <c r="S167" s="32">
        <f t="shared" si="21"/>
        <v>-4200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-4.2000000000000006E-3</v>
      </c>
      <c r="S168" s="32">
        <f t="shared" si="21"/>
        <v>-4200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-4.2000000000000006E-3</v>
      </c>
      <c r="S169" s="32">
        <f t="shared" si="21"/>
        <v>-4200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-4.2000000000000006E-3</v>
      </c>
      <c r="S170" s="32">
        <f t="shared" si="21"/>
        <v>-4200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-4.2000000000000006E-3</v>
      </c>
      <c r="S171" s="32">
        <f t="shared" si="21"/>
        <v>-4200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-4.2000000000000006E-3</v>
      </c>
      <c r="S172" s="32">
        <f t="shared" si="21"/>
        <v>-4200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-4.2000000000000006E-3</v>
      </c>
      <c r="S173" s="32">
        <f t="shared" si="21"/>
        <v>-4200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-4.2000000000000006E-3</v>
      </c>
      <c r="S174" s="32">
        <f t="shared" si="21"/>
        <v>-4200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-4.2000000000000006E-3</v>
      </c>
      <c r="S175" s="32">
        <f t="shared" si="21"/>
        <v>-4200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-4.2000000000000006E-3</v>
      </c>
      <c r="S176" s="32">
        <f t="shared" si="21"/>
        <v>-4200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-4.2000000000000006E-3</v>
      </c>
      <c r="S177" s="32">
        <f t="shared" si="21"/>
        <v>-4200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-4.2000000000000006E-3</v>
      </c>
      <c r="S178" s="32">
        <f t="shared" si="21"/>
        <v>-4200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-4.2000000000000006E-3</v>
      </c>
      <c r="S179" s="32">
        <f t="shared" si="21"/>
        <v>-4200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-4.2000000000000006E-3</v>
      </c>
      <c r="S180" s="32">
        <f t="shared" si="21"/>
        <v>-4200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-4.2000000000000006E-3</v>
      </c>
      <c r="S181" s="32">
        <f t="shared" si="21"/>
        <v>-4200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-4.2000000000000006E-3</v>
      </c>
      <c r="S182" s="32">
        <f t="shared" si="21"/>
        <v>-4200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-4.2000000000000006E-3</v>
      </c>
      <c r="S183" s="32">
        <f t="shared" si="21"/>
        <v>-4200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-4.2000000000000006E-3</v>
      </c>
      <c r="S184" s="32">
        <f t="shared" si="21"/>
        <v>-4200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-4.2000000000000006E-3</v>
      </c>
      <c r="S185" s="32">
        <f t="shared" si="21"/>
        <v>-4200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-4.2000000000000006E-3</v>
      </c>
      <c r="S186" s="32">
        <f t="shared" si="21"/>
        <v>-4200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-4.2000000000000006E-3</v>
      </c>
      <c r="S187" s="32">
        <f t="shared" si="21"/>
        <v>-4200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-4.2000000000000006E-3</v>
      </c>
      <c r="S188" s="32">
        <f t="shared" si="21"/>
        <v>-4200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-4.2000000000000006E-3</v>
      </c>
      <c r="S189" s="32">
        <f t="shared" si="21"/>
        <v>-4200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-4.2000000000000006E-3</v>
      </c>
      <c r="S190" s="32">
        <f t="shared" si="21"/>
        <v>-4200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-4.2000000000000006E-3</v>
      </c>
      <c r="S191" s="32">
        <f t="shared" si="21"/>
        <v>-4200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-4.2000000000000006E-3</v>
      </c>
      <c r="S192" s="32">
        <f t="shared" si="21"/>
        <v>-4200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-4.2000000000000006E-3</v>
      </c>
      <c r="S193" s="32">
        <f t="shared" si="21"/>
        <v>-4200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-4.2000000000000006E-3</v>
      </c>
      <c r="S194" s="32">
        <f t="shared" si="21"/>
        <v>-4200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-4.2000000000000006E-3</v>
      </c>
      <c r="S195" s="32">
        <f t="shared" si="21"/>
        <v>-4200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-4.2000000000000006E-3</v>
      </c>
      <c r="S196" s="32">
        <f t="shared" si="21"/>
        <v>-4200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-4.2000000000000006E-3</v>
      </c>
      <c r="S197" s="32">
        <f t="shared" si="21"/>
        <v>-4200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-4.2000000000000006E-3</v>
      </c>
      <c r="S198" s="32">
        <f t="shared" si="21"/>
        <v>-4200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-4.2000000000000006E-3</v>
      </c>
      <c r="S199" s="32">
        <f t="shared" si="21"/>
        <v>-4200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-4.2000000000000006E-3</v>
      </c>
      <c r="S200" s="32">
        <f t="shared" si="21"/>
        <v>-4200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-4.2000000000000006E-3</v>
      </c>
      <c r="S201" s="32">
        <f t="shared" si="21"/>
        <v>-4200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-4.2000000000000006E-3</v>
      </c>
      <c r="S202" s="32">
        <f t="shared" si="21"/>
        <v>-4200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-4.2000000000000006E-3</v>
      </c>
      <c r="S203" s="32">
        <f t="shared" si="21"/>
        <v>-4200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-4.2000000000000006E-3</v>
      </c>
      <c r="S204" s="32">
        <f t="shared" si="21"/>
        <v>-4200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-4.2000000000000006E-3</v>
      </c>
      <c r="S205" s="32">
        <f t="shared" si="21"/>
        <v>-4200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-4.2000000000000006E-3</v>
      </c>
      <c r="S206" s="32">
        <f t="shared" si="21"/>
        <v>-4200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-4.2000000000000006E-3</v>
      </c>
      <c r="S207" s="32">
        <f t="shared" si="21"/>
        <v>-4200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-4.2000000000000006E-3</v>
      </c>
      <c r="S208" s="32">
        <f t="shared" si="21"/>
        <v>-4200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-4.2000000000000006E-3</v>
      </c>
      <c r="S209" s="32">
        <f t="shared" ref="S209:S272" si="28">IF(R209&lt;0,-1*IF(ABS(R209)&gt;$N$75,$M$75,$M$75*ABS(R209)/$N$75),IF(ABS(R209)&gt;$N$75,$M$75,$M$75*ABS(R209)/$N$75))</f>
        <v>-4200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-4.2000000000000006E-3</v>
      </c>
      <c r="S210" s="32">
        <f t="shared" si="28"/>
        <v>-4200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-4.2000000000000006E-3</v>
      </c>
      <c r="S211" s="32">
        <f t="shared" si="28"/>
        <v>-4200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-4.2000000000000006E-3</v>
      </c>
      <c r="S212" s="32">
        <f t="shared" si="28"/>
        <v>-4200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-4.2000000000000006E-3</v>
      </c>
      <c r="S213" s="32">
        <f t="shared" si="28"/>
        <v>-4200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-4.2000000000000006E-3</v>
      </c>
      <c r="S214" s="32">
        <f t="shared" si="28"/>
        <v>-4200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-4.2000000000000006E-3</v>
      </c>
      <c r="S215" s="32">
        <f t="shared" si="28"/>
        <v>-4200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-4.2000000000000006E-3</v>
      </c>
      <c r="S216" s="32">
        <f t="shared" si="28"/>
        <v>-4200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-4.2000000000000006E-3</v>
      </c>
      <c r="S217" s="32">
        <f t="shared" si="28"/>
        <v>-4200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-4.2000000000000006E-3</v>
      </c>
      <c r="S218" s="32">
        <f t="shared" si="28"/>
        <v>-4200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-4.2000000000000006E-3</v>
      </c>
      <c r="S219" s="32">
        <f t="shared" si="28"/>
        <v>-4200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-4.2000000000000006E-3</v>
      </c>
      <c r="S220" s="32">
        <f t="shared" si="28"/>
        <v>-4200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-4.2000000000000006E-3</v>
      </c>
      <c r="S221" s="32">
        <f t="shared" si="28"/>
        <v>-4200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-4.2000000000000006E-3</v>
      </c>
      <c r="S222" s="32">
        <f t="shared" si="28"/>
        <v>-4200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-4.2000000000000006E-3</v>
      </c>
      <c r="S223" s="32">
        <f t="shared" si="28"/>
        <v>-4200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-4.2000000000000006E-3</v>
      </c>
      <c r="S224" s="32">
        <f t="shared" si="28"/>
        <v>-4200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-4.2000000000000006E-3</v>
      </c>
      <c r="S225" s="32">
        <f t="shared" si="28"/>
        <v>-4200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-4.2000000000000006E-3</v>
      </c>
      <c r="S226" s="32">
        <f t="shared" si="28"/>
        <v>-4200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-4.2000000000000006E-3</v>
      </c>
      <c r="S227" s="32">
        <f t="shared" si="28"/>
        <v>-4200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-4.2000000000000006E-3</v>
      </c>
      <c r="S228" s="32">
        <f t="shared" si="28"/>
        <v>-4200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-4.2000000000000006E-3</v>
      </c>
      <c r="S229" s="32">
        <f t="shared" si="28"/>
        <v>-4200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-4.2000000000000006E-3</v>
      </c>
      <c r="S230" s="32">
        <f t="shared" si="28"/>
        <v>-4200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-4.2000000000000006E-3</v>
      </c>
      <c r="S231" s="32">
        <f t="shared" si="28"/>
        <v>-4200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-4.2000000000000006E-3</v>
      </c>
      <c r="S232" s="32">
        <f t="shared" si="28"/>
        <v>-4200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-4.2000000000000006E-3</v>
      </c>
      <c r="S233" s="32">
        <f t="shared" si="28"/>
        <v>-4200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-4.2000000000000006E-3</v>
      </c>
      <c r="S234" s="32">
        <f t="shared" si="28"/>
        <v>-4200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-4.2000000000000006E-3</v>
      </c>
      <c r="S235" s="32">
        <f t="shared" si="28"/>
        <v>-4200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-4.2000000000000006E-3</v>
      </c>
      <c r="S236" s="32">
        <f t="shared" si="28"/>
        <v>-4200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-4.2000000000000006E-3</v>
      </c>
      <c r="S237" s="32">
        <f t="shared" si="28"/>
        <v>-4200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-4.2000000000000006E-3</v>
      </c>
      <c r="S238" s="32">
        <f t="shared" si="28"/>
        <v>-4200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-4.2000000000000006E-3</v>
      </c>
      <c r="S239" s="32">
        <f t="shared" si="28"/>
        <v>-4200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-4.2000000000000006E-3</v>
      </c>
      <c r="S240" s="32">
        <f t="shared" si="28"/>
        <v>-4200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-4.2000000000000006E-3</v>
      </c>
      <c r="S241" s="32">
        <f t="shared" si="28"/>
        <v>-4200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-4.2000000000000006E-3</v>
      </c>
      <c r="S242" s="32">
        <f t="shared" si="28"/>
        <v>-4200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-4.2000000000000006E-3</v>
      </c>
      <c r="S243" s="32">
        <f t="shared" si="28"/>
        <v>-4200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-4.2000000000000006E-3</v>
      </c>
      <c r="S244" s="32">
        <f t="shared" si="28"/>
        <v>-4200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-4.2000000000000006E-3</v>
      </c>
      <c r="S245" s="32">
        <f t="shared" si="28"/>
        <v>-4200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-4.2000000000000006E-3</v>
      </c>
      <c r="S246" s="32">
        <f t="shared" si="28"/>
        <v>-4200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-4.2000000000000006E-3</v>
      </c>
      <c r="S247" s="32">
        <f t="shared" si="28"/>
        <v>-4200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-4.2000000000000006E-3</v>
      </c>
      <c r="S248" s="32">
        <f t="shared" si="28"/>
        <v>-4200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-4.2000000000000006E-3</v>
      </c>
      <c r="S249" s="32">
        <f t="shared" si="28"/>
        <v>-4200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-4.2000000000000006E-3</v>
      </c>
      <c r="S250" s="32">
        <f t="shared" si="28"/>
        <v>-4200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-4.2000000000000006E-3</v>
      </c>
      <c r="S251" s="32">
        <f t="shared" si="28"/>
        <v>-4200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-4.2000000000000006E-3</v>
      </c>
      <c r="S252" s="32">
        <f t="shared" si="28"/>
        <v>-4200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-4.2000000000000006E-3</v>
      </c>
      <c r="S253" s="32">
        <f t="shared" si="28"/>
        <v>-4200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-4.2000000000000006E-3</v>
      </c>
      <c r="S254" s="32">
        <f t="shared" si="28"/>
        <v>-4200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-4.2000000000000006E-3</v>
      </c>
      <c r="S255" s="32">
        <f t="shared" si="28"/>
        <v>-4200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-4.2000000000000006E-3</v>
      </c>
      <c r="S256" s="32">
        <f t="shared" si="28"/>
        <v>-4200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-4.2000000000000006E-3</v>
      </c>
      <c r="S257" s="32">
        <f t="shared" si="28"/>
        <v>-4200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-4.2000000000000006E-3</v>
      </c>
      <c r="S258" s="32">
        <f t="shared" si="28"/>
        <v>-4200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-4.2000000000000006E-3</v>
      </c>
      <c r="S259" s="32">
        <f t="shared" si="28"/>
        <v>-4200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-4.2000000000000006E-3</v>
      </c>
      <c r="S260" s="32">
        <f t="shared" si="28"/>
        <v>-4200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-4.2000000000000006E-3</v>
      </c>
      <c r="S261" s="32">
        <f t="shared" si="28"/>
        <v>-4200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-4.2000000000000006E-3</v>
      </c>
      <c r="S262" s="32">
        <f t="shared" si="28"/>
        <v>-4200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-4.2000000000000006E-3</v>
      </c>
      <c r="S263" s="32">
        <f t="shared" si="28"/>
        <v>-4200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-4.2000000000000006E-3</v>
      </c>
      <c r="S264" s="32">
        <f t="shared" si="28"/>
        <v>-4200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-4.2000000000000006E-3</v>
      </c>
      <c r="S265" s="32">
        <f t="shared" si="28"/>
        <v>-4200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-4.2000000000000006E-3</v>
      </c>
      <c r="S266" s="32">
        <f t="shared" si="28"/>
        <v>-4200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-4.2000000000000006E-3</v>
      </c>
      <c r="S267" s="32">
        <f t="shared" si="28"/>
        <v>-4200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-4.2000000000000006E-3</v>
      </c>
      <c r="S268" s="32">
        <f t="shared" si="28"/>
        <v>-4200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-4.2000000000000006E-3</v>
      </c>
      <c r="S269" s="32">
        <f t="shared" si="28"/>
        <v>-4200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-4.2000000000000006E-3</v>
      </c>
      <c r="S270" s="32">
        <f t="shared" si="28"/>
        <v>-4200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-4.2000000000000006E-3</v>
      </c>
      <c r="S271" s="32">
        <f t="shared" si="28"/>
        <v>-4200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-4.2000000000000006E-3</v>
      </c>
      <c r="S272" s="32">
        <f t="shared" si="28"/>
        <v>-4200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-4.2000000000000006E-3</v>
      </c>
      <c r="S273" s="32">
        <f t="shared" ref="S273:S336" si="35">IF(R273&lt;0,-1*IF(ABS(R273)&gt;$N$75,$M$75,$M$75*ABS(R273)/$N$75),IF(ABS(R273)&gt;$N$75,$M$75,$M$75*ABS(R273)/$N$75))</f>
        <v>-4200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-4.2000000000000006E-3</v>
      </c>
      <c r="S274" s="32">
        <f t="shared" si="35"/>
        <v>-4200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-4.2000000000000006E-3</v>
      </c>
      <c r="S275" s="32">
        <f t="shared" si="35"/>
        <v>-4200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-4.2000000000000006E-3</v>
      </c>
      <c r="S276" s="32">
        <f t="shared" si="35"/>
        <v>-4200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-4.2000000000000006E-3</v>
      </c>
      <c r="S277" s="32">
        <f t="shared" si="35"/>
        <v>-4200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-4.2000000000000006E-3</v>
      </c>
      <c r="S278" s="32">
        <f t="shared" si="35"/>
        <v>-4200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-4.2000000000000006E-3</v>
      </c>
      <c r="S279" s="32">
        <f t="shared" si="35"/>
        <v>-4200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-4.2000000000000006E-3</v>
      </c>
      <c r="S280" s="32">
        <f t="shared" si="35"/>
        <v>-4200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-4.2000000000000006E-3</v>
      </c>
      <c r="S281" s="32">
        <f t="shared" si="35"/>
        <v>-4200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-4.2000000000000006E-3</v>
      </c>
      <c r="S282" s="32">
        <f t="shared" si="35"/>
        <v>-4200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-4.2000000000000006E-3</v>
      </c>
      <c r="S283" s="32">
        <f t="shared" si="35"/>
        <v>-4200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-4.2000000000000006E-3</v>
      </c>
      <c r="S284" s="32">
        <f t="shared" si="35"/>
        <v>-4200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-4.2000000000000006E-3</v>
      </c>
      <c r="S285" s="32">
        <f t="shared" si="35"/>
        <v>-4200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-4.2000000000000006E-3</v>
      </c>
      <c r="S286" s="32">
        <f t="shared" si="35"/>
        <v>-4200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-4.2000000000000006E-3</v>
      </c>
      <c r="S287" s="32">
        <f t="shared" si="35"/>
        <v>-4200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-4.2000000000000006E-3</v>
      </c>
      <c r="S288" s="32">
        <f t="shared" si="35"/>
        <v>-4200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-4.2000000000000006E-3</v>
      </c>
      <c r="S289" s="32">
        <f t="shared" si="35"/>
        <v>-4200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-4.2000000000000006E-3</v>
      </c>
      <c r="S290" s="32">
        <f t="shared" si="35"/>
        <v>-4200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-4.2000000000000006E-3</v>
      </c>
      <c r="S291" s="32">
        <f t="shared" si="35"/>
        <v>-4200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-4.2000000000000006E-3</v>
      </c>
      <c r="S292" s="32">
        <f t="shared" si="35"/>
        <v>-4200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-4.2000000000000006E-3</v>
      </c>
      <c r="S293" s="32">
        <f t="shared" si="35"/>
        <v>-4200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-4.2000000000000006E-3</v>
      </c>
      <c r="S294" s="32">
        <f t="shared" si="35"/>
        <v>-4200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-4.2000000000000006E-3</v>
      </c>
      <c r="S295" s="32">
        <f t="shared" si="35"/>
        <v>-4200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-4.2000000000000006E-3</v>
      </c>
      <c r="S296" s="32">
        <f t="shared" si="35"/>
        <v>-4200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-4.2000000000000006E-3</v>
      </c>
      <c r="S297" s="32">
        <f t="shared" si="35"/>
        <v>-4200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-4.2000000000000006E-3</v>
      </c>
      <c r="S298" s="32">
        <f t="shared" si="35"/>
        <v>-4200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-4.2000000000000006E-3</v>
      </c>
      <c r="S299" s="32">
        <f t="shared" si="35"/>
        <v>-4200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-4.2000000000000006E-3</v>
      </c>
      <c r="S300" s="32">
        <f t="shared" si="35"/>
        <v>-4200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-4.2000000000000006E-3</v>
      </c>
      <c r="S301" s="32">
        <f t="shared" si="35"/>
        <v>-4200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-4.2000000000000006E-3</v>
      </c>
      <c r="S302" s="32">
        <f t="shared" si="35"/>
        <v>-4200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-4.2000000000000006E-3</v>
      </c>
      <c r="S303" s="32">
        <f t="shared" si="35"/>
        <v>-4200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-4.2000000000000006E-3</v>
      </c>
      <c r="S304" s="32">
        <f t="shared" si="35"/>
        <v>-4200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-4.2000000000000006E-3</v>
      </c>
      <c r="S305" s="32">
        <f t="shared" si="35"/>
        <v>-4200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-4.2000000000000006E-3</v>
      </c>
      <c r="S306" s="32">
        <f t="shared" si="35"/>
        <v>-4200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-4.2000000000000006E-3</v>
      </c>
      <c r="S307" s="32">
        <f t="shared" si="35"/>
        <v>-4200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-4.2000000000000006E-3</v>
      </c>
      <c r="S308" s="32">
        <f t="shared" si="35"/>
        <v>-4200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-4.2000000000000006E-3</v>
      </c>
      <c r="S309" s="32">
        <f t="shared" si="35"/>
        <v>-4200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-4.2000000000000006E-3</v>
      </c>
      <c r="S310" s="32">
        <f t="shared" si="35"/>
        <v>-4200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-4.2000000000000006E-3</v>
      </c>
      <c r="S311" s="32">
        <f t="shared" si="35"/>
        <v>-4200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-4.2000000000000006E-3</v>
      </c>
      <c r="S312" s="32">
        <f t="shared" si="35"/>
        <v>-4200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-4.2000000000000006E-3</v>
      </c>
      <c r="S313" s="32">
        <f t="shared" si="35"/>
        <v>-4200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-4.2000000000000006E-3</v>
      </c>
      <c r="S314" s="32">
        <f t="shared" si="35"/>
        <v>-4200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-4.2000000000000006E-3</v>
      </c>
      <c r="S315" s="32">
        <f t="shared" si="35"/>
        <v>-4200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-4.2000000000000006E-3</v>
      </c>
      <c r="S316" s="32">
        <f t="shared" si="35"/>
        <v>-4200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-4.2000000000000006E-3</v>
      </c>
      <c r="S317" s="32">
        <f t="shared" si="35"/>
        <v>-4200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-4.2000000000000006E-3</v>
      </c>
      <c r="S318" s="32">
        <f t="shared" si="35"/>
        <v>-4200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-4.2000000000000006E-3</v>
      </c>
      <c r="S319" s="32">
        <f t="shared" si="35"/>
        <v>-4200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-4.2000000000000006E-3</v>
      </c>
      <c r="S320" s="32">
        <f t="shared" si="35"/>
        <v>-4200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-4.2000000000000006E-3</v>
      </c>
      <c r="S321" s="32">
        <f t="shared" si="35"/>
        <v>-4200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-4.2000000000000006E-3</v>
      </c>
      <c r="S322" s="32">
        <f t="shared" si="35"/>
        <v>-4200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-4.2000000000000006E-3</v>
      </c>
      <c r="S323" s="32">
        <f t="shared" si="35"/>
        <v>-4200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-4.2000000000000006E-3</v>
      </c>
      <c r="S324" s="32">
        <f t="shared" si="35"/>
        <v>-4200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-4.2000000000000006E-3</v>
      </c>
      <c r="S325" s="32">
        <f t="shared" si="35"/>
        <v>-4200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-4.2000000000000006E-3</v>
      </c>
      <c r="S326" s="32">
        <f t="shared" si="35"/>
        <v>-4200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-4.2000000000000006E-3</v>
      </c>
      <c r="S327" s="32">
        <f t="shared" si="35"/>
        <v>-4200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-4.2000000000000006E-3</v>
      </c>
      <c r="S328" s="32">
        <f t="shared" si="35"/>
        <v>-4200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-4.2000000000000006E-3</v>
      </c>
      <c r="S329" s="32">
        <f t="shared" si="35"/>
        <v>-4200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-4.2000000000000006E-3</v>
      </c>
      <c r="S330" s="32">
        <f t="shared" si="35"/>
        <v>-4200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-4.2000000000000006E-3</v>
      </c>
      <c r="S331" s="32">
        <f t="shared" si="35"/>
        <v>-4200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-4.2000000000000006E-3</v>
      </c>
      <c r="S332" s="32">
        <f t="shared" si="35"/>
        <v>-4200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-4.2000000000000006E-3</v>
      </c>
      <c r="S333" s="32">
        <f t="shared" si="35"/>
        <v>-4200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-4.2000000000000006E-3</v>
      </c>
      <c r="S334" s="32">
        <f t="shared" si="35"/>
        <v>-4200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-4.2000000000000006E-3</v>
      </c>
      <c r="S335" s="32">
        <f t="shared" si="35"/>
        <v>-4200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-4.2000000000000006E-3</v>
      </c>
      <c r="S336" s="32">
        <f t="shared" si="35"/>
        <v>-4200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-4.2000000000000006E-3</v>
      </c>
      <c r="S337" s="32">
        <f t="shared" ref="S337:S400" si="42">IF(R337&lt;0,-1*IF(ABS(R337)&gt;$N$75,$M$75,$M$75*ABS(R337)/$N$75),IF(ABS(R337)&gt;$N$75,$M$75,$M$75*ABS(R337)/$N$75))</f>
        <v>-4200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-4.2000000000000006E-3</v>
      </c>
      <c r="S338" s="32">
        <f t="shared" si="42"/>
        <v>-4200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-4.2000000000000006E-3</v>
      </c>
      <c r="S339" s="32">
        <f t="shared" si="42"/>
        <v>-4200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-4.2000000000000006E-3</v>
      </c>
      <c r="S340" s="32">
        <f t="shared" si="42"/>
        <v>-4200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-4.2000000000000006E-3</v>
      </c>
      <c r="S341" s="32">
        <f t="shared" si="42"/>
        <v>-4200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-4.2000000000000006E-3</v>
      </c>
      <c r="S342" s="32">
        <f t="shared" si="42"/>
        <v>-4200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-4.2000000000000006E-3</v>
      </c>
      <c r="S343" s="32">
        <f t="shared" si="42"/>
        <v>-4200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-4.2000000000000006E-3</v>
      </c>
      <c r="S344" s="32">
        <f t="shared" si="42"/>
        <v>-4200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-4.2000000000000006E-3</v>
      </c>
      <c r="S345" s="32">
        <f t="shared" si="42"/>
        <v>-4200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-4.2000000000000006E-3</v>
      </c>
      <c r="S346" s="32">
        <f t="shared" si="42"/>
        <v>-4200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-4.2000000000000006E-3</v>
      </c>
      <c r="S347" s="32">
        <f t="shared" si="42"/>
        <v>-4200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-4.2000000000000006E-3</v>
      </c>
      <c r="S348" s="32">
        <f t="shared" si="42"/>
        <v>-4200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-4.2000000000000006E-3</v>
      </c>
      <c r="S349" s="32">
        <f t="shared" si="42"/>
        <v>-4200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-4.2000000000000006E-3</v>
      </c>
      <c r="S350" s="32">
        <f t="shared" si="42"/>
        <v>-4200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-4.2000000000000006E-3</v>
      </c>
      <c r="S351" s="32">
        <f t="shared" si="42"/>
        <v>-4200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-4.2000000000000006E-3</v>
      </c>
      <c r="S352" s="32">
        <f t="shared" si="42"/>
        <v>-4200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-4.2000000000000006E-3</v>
      </c>
      <c r="S353" s="32">
        <f t="shared" si="42"/>
        <v>-4200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-4.2000000000000006E-3</v>
      </c>
      <c r="S354" s="32">
        <f t="shared" si="42"/>
        <v>-4200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-4.2000000000000006E-3</v>
      </c>
      <c r="S355" s="32">
        <f t="shared" si="42"/>
        <v>-4200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-4.2000000000000006E-3</v>
      </c>
      <c r="S356" s="32">
        <f t="shared" si="42"/>
        <v>-4200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-4.2000000000000006E-3</v>
      </c>
      <c r="S357" s="32">
        <f t="shared" si="42"/>
        <v>-4200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-4.2000000000000006E-3</v>
      </c>
      <c r="S358" s="32">
        <f t="shared" si="42"/>
        <v>-4200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-4.2000000000000006E-3</v>
      </c>
      <c r="S359" s="32">
        <f t="shared" si="42"/>
        <v>-4200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-4.2000000000000006E-3</v>
      </c>
      <c r="S360" s="32">
        <f t="shared" si="42"/>
        <v>-4200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-4.2000000000000006E-3</v>
      </c>
      <c r="S361" s="32">
        <f t="shared" si="42"/>
        <v>-4200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-4.2000000000000006E-3</v>
      </c>
      <c r="S362" s="32">
        <f t="shared" si="42"/>
        <v>-4200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-4.2000000000000006E-3</v>
      </c>
      <c r="S363" s="32">
        <f t="shared" si="42"/>
        <v>-4200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-4.2000000000000006E-3</v>
      </c>
      <c r="S364" s="32">
        <f t="shared" si="42"/>
        <v>-4200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-4.2000000000000006E-3</v>
      </c>
      <c r="S365" s="32">
        <f t="shared" si="42"/>
        <v>-4200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-4.2000000000000006E-3</v>
      </c>
      <c r="S366" s="32">
        <f t="shared" si="42"/>
        <v>-4200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-4.2000000000000006E-3</v>
      </c>
      <c r="S367" s="32">
        <f t="shared" si="42"/>
        <v>-4200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-4.2000000000000006E-3</v>
      </c>
      <c r="S368" s="32">
        <f t="shared" si="42"/>
        <v>-4200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-4.2000000000000006E-3</v>
      </c>
      <c r="S369" s="32">
        <f t="shared" si="42"/>
        <v>-4200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-4.2000000000000006E-3</v>
      </c>
      <c r="S370" s="32">
        <f t="shared" si="42"/>
        <v>-4200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-4.2000000000000006E-3</v>
      </c>
      <c r="S371" s="32">
        <f t="shared" si="42"/>
        <v>-4200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-4.2000000000000006E-3</v>
      </c>
      <c r="S372" s="32">
        <f t="shared" si="42"/>
        <v>-4200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-4.2000000000000006E-3</v>
      </c>
      <c r="S373" s="32">
        <f t="shared" si="42"/>
        <v>-4200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-4.2000000000000006E-3</v>
      </c>
      <c r="S374" s="32">
        <f t="shared" si="42"/>
        <v>-4200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-4.2000000000000006E-3</v>
      </c>
      <c r="S375" s="32">
        <f t="shared" si="42"/>
        <v>-4200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-4.2000000000000006E-3</v>
      </c>
      <c r="S376" s="32">
        <f t="shared" si="42"/>
        <v>-4200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-4.2000000000000006E-3</v>
      </c>
      <c r="S377" s="32">
        <f t="shared" si="42"/>
        <v>-4200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-4.2000000000000006E-3</v>
      </c>
      <c r="S378" s="32">
        <f t="shared" si="42"/>
        <v>-4200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-4.2000000000000006E-3</v>
      </c>
      <c r="S379" s="32">
        <f t="shared" si="42"/>
        <v>-4200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-4.2000000000000006E-3</v>
      </c>
      <c r="S380" s="32">
        <f t="shared" si="42"/>
        <v>-4200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-4.2000000000000006E-3</v>
      </c>
      <c r="S381" s="32">
        <f t="shared" si="42"/>
        <v>-4200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-4.2000000000000006E-3</v>
      </c>
      <c r="S382" s="32">
        <f t="shared" si="42"/>
        <v>-4200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-4.2000000000000006E-3</v>
      </c>
      <c r="S383" s="32">
        <f t="shared" si="42"/>
        <v>-4200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-4.2000000000000006E-3</v>
      </c>
      <c r="S384" s="32">
        <f t="shared" si="42"/>
        <v>-4200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-4.2000000000000006E-3</v>
      </c>
      <c r="S385" s="32">
        <f t="shared" si="42"/>
        <v>-4200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-4.2000000000000006E-3</v>
      </c>
      <c r="S386" s="32">
        <f t="shared" si="42"/>
        <v>-4200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-4.2000000000000006E-3</v>
      </c>
      <c r="S387" s="32">
        <f t="shared" si="42"/>
        <v>-4200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-4.2000000000000006E-3</v>
      </c>
      <c r="S388" s="32">
        <f t="shared" si="42"/>
        <v>-4200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-4.2000000000000006E-3</v>
      </c>
      <c r="S389" s="32">
        <f t="shared" si="42"/>
        <v>-4200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-4.2000000000000006E-3</v>
      </c>
      <c r="S390" s="32">
        <f t="shared" si="42"/>
        <v>-4200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-4.2000000000000006E-3</v>
      </c>
      <c r="S391" s="32">
        <f t="shared" si="42"/>
        <v>-4200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-4.2000000000000006E-3</v>
      </c>
      <c r="S392" s="32">
        <f t="shared" si="42"/>
        <v>-4200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-4.2000000000000006E-3</v>
      </c>
      <c r="S393" s="32">
        <f t="shared" si="42"/>
        <v>-4200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-4.2000000000000006E-3</v>
      </c>
      <c r="S394" s="32">
        <f t="shared" si="42"/>
        <v>-4200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-4.2000000000000006E-3</v>
      </c>
      <c r="S395" s="32">
        <f t="shared" si="42"/>
        <v>-4200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-4.2000000000000006E-3</v>
      </c>
      <c r="S396" s="32">
        <f t="shared" si="42"/>
        <v>-4200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-4.2000000000000006E-3</v>
      </c>
      <c r="S397" s="32">
        <f t="shared" si="42"/>
        <v>-4200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-4.2000000000000006E-3</v>
      </c>
      <c r="S398" s="32">
        <f t="shared" si="42"/>
        <v>-4200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-4.2000000000000006E-3</v>
      </c>
      <c r="S399" s="32">
        <f t="shared" si="42"/>
        <v>-4200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-4.2000000000000006E-3</v>
      </c>
      <c r="S400" s="32">
        <f t="shared" si="42"/>
        <v>-4200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-4.2000000000000006E-3</v>
      </c>
      <c r="S401" s="32">
        <f t="shared" ref="S401:S464" si="49">IF(R401&lt;0,-1*IF(ABS(R401)&gt;$N$75,$M$75,$M$75*ABS(R401)/$N$75),IF(ABS(R401)&gt;$N$75,$M$75,$M$75*ABS(R401)/$N$75))</f>
        <v>-4200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-4.2000000000000006E-3</v>
      </c>
      <c r="S402" s="32">
        <f t="shared" si="49"/>
        <v>-4200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-4.2000000000000006E-3</v>
      </c>
      <c r="S403" s="32">
        <f t="shared" si="49"/>
        <v>-4200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-4.2000000000000006E-3</v>
      </c>
      <c r="S404" s="32">
        <f t="shared" si="49"/>
        <v>-4200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-4.2000000000000006E-3</v>
      </c>
      <c r="S405" s="32">
        <f t="shared" si="49"/>
        <v>-4200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-4.2000000000000006E-3</v>
      </c>
      <c r="S406" s="32">
        <f t="shared" si="49"/>
        <v>-4200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-4.2000000000000006E-3</v>
      </c>
      <c r="S407" s="32">
        <f t="shared" si="49"/>
        <v>-4200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-4.2000000000000006E-3</v>
      </c>
      <c r="S408" s="32">
        <f t="shared" si="49"/>
        <v>-4200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-4.2000000000000006E-3</v>
      </c>
      <c r="S409" s="32">
        <f t="shared" si="49"/>
        <v>-4200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-4.2000000000000006E-3</v>
      </c>
      <c r="S410" s="32">
        <f t="shared" si="49"/>
        <v>-4200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-4.2000000000000006E-3</v>
      </c>
      <c r="S411" s="32">
        <f t="shared" si="49"/>
        <v>-4200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-4.2000000000000006E-3</v>
      </c>
      <c r="S412" s="32">
        <f t="shared" si="49"/>
        <v>-4200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-4.2000000000000006E-3</v>
      </c>
      <c r="S413" s="32">
        <f t="shared" si="49"/>
        <v>-4200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-4.2000000000000006E-3</v>
      </c>
      <c r="S414" s="32">
        <f t="shared" si="49"/>
        <v>-4200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-4.2000000000000006E-3</v>
      </c>
      <c r="S415" s="32">
        <f t="shared" si="49"/>
        <v>-4200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-4.2000000000000006E-3</v>
      </c>
      <c r="S416" s="32">
        <f t="shared" si="49"/>
        <v>-4200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-4.2000000000000006E-3</v>
      </c>
      <c r="S417" s="32">
        <f t="shared" si="49"/>
        <v>-4200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-4.2000000000000006E-3</v>
      </c>
      <c r="S418" s="32">
        <f t="shared" si="49"/>
        <v>-4200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-4.2000000000000006E-3</v>
      </c>
      <c r="S419" s="32">
        <f t="shared" si="49"/>
        <v>-4200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-4.2000000000000006E-3</v>
      </c>
      <c r="S420" s="32">
        <f t="shared" si="49"/>
        <v>-4200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-4.2000000000000006E-3</v>
      </c>
      <c r="S421" s="32">
        <f t="shared" si="49"/>
        <v>-4200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-4.2000000000000006E-3</v>
      </c>
      <c r="S422" s="32">
        <f t="shared" si="49"/>
        <v>-4200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-4.2000000000000006E-3</v>
      </c>
      <c r="S423" s="32">
        <f t="shared" si="49"/>
        <v>-4200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-4.2000000000000006E-3</v>
      </c>
      <c r="S424" s="32">
        <f t="shared" si="49"/>
        <v>-4200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-4.2000000000000006E-3</v>
      </c>
      <c r="S425" s="32">
        <f t="shared" si="49"/>
        <v>-4200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-4.2000000000000006E-3</v>
      </c>
      <c r="S426" s="32">
        <f t="shared" si="49"/>
        <v>-4200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-4.2000000000000006E-3</v>
      </c>
      <c r="S427" s="32">
        <f t="shared" si="49"/>
        <v>-4200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-4.2000000000000006E-3</v>
      </c>
      <c r="S428" s="32">
        <f t="shared" si="49"/>
        <v>-4200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-4.2000000000000006E-3</v>
      </c>
      <c r="S429" s="32">
        <f t="shared" si="49"/>
        <v>-4200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-4.2000000000000006E-3</v>
      </c>
      <c r="S430" s="32">
        <f t="shared" si="49"/>
        <v>-4200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-4.2000000000000006E-3</v>
      </c>
      <c r="S431" s="32">
        <f t="shared" si="49"/>
        <v>-4200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-4.2000000000000006E-3</v>
      </c>
      <c r="S432" s="32">
        <f t="shared" si="49"/>
        <v>-4200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-4.2000000000000006E-3</v>
      </c>
      <c r="S433" s="32">
        <f t="shared" si="49"/>
        <v>-4200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-4.2000000000000006E-3</v>
      </c>
      <c r="S434" s="32">
        <f t="shared" si="49"/>
        <v>-4200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-4.2000000000000006E-3</v>
      </c>
      <c r="S435" s="32">
        <f t="shared" si="49"/>
        <v>-4200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-4.2000000000000006E-3</v>
      </c>
      <c r="S436" s="32">
        <f t="shared" si="49"/>
        <v>-4200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-4.2000000000000006E-3</v>
      </c>
      <c r="S437" s="32">
        <f t="shared" si="49"/>
        <v>-4200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-4.2000000000000006E-3</v>
      </c>
      <c r="S438" s="32">
        <f t="shared" si="49"/>
        <v>-4200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-4.2000000000000006E-3</v>
      </c>
      <c r="S439" s="32">
        <f t="shared" si="49"/>
        <v>-4200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-4.2000000000000006E-3</v>
      </c>
      <c r="S440" s="32">
        <f t="shared" si="49"/>
        <v>-4200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-4.2000000000000006E-3</v>
      </c>
      <c r="S441" s="32">
        <f t="shared" si="49"/>
        <v>-4200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-4.2000000000000006E-3</v>
      </c>
      <c r="S442" s="32">
        <f t="shared" si="49"/>
        <v>-4200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-4.2000000000000006E-3</v>
      </c>
      <c r="S443" s="32">
        <f t="shared" si="49"/>
        <v>-4200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-4.2000000000000006E-3</v>
      </c>
      <c r="S444" s="32">
        <f t="shared" si="49"/>
        <v>-4200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-4.2000000000000006E-3</v>
      </c>
      <c r="S445" s="32">
        <f t="shared" si="49"/>
        <v>-4200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-4.2000000000000006E-3</v>
      </c>
      <c r="S446" s="32">
        <f t="shared" si="49"/>
        <v>-4200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-4.2000000000000006E-3</v>
      </c>
      <c r="S447" s="32">
        <f t="shared" si="49"/>
        <v>-4200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-4.2000000000000006E-3</v>
      </c>
      <c r="S448" s="32">
        <f t="shared" si="49"/>
        <v>-4200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-4.2000000000000006E-3</v>
      </c>
      <c r="S449" s="32">
        <f t="shared" si="49"/>
        <v>-4200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-4.2000000000000006E-3</v>
      </c>
      <c r="S450" s="32">
        <f t="shared" si="49"/>
        <v>-4200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-4.2000000000000006E-3</v>
      </c>
      <c r="S451" s="32">
        <f t="shared" si="49"/>
        <v>-4200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-4.2000000000000006E-3</v>
      </c>
      <c r="S452" s="32">
        <f t="shared" si="49"/>
        <v>-4200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-4.2000000000000006E-3</v>
      </c>
      <c r="S453" s="32">
        <f t="shared" si="49"/>
        <v>-4200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-4.2000000000000006E-3</v>
      </c>
      <c r="S454" s="32">
        <f t="shared" si="49"/>
        <v>-4200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-4.2000000000000006E-3</v>
      </c>
      <c r="S455" s="32">
        <f t="shared" si="49"/>
        <v>-4200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-4.2000000000000006E-3</v>
      </c>
      <c r="S456" s="32">
        <f t="shared" si="49"/>
        <v>-4200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-4.2000000000000006E-3</v>
      </c>
      <c r="S457" s="32">
        <f t="shared" si="49"/>
        <v>-4200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-4.2000000000000006E-3</v>
      </c>
      <c r="S458" s="32">
        <f t="shared" si="49"/>
        <v>-4200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-4.2000000000000006E-3</v>
      </c>
      <c r="S459" s="32">
        <f t="shared" si="49"/>
        <v>-4200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-4.2000000000000006E-3</v>
      </c>
      <c r="S460" s="32">
        <f t="shared" si="49"/>
        <v>-4200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-4.2000000000000006E-3</v>
      </c>
      <c r="S461" s="32">
        <f t="shared" si="49"/>
        <v>-4200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-4.2000000000000006E-3</v>
      </c>
      <c r="S462" s="32">
        <f t="shared" si="49"/>
        <v>-4200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-4.2000000000000006E-3</v>
      </c>
      <c r="S463" s="32">
        <f t="shared" si="49"/>
        <v>-4200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-4.2000000000000006E-3</v>
      </c>
      <c r="S464" s="32">
        <f t="shared" si="49"/>
        <v>-4200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-4.2000000000000006E-3</v>
      </c>
      <c r="S465" s="32">
        <f t="shared" ref="S465:S479" si="56">IF(R465&lt;0,-1*IF(ABS(R465)&gt;$N$75,$M$75,$M$75*ABS(R465)/$N$75),IF(ABS(R465)&gt;$N$75,$M$75,$M$75*ABS(R465)/$N$75))</f>
        <v>-4200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-4.2000000000000006E-3</v>
      </c>
      <c r="S466" s="32">
        <f t="shared" si="56"/>
        <v>-4200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-4.2000000000000006E-3</v>
      </c>
      <c r="S467" s="32">
        <f t="shared" si="56"/>
        <v>-4200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-4.2000000000000006E-3</v>
      </c>
      <c r="S468" s="32">
        <f t="shared" si="56"/>
        <v>-4200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-4.2000000000000006E-3</v>
      </c>
      <c r="S469" s="32">
        <f t="shared" si="56"/>
        <v>-4200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-4.2000000000000006E-3</v>
      </c>
      <c r="S470" s="32">
        <f t="shared" si="56"/>
        <v>-4200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-4.2000000000000006E-3</v>
      </c>
      <c r="S471" s="32">
        <f t="shared" si="56"/>
        <v>-4200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-4.2000000000000006E-3</v>
      </c>
      <c r="S472" s="32">
        <f t="shared" si="56"/>
        <v>-4200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-4.2000000000000006E-3</v>
      </c>
      <c r="S473" s="32">
        <f t="shared" si="56"/>
        <v>-4200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-4.2000000000000006E-3</v>
      </c>
      <c r="S474" s="32">
        <f t="shared" si="56"/>
        <v>-4200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-4.2000000000000006E-3</v>
      </c>
      <c r="S475" s="32">
        <f t="shared" si="56"/>
        <v>-4200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-4.2000000000000006E-3</v>
      </c>
      <c r="S476" s="32">
        <f t="shared" si="56"/>
        <v>-4200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-4.2000000000000006E-3</v>
      </c>
      <c r="S477" s="32">
        <f t="shared" si="56"/>
        <v>-4200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-4.2000000000000006E-3</v>
      </c>
      <c r="S478" s="32">
        <f t="shared" si="56"/>
        <v>-4200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-4.2000000000000006E-3</v>
      </c>
      <c r="S479" s="32">
        <f t="shared" si="56"/>
        <v>-4200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E7" xr:uid="{BD14E0CC-73C3-4DD8-9946-18D01248EF56}">
      <formula1>"Above (y &gt;= y_cut),Below (y &lt;= y_cut)"</formula1>
    </dataValidation>
    <dataValidation type="list" sqref="B3 E3" xr:uid="{73E8D9AC-A4BE-444E-B9F2-E11F62081566}">
      <formula1>"mm,cm,m"</formula1>
    </dataValidation>
  </dataValidation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382C-972B-4CEA-A93F-CFA27A113069}">
  <dimension ref="A1:W479"/>
  <sheetViews>
    <sheetView zoomScaleNormal="100" workbookViewId="0">
      <selection activeCell="B6" sqref="B6"/>
    </sheetView>
  </sheetViews>
  <sheetFormatPr defaultColWidth="8.765625" defaultRowHeight="15.45"/>
  <cols>
    <col min="1" max="1" width="35.15234375" style="70" customWidth="1"/>
    <col min="2" max="3" width="12.765625" style="70" customWidth="1"/>
    <col min="4" max="4" width="16.3828125" style="70" customWidth="1"/>
    <col min="5" max="5" width="16.765625" style="70" customWidth="1"/>
    <col min="6" max="15" width="12.765625" style="70" customWidth="1"/>
    <col min="16" max="16" width="9.4609375" style="70" bestFit="1" customWidth="1"/>
    <col min="17" max="17" width="8.765625" style="70"/>
    <col min="18" max="18" width="10.15234375" style="70" bestFit="1" customWidth="1"/>
    <col min="19" max="16384" width="8.765625" style="70"/>
  </cols>
  <sheetData>
    <row r="1" spans="1:9" ht="20.149999999999999">
      <c r="A1" s="88" t="s">
        <v>173</v>
      </c>
      <c r="D1" s="70">
        <v>20</v>
      </c>
      <c r="E1" s="89" t="s">
        <v>174</v>
      </c>
    </row>
    <row r="2" spans="1:9" ht="16.75">
      <c r="A2" s="71" t="s">
        <v>94</v>
      </c>
      <c r="B2" s="73">
        <f>D1/20</f>
        <v>1</v>
      </c>
      <c r="D2" s="72" t="s">
        <v>95</v>
      </c>
      <c r="E2" s="70">
        <f>check!G5</f>
        <v>0.85</v>
      </c>
    </row>
    <row r="3" spans="1:9">
      <c r="A3" s="71" t="s">
        <v>96</v>
      </c>
      <c r="B3" s="73" t="s">
        <v>97</v>
      </c>
      <c r="D3" s="74" t="s">
        <v>98</v>
      </c>
      <c r="E3" s="73" t="s">
        <v>97</v>
      </c>
    </row>
    <row r="4" spans="1:9">
      <c r="A4" s="71" t="s">
        <v>99</v>
      </c>
      <c r="B4" s="73">
        <f>check!C3</f>
        <v>50</v>
      </c>
    </row>
    <row r="5" spans="1:9">
      <c r="A5" s="71" t="s">
        <v>172</v>
      </c>
      <c r="B5" s="73">
        <f>check!C4</f>
        <v>40</v>
      </c>
    </row>
    <row r="6" spans="1:9">
      <c r="A6" s="71" t="s">
        <v>100</v>
      </c>
      <c r="B6" s="73">
        <f>90+check!C13</f>
        <v>90</v>
      </c>
      <c r="H6" s="74" t="s">
        <v>101</v>
      </c>
      <c r="I6" s="74" t="s">
        <v>102</v>
      </c>
    </row>
    <row r="7" spans="1:9">
      <c r="A7" s="71" t="s">
        <v>103</v>
      </c>
      <c r="B7" s="87">
        <f>IF(B2=0,0,1-(1-B2)*E2)</f>
        <v>1</v>
      </c>
      <c r="D7" s="74" t="s">
        <v>104</v>
      </c>
      <c r="E7" s="73" t="s">
        <v>105</v>
      </c>
      <c r="H7" s="70">
        <f>COS(RADIANS($B$6))</f>
        <v>6.1257422745431001E-17</v>
      </c>
      <c r="I7" s="70">
        <f>SIN(RADIANS($B$6))</f>
        <v>1</v>
      </c>
    </row>
    <row r="9" spans="1:9">
      <c r="A9" s="74" t="s">
        <v>106</v>
      </c>
    </row>
    <row r="10" spans="1:9">
      <c r="A10" s="70" t="s">
        <v>107</v>
      </c>
      <c r="B10" s="70">
        <f>IF($B$3="mm",1,IF($B$3="cm",10,IF($B$3="m",1000,1)))</f>
        <v>10</v>
      </c>
    </row>
    <row r="11" spans="1:9">
      <c r="A11" s="70" t="s">
        <v>108</v>
      </c>
      <c r="B11" s="70">
        <f>IF($E$3="mm",1,IF($E$3="cm",10,IF($E$3="m",1000,1)))</f>
        <v>10</v>
      </c>
    </row>
    <row r="12" spans="1:9">
      <c r="A12" s="70" t="s">
        <v>109</v>
      </c>
      <c r="B12" s="70">
        <f>$B$10/$B$11</f>
        <v>1</v>
      </c>
    </row>
    <row r="13" spans="1:9">
      <c r="A13" s="102" t="s">
        <v>110</v>
      </c>
      <c r="B13" s="103"/>
      <c r="C13" s="103"/>
      <c r="D13" s="103"/>
      <c r="E13" s="103"/>
      <c r="F13" s="103"/>
    </row>
    <row r="14" spans="1:9">
      <c r="A14" s="76" t="s">
        <v>111</v>
      </c>
      <c r="B14" s="76" t="s">
        <v>112</v>
      </c>
      <c r="C14" s="76" t="s">
        <v>113</v>
      </c>
      <c r="D14" s="76" t="s">
        <v>114</v>
      </c>
      <c r="E14" s="76" t="s">
        <v>115</v>
      </c>
      <c r="F14" s="76" t="s">
        <v>116</v>
      </c>
    </row>
    <row r="15" spans="1:9">
      <c r="A15" s="77">
        <v>1</v>
      </c>
      <c r="B15" s="78">
        <f>IF(A15=1,-$B$4/2,IF(A15=2,$B$4/2,IF(A15=3,$B$4/2,-$B$4/2)))</f>
        <v>-25</v>
      </c>
      <c r="C15" s="78">
        <f>IF(A15=1,$B$5/2,IF(A15=2,$B$5/2,IF(A15=3,-$B$5/2,-$B$5/2)))</f>
        <v>20</v>
      </c>
      <c r="D15" s="78">
        <f>(B15)*$H$7 - (C15)*$I$7</f>
        <v>-20</v>
      </c>
      <c r="E15" s="78">
        <f>(B15)*$I$7 + (C15)*$H$7</f>
        <v>-25</v>
      </c>
      <c r="F15" s="75" t="b">
        <f>IF($E$7="Above (y &gt;= y_cut)",E15&gt;=$B$20,E15&lt;=$B$20)</f>
        <v>0</v>
      </c>
    </row>
    <row r="16" spans="1:9">
      <c r="A16" s="77">
        <v>2</v>
      </c>
      <c r="B16" s="78">
        <f>IF(A16=1,-$B$4/2,IF(A16=2,$B$4/2,IF(A16=3,$B$4/2,-$B$4/2)))</f>
        <v>25</v>
      </c>
      <c r="C16" s="78">
        <f>IF(A16=1,$B$5/2,IF(A16=2,$B$5/2,IF(A16=3,-$B$5/2,-$B$5/2)))</f>
        <v>20</v>
      </c>
      <c r="D16" s="78">
        <f>(B16)*$H$7 - (C16)*$I$7</f>
        <v>-20</v>
      </c>
      <c r="E16" s="78">
        <f>(B16)*$I$7 + (C16)*$H$7</f>
        <v>25</v>
      </c>
      <c r="F16" s="75" t="b">
        <f>IF($E$7="Above (y &gt;= y_cut)",E16&gt;=$B$20,E16&lt;=$B$20)</f>
        <v>1</v>
      </c>
    </row>
    <row r="17" spans="1:16">
      <c r="A17" s="77">
        <v>3</v>
      </c>
      <c r="B17" s="78">
        <f>IF(A17=1,-$B$4/2,IF(A17=2,$B$4/2,IF(A17=3,$B$4/2,-$B$4/2)))</f>
        <v>25</v>
      </c>
      <c r="C17" s="78">
        <f>IF(A17=1,$B$5/2,IF(A17=2,$B$5/2,IF(A17=3,-$B$5/2,-$B$5/2)))</f>
        <v>-20</v>
      </c>
      <c r="D17" s="78">
        <f>(B17)*$H$7 - (C17)*$I$7</f>
        <v>20</v>
      </c>
      <c r="E17" s="78">
        <f>(B17)*$I$7 + (C17)*$H$7</f>
        <v>25</v>
      </c>
      <c r="F17" s="75" t="b">
        <f>IF($E$7="Above (y &gt;= y_cut)",E17&gt;=$B$20,E17&lt;=$B$20)</f>
        <v>1</v>
      </c>
    </row>
    <row r="18" spans="1:16">
      <c r="A18" s="77">
        <v>4</v>
      </c>
      <c r="B18" s="78">
        <f>IF(A18=1,-$B$4/2,IF(A18=2,$B$4/2,IF(A18=3,$B$4/2,-$B$4/2)))</f>
        <v>-25</v>
      </c>
      <c r="C18" s="78">
        <f>IF(A18=1,$B$5/2,IF(A18=2,$B$5/2,IF(A18=3,-$B$5/2,-$B$5/2)))</f>
        <v>-20</v>
      </c>
      <c r="D18" s="78">
        <f>(B18)*$H$7 - (C18)*$I$7</f>
        <v>20</v>
      </c>
      <c r="E18" s="78">
        <f>(B18)*$I$7 + (C18)*$H$7</f>
        <v>-25</v>
      </c>
      <c r="F18" s="75" t="b">
        <f>IF($E$7="Above (y &gt;= y_cut)",E18&gt;=$B$20,E18&lt;=$B$20)</f>
        <v>0</v>
      </c>
    </row>
    <row r="19" spans="1:16">
      <c r="G19" s="92" t="s">
        <v>1</v>
      </c>
      <c r="H19" s="92" t="s">
        <v>2</v>
      </c>
      <c r="I19" s="92" t="s">
        <v>176</v>
      </c>
    </row>
    <row r="20" spans="1:16">
      <c r="A20" s="74" t="s">
        <v>117</v>
      </c>
      <c r="B20" s="70">
        <f>$B$21 + $B$7*($D$21-$B$21)</f>
        <v>25</v>
      </c>
      <c r="C20" s="74" t="s">
        <v>118</v>
      </c>
      <c r="D20" s="70">
        <f>$B$20*$B$12</f>
        <v>25</v>
      </c>
      <c r="E20" s="92" t="s">
        <v>175</v>
      </c>
      <c r="F20" s="70">
        <f>$B$21 + $B$2*($D$21-$B$21)</f>
        <v>25</v>
      </c>
      <c r="G20" s="93">
        <f>MIN(D15:D18)</f>
        <v>-20</v>
      </c>
      <c r="H20" s="93">
        <f>F20</f>
        <v>25</v>
      </c>
      <c r="I20" s="94">
        <f>D21-F20</f>
        <v>0</v>
      </c>
    </row>
    <row r="21" spans="1:16">
      <c r="A21" s="74" t="s">
        <v>119</v>
      </c>
      <c r="B21" s="70">
        <f>MIN($E$15:$E$18)</f>
        <v>-25</v>
      </c>
      <c r="C21" s="74" t="s">
        <v>120</v>
      </c>
      <c r="D21" s="70">
        <f>MAX($E$15:$E$18)</f>
        <v>25</v>
      </c>
      <c r="G21" s="93">
        <f>MAX(D15:D18)</f>
        <v>20</v>
      </c>
      <c r="H21" s="93">
        <f>F20</f>
        <v>25</v>
      </c>
    </row>
    <row r="23" spans="1:16">
      <c r="A23" s="102" t="s">
        <v>121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6">
      <c r="A24" s="76" t="s">
        <v>122</v>
      </c>
      <c r="B24" s="76" t="s">
        <v>123</v>
      </c>
      <c r="C24" s="76" t="s">
        <v>124</v>
      </c>
      <c r="D24" s="76" t="s">
        <v>125</v>
      </c>
      <c r="E24" s="76" t="s">
        <v>126</v>
      </c>
      <c r="F24" s="76" t="s">
        <v>127</v>
      </c>
      <c r="G24" s="76" t="s">
        <v>128</v>
      </c>
      <c r="H24" s="76" t="s">
        <v>129</v>
      </c>
      <c r="I24" s="76" t="s">
        <v>130</v>
      </c>
      <c r="J24" s="76" t="s">
        <v>131</v>
      </c>
      <c r="K24" s="76" t="s">
        <v>132</v>
      </c>
      <c r="L24" s="76" t="s">
        <v>133</v>
      </c>
      <c r="M24" s="76" t="s">
        <v>134</v>
      </c>
      <c r="N24" s="76" t="s">
        <v>135</v>
      </c>
      <c r="O24" s="76" t="s">
        <v>136</v>
      </c>
      <c r="P24" s="76" t="s">
        <v>137</v>
      </c>
    </row>
    <row r="25" spans="1:16">
      <c r="A25" s="77">
        <v>1</v>
      </c>
      <c r="B25" s="77">
        <v>1</v>
      </c>
      <c r="C25" s="77">
        <v>2</v>
      </c>
      <c r="D25" s="79">
        <f>INDEX($D$15:$D$18,B25)</f>
        <v>-20</v>
      </c>
      <c r="E25" s="79">
        <f>INDEX($E$15:$E$18,B25)</f>
        <v>-25</v>
      </c>
      <c r="F25" s="78">
        <f>INDEX($D$15:$D$18,C25)</f>
        <v>-20</v>
      </c>
      <c r="G25" s="78">
        <f>INDEX($E$15:$E$18,C25)</f>
        <v>25</v>
      </c>
      <c r="H25" s="75" t="b">
        <f>IF($E$7="Above (y &gt;= y_cut)",E25&gt;=$B$20,E25&lt;=$B$20)</f>
        <v>0</v>
      </c>
      <c r="I25" s="75" t="b">
        <f>IF($E$7="Above (y &gt;= y_cut)",G25&gt;=$B$20,G25&lt;=$B$20)</f>
        <v>1</v>
      </c>
      <c r="J25" s="78">
        <f>IF(H25&lt;&gt;I25,IF(G25=E25,"",D25 + ($B$20-E25)*(F25-D25)/(G25-E25)),"")</f>
        <v>-20</v>
      </c>
      <c r="K25" s="75">
        <f>IF(H25,1,IF(I25,2,0))</f>
        <v>2</v>
      </c>
      <c r="L25" s="75">
        <v>1</v>
      </c>
      <c r="M25" s="78">
        <f>IF(K25=0,"",IF(H25,IF(I25,F25,J25),J25))</f>
        <v>-20</v>
      </c>
      <c r="N25" s="78">
        <f>IF(K25=0,"",IF(H25,IF(I25,G25,$B$20),$B$20))</f>
        <v>25</v>
      </c>
      <c r="O25" s="78">
        <f>IF(K25&lt;2,"",F25)</f>
        <v>-20</v>
      </c>
      <c r="P25" s="78">
        <f>IF(K25&lt;2,"",G25)</f>
        <v>25</v>
      </c>
    </row>
    <row r="26" spans="1:16">
      <c r="A26" s="77">
        <v>2</v>
      </c>
      <c r="B26" s="77">
        <v>2</v>
      </c>
      <c r="C26" s="77">
        <v>3</v>
      </c>
      <c r="D26" s="79">
        <f>INDEX($D$15:$D$18,B26)</f>
        <v>-20</v>
      </c>
      <c r="E26" s="79">
        <f>INDEX($E$15:$E$18,B26)</f>
        <v>25</v>
      </c>
      <c r="F26" s="78">
        <f>INDEX($D$15:$D$18,C26)</f>
        <v>20</v>
      </c>
      <c r="G26" s="78">
        <f>INDEX($E$15:$E$18,C26)</f>
        <v>25</v>
      </c>
      <c r="H26" s="75" t="b">
        <f>IF($E$7="Above (y &gt;= y_cut)",E26&gt;=$B$20,E26&lt;=$B$20)</f>
        <v>1</v>
      </c>
      <c r="I26" s="75" t="b">
        <f>IF($E$7="Above (y &gt;= y_cut)",G26&gt;=$B$20,G26&lt;=$B$20)</f>
        <v>1</v>
      </c>
      <c r="J26" s="78" t="str">
        <f>IF(H26&lt;&gt;I26,IF(G26=E26,"",D26 + ($B$20-E26)*(F26-D26)/(G26-E26)),"")</f>
        <v/>
      </c>
      <c r="K26" s="75">
        <f>IF(H26,1,IF(I26,2,0))</f>
        <v>1</v>
      </c>
      <c r="L26" s="75">
        <f>L25+K25</f>
        <v>3</v>
      </c>
      <c r="M26" s="78">
        <f>IF(K26=0,"",IF(H26,IF(I26,F26,J26),J26))</f>
        <v>20</v>
      </c>
      <c r="N26" s="78">
        <f>IF(K26=0,"",IF(H26,IF(I26,G26,$B$20),$B$20))</f>
        <v>25</v>
      </c>
      <c r="O26" s="78" t="str">
        <f>IF(K26&lt;2,"",F26)</f>
        <v/>
      </c>
      <c r="P26" s="78" t="str">
        <f>IF(K26&lt;2,"",G26)</f>
        <v/>
      </c>
    </row>
    <row r="27" spans="1:16">
      <c r="A27" s="77">
        <v>3</v>
      </c>
      <c r="B27" s="77">
        <v>3</v>
      </c>
      <c r="C27" s="77">
        <v>4</v>
      </c>
      <c r="D27" s="79">
        <f>INDEX($D$15:$D$18,B27)</f>
        <v>20</v>
      </c>
      <c r="E27" s="79">
        <f>INDEX($E$15:$E$18,B27)</f>
        <v>25</v>
      </c>
      <c r="F27" s="78">
        <f>INDEX($D$15:$D$18,C27)</f>
        <v>20</v>
      </c>
      <c r="G27" s="78">
        <f>INDEX($E$15:$E$18,C27)</f>
        <v>-25</v>
      </c>
      <c r="H27" s="75" t="b">
        <f>IF($E$7="Above (y &gt;= y_cut)",E27&gt;=$B$20,E27&lt;=$B$20)</f>
        <v>1</v>
      </c>
      <c r="I27" s="75" t="b">
        <f>IF($E$7="Above (y &gt;= y_cut)",G27&gt;=$B$20,G27&lt;=$B$20)</f>
        <v>0</v>
      </c>
      <c r="J27" s="78">
        <f>IF(H27&lt;&gt;I27,IF(G27=E27,"",D27 + ($B$20-E27)*(F27-D27)/(G27-E27)),"")</f>
        <v>20</v>
      </c>
      <c r="K27" s="75">
        <f>IF(H27,1,IF(I27,2,0))</f>
        <v>1</v>
      </c>
      <c r="L27" s="75">
        <f>L26+K26</f>
        <v>4</v>
      </c>
      <c r="M27" s="78">
        <f>IF(K27=0,"",IF(H27,IF(I27,F27,J27),J27))</f>
        <v>20</v>
      </c>
      <c r="N27" s="78">
        <f>IF(K27=0,"",IF(H27,IF(I27,G27,$B$20),$B$20))</f>
        <v>25</v>
      </c>
      <c r="O27" s="78" t="str">
        <f>IF(K27&lt;2,"",F27)</f>
        <v/>
      </c>
      <c r="P27" s="78" t="str">
        <f>IF(K27&lt;2,"",G27)</f>
        <v/>
      </c>
    </row>
    <row r="28" spans="1:16">
      <c r="A28" s="77">
        <v>4</v>
      </c>
      <c r="B28" s="77">
        <v>4</v>
      </c>
      <c r="C28" s="77">
        <v>1</v>
      </c>
      <c r="D28" s="79">
        <f>INDEX($D$15:$D$18,B28)</f>
        <v>20</v>
      </c>
      <c r="E28" s="79">
        <f>INDEX($E$15:$E$18,B28)</f>
        <v>-25</v>
      </c>
      <c r="F28" s="78">
        <f>INDEX($D$15:$D$18,C28)</f>
        <v>-20</v>
      </c>
      <c r="G28" s="78">
        <f>INDEX($E$15:$E$18,C28)</f>
        <v>-25</v>
      </c>
      <c r="H28" s="75" t="b">
        <f>IF($E$7="Above (y &gt;= y_cut)",E28&gt;=$B$20,E28&lt;=$B$20)</f>
        <v>0</v>
      </c>
      <c r="I28" s="75" t="b">
        <f>IF($E$7="Above (y &gt;= y_cut)",G28&gt;=$B$20,G28&lt;=$B$20)</f>
        <v>0</v>
      </c>
      <c r="J28" s="78" t="str">
        <f>IF(H28&lt;&gt;I28,IF(G28=E28,"",D28 + ($B$20-E28)*(F28-D28)/(G28-E28)),"")</f>
        <v/>
      </c>
      <c r="K28" s="75">
        <f>IF(H28,1,IF(I28,2,0))</f>
        <v>0</v>
      </c>
      <c r="L28" s="75">
        <f>L27+K27</f>
        <v>5</v>
      </c>
      <c r="M28" s="78" t="str">
        <f>IF(K28=0,"",IF(H28,IF(I28,F28,J28),J28))</f>
        <v/>
      </c>
      <c r="N28" s="78" t="str">
        <f>IF(K28=0,"",IF(H28,IF(I28,G28,$B$20),$B$20))</f>
        <v/>
      </c>
      <c r="O28" s="78" t="str">
        <f>IF(K28&lt;2,"",F28)</f>
        <v/>
      </c>
      <c r="P28" s="78" t="str">
        <f>IF(K28&lt;2,"",G28)</f>
        <v/>
      </c>
    </row>
    <row r="29" spans="1:16">
      <c r="A29" s="80" t="s">
        <v>138</v>
      </c>
      <c r="D29" s="81">
        <f>D25</f>
        <v>-20</v>
      </c>
      <c r="E29" s="81">
        <f>E25</f>
        <v>-25</v>
      </c>
    </row>
    <row r="30" spans="1:16">
      <c r="A30" s="74" t="s">
        <v>139</v>
      </c>
      <c r="B30" s="82">
        <f>SUM($K$25:$K$28)</f>
        <v>4</v>
      </c>
    </row>
    <row r="32" spans="1:16">
      <c r="A32" s="102" t="s">
        <v>140</v>
      </c>
      <c r="B32" s="103"/>
      <c r="C32" s="103"/>
      <c r="D32" s="103"/>
      <c r="E32" s="103"/>
      <c r="F32" s="103"/>
      <c r="G32" s="103"/>
      <c r="H32" s="103"/>
    </row>
    <row r="33" spans="1:13">
      <c r="A33" s="76" t="s">
        <v>141</v>
      </c>
      <c r="B33" s="76" t="s">
        <v>142</v>
      </c>
      <c r="C33" s="76" t="s">
        <v>143</v>
      </c>
      <c r="D33" s="76" t="s">
        <v>144</v>
      </c>
      <c r="E33" s="76" t="s">
        <v>145</v>
      </c>
      <c r="F33" s="76" t="s">
        <v>146</v>
      </c>
      <c r="G33" s="76" t="s">
        <v>147</v>
      </c>
      <c r="H33" s="76" t="s">
        <v>148</v>
      </c>
    </row>
    <row r="34" spans="1:13">
      <c r="A34" s="77">
        <v>1</v>
      </c>
      <c r="B34" s="79">
        <f t="shared" ref="B34:B41" si="0">IF($A34&gt;$B$30,NA(),IF(K34=1,INDEX($M$25:$M$28,J34),INDEX($O$25:$O$28,J34)))</f>
        <v>-20</v>
      </c>
      <c r="C34" s="79">
        <f t="shared" ref="C34:C41" si="1">IF($A34&gt;$B$30,NA(),IF(K34=1,INDEX($N$25:$N$28,J34),INDEX($P$25:$P$28,J34)))</f>
        <v>25</v>
      </c>
      <c r="D34" s="79">
        <f t="shared" ref="D34:E41" si="2">IF(ISNA(B34),NA(),B34*$B$12)</f>
        <v>-20</v>
      </c>
      <c r="E34" s="79">
        <f t="shared" si="2"/>
        <v>25</v>
      </c>
      <c r="F34" s="79">
        <f t="shared" ref="F34:F41" si="3">IF($A34&gt;$B$30,"",B34*M34-L34*C34)</f>
        <v>0</v>
      </c>
      <c r="G34" s="79">
        <f t="shared" ref="G34:G41" si="4">IF($A34&gt;$B$30,"",(B34+L34)*F34)</f>
        <v>0</v>
      </c>
      <c r="H34" s="79">
        <f t="shared" ref="H34:H41" si="5">IF($A34&gt;$B$30,"",(C34+M34)*F34)</f>
        <v>0</v>
      </c>
      <c r="I34" s="70">
        <f t="shared" ref="I34:I41" si="6">IF($A34&gt;$B$30,"",LOOKUP($A34,$L$25:$L$28,$A$25:$A$28))</f>
        <v>1</v>
      </c>
      <c r="J34" s="70">
        <f t="shared" ref="J34:J41" si="7">IF($A34&gt;$B$30,"",MATCH(I34,$A$25:$A$28,0))</f>
        <v>1</v>
      </c>
      <c r="K34" s="70">
        <f t="shared" ref="K34:K41" si="8">IF($A34&gt;$B$30,"",$A34-INDEX($L$25:$L$28,J34)+1)</f>
        <v>1</v>
      </c>
      <c r="L34" s="70">
        <f t="shared" ref="L34:L41" si="9">IF($A34&gt;$B$30,"",IF($A34&lt;$B$30,B35,$B$34))</f>
        <v>-20</v>
      </c>
      <c r="M34" s="70">
        <f t="shared" ref="M34:M41" si="10">IF($A34&gt;$B$30,"",IF($A34&lt;$B$30,C35,$C$34))</f>
        <v>25</v>
      </c>
    </row>
    <row r="35" spans="1:13">
      <c r="A35" s="77">
        <v>2</v>
      </c>
      <c r="B35" s="79">
        <f t="shared" si="0"/>
        <v>-20</v>
      </c>
      <c r="C35" s="79">
        <f t="shared" si="1"/>
        <v>25</v>
      </c>
      <c r="D35" s="79">
        <f t="shared" si="2"/>
        <v>-20</v>
      </c>
      <c r="E35" s="79">
        <f t="shared" si="2"/>
        <v>25</v>
      </c>
      <c r="F35" s="79">
        <f t="shared" si="3"/>
        <v>-1000</v>
      </c>
      <c r="G35" s="79">
        <f t="shared" si="4"/>
        <v>0</v>
      </c>
      <c r="H35" s="79">
        <f t="shared" si="5"/>
        <v>-50000</v>
      </c>
      <c r="I35" s="70">
        <f t="shared" si="6"/>
        <v>1</v>
      </c>
      <c r="J35" s="70">
        <f t="shared" si="7"/>
        <v>1</v>
      </c>
      <c r="K35" s="70">
        <f t="shared" si="8"/>
        <v>2</v>
      </c>
      <c r="L35" s="70">
        <f t="shared" si="9"/>
        <v>20</v>
      </c>
      <c r="M35" s="70">
        <f t="shared" si="10"/>
        <v>25</v>
      </c>
    </row>
    <row r="36" spans="1:13">
      <c r="A36" s="77">
        <v>3</v>
      </c>
      <c r="B36" s="79">
        <f t="shared" si="0"/>
        <v>20</v>
      </c>
      <c r="C36" s="79">
        <f t="shared" si="1"/>
        <v>25</v>
      </c>
      <c r="D36" s="79">
        <f t="shared" si="2"/>
        <v>20</v>
      </c>
      <c r="E36" s="79">
        <f t="shared" si="2"/>
        <v>25</v>
      </c>
      <c r="F36" s="79">
        <f t="shared" si="3"/>
        <v>0</v>
      </c>
      <c r="G36" s="79">
        <f t="shared" si="4"/>
        <v>0</v>
      </c>
      <c r="H36" s="79">
        <f t="shared" si="5"/>
        <v>0</v>
      </c>
      <c r="I36" s="70">
        <f t="shared" si="6"/>
        <v>2</v>
      </c>
      <c r="J36" s="70">
        <f t="shared" si="7"/>
        <v>2</v>
      </c>
      <c r="K36" s="70">
        <f t="shared" si="8"/>
        <v>1</v>
      </c>
      <c r="L36" s="70">
        <f t="shared" si="9"/>
        <v>20</v>
      </c>
      <c r="M36" s="70">
        <f t="shared" si="10"/>
        <v>25</v>
      </c>
    </row>
    <row r="37" spans="1:13">
      <c r="A37" s="77">
        <v>4</v>
      </c>
      <c r="B37" s="79">
        <f t="shared" si="0"/>
        <v>20</v>
      </c>
      <c r="C37" s="79">
        <f t="shared" si="1"/>
        <v>25</v>
      </c>
      <c r="D37" s="79">
        <f t="shared" si="2"/>
        <v>20</v>
      </c>
      <c r="E37" s="79">
        <f t="shared" si="2"/>
        <v>25</v>
      </c>
      <c r="F37" s="79">
        <f t="shared" si="3"/>
        <v>1000</v>
      </c>
      <c r="G37" s="79">
        <f t="shared" si="4"/>
        <v>0</v>
      </c>
      <c r="H37" s="79">
        <f t="shared" si="5"/>
        <v>50000</v>
      </c>
      <c r="I37" s="70">
        <f t="shared" si="6"/>
        <v>3</v>
      </c>
      <c r="J37" s="70">
        <f t="shared" si="7"/>
        <v>3</v>
      </c>
      <c r="K37" s="70">
        <f t="shared" si="8"/>
        <v>1</v>
      </c>
      <c r="L37" s="70">
        <f t="shared" si="9"/>
        <v>-20</v>
      </c>
      <c r="M37" s="70">
        <f t="shared" si="10"/>
        <v>25</v>
      </c>
    </row>
    <row r="38" spans="1:13">
      <c r="A38" s="77">
        <v>5</v>
      </c>
      <c r="B38" s="79" t="e">
        <f t="shared" si="0"/>
        <v>#N/A</v>
      </c>
      <c r="C38" s="79" t="e">
        <f t="shared" si="1"/>
        <v>#N/A</v>
      </c>
      <c r="D38" s="79" t="e">
        <f t="shared" si="2"/>
        <v>#N/A</v>
      </c>
      <c r="E38" s="79" t="e">
        <f t="shared" si="2"/>
        <v>#N/A</v>
      </c>
      <c r="F38" s="79" t="str">
        <f t="shared" si="3"/>
        <v/>
      </c>
      <c r="G38" s="79" t="str">
        <f t="shared" si="4"/>
        <v/>
      </c>
      <c r="H38" s="79" t="str">
        <f t="shared" si="5"/>
        <v/>
      </c>
      <c r="I38" s="70" t="str">
        <f t="shared" si="6"/>
        <v/>
      </c>
      <c r="J38" s="70" t="str">
        <f t="shared" si="7"/>
        <v/>
      </c>
      <c r="K38" s="70" t="str">
        <f t="shared" si="8"/>
        <v/>
      </c>
      <c r="L38" s="70" t="str">
        <f t="shared" si="9"/>
        <v/>
      </c>
      <c r="M38" s="70" t="str">
        <f t="shared" si="10"/>
        <v/>
      </c>
    </row>
    <row r="39" spans="1:13">
      <c r="A39" s="77">
        <v>6</v>
      </c>
      <c r="B39" s="79" t="e">
        <f t="shared" si="0"/>
        <v>#N/A</v>
      </c>
      <c r="C39" s="79" t="e">
        <f t="shared" si="1"/>
        <v>#N/A</v>
      </c>
      <c r="D39" s="79" t="e">
        <f t="shared" si="2"/>
        <v>#N/A</v>
      </c>
      <c r="E39" s="79" t="e">
        <f t="shared" si="2"/>
        <v>#N/A</v>
      </c>
      <c r="F39" s="79" t="str">
        <f t="shared" si="3"/>
        <v/>
      </c>
      <c r="G39" s="79" t="str">
        <f t="shared" si="4"/>
        <v/>
      </c>
      <c r="H39" s="79" t="str">
        <f t="shared" si="5"/>
        <v/>
      </c>
      <c r="I39" s="70" t="str">
        <f t="shared" si="6"/>
        <v/>
      </c>
      <c r="J39" s="70" t="str">
        <f t="shared" si="7"/>
        <v/>
      </c>
      <c r="K39" s="70" t="str">
        <f t="shared" si="8"/>
        <v/>
      </c>
      <c r="L39" s="70" t="str">
        <f t="shared" si="9"/>
        <v/>
      </c>
      <c r="M39" s="70" t="str">
        <f t="shared" si="10"/>
        <v/>
      </c>
    </row>
    <row r="40" spans="1:13">
      <c r="A40" s="77">
        <v>7</v>
      </c>
      <c r="B40" s="79" t="e">
        <f t="shared" si="0"/>
        <v>#N/A</v>
      </c>
      <c r="C40" s="79" t="e">
        <f t="shared" si="1"/>
        <v>#N/A</v>
      </c>
      <c r="D40" s="79" t="e">
        <f t="shared" si="2"/>
        <v>#N/A</v>
      </c>
      <c r="E40" s="79" t="e">
        <f t="shared" si="2"/>
        <v>#N/A</v>
      </c>
      <c r="F40" s="79" t="str">
        <f t="shared" si="3"/>
        <v/>
      </c>
      <c r="G40" s="79" t="str">
        <f t="shared" si="4"/>
        <v/>
      </c>
      <c r="H40" s="79" t="str">
        <f t="shared" si="5"/>
        <v/>
      </c>
      <c r="I40" s="70" t="str">
        <f t="shared" si="6"/>
        <v/>
      </c>
      <c r="J40" s="70" t="str">
        <f t="shared" si="7"/>
        <v/>
      </c>
      <c r="K40" s="70" t="str">
        <f t="shared" si="8"/>
        <v/>
      </c>
      <c r="L40" s="70" t="str">
        <f t="shared" si="9"/>
        <v/>
      </c>
      <c r="M40" s="70" t="str">
        <f t="shared" si="10"/>
        <v/>
      </c>
    </row>
    <row r="41" spans="1:13">
      <c r="A41" s="77">
        <v>8</v>
      </c>
      <c r="B41" s="79" t="e">
        <f t="shared" si="0"/>
        <v>#N/A</v>
      </c>
      <c r="C41" s="79" t="e">
        <f t="shared" si="1"/>
        <v>#N/A</v>
      </c>
      <c r="D41" s="79" t="e">
        <f t="shared" si="2"/>
        <v>#N/A</v>
      </c>
      <c r="E41" s="79" t="e">
        <f t="shared" si="2"/>
        <v>#N/A</v>
      </c>
      <c r="F41" s="79" t="str">
        <f t="shared" si="3"/>
        <v/>
      </c>
      <c r="G41" s="79" t="str">
        <f t="shared" si="4"/>
        <v/>
      </c>
      <c r="H41" s="79" t="str">
        <f t="shared" si="5"/>
        <v/>
      </c>
      <c r="I41" s="70" t="str">
        <f t="shared" si="6"/>
        <v/>
      </c>
      <c r="J41" s="70" t="str">
        <f t="shared" si="7"/>
        <v/>
      </c>
      <c r="K41" s="70" t="str">
        <f t="shared" si="8"/>
        <v/>
      </c>
      <c r="L41" s="70" t="str">
        <f t="shared" si="9"/>
        <v/>
      </c>
      <c r="M41" s="70" t="str">
        <f t="shared" si="10"/>
        <v/>
      </c>
    </row>
    <row r="42" spans="1:13">
      <c r="A42" s="75" t="s">
        <v>149</v>
      </c>
      <c r="B42" s="79">
        <f>IF($B$30&lt;1,NA(),B34)</f>
        <v>-20</v>
      </c>
      <c r="C42" s="79">
        <f>IF($B$30&lt;1,NA(),C34)</f>
        <v>25</v>
      </c>
      <c r="D42" s="79">
        <f>IF($B$30&lt;1,NA(),D34)</f>
        <v>-20</v>
      </c>
      <c r="E42" s="79">
        <f>IF($B$30&lt;1,NA(),E34)</f>
        <v>25</v>
      </c>
      <c r="F42" s="81"/>
      <c r="G42" s="81"/>
      <c r="H42" s="81"/>
    </row>
    <row r="44" spans="1:13">
      <c r="A44" s="83" t="s">
        <v>150</v>
      </c>
      <c r="B44" s="78"/>
    </row>
    <row r="45" spans="1:13">
      <c r="A45" s="83" t="s">
        <v>151</v>
      </c>
      <c r="B45" s="84">
        <f>0.5*SUM(F34:F41)</f>
        <v>0</v>
      </c>
      <c r="C45" s="70" t="str">
        <f>E$3&amp;"^2"</f>
        <v>cm^2</v>
      </c>
    </row>
    <row r="46" spans="1:13">
      <c r="A46" s="83" t="s">
        <v>152</v>
      </c>
      <c r="B46" s="84">
        <f>ABS(B45)*($B$12^2)</f>
        <v>0</v>
      </c>
      <c r="C46" s="70" t="str">
        <f>E$3&amp;"^2"</f>
        <v>cm^2</v>
      </c>
    </row>
    <row r="47" spans="1:13">
      <c r="A47" s="83" t="s">
        <v>153</v>
      </c>
      <c r="B47" s="84" t="str">
        <f>IFERROR((SUM(G34:G41)/(6*B45))*$B$12,"")</f>
        <v/>
      </c>
      <c r="C47" s="70" t="str">
        <f>E$3</f>
        <v>cm</v>
      </c>
    </row>
    <row r="48" spans="1:13">
      <c r="A48" s="83" t="s">
        <v>154</v>
      </c>
      <c r="B48" s="84" t="str">
        <f>IFERROR((SUM(H34:H41)/(6*B45))*$B$12,"")</f>
        <v/>
      </c>
      <c r="C48" s="70" t="str">
        <f>E$3</f>
        <v>cm</v>
      </c>
    </row>
    <row r="49" spans="6:7" hidden="1">
      <c r="F49" s="83" t="s">
        <v>155</v>
      </c>
      <c r="G49" s="75"/>
    </row>
    <row r="50" spans="6:7" hidden="1">
      <c r="F50" s="78" t="s">
        <v>156</v>
      </c>
      <c r="G50" s="85">
        <f>_xlfn.AGGREGATE(15,6,$D$34:$D$41,1)</f>
        <v>-20</v>
      </c>
    </row>
    <row r="51" spans="6:7" hidden="1">
      <c r="F51" s="78" t="s">
        <v>157</v>
      </c>
      <c r="G51" s="85">
        <f>_xlfn.AGGREGATE(14,6,$D$34:$D$41,1)</f>
        <v>20</v>
      </c>
    </row>
    <row r="52" spans="6:7" hidden="1">
      <c r="F52" s="86" t="s">
        <v>158</v>
      </c>
      <c r="G52" s="85">
        <f>_xlfn.AGGREGATE(15,6,$E$34:$E$41,1)</f>
        <v>25</v>
      </c>
    </row>
    <row r="53" spans="6:7" hidden="1">
      <c r="F53" s="78" t="s">
        <v>159</v>
      </c>
      <c r="G53" s="85">
        <f>_xlfn.AGGREGATE(14,6,$E$34:$E$41,1)</f>
        <v>25</v>
      </c>
    </row>
    <row r="54" spans="6:7" hidden="1">
      <c r="F54" s="78" t="s">
        <v>160</v>
      </c>
      <c r="G54" s="85">
        <f>(G50+G51)/2</f>
        <v>0</v>
      </c>
    </row>
    <row r="55" spans="6:7" hidden="1">
      <c r="F55" s="78" t="s">
        <v>161</v>
      </c>
      <c r="G55" s="85">
        <f>(G52+G53)/2</f>
        <v>25</v>
      </c>
    </row>
    <row r="56" spans="6:7" hidden="1">
      <c r="F56" s="78" t="s">
        <v>162</v>
      </c>
      <c r="G56" s="85">
        <f>MAX(G51-G50,G53-G52)*1.1</f>
        <v>44</v>
      </c>
    </row>
    <row r="57" spans="6:7" hidden="1">
      <c r="F57" s="78"/>
      <c r="G57" s="78"/>
    </row>
    <row r="58" spans="6:7" hidden="1">
      <c r="F58" s="83" t="s">
        <v>163</v>
      </c>
      <c r="G58" s="75"/>
    </row>
    <row r="59" spans="6:7" hidden="1">
      <c r="F59" s="78" t="s">
        <v>164</v>
      </c>
      <c r="G59" s="78" t="s">
        <v>165</v>
      </c>
    </row>
    <row r="60" spans="6:7" hidden="1">
      <c r="F60" s="78">
        <f>G54-G56/2</f>
        <v>-22</v>
      </c>
      <c r="G60" s="78">
        <f>G55-G56/2</f>
        <v>3</v>
      </c>
    </row>
    <row r="61" spans="6:7" hidden="1">
      <c r="F61" s="78">
        <f>G54+G56/2</f>
        <v>22</v>
      </c>
      <c r="G61" s="78">
        <f>G55+G56/2</f>
        <v>47</v>
      </c>
    </row>
    <row r="62" spans="6:7" hidden="1">
      <c r="F62" s="78"/>
      <c r="G62" s="78"/>
    </row>
    <row r="63" spans="6:7" hidden="1">
      <c r="F63" s="83" t="s">
        <v>166</v>
      </c>
      <c r="G63" s="75"/>
    </row>
    <row r="64" spans="6:7" hidden="1">
      <c r="F64" s="78" t="s">
        <v>167</v>
      </c>
      <c r="G64" s="78" t="s">
        <v>168</v>
      </c>
    </row>
    <row r="65" spans="1:23" hidden="1">
      <c r="F65" s="78">
        <f>F60</f>
        <v>-22</v>
      </c>
      <c r="G65" s="78">
        <f>$D$20</f>
        <v>25</v>
      </c>
    </row>
    <row r="66" spans="1:23" hidden="1">
      <c r="F66" s="78">
        <f>F61</f>
        <v>22</v>
      </c>
      <c r="G66" s="78">
        <f>$D$20</f>
        <v>25</v>
      </c>
    </row>
    <row r="67" spans="1:23" hidden="1">
      <c r="F67" s="78"/>
      <c r="G67" s="78"/>
    </row>
    <row r="68" spans="1:23">
      <c r="F68" s="83" t="s">
        <v>169</v>
      </c>
      <c r="G68" s="75"/>
    </row>
    <row r="69" spans="1:23">
      <c r="F69" s="78" t="s">
        <v>170</v>
      </c>
      <c r="G69" s="78" t="s">
        <v>171</v>
      </c>
    </row>
    <row r="70" spans="1:23">
      <c r="F70" s="78" t="str">
        <f>$B$47</f>
        <v/>
      </c>
      <c r="G70" s="78" t="str">
        <f>$B$48</f>
        <v/>
      </c>
      <c r="R70" s="89"/>
    </row>
    <row r="72" spans="1:23" ht="16.75">
      <c r="A72" t="s">
        <v>13</v>
      </c>
      <c r="B72" s="41" t="s">
        <v>24</v>
      </c>
      <c r="C72" s="42"/>
      <c r="D72" s="42"/>
      <c r="E72" s="42"/>
      <c r="F72" s="42"/>
      <c r="G72" s="42"/>
      <c r="H72" s="42"/>
      <c r="I72" s="42"/>
      <c r="J72" s="42"/>
      <c r="K72" s="43"/>
      <c r="L72"/>
      <c r="M72" s="3" t="s">
        <v>29</v>
      </c>
      <c r="N72"/>
      <c r="O72"/>
      <c r="P72"/>
      <c r="Q72"/>
      <c r="R72"/>
      <c r="S72"/>
      <c r="T72"/>
      <c r="U72"/>
      <c r="V72"/>
      <c r="W72"/>
    </row>
    <row r="73" spans="1:23" ht="16.75">
      <c r="A73"/>
      <c r="B73" s="44" t="s">
        <v>20</v>
      </c>
      <c r="C73"/>
      <c r="D73"/>
      <c r="E73"/>
      <c r="F73"/>
      <c r="G73"/>
      <c r="H73"/>
      <c r="I73"/>
      <c r="J73"/>
      <c r="K73" s="45"/>
      <c r="L73"/>
      <c r="M73" s="21" t="s">
        <v>30</v>
      </c>
      <c r="N73" s="22" t="s">
        <v>93</v>
      </c>
      <c r="O73" s="21" t="s">
        <v>33</v>
      </c>
      <c r="P73" s="22" t="s">
        <v>31</v>
      </c>
      <c r="Q73" s="22" t="s">
        <v>32</v>
      </c>
      <c r="R73"/>
      <c r="S73"/>
      <c r="T73"/>
      <c r="U73"/>
      <c r="V73"/>
      <c r="W73"/>
    </row>
    <row r="74" spans="1:23" ht="16.75">
      <c r="A74"/>
      <c r="B74" s="44" t="s">
        <v>22</v>
      </c>
      <c r="C74"/>
      <c r="D74"/>
      <c r="E74"/>
      <c r="F74"/>
      <c r="G74"/>
      <c r="H74"/>
      <c r="I74"/>
      <c r="J74"/>
      <c r="K74" s="45"/>
      <c r="L74"/>
      <c r="M74" s="23" t="s">
        <v>6</v>
      </c>
      <c r="N74" s="23"/>
      <c r="O74" s="23" t="s">
        <v>6</v>
      </c>
      <c r="P74" s="24"/>
      <c r="Q74" s="24"/>
      <c r="R74"/>
      <c r="S74"/>
      <c r="T74"/>
      <c r="U74"/>
      <c r="V74"/>
      <c r="W74"/>
    </row>
    <row r="75" spans="1:23" ht="16.75">
      <c r="A75"/>
      <c r="B75" s="44"/>
      <c r="C75"/>
      <c r="D75"/>
      <c r="E75"/>
      <c r="F75"/>
      <c r="G75"/>
      <c r="H75"/>
      <c r="I75"/>
      <c r="J75"/>
      <c r="K75" s="45"/>
      <c r="L75"/>
      <c r="M75" s="17">
        <f>check!C10</f>
        <v>4200</v>
      </c>
      <c r="N75" s="17">
        <f>M75/O75</f>
        <v>2.0588235294117649E-3</v>
      </c>
      <c r="O75" s="17">
        <v>2040000</v>
      </c>
      <c r="P75" s="96">
        <f>MIN(R80:R479)</f>
        <v>-6.0000000000000001E-3</v>
      </c>
      <c r="Q75" s="17">
        <f>check!G85</f>
        <v>0</v>
      </c>
      <c r="R75"/>
      <c r="S75"/>
      <c r="T75"/>
      <c r="U75"/>
      <c r="V75"/>
      <c r="W75"/>
    </row>
    <row r="76" spans="1:23" ht="16.75">
      <c r="A76"/>
      <c r="B76" s="44"/>
      <c r="C76"/>
      <c r="D76"/>
      <c r="E76"/>
      <c r="F76"/>
      <c r="G76"/>
      <c r="H76"/>
      <c r="I76"/>
      <c r="J76"/>
      <c r="K76" s="45"/>
      <c r="L76"/>
      <c r="M76"/>
      <c r="N76"/>
      <c r="O76"/>
      <c r="P76"/>
      <c r="Q76"/>
      <c r="R76"/>
      <c r="S76"/>
      <c r="T76"/>
      <c r="U76"/>
      <c r="V76"/>
      <c r="W76"/>
    </row>
    <row r="77" spans="1:23" ht="16.75">
      <c r="A77"/>
      <c r="B77" s="44"/>
      <c r="C77"/>
      <c r="D77"/>
      <c r="E77"/>
      <c r="F77"/>
      <c r="G77"/>
      <c r="H77"/>
      <c r="I77"/>
      <c r="J77"/>
      <c r="K77" s="45"/>
      <c r="L77" s="3" t="s">
        <v>53</v>
      </c>
      <c r="M77"/>
      <c r="N77"/>
      <c r="O77"/>
      <c r="P77" s="10" t="s">
        <v>46</v>
      </c>
      <c r="Q77"/>
      <c r="R77"/>
      <c r="S77"/>
      <c r="T77" s="10" t="s">
        <v>27</v>
      </c>
      <c r="U77" s="10" t="s">
        <v>27</v>
      </c>
      <c r="V77" s="10" t="s">
        <v>28</v>
      </c>
      <c r="W77" s="10" t="s">
        <v>28</v>
      </c>
    </row>
    <row r="78" spans="1:23" ht="16.75">
      <c r="A78"/>
      <c r="B78" s="44"/>
      <c r="C78"/>
      <c r="D78"/>
      <c r="E78"/>
      <c r="F78"/>
      <c r="G78"/>
      <c r="H78"/>
      <c r="I78"/>
      <c r="J78">
        <f>N75+C83</f>
        <v>5.0588235294117649E-3</v>
      </c>
      <c r="K78" s="45"/>
      <c r="L78" s="3">
        <f>SUM(L80:L479)</f>
        <v>0</v>
      </c>
      <c r="M78"/>
      <c r="N78"/>
      <c r="O78"/>
      <c r="P78" s="15">
        <f>MIN(P80:P479)</f>
        <v>-19</v>
      </c>
      <c r="Q78"/>
      <c r="R78"/>
      <c r="S78" s="10" t="s">
        <v>45</v>
      </c>
      <c r="T78" s="34">
        <f>SUM(T80:T479)</f>
        <v>0</v>
      </c>
      <c r="U78" s="34">
        <f>SUM(U80:U479)</f>
        <v>-143.64000000000001</v>
      </c>
      <c r="V78" s="34">
        <f t="shared" ref="V78:W78" si="11">SUM(V80:V479)</f>
        <v>0</v>
      </c>
      <c r="W78" s="34">
        <f t="shared" si="11"/>
        <v>-8.8817841970012523E-16</v>
      </c>
    </row>
    <row r="79" spans="1:23" ht="16.75">
      <c r="A79"/>
      <c r="B79" s="44"/>
      <c r="C79"/>
      <c r="D79"/>
      <c r="E79"/>
      <c r="F79"/>
      <c r="G79"/>
      <c r="H79"/>
      <c r="I79"/>
      <c r="J79"/>
      <c r="K79" s="45"/>
      <c r="L79"/>
      <c r="M79" s="10" t="s">
        <v>34</v>
      </c>
      <c r="N79" s="14" t="s">
        <v>3</v>
      </c>
      <c r="O79" s="10" t="s">
        <v>35</v>
      </c>
      <c r="P79" s="10" t="s">
        <v>36</v>
      </c>
      <c r="Q79" s="10" t="s">
        <v>37</v>
      </c>
      <c r="R79" s="14" t="s">
        <v>92</v>
      </c>
      <c r="S79" s="14" t="s">
        <v>30</v>
      </c>
      <c r="T79" s="10" t="s">
        <v>41</v>
      </c>
      <c r="U79" s="10" t="s">
        <v>42</v>
      </c>
      <c r="V79" s="10" t="s">
        <v>43</v>
      </c>
      <c r="W79" s="10" t="s">
        <v>44</v>
      </c>
    </row>
    <row r="80" spans="1:23" ht="16.75">
      <c r="A80"/>
      <c r="B80" s="44"/>
      <c r="C80"/>
      <c r="D80"/>
      <c r="E80"/>
      <c r="F80"/>
      <c r="G80"/>
      <c r="H80"/>
      <c r="I80"/>
      <c r="J80"/>
      <c r="K80" s="45"/>
      <c r="L80">
        <f>IF(Q80=0,0,IF(P80&gt;$B$20,Q80,0))</f>
        <v>0</v>
      </c>
      <c r="M80" s="10">
        <v>1</v>
      </c>
      <c r="N80" s="10">
        <f>bar!B74</f>
        <v>12</v>
      </c>
      <c r="O80" s="15">
        <f>bar!E3</f>
        <v>-13.999999999999998</v>
      </c>
      <c r="P80" s="15">
        <f>bar!F3</f>
        <v>19</v>
      </c>
      <c r="Q80" s="10">
        <f>bar!H3</f>
        <v>2.85</v>
      </c>
      <c r="R80" s="16">
        <f>IF($B$2=1,-0.006,IF($D$83=0,$C$83,(P80-$E$83)*$D$83))</f>
        <v>-6.0000000000000001E-3</v>
      </c>
      <c r="S80" s="32">
        <f>IF(R80&lt;0,-1*IF(ABS(R80)&gt;$N$75,$M$75,$M$75*ABS(R80)/$N$75),IF(ABS(R80)&gt;$N$75,$M$75,$M$75*ABS(R80)/$N$75))</f>
        <v>-4200</v>
      </c>
      <c r="T80" s="15">
        <f>IF(R80&lt;0,0,Q80*S80)/1000</f>
        <v>0</v>
      </c>
      <c r="U80" s="15">
        <f>IF(R80&gt;0,0,Q80*S80)/1000</f>
        <v>-11.97</v>
      </c>
      <c r="V80" s="15">
        <f>T80*P80/100</f>
        <v>0</v>
      </c>
      <c r="W80" s="15">
        <f>U80*P80/100</f>
        <v>-2.2743000000000002</v>
      </c>
    </row>
    <row r="81" spans="1:23" ht="16.75">
      <c r="A81"/>
      <c r="B81" s="21" t="s">
        <v>23</v>
      </c>
      <c r="C81" s="22" t="s">
        <v>25</v>
      </c>
      <c r="D81" s="21" t="s">
        <v>38</v>
      </c>
      <c r="E81" s="104" t="s">
        <v>40</v>
      </c>
      <c r="F81" s="106" t="s">
        <v>54</v>
      </c>
      <c r="G81" s="108" t="s">
        <v>12</v>
      </c>
      <c r="H81" s="100" t="s">
        <v>60</v>
      </c>
      <c r="I81" s="100" t="s">
        <v>59</v>
      </c>
      <c r="J81" s="50" t="s">
        <v>55</v>
      </c>
      <c r="K81" s="100" t="s">
        <v>58</v>
      </c>
      <c r="L81">
        <f t="shared" ref="L81:L144" si="12">IF(Q81=0,0,IF(P81&gt;$B$20,Q81,0))</f>
        <v>0</v>
      </c>
      <c r="M81" s="10">
        <v>2</v>
      </c>
      <c r="N81" s="10">
        <f>bar!B75</f>
        <v>13</v>
      </c>
      <c r="O81" s="15">
        <f>bar!E4</f>
        <v>-14</v>
      </c>
      <c r="P81" s="15">
        <f>bar!F4</f>
        <v>6.3333333333333366</v>
      </c>
      <c r="Q81" s="10">
        <f>bar!H4</f>
        <v>2.85</v>
      </c>
      <c r="R81" s="16">
        <f t="shared" ref="R81:R144" si="13">IF($B$2=1,-0.006,IF($D$83=0,$C$83,(P81-$E$83)*$D$83))</f>
        <v>-6.0000000000000001E-3</v>
      </c>
      <c r="S81" s="32">
        <f t="shared" ref="S81:S144" si="14">IF(R81&lt;0,-1*IF(ABS(R81)&gt;$N$75,$M$75,$M$75*ABS(R81)/$N$75),IF(ABS(R81)&gt;$N$75,$M$75,$M$75*ABS(R81)/$N$75))</f>
        <v>-4200</v>
      </c>
      <c r="T81" s="15">
        <f t="shared" ref="T81:T144" si="15">IF(R81&lt;0,0,Q81*S81)/1000</f>
        <v>0</v>
      </c>
      <c r="U81" s="15">
        <f t="shared" ref="U81:U144" si="16">IF(R81&gt;0,0,Q81*S81)/1000</f>
        <v>-11.97</v>
      </c>
      <c r="V81" s="15">
        <f t="shared" ref="V81:V144" si="17">T81*P81/100</f>
        <v>0</v>
      </c>
      <c r="W81" s="15">
        <f t="shared" ref="W81:W144" si="18">U81*P81/100</f>
        <v>-0.75810000000000044</v>
      </c>
    </row>
    <row r="82" spans="1:23" ht="16.75">
      <c r="A82"/>
      <c r="B82" s="23" t="s">
        <v>6</v>
      </c>
      <c r="C82" s="25"/>
      <c r="D82" s="30" t="s">
        <v>39</v>
      </c>
      <c r="E82" s="105"/>
      <c r="F82" s="107"/>
      <c r="G82" s="108"/>
      <c r="H82" s="101"/>
      <c r="I82" s="101"/>
      <c r="J82" s="23" t="s">
        <v>56</v>
      </c>
      <c r="K82" s="101"/>
      <c r="L82">
        <f t="shared" si="12"/>
        <v>0</v>
      </c>
      <c r="M82" s="10">
        <v>3</v>
      </c>
      <c r="N82" s="10">
        <f>bar!B76</f>
        <v>14</v>
      </c>
      <c r="O82" s="15">
        <f>bar!E5</f>
        <v>-14</v>
      </c>
      <c r="P82" s="15">
        <f>bar!F5</f>
        <v>-6.3333333333333313</v>
      </c>
      <c r="Q82" s="10">
        <f>bar!H5</f>
        <v>2.85</v>
      </c>
      <c r="R82" s="16">
        <f t="shared" si="13"/>
        <v>-6.0000000000000001E-3</v>
      </c>
      <c r="S82" s="32">
        <f t="shared" si="14"/>
        <v>-4200</v>
      </c>
      <c r="T82" s="15">
        <f t="shared" si="15"/>
        <v>0</v>
      </c>
      <c r="U82" s="15">
        <f t="shared" si="16"/>
        <v>-11.97</v>
      </c>
      <c r="V82" s="15">
        <f t="shared" si="17"/>
        <v>0</v>
      </c>
      <c r="W82" s="15">
        <f t="shared" si="18"/>
        <v>0.75809999999999977</v>
      </c>
    </row>
    <row r="83" spans="1:23" ht="16.75">
      <c r="A83"/>
      <c r="B83" s="17">
        <f>check!C5</f>
        <v>280</v>
      </c>
      <c r="C83" s="17">
        <f>check!G15</f>
        <v>3.0000000000000001E-3</v>
      </c>
      <c r="D83" s="31" t="e">
        <f>IF(I20=(D21-B21),0,C83/I20)</f>
        <v>#DIV/0!</v>
      </c>
      <c r="E83" s="95">
        <f>F20</f>
        <v>25</v>
      </c>
      <c r="F83" s="19">
        <f>B87/2-F87</f>
        <v>0</v>
      </c>
      <c r="G83" s="17">
        <v>2</v>
      </c>
      <c r="H83" s="17">
        <f>IF(G83=1,0.7,0.65)</f>
        <v>0.65</v>
      </c>
      <c r="I83" s="17">
        <f>IF(G83=1,0.9-0.75,0.9-0.65)</f>
        <v>0.25</v>
      </c>
      <c r="J83" s="49">
        <f>-1*P75</f>
        <v>6.0000000000000001E-3</v>
      </c>
      <c r="K83" s="17">
        <f>IF(J83&lt;N75,H83,IF(J83&lt;(N75+C83),H83+(J83-N75)*I83/C83,0.9))</f>
        <v>0.9</v>
      </c>
      <c r="L83">
        <f t="shared" si="12"/>
        <v>0</v>
      </c>
      <c r="M83" s="10">
        <v>4</v>
      </c>
      <c r="N83" s="10">
        <f>bar!B77</f>
        <v>15</v>
      </c>
      <c r="O83" s="15">
        <f>bar!E6</f>
        <v>-14.000000000000002</v>
      </c>
      <c r="P83" s="15">
        <f>bar!F6</f>
        <v>-19</v>
      </c>
      <c r="Q83" s="10">
        <f>bar!H6</f>
        <v>2.85</v>
      </c>
      <c r="R83" s="16">
        <f t="shared" si="13"/>
        <v>-6.0000000000000001E-3</v>
      </c>
      <c r="S83" s="32">
        <f t="shared" si="14"/>
        <v>-4200</v>
      </c>
      <c r="T83" s="15">
        <f t="shared" si="15"/>
        <v>0</v>
      </c>
      <c r="U83" s="15">
        <f t="shared" si="16"/>
        <v>-11.97</v>
      </c>
      <c r="V83" s="15">
        <f t="shared" si="17"/>
        <v>0</v>
      </c>
      <c r="W83" s="15">
        <f t="shared" si="18"/>
        <v>2.2743000000000002</v>
      </c>
    </row>
    <row r="84" spans="1:23" ht="16.75">
      <c r="A84"/>
      <c r="B84" s="44"/>
      <c r="C84"/>
      <c r="D84"/>
      <c r="E84"/>
      <c r="F84"/>
      <c r="G84"/>
      <c r="H84"/>
      <c r="I84"/>
      <c r="J84"/>
      <c r="K84" s="45"/>
      <c r="L84">
        <f t="shared" si="12"/>
        <v>0</v>
      </c>
      <c r="M84" s="10">
        <v>5</v>
      </c>
      <c r="N84" s="10">
        <f>bar!B78</f>
        <v>16</v>
      </c>
      <c r="O84" s="15">
        <f>bar!E7</f>
        <v>-13.999999999999998</v>
      </c>
      <c r="P84" s="15">
        <f>bar!F7</f>
        <v>19</v>
      </c>
      <c r="Q84" s="10">
        <f>bar!H7</f>
        <v>0</v>
      </c>
      <c r="R84" s="16">
        <f t="shared" si="13"/>
        <v>-6.0000000000000001E-3</v>
      </c>
      <c r="S84" s="32">
        <f t="shared" si="14"/>
        <v>-4200</v>
      </c>
      <c r="T84" s="15">
        <f t="shared" si="15"/>
        <v>0</v>
      </c>
      <c r="U84" s="15">
        <f t="shared" si="16"/>
        <v>0</v>
      </c>
      <c r="V84" s="15">
        <f t="shared" si="17"/>
        <v>0</v>
      </c>
      <c r="W84" s="15">
        <f t="shared" si="18"/>
        <v>0</v>
      </c>
    </row>
    <row r="85" spans="1:23" ht="16.75">
      <c r="A85"/>
      <c r="B85" s="21" t="s">
        <v>14</v>
      </c>
      <c r="C85" s="21" t="s">
        <v>77</v>
      </c>
      <c r="D85" s="21" t="s">
        <v>1</v>
      </c>
      <c r="E85" s="26" t="s">
        <v>16</v>
      </c>
      <c r="F85" s="27" t="s">
        <v>15</v>
      </c>
      <c r="G85" s="21" t="s">
        <v>17</v>
      </c>
      <c r="H85" s="22" t="s">
        <v>3</v>
      </c>
      <c r="I85" s="21" t="s">
        <v>19</v>
      </c>
      <c r="J85" s="21" t="s">
        <v>18</v>
      </c>
      <c r="K85" s="21" t="s">
        <v>90</v>
      </c>
      <c r="L85">
        <f t="shared" si="12"/>
        <v>0</v>
      </c>
      <c r="M85" s="10">
        <v>6</v>
      </c>
      <c r="N85" s="10">
        <f>bar!B79</f>
        <v>17</v>
      </c>
      <c r="O85" s="15">
        <f>bar!E8</f>
        <v>-13.999999999999998</v>
      </c>
      <c r="P85" s="15">
        <f>bar!F8</f>
        <v>19</v>
      </c>
      <c r="Q85" s="10">
        <f>bar!H8</f>
        <v>0</v>
      </c>
      <c r="R85" s="16">
        <f t="shared" si="13"/>
        <v>-6.0000000000000001E-3</v>
      </c>
      <c r="S85" s="32">
        <f t="shared" si="14"/>
        <v>-4200</v>
      </c>
      <c r="T85" s="15">
        <f t="shared" si="15"/>
        <v>0</v>
      </c>
      <c r="U85" s="15">
        <f t="shared" si="16"/>
        <v>0</v>
      </c>
      <c r="V85" s="15">
        <f t="shared" si="17"/>
        <v>0</v>
      </c>
      <c r="W85" s="15">
        <f t="shared" si="18"/>
        <v>0</v>
      </c>
    </row>
    <row r="86" spans="1:23" ht="16.75">
      <c r="A86"/>
      <c r="B86" s="23" t="s">
        <v>0</v>
      </c>
      <c r="C86" s="23" t="s">
        <v>0</v>
      </c>
      <c r="D86" s="23" t="s">
        <v>0</v>
      </c>
      <c r="E86" s="28"/>
      <c r="F86" s="29" t="s">
        <v>0</v>
      </c>
      <c r="G86" s="23" t="s">
        <v>0</v>
      </c>
      <c r="H86" s="25"/>
      <c r="I86" s="23" t="s">
        <v>7</v>
      </c>
      <c r="J86" s="23" t="s">
        <v>0</v>
      </c>
      <c r="K86" s="23" t="s">
        <v>0</v>
      </c>
      <c r="L86">
        <f t="shared" si="12"/>
        <v>0</v>
      </c>
      <c r="M86" s="10">
        <v>7</v>
      </c>
      <c r="N86" s="10">
        <f>bar!B80</f>
        <v>18</v>
      </c>
      <c r="O86" s="15">
        <f>bar!E9</f>
        <v>-13.999999999999998</v>
      </c>
      <c r="P86" s="15">
        <f>bar!F9</f>
        <v>19</v>
      </c>
      <c r="Q86" s="10">
        <f>bar!H9</f>
        <v>0</v>
      </c>
      <c r="R86" s="16">
        <f t="shared" si="13"/>
        <v>-6.0000000000000001E-3</v>
      </c>
      <c r="S86" s="32">
        <f t="shared" si="14"/>
        <v>-4200</v>
      </c>
      <c r="T86" s="15">
        <f t="shared" si="15"/>
        <v>0</v>
      </c>
      <c r="U86" s="15">
        <f t="shared" si="16"/>
        <v>0</v>
      </c>
      <c r="V86" s="15">
        <f t="shared" si="17"/>
        <v>0</v>
      </c>
      <c r="W86" s="15">
        <f t="shared" si="18"/>
        <v>0</v>
      </c>
    </row>
    <row r="87" spans="1:23" ht="16.75">
      <c r="A87"/>
      <c r="B87" s="17">
        <f>check!C76</f>
        <v>0</v>
      </c>
      <c r="C87" s="17">
        <f>check!$C$3</f>
        <v>50</v>
      </c>
      <c r="D87" s="17">
        <f>B87-A97/20*B87</f>
        <v>0</v>
      </c>
      <c r="E87" s="17">
        <f>IF(D87=B87,1,check!G77)</f>
        <v>1</v>
      </c>
      <c r="F87" s="18">
        <f>E87*D87</f>
        <v>0</v>
      </c>
      <c r="G87" s="19">
        <f>C87-F87</f>
        <v>50</v>
      </c>
      <c r="H87" s="20">
        <f>DEGREES(ACOS(G87/C87))*2</f>
        <v>0</v>
      </c>
      <c r="I87" s="18">
        <f>B46-L78</f>
        <v>0</v>
      </c>
      <c r="J87" s="18" t="str">
        <f>G70</f>
        <v/>
      </c>
      <c r="K87" s="36" t="str">
        <f>G70</f>
        <v/>
      </c>
      <c r="L87">
        <f t="shared" si="12"/>
        <v>0</v>
      </c>
      <c r="M87" s="10">
        <v>8</v>
      </c>
      <c r="N87" s="10">
        <f>bar!B81</f>
        <v>19</v>
      </c>
      <c r="O87" s="15">
        <f>bar!E10</f>
        <v>-13.999999999999998</v>
      </c>
      <c r="P87" s="15">
        <f>bar!F10</f>
        <v>19</v>
      </c>
      <c r="Q87" s="10">
        <f>bar!H10</f>
        <v>0</v>
      </c>
      <c r="R87" s="16">
        <f t="shared" si="13"/>
        <v>-6.0000000000000001E-3</v>
      </c>
      <c r="S87" s="32">
        <f t="shared" si="14"/>
        <v>-4200</v>
      </c>
      <c r="T87" s="15">
        <f t="shared" si="15"/>
        <v>0</v>
      </c>
      <c r="U87" s="15">
        <f t="shared" si="16"/>
        <v>0</v>
      </c>
      <c r="V87" s="15">
        <f t="shared" si="17"/>
        <v>0</v>
      </c>
      <c r="W87" s="15">
        <f t="shared" si="18"/>
        <v>0</v>
      </c>
    </row>
    <row r="88" spans="1:23" ht="16.75">
      <c r="A88"/>
      <c r="B88" s="44"/>
      <c r="C88"/>
      <c r="D88"/>
      <c r="E88"/>
      <c r="F88"/>
      <c r="G88"/>
      <c r="H88"/>
      <c r="I88"/>
      <c r="J88"/>
      <c r="K88" s="45"/>
      <c r="L88">
        <f t="shared" si="12"/>
        <v>0</v>
      </c>
      <c r="M88" s="10">
        <v>9</v>
      </c>
      <c r="N88" s="10">
        <f>bar!B82</f>
        <v>20</v>
      </c>
      <c r="O88" s="15">
        <f>bar!E11</f>
        <v>-13.999999999999998</v>
      </c>
      <c r="P88" s="15">
        <f>bar!F11</f>
        <v>19</v>
      </c>
      <c r="Q88" s="10">
        <f>bar!H11</f>
        <v>0</v>
      </c>
      <c r="R88" s="16">
        <f t="shared" si="13"/>
        <v>-6.0000000000000001E-3</v>
      </c>
      <c r="S88" s="32">
        <f t="shared" si="14"/>
        <v>-4200</v>
      </c>
      <c r="T88" s="15">
        <f t="shared" si="15"/>
        <v>0</v>
      </c>
      <c r="U88" s="15">
        <f t="shared" si="16"/>
        <v>0</v>
      </c>
      <c r="V88" s="15">
        <f t="shared" si="17"/>
        <v>0</v>
      </c>
      <c r="W88" s="15">
        <f t="shared" si="18"/>
        <v>0</v>
      </c>
    </row>
    <row r="89" spans="1:23" ht="16.75">
      <c r="A89"/>
      <c r="B89" s="21" t="s">
        <v>26</v>
      </c>
      <c r="C89" s="21" t="s">
        <v>21</v>
      </c>
      <c r="D89"/>
      <c r="E89"/>
      <c r="F89"/>
      <c r="G89"/>
      <c r="H89"/>
      <c r="I89"/>
      <c r="J89"/>
      <c r="K89" s="45"/>
      <c r="L89">
        <f t="shared" si="12"/>
        <v>0</v>
      </c>
      <c r="M89" s="10">
        <v>10</v>
      </c>
      <c r="N89" s="10">
        <f>bar!B83</f>
        <v>1</v>
      </c>
      <c r="O89" s="15">
        <f>bar!E12</f>
        <v>-13.999999999999998</v>
      </c>
      <c r="P89" s="15">
        <f>bar!F12</f>
        <v>19</v>
      </c>
      <c r="Q89" s="10">
        <f>bar!H12</f>
        <v>0</v>
      </c>
      <c r="R89" s="16">
        <f t="shared" si="13"/>
        <v>-6.0000000000000001E-3</v>
      </c>
      <c r="S89" s="32">
        <f t="shared" si="14"/>
        <v>-4200</v>
      </c>
      <c r="T89" s="15">
        <f t="shared" si="15"/>
        <v>0</v>
      </c>
      <c r="U89" s="15">
        <f t="shared" si="16"/>
        <v>0</v>
      </c>
      <c r="V89" s="15">
        <f t="shared" si="17"/>
        <v>0</v>
      </c>
      <c r="W89" s="15">
        <f t="shared" si="18"/>
        <v>0</v>
      </c>
    </row>
    <row r="90" spans="1:23" ht="16.75">
      <c r="A90"/>
      <c r="B90" s="23" t="s">
        <v>27</v>
      </c>
      <c r="C90" s="23" t="s">
        <v>28</v>
      </c>
      <c r="D90"/>
      <c r="E90"/>
      <c r="F90"/>
      <c r="G90"/>
      <c r="H90"/>
      <c r="I90"/>
      <c r="J90"/>
      <c r="K90" s="45"/>
      <c r="L90">
        <f t="shared" si="12"/>
        <v>0</v>
      </c>
      <c r="M90" s="10">
        <v>11</v>
      </c>
      <c r="N90" s="10">
        <f>bar!B84</f>
        <v>2</v>
      </c>
      <c r="O90" s="15">
        <f>bar!E13</f>
        <v>-13.999999999999998</v>
      </c>
      <c r="P90" s="15">
        <f>bar!F13</f>
        <v>19</v>
      </c>
      <c r="Q90" s="10">
        <f>bar!H13</f>
        <v>0</v>
      </c>
      <c r="R90" s="16">
        <f t="shared" si="13"/>
        <v>-6.0000000000000001E-3</v>
      </c>
      <c r="S90" s="32">
        <f t="shared" si="14"/>
        <v>-4200</v>
      </c>
      <c r="T90" s="15">
        <f>IF(R90&lt;0,0,Q90*S90)/1000</f>
        <v>0</v>
      </c>
      <c r="U90" s="15">
        <f t="shared" si="16"/>
        <v>0</v>
      </c>
      <c r="V90" s="15">
        <f t="shared" si="17"/>
        <v>0</v>
      </c>
      <c r="W90" s="15">
        <f t="shared" si="18"/>
        <v>0</v>
      </c>
    </row>
    <row r="91" spans="1:23" ht="16.75">
      <c r="A91"/>
      <c r="B91" s="18">
        <f>0.85*B83*I87/1000</f>
        <v>0</v>
      </c>
      <c r="C91" s="18">
        <f>IFERROR(B91*K87/100,0)</f>
        <v>0</v>
      </c>
      <c r="D91"/>
      <c r="E91"/>
      <c r="F91"/>
      <c r="G91"/>
      <c r="H91"/>
      <c r="I91"/>
      <c r="J91"/>
      <c r="K91" s="45"/>
      <c r="L91">
        <f t="shared" si="12"/>
        <v>0</v>
      </c>
      <c r="M91" s="10">
        <v>12</v>
      </c>
      <c r="N91" s="10">
        <f>bar!B85</f>
        <v>3</v>
      </c>
      <c r="O91" s="15">
        <f>bar!E14</f>
        <v>-13.999999999999998</v>
      </c>
      <c r="P91" s="15">
        <f>bar!F14</f>
        <v>19</v>
      </c>
      <c r="Q91" s="10">
        <f>bar!H14</f>
        <v>0</v>
      </c>
      <c r="R91" s="16">
        <f t="shared" si="13"/>
        <v>-6.0000000000000001E-3</v>
      </c>
      <c r="S91" s="32">
        <f t="shared" si="14"/>
        <v>-4200</v>
      </c>
      <c r="T91" s="15">
        <f t="shared" si="15"/>
        <v>0</v>
      </c>
      <c r="U91" s="15">
        <f t="shared" si="16"/>
        <v>0</v>
      </c>
      <c r="V91" s="15">
        <f t="shared" si="17"/>
        <v>0</v>
      </c>
      <c r="W91" s="15">
        <f t="shared" si="18"/>
        <v>0</v>
      </c>
    </row>
    <row r="92" spans="1:23" ht="16.75">
      <c r="A92"/>
      <c r="B92" s="46"/>
      <c r="C92" s="47"/>
      <c r="D92" s="47"/>
      <c r="E92" s="47"/>
      <c r="F92" s="47"/>
      <c r="G92" s="47"/>
      <c r="H92" s="47"/>
      <c r="I92" s="47"/>
      <c r="J92" s="47"/>
      <c r="K92" s="48"/>
      <c r="L92">
        <f t="shared" si="12"/>
        <v>0</v>
      </c>
      <c r="M92" s="10">
        <v>13</v>
      </c>
      <c r="N92" s="10">
        <f>bar!B86</f>
        <v>4</v>
      </c>
      <c r="O92" s="15">
        <f>bar!E15</f>
        <v>-13.999999999999998</v>
      </c>
      <c r="P92" s="15">
        <f>bar!F15</f>
        <v>19</v>
      </c>
      <c r="Q92" s="10">
        <f>bar!H15</f>
        <v>0</v>
      </c>
      <c r="R92" s="16">
        <f t="shared" si="13"/>
        <v>-6.0000000000000001E-3</v>
      </c>
      <c r="S92" s="32">
        <f t="shared" si="14"/>
        <v>-4200</v>
      </c>
      <c r="T92" s="15">
        <f t="shared" si="15"/>
        <v>0</v>
      </c>
      <c r="U92" s="15">
        <f t="shared" si="16"/>
        <v>0</v>
      </c>
      <c r="V92" s="15">
        <f t="shared" si="17"/>
        <v>0</v>
      </c>
      <c r="W92" s="15">
        <f t="shared" si="18"/>
        <v>0</v>
      </c>
    </row>
    <row r="93" spans="1:23" ht="16.75">
      <c r="A93"/>
      <c r="B93"/>
      <c r="C93"/>
      <c r="D93"/>
      <c r="E93"/>
      <c r="F93"/>
      <c r="G93"/>
      <c r="H93"/>
      <c r="I93"/>
      <c r="J93"/>
      <c r="K93"/>
      <c r="L93">
        <f t="shared" si="12"/>
        <v>0</v>
      </c>
      <c r="M93" s="10">
        <v>14</v>
      </c>
      <c r="N93" s="10">
        <f>bar!B87</f>
        <v>5</v>
      </c>
      <c r="O93" s="15">
        <f>bar!E16</f>
        <v>-13.999999999999998</v>
      </c>
      <c r="P93" s="15">
        <f>bar!F16</f>
        <v>19</v>
      </c>
      <c r="Q93" s="10">
        <f>bar!H16</f>
        <v>0</v>
      </c>
      <c r="R93" s="16">
        <f t="shared" si="13"/>
        <v>-6.0000000000000001E-3</v>
      </c>
      <c r="S93" s="32">
        <f t="shared" si="14"/>
        <v>-4200</v>
      </c>
      <c r="T93" s="15">
        <f t="shared" si="15"/>
        <v>0</v>
      </c>
      <c r="U93" s="15">
        <f t="shared" si="16"/>
        <v>0</v>
      </c>
      <c r="V93" s="15">
        <f t="shared" si="17"/>
        <v>0</v>
      </c>
      <c r="W93" s="15">
        <f t="shared" si="18"/>
        <v>0</v>
      </c>
    </row>
    <row r="94" spans="1:23" ht="16.75">
      <c r="A94"/>
      <c r="B94" t="s">
        <v>47</v>
      </c>
      <c r="C94"/>
      <c r="D94"/>
      <c r="E94"/>
      <c r="F94"/>
      <c r="G94"/>
      <c r="H94"/>
      <c r="I94"/>
      <c r="J94"/>
      <c r="K94"/>
      <c r="L94">
        <f t="shared" si="12"/>
        <v>0</v>
      </c>
      <c r="M94" s="10">
        <v>15</v>
      </c>
      <c r="N94" s="10">
        <f>bar!B88</f>
        <v>6</v>
      </c>
      <c r="O94" s="15">
        <f>bar!E17</f>
        <v>-13.999999999999998</v>
      </c>
      <c r="P94" s="15">
        <f>bar!F17</f>
        <v>19</v>
      </c>
      <c r="Q94" s="10">
        <f>bar!H17</f>
        <v>0</v>
      </c>
      <c r="R94" s="16">
        <f t="shared" si="13"/>
        <v>-6.0000000000000001E-3</v>
      </c>
      <c r="S94" s="32">
        <f t="shared" si="14"/>
        <v>-4200</v>
      </c>
      <c r="T94" s="15">
        <f t="shared" si="15"/>
        <v>0</v>
      </c>
      <c r="U94" s="15">
        <f t="shared" si="16"/>
        <v>0</v>
      </c>
      <c r="V94" s="15">
        <f t="shared" si="17"/>
        <v>0</v>
      </c>
      <c r="W94" s="15">
        <f t="shared" si="18"/>
        <v>0</v>
      </c>
    </row>
    <row r="95" spans="1:23" ht="16.75">
      <c r="A95"/>
      <c r="B95" s="21" t="s">
        <v>48</v>
      </c>
      <c r="C95" s="21" t="s">
        <v>49</v>
      </c>
      <c r="D95" s="100" t="s">
        <v>58</v>
      </c>
      <c r="E95"/>
      <c r="F95"/>
      <c r="G95"/>
      <c r="H95"/>
      <c r="I95"/>
      <c r="J95"/>
      <c r="K95"/>
      <c r="L95">
        <f t="shared" si="12"/>
        <v>0</v>
      </c>
      <c r="M95" s="10">
        <v>16</v>
      </c>
      <c r="N95" s="10">
        <f>bar!B89</f>
        <v>7</v>
      </c>
      <c r="O95" s="15">
        <f>bar!E18</f>
        <v>-13.999999999999998</v>
      </c>
      <c r="P95" s="15">
        <f>bar!F18</f>
        <v>19</v>
      </c>
      <c r="Q95" s="10">
        <f>bar!H18</f>
        <v>0</v>
      </c>
      <c r="R95" s="16">
        <f t="shared" si="13"/>
        <v>-6.0000000000000001E-3</v>
      </c>
      <c r="S95" s="32">
        <f t="shared" si="14"/>
        <v>-4200</v>
      </c>
      <c r="T95" s="15">
        <f t="shared" si="15"/>
        <v>0</v>
      </c>
      <c r="U95" s="15">
        <f t="shared" si="16"/>
        <v>0</v>
      </c>
      <c r="V95" s="15">
        <f t="shared" si="17"/>
        <v>0</v>
      </c>
      <c r="W95" s="15">
        <f t="shared" si="18"/>
        <v>0</v>
      </c>
    </row>
    <row r="96" spans="1:23" ht="16.75">
      <c r="A96"/>
      <c r="B96" s="23" t="s">
        <v>28</v>
      </c>
      <c r="C96" s="23" t="s">
        <v>27</v>
      </c>
      <c r="D96" s="101"/>
      <c r="E96"/>
      <c r="F96"/>
      <c r="G96"/>
      <c r="H96"/>
      <c r="I96"/>
      <c r="J96"/>
      <c r="K96"/>
      <c r="L96">
        <f t="shared" si="12"/>
        <v>0</v>
      </c>
      <c r="M96" s="10">
        <v>17</v>
      </c>
      <c r="N96" s="10">
        <f>bar!B90</f>
        <v>8</v>
      </c>
      <c r="O96" s="15">
        <f>bar!E19</f>
        <v>-13.999999999999998</v>
      </c>
      <c r="P96" s="15">
        <f>bar!F19</f>
        <v>19</v>
      </c>
      <c r="Q96" s="10">
        <f>bar!H19</f>
        <v>0</v>
      </c>
      <c r="R96" s="16">
        <f t="shared" si="13"/>
        <v>-6.0000000000000001E-3</v>
      </c>
      <c r="S96" s="32">
        <f t="shared" si="14"/>
        <v>-4200</v>
      </c>
      <c r="T96" s="15">
        <f t="shared" si="15"/>
        <v>0</v>
      </c>
      <c r="U96" s="15">
        <f t="shared" si="16"/>
        <v>0</v>
      </c>
      <c r="V96" s="15">
        <f t="shared" si="17"/>
        <v>0</v>
      </c>
      <c r="W96" s="15">
        <f t="shared" si="18"/>
        <v>0</v>
      </c>
    </row>
    <row r="97" spans="1:23" ht="20.149999999999999">
      <c r="A97">
        <f>D1</f>
        <v>20</v>
      </c>
      <c r="B97" s="37">
        <f>C91+V78+W78</f>
        <v>-8.8817841970012523E-16</v>
      </c>
      <c r="C97" s="37">
        <f>B91+T78+U78</f>
        <v>-143.64000000000001</v>
      </c>
      <c r="D97" s="51">
        <f>K83</f>
        <v>0.9</v>
      </c>
      <c r="E97"/>
      <c r="F97"/>
      <c r="G97"/>
      <c r="H97"/>
      <c r="I97"/>
      <c r="J97"/>
      <c r="K97"/>
      <c r="L97">
        <f t="shared" si="12"/>
        <v>0</v>
      </c>
      <c r="M97" s="10">
        <v>18</v>
      </c>
      <c r="N97" s="10">
        <f>bar!B91</f>
        <v>9</v>
      </c>
      <c r="O97" s="15">
        <f>bar!E20</f>
        <v>-13.999999999999998</v>
      </c>
      <c r="P97" s="15">
        <f>bar!F20</f>
        <v>19</v>
      </c>
      <c r="Q97" s="10">
        <f>bar!H20</f>
        <v>0</v>
      </c>
      <c r="R97" s="16">
        <f t="shared" si="13"/>
        <v>-6.0000000000000001E-3</v>
      </c>
      <c r="S97" s="32">
        <f t="shared" si="14"/>
        <v>-4200</v>
      </c>
      <c r="T97" s="15">
        <f t="shared" si="15"/>
        <v>0</v>
      </c>
      <c r="U97" s="15">
        <f t="shared" si="16"/>
        <v>0</v>
      </c>
      <c r="V97" s="15">
        <f t="shared" si="17"/>
        <v>0</v>
      </c>
      <c r="W97" s="15">
        <f t="shared" si="18"/>
        <v>0</v>
      </c>
    </row>
    <row r="98" spans="1:23" ht="16.75">
      <c r="A98"/>
      <c r="B98"/>
      <c r="C98"/>
      <c r="D98"/>
      <c r="E98"/>
      <c r="F98"/>
      <c r="G98"/>
      <c r="H98"/>
      <c r="I98"/>
      <c r="J98"/>
      <c r="K98"/>
      <c r="L98">
        <f t="shared" si="12"/>
        <v>0</v>
      </c>
      <c r="M98" s="10">
        <v>19</v>
      </c>
      <c r="N98" s="10">
        <f>bar!B92</f>
        <v>10</v>
      </c>
      <c r="O98" s="15">
        <f>bar!E21</f>
        <v>-13.999999999999998</v>
      </c>
      <c r="P98" s="15">
        <f>bar!F21</f>
        <v>19</v>
      </c>
      <c r="Q98" s="10">
        <f>bar!H21</f>
        <v>0</v>
      </c>
      <c r="R98" s="16">
        <f t="shared" si="13"/>
        <v>-6.0000000000000001E-3</v>
      </c>
      <c r="S98" s="32">
        <f t="shared" si="14"/>
        <v>-4200</v>
      </c>
      <c r="T98" s="15">
        <f t="shared" si="15"/>
        <v>0</v>
      </c>
      <c r="U98" s="15">
        <f t="shared" si="16"/>
        <v>0</v>
      </c>
      <c r="V98" s="15">
        <f t="shared" si="17"/>
        <v>0</v>
      </c>
      <c r="W98" s="15">
        <f t="shared" si="18"/>
        <v>0</v>
      </c>
    </row>
    <row r="99" spans="1:23" ht="16.75">
      <c r="A99"/>
      <c r="B99"/>
      <c r="C99"/>
      <c r="D99"/>
      <c r="E99"/>
      <c r="F99"/>
      <c r="G99"/>
      <c r="H99"/>
      <c r="I99"/>
      <c r="J99"/>
      <c r="K99"/>
      <c r="L99">
        <f t="shared" si="12"/>
        <v>0</v>
      </c>
      <c r="M99" s="10">
        <v>20</v>
      </c>
      <c r="N99" s="10">
        <f>bar!B93</f>
        <v>11</v>
      </c>
      <c r="O99" s="15">
        <f>bar!E22</f>
        <v>-13.999999999999998</v>
      </c>
      <c r="P99" s="15">
        <f>bar!F22</f>
        <v>19</v>
      </c>
      <c r="Q99" s="10">
        <f>bar!H22</f>
        <v>0</v>
      </c>
      <c r="R99" s="16">
        <f t="shared" si="13"/>
        <v>-6.0000000000000001E-3</v>
      </c>
      <c r="S99" s="32">
        <f t="shared" si="14"/>
        <v>-4200</v>
      </c>
      <c r="T99" s="15">
        <f t="shared" si="15"/>
        <v>0</v>
      </c>
      <c r="U99" s="15">
        <f t="shared" si="16"/>
        <v>0</v>
      </c>
      <c r="V99" s="15">
        <f t="shared" si="17"/>
        <v>0</v>
      </c>
      <c r="W99" s="15">
        <f t="shared" si="18"/>
        <v>0</v>
      </c>
    </row>
    <row r="100" spans="1:23" ht="16.75">
      <c r="A100"/>
      <c r="B100"/>
      <c r="C100"/>
      <c r="D100"/>
      <c r="E100"/>
      <c r="F100"/>
      <c r="G100"/>
      <c r="H100"/>
      <c r="I100"/>
      <c r="J100"/>
      <c r="K100"/>
      <c r="L100">
        <f t="shared" si="12"/>
        <v>0</v>
      </c>
      <c r="M100" s="10">
        <v>21</v>
      </c>
      <c r="N100" s="10">
        <f>bar!B94</f>
        <v>12</v>
      </c>
      <c r="O100" s="15">
        <f>bar!E23</f>
        <v>-4.6666666666666652</v>
      </c>
      <c r="P100" s="15">
        <f>bar!F23</f>
        <v>19</v>
      </c>
      <c r="Q100" s="10">
        <f>bar!H23</f>
        <v>2.85</v>
      </c>
      <c r="R100" s="16">
        <f t="shared" si="13"/>
        <v>-6.0000000000000001E-3</v>
      </c>
      <c r="S100" s="32">
        <f t="shared" si="14"/>
        <v>-4200</v>
      </c>
      <c r="T100" s="15">
        <f t="shared" si="15"/>
        <v>0</v>
      </c>
      <c r="U100" s="15">
        <f t="shared" si="16"/>
        <v>-11.97</v>
      </c>
      <c r="V100" s="15">
        <f t="shared" si="17"/>
        <v>0</v>
      </c>
      <c r="W100" s="15">
        <f t="shared" si="18"/>
        <v>-2.2743000000000002</v>
      </c>
    </row>
    <row r="101" spans="1:23" ht="16.75">
      <c r="A101"/>
      <c r="B101"/>
      <c r="C101"/>
      <c r="D101"/>
      <c r="E101"/>
      <c r="F101"/>
      <c r="G101"/>
      <c r="H101"/>
      <c r="I101"/>
      <c r="J101"/>
      <c r="K101"/>
      <c r="L101">
        <f t="shared" si="12"/>
        <v>0</v>
      </c>
      <c r="M101" s="10">
        <v>22</v>
      </c>
      <c r="N101" s="10">
        <f>bar!B95</f>
        <v>13</v>
      </c>
      <c r="O101" s="15">
        <f>bar!E24</f>
        <v>-13.999999999999998</v>
      </c>
      <c r="P101" s="15">
        <f>bar!F24</f>
        <v>19</v>
      </c>
      <c r="Q101" s="10">
        <f>bar!H24</f>
        <v>0</v>
      </c>
      <c r="R101" s="16">
        <f t="shared" si="13"/>
        <v>-6.0000000000000001E-3</v>
      </c>
      <c r="S101" s="32">
        <f t="shared" si="14"/>
        <v>-4200</v>
      </c>
      <c r="T101" s="15">
        <f t="shared" si="15"/>
        <v>0</v>
      </c>
      <c r="U101" s="15">
        <f t="shared" si="16"/>
        <v>0</v>
      </c>
      <c r="V101" s="15">
        <f t="shared" si="17"/>
        <v>0</v>
      </c>
      <c r="W101" s="15">
        <f t="shared" si="18"/>
        <v>0</v>
      </c>
    </row>
    <row r="102" spans="1:23" ht="16.75">
      <c r="A102"/>
      <c r="B102"/>
      <c r="C102"/>
      <c r="D102"/>
      <c r="E102"/>
      <c r="F102"/>
      <c r="G102"/>
      <c r="H102"/>
      <c r="I102"/>
      <c r="J102"/>
      <c r="K102"/>
      <c r="L102">
        <f t="shared" si="12"/>
        <v>0</v>
      </c>
      <c r="M102" s="10">
        <v>23</v>
      </c>
      <c r="N102" s="10">
        <f>bar!B96</f>
        <v>14</v>
      </c>
      <c r="O102" s="15">
        <f>bar!E25</f>
        <v>-13.999999999999998</v>
      </c>
      <c r="P102" s="15">
        <f>bar!F25</f>
        <v>19</v>
      </c>
      <c r="Q102" s="10">
        <f>bar!H25</f>
        <v>0</v>
      </c>
      <c r="R102" s="16">
        <f t="shared" si="13"/>
        <v>-6.0000000000000001E-3</v>
      </c>
      <c r="S102" s="32">
        <f t="shared" si="14"/>
        <v>-4200</v>
      </c>
      <c r="T102" s="15">
        <f t="shared" si="15"/>
        <v>0</v>
      </c>
      <c r="U102" s="15">
        <f t="shared" si="16"/>
        <v>0</v>
      </c>
      <c r="V102" s="15">
        <f t="shared" si="17"/>
        <v>0</v>
      </c>
      <c r="W102" s="15">
        <f t="shared" si="18"/>
        <v>0</v>
      </c>
    </row>
    <row r="103" spans="1:23" ht="16.75">
      <c r="A103"/>
      <c r="B103"/>
      <c r="C103"/>
      <c r="D103"/>
      <c r="E103"/>
      <c r="F103"/>
      <c r="G103"/>
      <c r="H103"/>
      <c r="I103"/>
      <c r="J103"/>
      <c r="K103"/>
      <c r="L103">
        <f t="shared" si="12"/>
        <v>0</v>
      </c>
      <c r="M103" s="10">
        <v>24</v>
      </c>
      <c r="N103" s="10">
        <f>bar!B97</f>
        <v>15</v>
      </c>
      <c r="O103" s="15">
        <f>bar!E26</f>
        <v>-4.666666666666667</v>
      </c>
      <c r="P103" s="15">
        <f>bar!F26</f>
        <v>-19</v>
      </c>
      <c r="Q103" s="10">
        <f>bar!H26</f>
        <v>2.85</v>
      </c>
      <c r="R103" s="16">
        <f t="shared" si="13"/>
        <v>-6.0000000000000001E-3</v>
      </c>
      <c r="S103" s="32">
        <f t="shared" si="14"/>
        <v>-4200</v>
      </c>
      <c r="T103" s="15">
        <f t="shared" si="15"/>
        <v>0</v>
      </c>
      <c r="U103" s="15">
        <f t="shared" si="16"/>
        <v>-11.97</v>
      </c>
      <c r="V103" s="15">
        <f t="shared" si="17"/>
        <v>0</v>
      </c>
      <c r="W103" s="15">
        <f t="shared" si="18"/>
        <v>2.2743000000000002</v>
      </c>
    </row>
    <row r="104" spans="1:23" ht="16.75">
      <c r="A104"/>
      <c r="B104"/>
      <c r="C104"/>
      <c r="D104"/>
      <c r="E104"/>
      <c r="F104"/>
      <c r="G104"/>
      <c r="H104"/>
      <c r="I104"/>
      <c r="J104"/>
      <c r="K104"/>
      <c r="L104">
        <f t="shared" si="12"/>
        <v>0</v>
      </c>
      <c r="M104" s="10">
        <v>25</v>
      </c>
      <c r="N104" s="10">
        <f>bar!B98</f>
        <v>16</v>
      </c>
      <c r="O104" s="15">
        <f>bar!E27</f>
        <v>-13.999999999999998</v>
      </c>
      <c r="P104" s="15">
        <f>bar!F27</f>
        <v>19</v>
      </c>
      <c r="Q104" s="10">
        <f>bar!H27</f>
        <v>0</v>
      </c>
      <c r="R104" s="16">
        <f t="shared" si="13"/>
        <v>-6.0000000000000001E-3</v>
      </c>
      <c r="S104" s="32">
        <f t="shared" si="14"/>
        <v>-4200</v>
      </c>
      <c r="T104" s="15">
        <f t="shared" si="15"/>
        <v>0</v>
      </c>
      <c r="U104" s="15">
        <f t="shared" si="16"/>
        <v>0</v>
      </c>
      <c r="V104" s="15">
        <f t="shared" si="17"/>
        <v>0</v>
      </c>
      <c r="W104" s="15">
        <f t="shared" si="18"/>
        <v>0</v>
      </c>
    </row>
    <row r="105" spans="1:23" ht="16.75">
      <c r="A105"/>
      <c r="B105"/>
      <c r="C105"/>
      <c r="D105"/>
      <c r="E105"/>
      <c r="F105"/>
      <c r="G105"/>
      <c r="H105"/>
      <c r="I105"/>
      <c r="J105"/>
      <c r="K105"/>
      <c r="L105">
        <f t="shared" si="12"/>
        <v>0</v>
      </c>
      <c r="M105" s="10">
        <v>26</v>
      </c>
      <c r="N105" s="10">
        <f>bar!B99</f>
        <v>17</v>
      </c>
      <c r="O105" s="15">
        <f>bar!E28</f>
        <v>-13.999999999999998</v>
      </c>
      <c r="P105" s="15">
        <f>bar!F28</f>
        <v>19</v>
      </c>
      <c r="Q105" s="10">
        <f>bar!H28</f>
        <v>0</v>
      </c>
      <c r="R105" s="16">
        <f t="shared" si="13"/>
        <v>-6.0000000000000001E-3</v>
      </c>
      <c r="S105" s="32">
        <f t="shared" si="14"/>
        <v>-4200</v>
      </c>
      <c r="T105" s="15">
        <f t="shared" si="15"/>
        <v>0</v>
      </c>
      <c r="U105" s="15">
        <f t="shared" si="16"/>
        <v>0</v>
      </c>
      <c r="V105" s="15">
        <f t="shared" si="17"/>
        <v>0</v>
      </c>
      <c r="W105" s="15">
        <f t="shared" si="18"/>
        <v>0</v>
      </c>
    </row>
    <row r="106" spans="1:23" ht="16.75">
      <c r="A106"/>
      <c r="B106"/>
      <c r="C106"/>
      <c r="D106"/>
      <c r="E106"/>
      <c r="F106"/>
      <c r="G106"/>
      <c r="H106"/>
      <c r="I106"/>
      <c r="J106"/>
      <c r="K106"/>
      <c r="L106">
        <f t="shared" si="12"/>
        <v>0</v>
      </c>
      <c r="M106" s="10">
        <v>27</v>
      </c>
      <c r="N106" s="10">
        <f>bar!B100</f>
        <v>18</v>
      </c>
      <c r="O106" s="15">
        <f>bar!E29</f>
        <v>-13.999999999999998</v>
      </c>
      <c r="P106" s="15">
        <f>bar!F29</f>
        <v>19</v>
      </c>
      <c r="Q106" s="10">
        <f>bar!H29</f>
        <v>0</v>
      </c>
      <c r="R106" s="16">
        <f t="shared" si="13"/>
        <v>-6.0000000000000001E-3</v>
      </c>
      <c r="S106" s="32">
        <f t="shared" si="14"/>
        <v>-4200</v>
      </c>
      <c r="T106" s="15">
        <f t="shared" si="15"/>
        <v>0</v>
      </c>
      <c r="U106" s="15">
        <f t="shared" si="16"/>
        <v>0</v>
      </c>
      <c r="V106" s="15">
        <f t="shared" si="17"/>
        <v>0</v>
      </c>
      <c r="W106" s="15">
        <f t="shared" si="18"/>
        <v>0</v>
      </c>
    </row>
    <row r="107" spans="1:23" ht="16.75">
      <c r="A107"/>
      <c r="B107"/>
      <c r="C107"/>
      <c r="D107"/>
      <c r="E107"/>
      <c r="F107"/>
      <c r="G107"/>
      <c r="H107"/>
      <c r="I107"/>
      <c r="J107"/>
      <c r="K107"/>
      <c r="L107">
        <f t="shared" si="12"/>
        <v>0</v>
      </c>
      <c r="M107" s="10">
        <v>28</v>
      </c>
      <c r="N107" s="10">
        <f>bar!B101</f>
        <v>19</v>
      </c>
      <c r="O107" s="15">
        <f>bar!E30</f>
        <v>-13.999999999999998</v>
      </c>
      <c r="P107" s="15">
        <f>bar!F30</f>
        <v>19</v>
      </c>
      <c r="Q107" s="10">
        <f>bar!H30</f>
        <v>0</v>
      </c>
      <c r="R107" s="16">
        <f t="shared" si="13"/>
        <v>-6.0000000000000001E-3</v>
      </c>
      <c r="S107" s="32">
        <f t="shared" si="14"/>
        <v>-4200</v>
      </c>
      <c r="T107" s="15">
        <f t="shared" si="15"/>
        <v>0</v>
      </c>
      <c r="U107" s="15">
        <f t="shared" si="16"/>
        <v>0</v>
      </c>
      <c r="V107" s="15">
        <f t="shared" si="17"/>
        <v>0</v>
      </c>
      <c r="W107" s="15">
        <f t="shared" si="18"/>
        <v>0</v>
      </c>
    </row>
    <row r="108" spans="1:23" ht="16.75">
      <c r="A108"/>
      <c r="B108"/>
      <c r="C108"/>
      <c r="D108"/>
      <c r="E108"/>
      <c r="F108"/>
      <c r="G108"/>
      <c r="H108"/>
      <c r="I108"/>
      <c r="J108"/>
      <c r="K108"/>
      <c r="L108">
        <f t="shared" si="12"/>
        <v>0</v>
      </c>
      <c r="M108" s="10">
        <v>29</v>
      </c>
      <c r="N108" s="10">
        <f>bar!B102</f>
        <v>20</v>
      </c>
      <c r="O108" s="15">
        <f>bar!E31</f>
        <v>-13.999999999999998</v>
      </c>
      <c r="P108" s="15">
        <f>bar!F31</f>
        <v>19</v>
      </c>
      <c r="Q108" s="10">
        <f>bar!H31</f>
        <v>0</v>
      </c>
      <c r="R108" s="16">
        <f t="shared" si="13"/>
        <v>-6.0000000000000001E-3</v>
      </c>
      <c r="S108" s="32">
        <f t="shared" si="14"/>
        <v>-4200</v>
      </c>
      <c r="T108" s="15">
        <f t="shared" si="15"/>
        <v>0</v>
      </c>
      <c r="U108" s="15">
        <f t="shared" si="16"/>
        <v>0</v>
      </c>
      <c r="V108" s="15">
        <f t="shared" si="17"/>
        <v>0</v>
      </c>
      <c r="W108" s="15">
        <f t="shared" si="18"/>
        <v>0</v>
      </c>
    </row>
    <row r="109" spans="1:23" ht="16.75">
      <c r="A109"/>
      <c r="B109"/>
      <c r="C109"/>
      <c r="D109"/>
      <c r="E109"/>
      <c r="F109"/>
      <c r="G109"/>
      <c r="H109"/>
      <c r="I109"/>
      <c r="J109"/>
      <c r="K109"/>
      <c r="L109">
        <f t="shared" si="12"/>
        <v>0</v>
      </c>
      <c r="M109" s="10">
        <v>30</v>
      </c>
      <c r="N109" s="10">
        <f>bar!B103</f>
        <v>1</v>
      </c>
      <c r="O109" s="15">
        <f>bar!E32</f>
        <v>-13.999999999999998</v>
      </c>
      <c r="P109" s="15">
        <f>bar!F32</f>
        <v>19</v>
      </c>
      <c r="Q109" s="10">
        <f>bar!H32</f>
        <v>0</v>
      </c>
      <c r="R109" s="16">
        <f t="shared" si="13"/>
        <v>-6.0000000000000001E-3</v>
      </c>
      <c r="S109" s="32">
        <f t="shared" si="14"/>
        <v>-4200</v>
      </c>
      <c r="T109" s="15">
        <f t="shared" si="15"/>
        <v>0</v>
      </c>
      <c r="U109" s="15">
        <f t="shared" si="16"/>
        <v>0</v>
      </c>
      <c r="V109" s="15">
        <f t="shared" si="17"/>
        <v>0</v>
      </c>
      <c r="W109" s="15">
        <f t="shared" si="18"/>
        <v>0</v>
      </c>
    </row>
    <row r="110" spans="1:23" ht="16.75">
      <c r="A110"/>
      <c r="B110"/>
      <c r="C110"/>
      <c r="D110"/>
      <c r="E110"/>
      <c r="F110"/>
      <c r="G110"/>
      <c r="H110"/>
      <c r="I110"/>
      <c r="J110"/>
      <c r="K110"/>
      <c r="L110">
        <f t="shared" si="12"/>
        <v>0</v>
      </c>
      <c r="M110" s="10">
        <v>31</v>
      </c>
      <c r="N110" s="10">
        <f>bar!B104</f>
        <v>2</v>
      </c>
      <c r="O110" s="15">
        <f>bar!E33</f>
        <v>-13.999999999999998</v>
      </c>
      <c r="P110" s="15">
        <f>bar!F33</f>
        <v>19</v>
      </c>
      <c r="Q110" s="10">
        <f>bar!H33</f>
        <v>0</v>
      </c>
      <c r="R110" s="16">
        <f t="shared" si="13"/>
        <v>-6.0000000000000001E-3</v>
      </c>
      <c r="S110" s="32">
        <f t="shared" si="14"/>
        <v>-4200</v>
      </c>
      <c r="T110" s="15">
        <f t="shared" si="15"/>
        <v>0</v>
      </c>
      <c r="U110" s="15">
        <f t="shared" si="16"/>
        <v>0</v>
      </c>
      <c r="V110" s="15">
        <f t="shared" si="17"/>
        <v>0</v>
      </c>
      <c r="W110" s="15">
        <f t="shared" si="18"/>
        <v>0</v>
      </c>
    </row>
    <row r="111" spans="1:23" ht="16.75">
      <c r="A111"/>
      <c r="B111"/>
      <c r="C111"/>
      <c r="D111"/>
      <c r="E111"/>
      <c r="F111"/>
      <c r="G111"/>
      <c r="H111"/>
      <c r="I111"/>
      <c r="J111"/>
      <c r="K111"/>
      <c r="L111">
        <f t="shared" si="12"/>
        <v>0</v>
      </c>
      <c r="M111" s="10">
        <v>32</v>
      </c>
      <c r="N111" s="10">
        <f>bar!B105</f>
        <v>3</v>
      </c>
      <c r="O111" s="15">
        <f>bar!E34</f>
        <v>-13.999999999999998</v>
      </c>
      <c r="P111" s="15">
        <f>bar!F34</f>
        <v>19</v>
      </c>
      <c r="Q111" s="10">
        <f>bar!H34</f>
        <v>0</v>
      </c>
      <c r="R111" s="16">
        <f t="shared" si="13"/>
        <v>-6.0000000000000001E-3</v>
      </c>
      <c r="S111" s="32">
        <f t="shared" si="14"/>
        <v>-4200</v>
      </c>
      <c r="T111" s="15">
        <f t="shared" si="15"/>
        <v>0</v>
      </c>
      <c r="U111" s="15">
        <f t="shared" si="16"/>
        <v>0</v>
      </c>
      <c r="V111" s="15">
        <f t="shared" si="17"/>
        <v>0</v>
      </c>
      <c r="W111" s="15">
        <f t="shared" si="18"/>
        <v>0</v>
      </c>
    </row>
    <row r="112" spans="1:23" ht="16.75">
      <c r="A112"/>
      <c r="B112"/>
      <c r="C112"/>
      <c r="D112"/>
      <c r="E112"/>
      <c r="F112"/>
      <c r="G112"/>
      <c r="H112"/>
      <c r="I112"/>
      <c r="J112"/>
      <c r="K112"/>
      <c r="L112">
        <f t="shared" si="12"/>
        <v>0</v>
      </c>
      <c r="M112" s="10">
        <v>33</v>
      </c>
      <c r="N112" s="10">
        <f>bar!B106</f>
        <v>4</v>
      </c>
      <c r="O112" s="15">
        <f>bar!E35</f>
        <v>-13.999999999999998</v>
      </c>
      <c r="P112" s="15">
        <f>bar!F35</f>
        <v>19</v>
      </c>
      <c r="Q112" s="10">
        <f>bar!H35</f>
        <v>0</v>
      </c>
      <c r="R112" s="16">
        <f t="shared" si="13"/>
        <v>-6.0000000000000001E-3</v>
      </c>
      <c r="S112" s="32">
        <f t="shared" si="14"/>
        <v>-4200</v>
      </c>
      <c r="T112" s="15">
        <f t="shared" si="15"/>
        <v>0</v>
      </c>
      <c r="U112" s="15">
        <f t="shared" si="16"/>
        <v>0</v>
      </c>
      <c r="V112" s="15">
        <f t="shared" si="17"/>
        <v>0</v>
      </c>
      <c r="W112" s="15">
        <f t="shared" si="18"/>
        <v>0</v>
      </c>
    </row>
    <row r="113" spans="1:23" ht="16.75">
      <c r="A113"/>
      <c r="B113"/>
      <c r="C113"/>
      <c r="D113"/>
      <c r="E113"/>
      <c r="F113"/>
      <c r="G113"/>
      <c r="H113"/>
      <c r="I113"/>
      <c r="J113"/>
      <c r="K113"/>
      <c r="L113">
        <f t="shared" si="12"/>
        <v>0</v>
      </c>
      <c r="M113" s="10">
        <v>34</v>
      </c>
      <c r="N113" s="10">
        <f>bar!B107</f>
        <v>5</v>
      </c>
      <c r="O113" s="15">
        <f>bar!E36</f>
        <v>-13.999999999999998</v>
      </c>
      <c r="P113" s="15">
        <f>bar!F36</f>
        <v>19</v>
      </c>
      <c r="Q113" s="10">
        <f>bar!H36</f>
        <v>0</v>
      </c>
      <c r="R113" s="16">
        <f t="shared" si="13"/>
        <v>-6.0000000000000001E-3</v>
      </c>
      <c r="S113" s="32">
        <f t="shared" si="14"/>
        <v>-4200</v>
      </c>
      <c r="T113" s="15">
        <f t="shared" si="15"/>
        <v>0</v>
      </c>
      <c r="U113" s="15">
        <f t="shared" si="16"/>
        <v>0</v>
      </c>
      <c r="V113" s="15">
        <f t="shared" si="17"/>
        <v>0</v>
      </c>
      <c r="W113" s="15">
        <f t="shared" si="18"/>
        <v>0</v>
      </c>
    </row>
    <row r="114" spans="1:23" ht="16.75">
      <c r="A114"/>
      <c r="B114"/>
      <c r="C114"/>
      <c r="D114"/>
      <c r="E114"/>
      <c r="F114"/>
      <c r="G114"/>
      <c r="H114"/>
      <c r="I114"/>
      <c r="J114"/>
      <c r="K114"/>
      <c r="L114">
        <f t="shared" si="12"/>
        <v>0</v>
      </c>
      <c r="M114" s="10">
        <v>35</v>
      </c>
      <c r="N114" s="10">
        <f>bar!B108</f>
        <v>6</v>
      </c>
      <c r="O114" s="15">
        <f>bar!E37</f>
        <v>-13.999999999999998</v>
      </c>
      <c r="P114" s="15">
        <f>bar!F37</f>
        <v>19</v>
      </c>
      <c r="Q114" s="10">
        <f>bar!H37</f>
        <v>0</v>
      </c>
      <c r="R114" s="16">
        <f t="shared" si="13"/>
        <v>-6.0000000000000001E-3</v>
      </c>
      <c r="S114" s="32">
        <f t="shared" si="14"/>
        <v>-4200</v>
      </c>
      <c r="T114" s="15">
        <f t="shared" si="15"/>
        <v>0</v>
      </c>
      <c r="U114" s="15">
        <f t="shared" si="16"/>
        <v>0</v>
      </c>
      <c r="V114" s="15">
        <f t="shared" si="17"/>
        <v>0</v>
      </c>
      <c r="W114" s="15">
        <f t="shared" si="18"/>
        <v>0</v>
      </c>
    </row>
    <row r="115" spans="1:23" ht="16.75">
      <c r="A115"/>
      <c r="B115"/>
      <c r="C115"/>
      <c r="D115"/>
      <c r="E115"/>
      <c r="F115"/>
      <c r="G115"/>
      <c r="H115"/>
      <c r="I115"/>
      <c r="J115"/>
      <c r="K115"/>
      <c r="L115">
        <f t="shared" si="12"/>
        <v>0</v>
      </c>
      <c r="M115" s="10">
        <v>36</v>
      </c>
      <c r="N115" s="10">
        <f>bar!B109</f>
        <v>7</v>
      </c>
      <c r="O115" s="15">
        <f>bar!E38</f>
        <v>-13.999999999999998</v>
      </c>
      <c r="P115" s="15">
        <f>bar!F38</f>
        <v>19</v>
      </c>
      <c r="Q115" s="10">
        <f>bar!H38</f>
        <v>0</v>
      </c>
      <c r="R115" s="16">
        <f t="shared" si="13"/>
        <v>-6.0000000000000001E-3</v>
      </c>
      <c r="S115" s="32">
        <f t="shared" si="14"/>
        <v>-4200</v>
      </c>
      <c r="T115" s="15">
        <f t="shared" si="15"/>
        <v>0</v>
      </c>
      <c r="U115" s="15">
        <f t="shared" si="16"/>
        <v>0</v>
      </c>
      <c r="V115" s="15">
        <f t="shared" si="17"/>
        <v>0</v>
      </c>
      <c r="W115" s="15">
        <f t="shared" si="18"/>
        <v>0</v>
      </c>
    </row>
    <row r="116" spans="1:23" ht="16.75">
      <c r="A116"/>
      <c r="B116"/>
      <c r="C116"/>
      <c r="D116"/>
      <c r="E116"/>
      <c r="F116"/>
      <c r="G116"/>
      <c r="H116"/>
      <c r="I116"/>
      <c r="J116"/>
      <c r="K116"/>
      <c r="L116">
        <f t="shared" si="12"/>
        <v>0</v>
      </c>
      <c r="M116" s="10">
        <v>37</v>
      </c>
      <c r="N116" s="10">
        <f>bar!B110</f>
        <v>8</v>
      </c>
      <c r="O116" s="15">
        <f>bar!E39</f>
        <v>-13.999999999999998</v>
      </c>
      <c r="P116" s="15">
        <f>bar!F39</f>
        <v>19</v>
      </c>
      <c r="Q116" s="10">
        <f>bar!H39</f>
        <v>0</v>
      </c>
      <c r="R116" s="16">
        <f t="shared" si="13"/>
        <v>-6.0000000000000001E-3</v>
      </c>
      <c r="S116" s="32">
        <f t="shared" si="14"/>
        <v>-4200</v>
      </c>
      <c r="T116" s="15">
        <f t="shared" si="15"/>
        <v>0</v>
      </c>
      <c r="U116" s="15">
        <f t="shared" si="16"/>
        <v>0</v>
      </c>
      <c r="V116" s="15">
        <f t="shared" si="17"/>
        <v>0</v>
      </c>
      <c r="W116" s="15">
        <f t="shared" si="18"/>
        <v>0</v>
      </c>
    </row>
    <row r="117" spans="1:23" ht="16.75">
      <c r="A117"/>
      <c r="B117"/>
      <c r="C117"/>
      <c r="D117"/>
      <c r="E117"/>
      <c r="F117"/>
      <c r="G117"/>
      <c r="H117"/>
      <c r="I117"/>
      <c r="J117"/>
      <c r="K117"/>
      <c r="L117">
        <f t="shared" si="12"/>
        <v>0</v>
      </c>
      <c r="M117" s="10">
        <v>38</v>
      </c>
      <c r="N117" s="10">
        <f>bar!B111</f>
        <v>9</v>
      </c>
      <c r="O117" s="15">
        <f>bar!E40</f>
        <v>-13.999999999999998</v>
      </c>
      <c r="P117" s="15">
        <f>bar!F40</f>
        <v>19</v>
      </c>
      <c r="Q117" s="10">
        <f>bar!H40</f>
        <v>0</v>
      </c>
      <c r="R117" s="16">
        <f t="shared" si="13"/>
        <v>-6.0000000000000001E-3</v>
      </c>
      <c r="S117" s="32">
        <f t="shared" si="14"/>
        <v>-4200</v>
      </c>
      <c r="T117" s="15">
        <f t="shared" si="15"/>
        <v>0</v>
      </c>
      <c r="U117" s="15">
        <f t="shared" si="16"/>
        <v>0</v>
      </c>
      <c r="V117" s="15">
        <f t="shared" si="17"/>
        <v>0</v>
      </c>
      <c r="W117" s="15">
        <f t="shared" si="18"/>
        <v>0</v>
      </c>
    </row>
    <row r="118" spans="1:23" ht="16.75">
      <c r="A118"/>
      <c r="B118"/>
      <c r="C118"/>
      <c r="D118"/>
      <c r="E118"/>
      <c r="F118"/>
      <c r="G118"/>
      <c r="H118"/>
      <c r="I118"/>
      <c r="J118"/>
      <c r="K118"/>
      <c r="L118">
        <f t="shared" si="12"/>
        <v>0</v>
      </c>
      <c r="M118" s="10">
        <v>39</v>
      </c>
      <c r="N118" s="10">
        <f>bar!B112</f>
        <v>10</v>
      </c>
      <c r="O118" s="15">
        <f>bar!E41</f>
        <v>-13.999999999999998</v>
      </c>
      <c r="P118" s="15">
        <f>bar!F41</f>
        <v>19</v>
      </c>
      <c r="Q118" s="10">
        <f>bar!H41</f>
        <v>0</v>
      </c>
      <c r="R118" s="16">
        <f t="shared" si="13"/>
        <v>-6.0000000000000001E-3</v>
      </c>
      <c r="S118" s="32">
        <f t="shared" si="14"/>
        <v>-4200</v>
      </c>
      <c r="T118" s="15">
        <f t="shared" si="15"/>
        <v>0</v>
      </c>
      <c r="U118" s="15">
        <f t="shared" si="16"/>
        <v>0</v>
      </c>
      <c r="V118" s="15">
        <f t="shared" si="17"/>
        <v>0</v>
      </c>
      <c r="W118" s="15">
        <f t="shared" si="18"/>
        <v>0</v>
      </c>
    </row>
    <row r="119" spans="1:23" ht="16.75">
      <c r="A119"/>
      <c r="B119"/>
      <c r="C119"/>
      <c r="D119"/>
      <c r="E119"/>
      <c r="F119"/>
      <c r="G119"/>
      <c r="H119"/>
      <c r="I119"/>
      <c r="J119"/>
      <c r="K119"/>
      <c r="L119">
        <f t="shared" si="12"/>
        <v>0</v>
      </c>
      <c r="M119" s="10">
        <v>40</v>
      </c>
      <c r="N119" s="10">
        <f>bar!B113</f>
        <v>11</v>
      </c>
      <c r="O119" s="15">
        <f>bar!E42</f>
        <v>-13.999999999999998</v>
      </c>
      <c r="P119" s="15">
        <f>bar!F42</f>
        <v>19</v>
      </c>
      <c r="Q119" s="10">
        <f>bar!H42</f>
        <v>0</v>
      </c>
      <c r="R119" s="16">
        <f t="shared" si="13"/>
        <v>-6.0000000000000001E-3</v>
      </c>
      <c r="S119" s="32">
        <f t="shared" si="14"/>
        <v>-4200</v>
      </c>
      <c r="T119" s="15">
        <f t="shared" si="15"/>
        <v>0</v>
      </c>
      <c r="U119" s="15">
        <f t="shared" si="16"/>
        <v>0</v>
      </c>
      <c r="V119" s="15">
        <f t="shared" si="17"/>
        <v>0</v>
      </c>
      <c r="W119" s="15">
        <f t="shared" si="18"/>
        <v>0</v>
      </c>
    </row>
    <row r="120" spans="1:23" ht="16.75">
      <c r="A120"/>
      <c r="B120"/>
      <c r="C120"/>
      <c r="D120"/>
      <c r="E120"/>
      <c r="F120"/>
      <c r="G120"/>
      <c r="H120"/>
      <c r="I120"/>
      <c r="J120"/>
      <c r="K120"/>
      <c r="L120">
        <f t="shared" si="12"/>
        <v>0</v>
      </c>
      <c r="M120" s="10">
        <v>41</v>
      </c>
      <c r="N120" s="10">
        <f>bar!B114</f>
        <v>12</v>
      </c>
      <c r="O120" s="15">
        <f>bar!E43</f>
        <v>4.6666666666666687</v>
      </c>
      <c r="P120" s="15">
        <f>bar!F43</f>
        <v>19</v>
      </c>
      <c r="Q120" s="10">
        <f>bar!H43</f>
        <v>2.85</v>
      </c>
      <c r="R120" s="16">
        <f t="shared" si="13"/>
        <v>-6.0000000000000001E-3</v>
      </c>
      <c r="S120" s="32">
        <f t="shared" si="14"/>
        <v>-4200</v>
      </c>
      <c r="T120" s="15">
        <f t="shared" si="15"/>
        <v>0</v>
      </c>
      <c r="U120" s="15">
        <f t="shared" si="16"/>
        <v>-11.97</v>
      </c>
      <c r="V120" s="15">
        <f t="shared" si="17"/>
        <v>0</v>
      </c>
      <c r="W120" s="15">
        <f t="shared" si="18"/>
        <v>-2.2743000000000002</v>
      </c>
    </row>
    <row r="121" spans="1:23" ht="16.75">
      <c r="A121"/>
      <c r="B121"/>
      <c r="C121"/>
      <c r="D121"/>
      <c r="E121"/>
      <c r="F121"/>
      <c r="G121"/>
      <c r="H121"/>
      <c r="I121"/>
      <c r="J121"/>
      <c r="K121"/>
      <c r="L121">
        <f t="shared" si="12"/>
        <v>0</v>
      </c>
      <c r="M121" s="10">
        <v>42</v>
      </c>
      <c r="N121" s="10">
        <f>bar!B115</f>
        <v>13</v>
      </c>
      <c r="O121" s="15">
        <f>bar!E44</f>
        <v>-13.999999999999998</v>
      </c>
      <c r="P121" s="15">
        <f>bar!F44</f>
        <v>19</v>
      </c>
      <c r="Q121" s="10">
        <f>bar!H44</f>
        <v>0</v>
      </c>
      <c r="R121" s="16">
        <f t="shared" si="13"/>
        <v>-6.0000000000000001E-3</v>
      </c>
      <c r="S121" s="32">
        <f t="shared" si="14"/>
        <v>-4200</v>
      </c>
      <c r="T121" s="15">
        <f t="shared" si="15"/>
        <v>0</v>
      </c>
      <c r="U121" s="15">
        <f t="shared" si="16"/>
        <v>0</v>
      </c>
      <c r="V121" s="15">
        <f t="shared" si="17"/>
        <v>0</v>
      </c>
      <c r="W121" s="15">
        <f t="shared" si="18"/>
        <v>0</v>
      </c>
    </row>
    <row r="122" spans="1:23" ht="16.75">
      <c r="A122"/>
      <c r="B122"/>
      <c r="C122"/>
      <c r="D122"/>
      <c r="E122"/>
      <c r="F122"/>
      <c r="G122"/>
      <c r="H122"/>
      <c r="I122"/>
      <c r="J122"/>
      <c r="K122"/>
      <c r="L122">
        <f t="shared" si="12"/>
        <v>0</v>
      </c>
      <c r="M122" s="10">
        <v>43</v>
      </c>
      <c r="N122" s="10">
        <f>bar!B116</f>
        <v>14</v>
      </c>
      <c r="O122" s="15">
        <f>bar!E45</f>
        <v>-13.999999999999998</v>
      </c>
      <c r="P122" s="15">
        <f>bar!F45</f>
        <v>19</v>
      </c>
      <c r="Q122" s="10">
        <f>bar!H45</f>
        <v>0</v>
      </c>
      <c r="R122" s="16">
        <f t="shared" si="13"/>
        <v>-6.0000000000000001E-3</v>
      </c>
      <c r="S122" s="32">
        <f t="shared" si="14"/>
        <v>-4200</v>
      </c>
      <c r="T122" s="15">
        <f t="shared" si="15"/>
        <v>0</v>
      </c>
      <c r="U122" s="15">
        <f t="shared" si="16"/>
        <v>0</v>
      </c>
      <c r="V122" s="15">
        <f t="shared" si="17"/>
        <v>0</v>
      </c>
      <c r="W122" s="15">
        <f t="shared" si="18"/>
        <v>0</v>
      </c>
    </row>
    <row r="123" spans="1:23" ht="16.75">
      <c r="A123"/>
      <c r="B123"/>
      <c r="C123"/>
      <c r="D123"/>
      <c r="E123"/>
      <c r="F123"/>
      <c r="G123"/>
      <c r="H123"/>
      <c r="I123"/>
      <c r="J123"/>
      <c r="K123"/>
      <c r="L123">
        <f t="shared" si="12"/>
        <v>0</v>
      </c>
      <c r="M123" s="10">
        <v>44</v>
      </c>
      <c r="N123" s="10">
        <f>bar!B117</f>
        <v>15</v>
      </c>
      <c r="O123" s="15">
        <f>bar!E46</f>
        <v>4.666666666666667</v>
      </c>
      <c r="P123" s="15">
        <f>bar!F46</f>
        <v>-19</v>
      </c>
      <c r="Q123" s="10">
        <f>bar!H46</f>
        <v>2.85</v>
      </c>
      <c r="R123" s="16">
        <f t="shared" si="13"/>
        <v>-6.0000000000000001E-3</v>
      </c>
      <c r="S123" s="32">
        <f t="shared" si="14"/>
        <v>-4200</v>
      </c>
      <c r="T123" s="15">
        <f t="shared" si="15"/>
        <v>0</v>
      </c>
      <c r="U123" s="15">
        <f t="shared" si="16"/>
        <v>-11.97</v>
      </c>
      <c r="V123" s="15">
        <f t="shared" si="17"/>
        <v>0</v>
      </c>
      <c r="W123" s="15">
        <f t="shared" si="18"/>
        <v>2.2743000000000002</v>
      </c>
    </row>
    <row r="124" spans="1:23" ht="16.75">
      <c r="A124"/>
      <c r="B124"/>
      <c r="C124"/>
      <c r="D124"/>
      <c r="E124"/>
      <c r="F124"/>
      <c r="G124"/>
      <c r="H124"/>
      <c r="I124"/>
      <c r="J124"/>
      <c r="K124"/>
      <c r="L124">
        <f t="shared" si="12"/>
        <v>0</v>
      </c>
      <c r="M124" s="10">
        <v>45</v>
      </c>
      <c r="N124" s="10">
        <f>bar!B118</f>
        <v>16</v>
      </c>
      <c r="O124" s="15">
        <f>bar!E47</f>
        <v>-13.999999999999998</v>
      </c>
      <c r="P124" s="15">
        <f>bar!F47</f>
        <v>19</v>
      </c>
      <c r="Q124" s="10">
        <f>bar!H47</f>
        <v>0</v>
      </c>
      <c r="R124" s="16">
        <f t="shared" si="13"/>
        <v>-6.0000000000000001E-3</v>
      </c>
      <c r="S124" s="32">
        <f t="shared" si="14"/>
        <v>-4200</v>
      </c>
      <c r="T124" s="15">
        <f t="shared" si="15"/>
        <v>0</v>
      </c>
      <c r="U124" s="15">
        <f t="shared" si="16"/>
        <v>0</v>
      </c>
      <c r="V124" s="15">
        <f t="shared" si="17"/>
        <v>0</v>
      </c>
      <c r="W124" s="15">
        <f t="shared" si="18"/>
        <v>0</v>
      </c>
    </row>
    <row r="125" spans="1:23" ht="16.75">
      <c r="A125"/>
      <c r="B125"/>
      <c r="C125"/>
      <c r="D125"/>
      <c r="E125"/>
      <c r="F125"/>
      <c r="G125"/>
      <c r="H125"/>
      <c r="I125"/>
      <c r="J125"/>
      <c r="K125"/>
      <c r="L125">
        <f t="shared" si="12"/>
        <v>0</v>
      </c>
      <c r="M125" s="10">
        <v>46</v>
      </c>
      <c r="N125" s="10">
        <f>bar!B119</f>
        <v>17</v>
      </c>
      <c r="O125" s="15">
        <f>bar!E48</f>
        <v>-13.999999999999998</v>
      </c>
      <c r="P125" s="15">
        <f>bar!F48</f>
        <v>19</v>
      </c>
      <c r="Q125" s="10">
        <f>bar!H48</f>
        <v>0</v>
      </c>
      <c r="R125" s="16">
        <f t="shared" si="13"/>
        <v>-6.0000000000000001E-3</v>
      </c>
      <c r="S125" s="32">
        <f t="shared" si="14"/>
        <v>-4200</v>
      </c>
      <c r="T125" s="15">
        <f t="shared" si="15"/>
        <v>0</v>
      </c>
      <c r="U125" s="15">
        <f t="shared" si="16"/>
        <v>0</v>
      </c>
      <c r="V125" s="15">
        <f t="shared" si="17"/>
        <v>0</v>
      </c>
      <c r="W125" s="15">
        <f t="shared" si="18"/>
        <v>0</v>
      </c>
    </row>
    <row r="126" spans="1:23" ht="16.75">
      <c r="A126"/>
      <c r="B126"/>
      <c r="C126"/>
      <c r="D126"/>
      <c r="E126"/>
      <c r="F126"/>
      <c r="G126"/>
      <c r="H126"/>
      <c r="I126"/>
      <c r="J126"/>
      <c r="K126"/>
      <c r="L126">
        <f t="shared" si="12"/>
        <v>0</v>
      </c>
      <c r="M126" s="10">
        <v>47</v>
      </c>
      <c r="N126" s="10">
        <f>bar!B120</f>
        <v>18</v>
      </c>
      <c r="O126" s="15">
        <f>bar!E49</f>
        <v>-13.999999999999998</v>
      </c>
      <c r="P126" s="15">
        <f>bar!F49</f>
        <v>19</v>
      </c>
      <c r="Q126" s="10">
        <f>bar!H49</f>
        <v>0</v>
      </c>
      <c r="R126" s="16">
        <f t="shared" si="13"/>
        <v>-6.0000000000000001E-3</v>
      </c>
      <c r="S126" s="32">
        <f t="shared" si="14"/>
        <v>-4200</v>
      </c>
      <c r="T126" s="15">
        <f t="shared" si="15"/>
        <v>0</v>
      </c>
      <c r="U126" s="15">
        <f t="shared" si="16"/>
        <v>0</v>
      </c>
      <c r="V126" s="15">
        <f t="shared" si="17"/>
        <v>0</v>
      </c>
      <c r="W126" s="15">
        <f t="shared" si="18"/>
        <v>0</v>
      </c>
    </row>
    <row r="127" spans="1:23" ht="16.75">
      <c r="A127"/>
      <c r="B127"/>
      <c r="C127"/>
      <c r="D127"/>
      <c r="E127"/>
      <c r="F127"/>
      <c r="G127"/>
      <c r="H127"/>
      <c r="I127"/>
      <c r="J127"/>
      <c r="K127"/>
      <c r="L127">
        <f t="shared" si="12"/>
        <v>0</v>
      </c>
      <c r="M127" s="10">
        <v>48</v>
      </c>
      <c r="N127" s="10">
        <f>bar!B121</f>
        <v>19</v>
      </c>
      <c r="O127" s="15">
        <f>bar!E50</f>
        <v>-13.999999999999998</v>
      </c>
      <c r="P127" s="15">
        <f>bar!F50</f>
        <v>19</v>
      </c>
      <c r="Q127" s="10">
        <f>bar!H50</f>
        <v>0</v>
      </c>
      <c r="R127" s="16">
        <f t="shared" si="13"/>
        <v>-6.0000000000000001E-3</v>
      </c>
      <c r="S127" s="32">
        <f t="shared" si="14"/>
        <v>-4200</v>
      </c>
      <c r="T127" s="15">
        <f t="shared" si="15"/>
        <v>0</v>
      </c>
      <c r="U127" s="15">
        <f t="shared" si="16"/>
        <v>0</v>
      </c>
      <c r="V127" s="15">
        <f t="shared" si="17"/>
        <v>0</v>
      </c>
      <c r="W127" s="15">
        <f t="shared" si="18"/>
        <v>0</v>
      </c>
    </row>
    <row r="128" spans="1:23" ht="16.75">
      <c r="A128"/>
      <c r="B128"/>
      <c r="C128"/>
      <c r="D128"/>
      <c r="E128"/>
      <c r="F128"/>
      <c r="G128"/>
      <c r="H128"/>
      <c r="I128"/>
      <c r="J128"/>
      <c r="K128"/>
      <c r="L128">
        <f t="shared" si="12"/>
        <v>0</v>
      </c>
      <c r="M128" s="10">
        <v>49</v>
      </c>
      <c r="N128" s="10">
        <f>bar!B122</f>
        <v>20</v>
      </c>
      <c r="O128" s="15">
        <f>bar!E51</f>
        <v>-13.999999999999998</v>
      </c>
      <c r="P128" s="15">
        <f>bar!F51</f>
        <v>19</v>
      </c>
      <c r="Q128" s="10">
        <f>bar!H51</f>
        <v>0</v>
      </c>
      <c r="R128" s="16">
        <f t="shared" si="13"/>
        <v>-6.0000000000000001E-3</v>
      </c>
      <c r="S128" s="32">
        <f t="shared" si="14"/>
        <v>-4200</v>
      </c>
      <c r="T128" s="15">
        <f t="shared" si="15"/>
        <v>0</v>
      </c>
      <c r="U128" s="15">
        <f t="shared" si="16"/>
        <v>0</v>
      </c>
      <c r="V128" s="15">
        <f t="shared" si="17"/>
        <v>0</v>
      </c>
      <c r="W128" s="15">
        <f t="shared" si="18"/>
        <v>0</v>
      </c>
    </row>
    <row r="129" spans="1:23" ht="16.75">
      <c r="A129"/>
      <c r="B129"/>
      <c r="C129"/>
      <c r="D129"/>
      <c r="E129"/>
      <c r="F129"/>
      <c r="G129"/>
      <c r="H129"/>
      <c r="I129"/>
      <c r="J129"/>
      <c r="K129"/>
      <c r="L129">
        <f t="shared" si="12"/>
        <v>0</v>
      </c>
      <c r="M129" s="10">
        <v>50</v>
      </c>
      <c r="N129" s="10">
        <f>bar!B123</f>
        <v>1</v>
      </c>
      <c r="O129" s="15">
        <f>bar!E52</f>
        <v>-13.999999999999998</v>
      </c>
      <c r="P129" s="15">
        <f>bar!F52</f>
        <v>19</v>
      </c>
      <c r="Q129" s="10">
        <f>bar!H52</f>
        <v>0</v>
      </c>
      <c r="R129" s="16">
        <f t="shared" si="13"/>
        <v>-6.0000000000000001E-3</v>
      </c>
      <c r="S129" s="32">
        <f t="shared" si="14"/>
        <v>-4200</v>
      </c>
      <c r="T129" s="15">
        <f t="shared" si="15"/>
        <v>0</v>
      </c>
      <c r="U129" s="15">
        <f t="shared" si="16"/>
        <v>0</v>
      </c>
      <c r="V129" s="15">
        <f t="shared" si="17"/>
        <v>0</v>
      </c>
      <c r="W129" s="15">
        <f t="shared" si="18"/>
        <v>0</v>
      </c>
    </row>
    <row r="130" spans="1:23" ht="16.75">
      <c r="A130"/>
      <c r="B130"/>
      <c r="C130"/>
      <c r="D130"/>
      <c r="E130"/>
      <c r="F130"/>
      <c r="G130"/>
      <c r="H130"/>
      <c r="I130"/>
      <c r="J130"/>
      <c r="K130"/>
      <c r="L130">
        <f t="shared" si="12"/>
        <v>0</v>
      </c>
      <c r="M130" s="10">
        <v>51</v>
      </c>
      <c r="N130" s="10">
        <f>bar!B124</f>
        <v>2</v>
      </c>
      <c r="O130" s="15">
        <f>bar!E53</f>
        <v>-13.999999999999998</v>
      </c>
      <c r="P130" s="15">
        <f>bar!F53</f>
        <v>19</v>
      </c>
      <c r="Q130" s="10">
        <f>bar!H53</f>
        <v>0</v>
      </c>
      <c r="R130" s="16">
        <f t="shared" si="13"/>
        <v>-6.0000000000000001E-3</v>
      </c>
      <c r="S130" s="32">
        <f t="shared" si="14"/>
        <v>-4200</v>
      </c>
      <c r="T130" s="15">
        <f t="shared" si="15"/>
        <v>0</v>
      </c>
      <c r="U130" s="15">
        <f t="shared" si="16"/>
        <v>0</v>
      </c>
      <c r="V130" s="15">
        <f t="shared" si="17"/>
        <v>0</v>
      </c>
      <c r="W130" s="15">
        <f t="shared" si="18"/>
        <v>0</v>
      </c>
    </row>
    <row r="131" spans="1:23" ht="16.75">
      <c r="A131"/>
      <c r="B131"/>
      <c r="C131"/>
      <c r="D131"/>
      <c r="E131"/>
      <c r="F131"/>
      <c r="G131"/>
      <c r="H131"/>
      <c r="I131"/>
      <c r="J131"/>
      <c r="K131"/>
      <c r="L131">
        <f t="shared" si="12"/>
        <v>0</v>
      </c>
      <c r="M131" s="10">
        <v>52</v>
      </c>
      <c r="N131" s="10">
        <f>bar!B125</f>
        <v>3</v>
      </c>
      <c r="O131" s="15">
        <f>bar!E54</f>
        <v>-13.999999999999998</v>
      </c>
      <c r="P131" s="15">
        <f>bar!F54</f>
        <v>19</v>
      </c>
      <c r="Q131" s="10">
        <f>bar!H54</f>
        <v>0</v>
      </c>
      <c r="R131" s="16">
        <f t="shared" si="13"/>
        <v>-6.0000000000000001E-3</v>
      </c>
      <c r="S131" s="32">
        <f t="shared" si="14"/>
        <v>-4200</v>
      </c>
      <c r="T131" s="15">
        <f t="shared" si="15"/>
        <v>0</v>
      </c>
      <c r="U131" s="15">
        <f t="shared" si="16"/>
        <v>0</v>
      </c>
      <c r="V131" s="15">
        <f t="shared" si="17"/>
        <v>0</v>
      </c>
      <c r="W131" s="15">
        <f t="shared" si="18"/>
        <v>0</v>
      </c>
    </row>
    <row r="132" spans="1:23" ht="16.75">
      <c r="A132"/>
      <c r="B132"/>
      <c r="C132"/>
      <c r="D132"/>
      <c r="E132"/>
      <c r="F132"/>
      <c r="G132"/>
      <c r="H132"/>
      <c r="I132"/>
      <c r="J132"/>
      <c r="K132"/>
      <c r="L132">
        <f t="shared" si="12"/>
        <v>0</v>
      </c>
      <c r="M132" s="10">
        <v>53</v>
      </c>
      <c r="N132" s="10">
        <f>bar!B126</f>
        <v>4</v>
      </c>
      <c r="O132" s="15">
        <f>bar!E55</f>
        <v>-13.999999999999998</v>
      </c>
      <c r="P132" s="15">
        <f>bar!F55</f>
        <v>19</v>
      </c>
      <c r="Q132" s="10">
        <f>bar!H55</f>
        <v>0</v>
      </c>
      <c r="R132" s="16">
        <f t="shared" si="13"/>
        <v>-6.0000000000000001E-3</v>
      </c>
      <c r="S132" s="32">
        <f t="shared" si="14"/>
        <v>-4200</v>
      </c>
      <c r="T132" s="15">
        <f t="shared" si="15"/>
        <v>0</v>
      </c>
      <c r="U132" s="15">
        <f t="shared" si="16"/>
        <v>0</v>
      </c>
      <c r="V132" s="15">
        <f t="shared" si="17"/>
        <v>0</v>
      </c>
      <c r="W132" s="15">
        <f t="shared" si="18"/>
        <v>0</v>
      </c>
    </row>
    <row r="133" spans="1:23" ht="16.75">
      <c r="A133"/>
      <c r="B133"/>
      <c r="C133"/>
      <c r="D133"/>
      <c r="E133"/>
      <c r="F133"/>
      <c r="G133"/>
      <c r="H133"/>
      <c r="I133"/>
      <c r="J133"/>
      <c r="K133"/>
      <c r="L133">
        <f t="shared" si="12"/>
        <v>0</v>
      </c>
      <c r="M133" s="10">
        <v>54</v>
      </c>
      <c r="N133" s="10">
        <f>bar!B127</f>
        <v>5</v>
      </c>
      <c r="O133" s="15">
        <f>bar!E56</f>
        <v>-13.999999999999998</v>
      </c>
      <c r="P133" s="15">
        <f>bar!F56</f>
        <v>19</v>
      </c>
      <c r="Q133" s="10">
        <f>bar!H56</f>
        <v>0</v>
      </c>
      <c r="R133" s="16">
        <f t="shared" si="13"/>
        <v>-6.0000000000000001E-3</v>
      </c>
      <c r="S133" s="32">
        <f t="shared" si="14"/>
        <v>-4200</v>
      </c>
      <c r="T133" s="15">
        <f t="shared" si="15"/>
        <v>0</v>
      </c>
      <c r="U133" s="15">
        <f t="shared" si="16"/>
        <v>0</v>
      </c>
      <c r="V133" s="15">
        <f t="shared" si="17"/>
        <v>0</v>
      </c>
      <c r="W133" s="15">
        <f t="shared" si="18"/>
        <v>0</v>
      </c>
    </row>
    <row r="134" spans="1:23" ht="16.75">
      <c r="A134"/>
      <c r="B134"/>
      <c r="C134"/>
      <c r="D134"/>
      <c r="E134"/>
      <c r="F134"/>
      <c r="G134"/>
      <c r="H134"/>
      <c r="I134"/>
      <c r="J134"/>
      <c r="K134"/>
      <c r="L134">
        <f t="shared" si="12"/>
        <v>0</v>
      </c>
      <c r="M134" s="10">
        <v>55</v>
      </c>
      <c r="N134" s="10">
        <f>bar!B128</f>
        <v>6</v>
      </c>
      <c r="O134" s="15">
        <f>bar!E57</f>
        <v>-13.999999999999998</v>
      </c>
      <c r="P134" s="15">
        <f>bar!F57</f>
        <v>19</v>
      </c>
      <c r="Q134" s="10">
        <f>bar!H57</f>
        <v>0</v>
      </c>
      <c r="R134" s="16">
        <f t="shared" si="13"/>
        <v>-6.0000000000000001E-3</v>
      </c>
      <c r="S134" s="32">
        <f t="shared" si="14"/>
        <v>-4200</v>
      </c>
      <c r="T134" s="15">
        <f t="shared" si="15"/>
        <v>0</v>
      </c>
      <c r="U134" s="15">
        <f t="shared" si="16"/>
        <v>0</v>
      </c>
      <c r="V134" s="15">
        <f t="shared" si="17"/>
        <v>0</v>
      </c>
      <c r="W134" s="15">
        <f t="shared" si="18"/>
        <v>0</v>
      </c>
    </row>
    <row r="135" spans="1:23" ht="16.75">
      <c r="A135"/>
      <c r="B135"/>
      <c r="C135"/>
      <c r="D135"/>
      <c r="E135"/>
      <c r="F135"/>
      <c r="G135"/>
      <c r="H135"/>
      <c r="I135"/>
      <c r="J135"/>
      <c r="K135"/>
      <c r="L135">
        <f t="shared" si="12"/>
        <v>0</v>
      </c>
      <c r="M135" s="10">
        <v>56</v>
      </c>
      <c r="N135" s="10">
        <f>bar!B129</f>
        <v>7</v>
      </c>
      <c r="O135" s="15">
        <f>bar!E58</f>
        <v>-13.999999999999998</v>
      </c>
      <c r="P135" s="15">
        <f>bar!F58</f>
        <v>19</v>
      </c>
      <c r="Q135" s="10">
        <f>bar!H58</f>
        <v>0</v>
      </c>
      <c r="R135" s="16">
        <f t="shared" si="13"/>
        <v>-6.0000000000000001E-3</v>
      </c>
      <c r="S135" s="32">
        <f t="shared" si="14"/>
        <v>-4200</v>
      </c>
      <c r="T135" s="15">
        <f t="shared" si="15"/>
        <v>0</v>
      </c>
      <c r="U135" s="15">
        <f t="shared" si="16"/>
        <v>0</v>
      </c>
      <c r="V135" s="15">
        <f t="shared" si="17"/>
        <v>0</v>
      </c>
      <c r="W135" s="15">
        <f t="shared" si="18"/>
        <v>0</v>
      </c>
    </row>
    <row r="136" spans="1:23" ht="16.75">
      <c r="A136"/>
      <c r="B136"/>
      <c r="C136"/>
      <c r="D136"/>
      <c r="E136"/>
      <c r="F136"/>
      <c r="G136"/>
      <c r="H136"/>
      <c r="I136"/>
      <c r="J136"/>
      <c r="K136"/>
      <c r="L136">
        <f t="shared" si="12"/>
        <v>0</v>
      </c>
      <c r="M136" s="10">
        <v>57</v>
      </c>
      <c r="N136" s="10">
        <f>bar!B130</f>
        <v>8</v>
      </c>
      <c r="O136" s="15">
        <f>bar!E59</f>
        <v>-13.999999999999998</v>
      </c>
      <c r="P136" s="15">
        <f>bar!F59</f>
        <v>19</v>
      </c>
      <c r="Q136" s="10">
        <f>bar!H59</f>
        <v>0</v>
      </c>
      <c r="R136" s="16">
        <f t="shared" si="13"/>
        <v>-6.0000000000000001E-3</v>
      </c>
      <c r="S136" s="32">
        <f t="shared" si="14"/>
        <v>-4200</v>
      </c>
      <c r="T136" s="15">
        <f t="shared" si="15"/>
        <v>0</v>
      </c>
      <c r="U136" s="15">
        <f t="shared" si="16"/>
        <v>0</v>
      </c>
      <c r="V136" s="15">
        <f t="shared" si="17"/>
        <v>0</v>
      </c>
      <c r="W136" s="15">
        <f t="shared" si="18"/>
        <v>0</v>
      </c>
    </row>
    <row r="137" spans="1:23" ht="16.75">
      <c r="A137"/>
      <c r="B137"/>
      <c r="C137"/>
      <c r="D137"/>
      <c r="E137"/>
      <c r="F137"/>
      <c r="G137"/>
      <c r="H137"/>
      <c r="I137"/>
      <c r="J137"/>
      <c r="K137"/>
      <c r="L137">
        <f t="shared" si="12"/>
        <v>0</v>
      </c>
      <c r="M137" s="10">
        <v>58</v>
      </c>
      <c r="N137" s="10">
        <f>bar!B131</f>
        <v>9</v>
      </c>
      <c r="O137" s="15">
        <f>bar!E60</f>
        <v>-13.999999999999998</v>
      </c>
      <c r="P137" s="15">
        <f>bar!F60</f>
        <v>19</v>
      </c>
      <c r="Q137" s="10">
        <f>bar!H60</f>
        <v>0</v>
      </c>
      <c r="R137" s="16">
        <f t="shared" si="13"/>
        <v>-6.0000000000000001E-3</v>
      </c>
      <c r="S137" s="32">
        <f t="shared" si="14"/>
        <v>-4200</v>
      </c>
      <c r="T137" s="15">
        <f t="shared" si="15"/>
        <v>0</v>
      </c>
      <c r="U137" s="15">
        <f t="shared" si="16"/>
        <v>0</v>
      </c>
      <c r="V137" s="15">
        <f t="shared" si="17"/>
        <v>0</v>
      </c>
      <c r="W137" s="15">
        <f t="shared" si="18"/>
        <v>0</v>
      </c>
    </row>
    <row r="138" spans="1:23" ht="16.75">
      <c r="A138"/>
      <c r="B138"/>
      <c r="C138"/>
      <c r="D138"/>
      <c r="E138"/>
      <c r="F138"/>
      <c r="G138"/>
      <c r="H138"/>
      <c r="I138"/>
      <c r="J138"/>
      <c r="K138"/>
      <c r="L138">
        <f t="shared" si="12"/>
        <v>0</v>
      </c>
      <c r="M138" s="10">
        <v>59</v>
      </c>
      <c r="N138" s="10">
        <f>bar!B132</f>
        <v>10</v>
      </c>
      <c r="O138" s="15">
        <f>bar!E61</f>
        <v>-13.999999999999998</v>
      </c>
      <c r="P138" s="15">
        <f>bar!F61</f>
        <v>19</v>
      </c>
      <c r="Q138" s="10">
        <f>bar!H61</f>
        <v>0</v>
      </c>
      <c r="R138" s="16">
        <f t="shared" si="13"/>
        <v>-6.0000000000000001E-3</v>
      </c>
      <c r="S138" s="32">
        <f t="shared" si="14"/>
        <v>-4200</v>
      </c>
      <c r="T138" s="15">
        <f t="shared" si="15"/>
        <v>0</v>
      </c>
      <c r="U138" s="15">
        <f t="shared" si="16"/>
        <v>0</v>
      </c>
      <c r="V138" s="15">
        <f t="shared" si="17"/>
        <v>0</v>
      </c>
      <c r="W138" s="15">
        <f t="shared" si="18"/>
        <v>0</v>
      </c>
    </row>
    <row r="139" spans="1:23" ht="16.75">
      <c r="A139"/>
      <c r="B139"/>
      <c r="C139"/>
      <c r="D139"/>
      <c r="E139"/>
      <c r="F139"/>
      <c r="G139"/>
      <c r="H139"/>
      <c r="I139"/>
      <c r="J139"/>
      <c r="K139"/>
      <c r="L139">
        <f t="shared" si="12"/>
        <v>0</v>
      </c>
      <c r="M139" s="10">
        <v>60</v>
      </c>
      <c r="N139" s="10">
        <f>bar!B133</f>
        <v>11</v>
      </c>
      <c r="O139" s="15">
        <f>bar!E62</f>
        <v>-13.999999999999998</v>
      </c>
      <c r="P139" s="15">
        <f>bar!F62</f>
        <v>19</v>
      </c>
      <c r="Q139" s="10">
        <f>bar!H62</f>
        <v>0</v>
      </c>
      <c r="R139" s="16">
        <f t="shared" si="13"/>
        <v>-6.0000000000000001E-3</v>
      </c>
      <c r="S139" s="32">
        <f t="shared" si="14"/>
        <v>-4200</v>
      </c>
      <c r="T139" s="15">
        <f t="shared" si="15"/>
        <v>0</v>
      </c>
      <c r="U139" s="15">
        <f t="shared" si="16"/>
        <v>0</v>
      </c>
      <c r="V139" s="15">
        <f t="shared" si="17"/>
        <v>0</v>
      </c>
      <c r="W139" s="15">
        <f t="shared" si="18"/>
        <v>0</v>
      </c>
    </row>
    <row r="140" spans="1:23" ht="16.75">
      <c r="A140"/>
      <c r="B140"/>
      <c r="C140"/>
      <c r="D140"/>
      <c r="E140"/>
      <c r="F140"/>
      <c r="G140"/>
      <c r="H140"/>
      <c r="I140"/>
      <c r="J140"/>
      <c r="K140"/>
      <c r="L140">
        <f t="shared" si="12"/>
        <v>0</v>
      </c>
      <c r="M140" s="10">
        <v>61</v>
      </c>
      <c r="N140" s="10">
        <f>bar!B134</f>
        <v>12</v>
      </c>
      <c r="O140" s="15">
        <f>bar!E63</f>
        <v>14.000000000000002</v>
      </c>
      <c r="P140" s="15">
        <f>bar!F63</f>
        <v>19</v>
      </c>
      <c r="Q140" s="10">
        <f>bar!H63</f>
        <v>2.85</v>
      </c>
      <c r="R140" s="16">
        <f t="shared" si="13"/>
        <v>-6.0000000000000001E-3</v>
      </c>
      <c r="S140" s="32">
        <f t="shared" si="14"/>
        <v>-4200</v>
      </c>
      <c r="T140" s="15">
        <f t="shared" si="15"/>
        <v>0</v>
      </c>
      <c r="U140" s="15">
        <f t="shared" si="16"/>
        <v>-11.97</v>
      </c>
      <c r="V140" s="15">
        <f t="shared" si="17"/>
        <v>0</v>
      </c>
      <c r="W140" s="15">
        <f t="shared" si="18"/>
        <v>-2.2743000000000002</v>
      </c>
    </row>
    <row r="141" spans="1:23" ht="16.75">
      <c r="A141"/>
      <c r="B141"/>
      <c r="C141"/>
      <c r="D141"/>
      <c r="E141"/>
      <c r="F141"/>
      <c r="G141"/>
      <c r="H141"/>
      <c r="I141"/>
      <c r="J141"/>
      <c r="K141"/>
      <c r="L141">
        <f t="shared" si="12"/>
        <v>0</v>
      </c>
      <c r="M141" s="10">
        <v>62</v>
      </c>
      <c r="N141" s="10">
        <f>bar!B135</f>
        <v>13</v>
      </c>
      <c r="O141" s="15">
        <f>bar!E64</f>
        <v>14</v>
      </c>
      <c r="P141" s="15">
        <f>bar!F64</f>
        <v>6.3333333333333348</v>
      </c>
      <c r="Q141" s="10">
        <f>bar!H64</f>
        <v>2.85</v>
      </c>
      <c r="R141" s="16">
        <f t="shared" si="13"/>
        <v>-6.0000000000000001E-3</v>
      </c>
      <c r="S141" s="32">
        <f t="shared" si="14"/>
        <v>-4200</v>
      </c>
      <c r="T141" s="15">
        <f t="shared" si="15"/>
        <v>0</v>
      </c>
      <c r="U141" s="15">
        <f t="shared" si="16"/>
        <v>-11.97</v>
      </c>
      <c r="V141" s="15">
        <f t="shared" si="17"/>
        <v>0</v>
      </c>
      <c r="W141" s="15">
        <f t="shared" si="18"/>
        <v>-0.75810000000000022</v>
      </c>
    </row>
    <row r="142" spans="1:23" ht="16.75">
      <c r="A142"/>
      <c r="B142"/>
      <c r="C142"/>
      <c r="D142"/>
      <c r="E142"/>
      <c r="F142"/>
      <c r="G142"/>
      <c r="H142"/>
      <c r="I142"/>
      <c r="J142"/>
      <c r="K142"/>
      <c r="L142">
        <f t="shared" si="12"/>
        <v>0</v>
      </c>
      <c r="M142" s="10">
        <v>63</v>
      </c>
      <c r="N142" s="10">
        <f>bar!B136</f>
        <v>14</v>
      </c>
      <c r="O142" s="15">
        <f>bar!E65</f>
        <v>14</v>
      </c>
      <c r="P142" s="15">
        <f>bar!F65</f>
        <v>-6.333333333333333</v>
      </c>
      <c r="Q142" s="10">
        <f>bar!H65</f>
        <v>2.85</v>
      </c>
      <c r="R142" s="16">
        <f t="shared" si="13"/>
        <v>-6.0000000000000001E-3</v>
      </c>
      <c r="S142" s="32">
        <f t="shared" si="14"/>
        <v>-4200</v>
      </c>
      <c r="T142" s="15">
        <f t="shared" si="15"/>
        <v>0</v>
      </c>
      <c r="U142" s="15">
        <f t="shared" si="16"/>
        <v>-11.97</v>
      </c>
      <c r="V142" s="15">
        <f t="shared" si="17"/>
        <v>0</v>
      </c>
      <c r="W142" s="15">
        <f t="shared" si="18"/>
        <v>0.7581</v>
      </c>
    </row>
    <row r="143" spans="1:23" ht="16.75">
      <c r="A143"/>
      <c r="B143"/>
      <c r="C143"/>
      <c r="D143"/>
      <c r="E143"/>
      <c r="F143"/>
      <c r="G143"/>
      <c r="H143"/>
      <c r="I143"/>
      <c r="J143"/>
      <c r="K143"/>
      <c r="L143">
        <f t="shared" si="12"/>
        <v>0</v>
      </c>
      <c r="M143" s="10">
        <v>64</v>
      </c>
      <c r="N143" s="10">
        <f>bar!B137</f>
        <v>15</v>
      </c>
      <c r="O143" s="15">
        <f>bar!E66</f>
        <v>13.999999999999998</v>
      </c>
      <c r="P143" s="15">
        <f>bar!F66</f>
        <v>-19</v>
      </c>
      <c r="Q143" s="10">
        <f>bar!H66</f>
        <v>2.85</v>
      </c>
      <c r="R143" s="16">
        <f t="shared" si="13"/>
        <v>-6.0000000000000001E-3</v>
      </c>
      <c r="S143" s="32">
        <f t="shared" si="14"/>
        <v>-4200</v>
      </c>
      <c r="T143" s="15">
        <f t="shared" si="15"/>
        <v>0</v>
      </c>
      <c r="U143" s="15">
        <f t="shared" si="16"/>
        <v>-11.97</v>
      </c>
      <c r="V143" s="15">
        <f t="shared" si="17"/>
        <v>0</v>
      </c>
      <c r="W143" s="15">
        <f t="shared" si="18"/>
        <v>2.2743000000000002</v>
      </c>
    </row>
    <row r="144" spans="1:23" ht="16.75">
      <c r="A144"/>
      <c r="B144"/>
      <c r="C144"/>
      <c r="D144"/>
      <c r="E144"/>
      <c r="F144"/>
      <c r="G144"/>
      <c r="H144"/>
      <c r="I144"/>
      <c r="J144"/>
      <c r="K144"/>
      <c r="L144">
        <f t="shared" si="12"/>
        <v>0</v>
      </c>
      <c r="M144" s="10">
        <v>65</v>
      </c>
      <c r="N144" s="10">
        <f>bar!B138</f>
        <v>16</v>
      </c>
      <c r="O144" s="15">
        <f>bar!E67</f>
        <v>-13.999999999999998</v>
      </c>
      <c r="P144" s="15">
        <f>bar!F67</f>
        <v>19</v>
      </c>
      <c r="Q144" s="10">
        <f>bar!H67</f>
        <v>0</v>
      </c>
      <c r="R144" s="16">
        <f t="shared" si="13"/>
        <v>-6.0000000000000001E-3</v>
      </c>
      <c r="S144" s="32">
        <f t="shared" si="14"/>
        <v>-4200</v>
      </c>
      <c r="T144" s="15">
        <f t="shared" si="15"/>
        <v>0</v>
      </c>
      <c r="U144" s="15">
        <f t="shared" si="16"/>
        <v>0</v>
      </c>
      <c r="V144" s="15">
        <f t="shared" si="17"/>
        <v>0</v>
      </c>
      <c r="W144" s="15">
        <f t="shared" si="18"/>
        <v>0</v>
      </c>
    </row>
    <row r="145" spans="1:23" ht="16.75">
      <c r="A145"/>
      <c r="B145"/>
      <c r="C145"/>
      <c r="D145"/>
      <c r="E145"/>
      <c r="F145"/>
      <c r="G145"/>
      <c r="H145"/>
      <c r="I145"/>
      <c r="J145"/>
      <c r="K145"/>
      <c r="L145">
        <f t="shared" ref="L145:L208" si="19">IF(Q145=0,0,IF(P145&gt;$B$20,Q145,0))</f>
        <v>0</v>
      </c>
      <c r="M145" s="10">
        <v>66</v>
      </c>
      <c r="N145" s="10">
        <f>bar!B139</f>
        <v>17</v>
      </c>
      <c r="O145" s="15">
        <f>bar!E68</f>
        <v>-13.999999999999998</v>
      </c>
      <c r="P145" s="15">
        <f>bar!F68</f>
        <v>19</v>
      </c>
      <c r="Q145" s="10">
        <f>bar!H68</f>
        <v>0</v>
      </c>
      <c r="R145" s="16">
        <f t="shared" ref="R145:R208" si="20">IF($B$2=1,-0.006,IF($D$83=0,$C$83,(P145-$E$83)*$D$83))</f>
        <v>-6.0000000000000001E-3</v>
      </c>
      <c r="S145" s="32">
        <f t="shared" ref="S145:S208" si="21">IF(R145&lt;0,-1*IF(ABS(R145)&gt;$N$75,$M$75,$M$75*ABS(R145)/$N$75),IF(ABS(R145)&gt;$N$75,$M$75,$M$75*ABS(R145)/$N$75))</f>
        <v>-4200</v>
      </c>
      <c r="T145" s="15">
        <f t="shared" ref="T145:T208" si="22">IF(R145&lt;0,0,Q145*S145)/1000</f>
        <v>0</v>
      </c>
      <c r="U145" s="15">
        <f t="shared" ref="U145:U208" si="23">IF(R145&gt;0,0,Q145*S145)/1000</f>
        <v>0</v>
      </c>
      <c r="V145" s="15">
        <f t="shared" ref="V145:V208" si="24">T145*P145/100</f>
        <v>0</v>
      </c>
      <c r="W145" s="15">
        <f t="shared" ref="W145:W208" si="25">U145*P145/100</f>
        <v>0</v>
      </c>
    </row>
    <row r="146" spans="1:23" ht="16.75">
      <c r="A146"/>
      <c r="B146"/>
      <c r="C146"/>
      <c r="D146"/>
      <c r="E146"/>
      <c r="F146"/>
      <c r="G146"/>
      <c r="H146"/>
      <c r="I146"/>
      <c r="J146"/>
      <c r="K146"/>
      <c r="L146">
        <f t="shared" si="19"/>
        <v>0</v>
      </c>
      <c r="M146" s="10">
        <v>67</v>
      </c>
      <c r="N146" s="10">
        <f>bar!B140</f>
        <v>18</v>
      </c>
      <c r="O146" s="15">
        <f>bar!E69</f>
        <v>-13.999999999999998</v>
      </c>
      <c r="P146" s="15">
        <f>bar!F69</f>
        <v>19</v>
      </c>
      <c r="Q146" s="10">
        <f>bar!H69</f>
        <v>0</v>
      </c>
      <c r="R146" s="16">
        <f t="shared" si="20"/>
        <v>-6.0000000000000001E-3</v>
      </c>
      <c r="S146" s="32">
        <f t="shared" si="21"/>
        <v>-4200</v>
      </c>
      <c r="T146" s="15">
        <f t="shared" si="22"/>
        <v>0</v>
      </c>
      <c r="U146" s="15">
        <f t="shared" si="23"/>
        <v>0</v>
      </c>
      <c r="V146" s="15">
        <f t="shared" si="24"/>
        <v>0</v>
      </c>
      <c r="W146" s="15">
        <f t="shared" si="25"/>
        <v>0</v>
      </c>
    </row>
    <row r="147" spans="1:23" ht="16.75">
      <c r="A147"/>
      <c r="B147"/>
      <c r="C147"/>
      <c r="D147"/>
      <c r="E147"/>
      <c r="F147"/>
      <c r="G147"/>
      <c r="H147"/>
      <c r="I147"/>
      <c r="J147"/>
      <c r="K147"/>
      <c r="L147">
        <f t="shared" si="19"/>
        <v>0</v>
      </c>
      <c r="M147" s="10">
        <v>68</v>
      </c>
      <c r="N147" s="10">
        <f>bar!B141</f>
        <v>19</v>
      </c>
      <c r="O147" s="15">
        <f>bar!E70</f>
        <v>-13.999999999999998</v>
      </c>
      <c r="P147" s="15">
        <f>bar!F70</f>
        <v>19</v>
      </c>
      <c r="Q147" s="10">
        <f>bar!H70</f>
        <v>0</v>
      </c>
      <c r="R147" s="16">
        <f t="shared" si="20"/>
        <v>-6.0000000000000001E-3</v>
      </c>
      <c r="S147" s="32">
        <f t="shared" si="21"/>
        <v>-4200</v>
      </c>
      <c r="T147" s="15">
        <f t="shared" si="22"/>
        <v>0</v>
      </c>
      <c r="U147" s="15">
        <f t="shared" si="23"/>
        <v>0</v>
      </c>
      <c r="V147" s="15">
        <f t="shared" si="24"/>
        <v>0</v>
      </c>
      <c r="W147" s="15">
        <f t="shared" si="25"/>
        <v>0</v>
      </c>
    </row>
    <row r="148" spans="1:23" ht="16.75">
      <c r="A148"/>
      <c r="B148"/>
      <c r="C148"/>
      <c r="D148"/>
      <c r="E148"/>
      <c r="F148"/>
      <c r="G148"/>
      <c r="H148"/>
      <c r="I148"/>
      <c r="J148"/>
      <c r="K148"/>
      <c r="L148">
        <f t="shared" si="19"/>
        <v>0</v>
      </c>
      <c r="M148" s="10">
        <v>69</v>
      </c>
      <c r="N148" s="10">
        <f>bar!B142</f>
        <v>20</v>
      </c>
      <c r="O148" s="15">
        <f>bar!E71</f>
        <v>-13.999999999999998</v>
      </c>
      <c r="P148" s="15">
        <f>bar!F71</f>
        <v>19</v>
      </c>
      <c r="Q148" s="10">
        <f>bar!H71</f>
        <v>0</v>
      </c>
      <c r="R148" s="16">
        <f t="shared" si="20"/>
        <v>-6.0000000000000001E-3</v>
      </c>
      <c r="S148" s="32">
        <f t="shared" si="21"/>
        <v>-4200</v>
      </c>
      <c r="T148" s="15">
        <f t="shared" si="22"/>
        <v>0</v>
      </c>
      <c r="U148" s="15">
        <f t="shared" si="23"/>
        <v>0</v>
      </c>
      <c r="V148" s="15">
        <f t="shared" si="24"/>
        <v>0</v>
      </c>
      <c r="W148" s="15">
        <f t="shared" si="25"/>
        <v>0</v>
      </c>
    </row>
    <row r="149" spans="1:23" ht="16.75">
      <c r="A149"/>
      <c r="B149"/>
      <c r="C149"/>
      <c r="D149"/>
      <c r="E149"/>
      <c r="F149"/>
      <c r="G149"/>
      <c r="H149"/>
      <c r="I149"/>
      <c r="J149"/>
      <c r="K149"/>
      <c r="L149">
        <f t="shared" si="19"/>
        <v>0</v>
      </c>
      <c r="M149" s="10">
        <v>70</v>
      </c>
      <c r="N149" s="10">
        <f>bar!B143</f>
        <v>1</v>
      </c>
      <c r="O149" s="15">
        <f>bar!E72</f>
        <v>-13.999999999999998</v>
      </c>
      <c r="P149" s="15">
        <f>bar!F72</f>
        <v>19</v>
      </c>
      <c r="Q149" s="10">
        <f>bar!H72</f>
        <v>0</v>
      </c>
      <c r="R149" s="16">
        <f t="shared" si="20"/>
        <v>-6.0000000000000001E-3</v>
      </c>
      <c r="S149" s="32">
        <f t="shared" si="21"/>
        <v>-4200</v>
      </c>
      <c r="T149" s="15">
        <f t="shared" si="22"/>
        <v>0</v>
      </c>
      <c r="U149" s="15">
        <f t="shared" si="23"/>
        <v>0</v>
      </c>
      <c r="V149" s="15">
        <f t="shared" si="24"/>
        <v>0</v>
      </c>
      <c r="W149" s="15">
        <f t="shared" si="25"/>
        <v>0</v>
      </c>
    </row>
    <row r="150" spans="1:23" ht="16.75">
      <c r="A150"/>
      <c r="B150"/>
      <c r="C150"/>
      <c r="D150"/>
      <c r="E150"/>
      <c r="F150"/>
      <c r="G150"/>
      <c r="H150"/>
      <c r="I150"/>
      <c r="J150"/>
      <c r="K150"/>
      <c r="L150">
        <f t="shared" si="19"/>
        <v>0</v>
      </c>
      <c r="M150" s="10">
        <v>71</v>
      </c>
      <c r="N150" s="10">
        <f>bar!B144</f>
        <v>2</v>
      </c>
      <c r="O150" s="15">
        <f>bar!E73</f>
        <v>-13.999999999999998</v>
      </c>
      <c r="P150" s="15">
        <f>bar!F73</f>
        <v>19</v>
      </c>
      <c r="Q150" s="10">
        <f>bar!H73</f>
        <v>0</v>
      </c>
      <c r="R150" s="16">
        <f t="shared" si="20"/>
        <v>-6.0000000000000001E-3</v>
      </c>
      <c r="S150" s="32">
        <f t="shared" si="21"/>
        <v>-4200</v>
      </c>
      <c r="T150" s="15">
        <f t="shared" si="22"/>
        <v>0</v>
      </c>
      <c r="U150" s="15">
        <f t="shared" si="23"/>
        <v>0</v>
      </c>
      <c r="V150" s="15">
        <f t="shared" si="24"/>
        <v>0</v>
      </c>
      <c r="W150" s="15">
        <f t="shared" si="25"/>
        <v>0</v>
      </c>
    </row>
    <row r="151" spans="1:23" ht="16.75">
      <c r="A151"/>
      <c r="B151"/>
      <c r="C151"/>
      <c r="D151"/>
      <c r="E151"/>
      <c r="F151"/>
      <c r="G151"/>
      <c r="H151"/>
      <c r="I151"/>
      <c r="J151"/>
      <c r="K151"/>
      <c r="L151">
        <f t="shared" si="19"/>
        <v>0</v>
      </c>
      <c r="M151" s="10">
        <v>72</v>
      </c>
      <c r="N151" s="10">
        <f>bar!B145</f>
        <v>3</v>
      </c>
      <c r="O151" s="15">
        <f>bar!E74</f>
        <v>-13.999999999999998</v>
      </c>
      <c r="P151" s="15">
        <f>bar!F74</f>
        <v>19</v>
      </c>
      <c r="Q151" s="10">
        <f>bar!H74</f>
        <v>0</v>
      </c>
      <c r="R151" s="16">
        <f t="shared" si="20"/>
        <v>-6.0000000000000001E-3</v>
      </c>
      <c r="S151" s="32">
        <f t="shared" si="21"/>
        <v>-4200</v>
      </c>
      <c r="T151" s="15">
        <f t="shared" si="22"/>
        <v>0</v>
      </c>
      <c r="U151" s="15">
        <f t="shared" si="23"/>
        <v>0</v>
      </c>
      <c r="V151" s="15">
        <f t="shared" si="24"/>
        <v>0</v>
      </c>
      <c r="W151" s="15">
        <f t="shared" si="25"/>
        <v>0</v>
      </c>
    </row>
    <row r="152" spans="1:23" ht="16.75">
      <c r="A152"/>
      <c r="B152"/>
      <c r="C152"/>
      <c r="D152"/>
      <c r="E152"/>
      <c r="F152"/>
      <c r="G152"/>
      <c r="H152"/>
      <c r="I152"/>
      <c r="J152"/>
      <c r="K152"/>
      <c r="L152">
        <f t="shared" si="19"/>
        <v>0</v>
      </c>
      <c r="M152" s="10">
        <v>73</v>
      </c>
      <c r="N152" s="10">
        <f>bar!B146</f>
        <v>4</v>
      </c>
      <c r="O152" s="15">
        <f>bar!E75</f>
        <v>-13.999999999999998</v>
      </c>
      <c r="P152" s="15">
        <f>bar!F75</f>
        <v>19</v>
      </c>
      <c r="Q152" s="10">
        <f>bar!H75</f>
        <v>0</v>
      </c>
      <c r="R152" s="16">
        <f t="shared" si="20"/>
        <v>-6.0000000000000001E-3</v>
      </c>
      <c r="S152" s="32">
        <f t="shared" si="21"/>
        <v>-4200</v>
      </c>
      <c r="T152" s="15">
        <f t="shared" si="22"/>
        <v>0</v>
      </c>
      <c r="U152" s="15">
        <f t="shared" si="23"/>
        <v>0</v>
      </c>
      <c r="V152" s="15">
        <f t="shared" si="24"/>
        <v>0</v>
      </c>
      <c r="W152" s="15">
        <f t="shared" si="25"/>
        <v>0</v>
      </c>
    </row>
    <row r="153" spans="1:23" ht="16.75">
      <c r="A153"/>
      <c r="B153"/>
      <c r="C153"/>
      <c r="D153"/>
      <c r="E153"/>
      <c r="F153"/>
      <c r="G153"/>
      <c r="H153"/>
      <c r="I153"/>
      <c r="J153"/>
      <c r="K153"/>
      <c r="L153">
        <f t="shared" si="19"/>
        <v>0</v>
      </c>
      <c r="M153" s="10">
        <v>74</v>
      </c>
      <c r="N153" s="10">
        <f>bar!B147</f>
        <v>5</v>
      </c>
      <c r="O153" s="15">
        <f>bar!E76</f>
        <v>-13.999999999999998</v>
      </c>
      <c r="P153" s="15">
        <f>bar!F76</f>
        <v>19</v>
      </c>
      <c r="Q153" s="10">
        <f>bar!H76</f>
        <v>0</v>
      </c>
      <c r="R153" s="16">
        <f t="shared" si="20"/>
        <v>-6.0000000000000001E-3</v>
      </c>
      <c r="S153" s="32">
        <f t="shared" si="21"/>
        <v>-4200</v>
      </c>
      <c r="T153" s="15">
        <f t="shared" si="22"/>
        <v>0</v>
      </c>
      <c r="U153" s="15">
        <f t="shared" si="23"/>
        <v>0</v>
      </c>
      <c r="V153" s="15">
        <f t="shared" si="24"/>
        <v>0</v>
      </c>
      <c r="W153" s="15">
        <f t="shared" si="25"/>
        <v>0</v>
      </c>
    </row>
    <row r="154" spans="1:23" ht="16.75">
      <c r="A154"/>
      <c r="B154"/>
      <c r="C154"/>
      <c r="D154"/>
      <c r="E154"/>
      <c r="F154"/>
      <c r="G154"/>
      <c r="H154"/>
      <c r="I154"/>
      <c r="J154"/>
      <c r="K154"/>
      <c r="L154">
        <f t="shared" si="19"/>
        <v>0</v>
      </c>
      <c r="M154" s="10">
        <v>75</v>
      </c>
      <c r="N154" s="10">
        <f>bar!B148</f>
        <v>6</v>
      </c>
      <c r="O154" s="15">
        <f>bar!E77</f>
        <v>-13.999999999999998</v>
      </c>
      <c r="P154" s="15">
        <f>bar!F77</f>
        <v>19</v>
      </c>
      <c r="Q154" s="10">
        <f>bar!H77</f>
        <v>0</v>
      </c>
      <c r="R154" s="16">
        <f t="shared" si="20"/>
        <v>-6.0000000000000001E-3</v>
      </c>
      <c r="S154" s="32">
        <f t="shared" si="21"/>
        <v>-4200</v>
      </c>
      <c r="T154" s="15">
        <f t="shared" si="22"/>
        <v>0</v>
      </c>
      <c r="U154" s="15">
        <f t="shared" si="23"/>
        <v>0</v>
      </c>
      <c r="V154" s="15">
        <f t="shared" si="24"/>
        <v>0</v>
      </c>
      <c r="W154" s="15">
        <f t="shared" si="25"/>
        <v>0</v>
      </c>
    </row>
    <row r="155" spans="1:23" ht="16.75">
      <c r="A155"/>
      <c r="B155"/>
      <c r="C155"/>
      <c r="D155"/>
      <c r="E155"/>
      <c r="F155"/>
      <c r="G155"/>
      <c r="H155"/>
      <c r="I155"/>
      <c r="J155"/>
      <c r="K155"/>
      <c r="L155">
        <f t="shared" si="19"/>
        <v>0</v>
      </c>
      <c r="M155" s="10">
        <v>76</v>
      </c>
      <c r="N155" s="10">
        <f>bar!B149</f>
        <v>7</v>
      </c>
      <c r="O155" s="15">
        <f>bar!E78</f>
        <v>-13.999999999999998</v>
      </c>
      <c r="P155" s="15">
        <f>bar!F78</f>
        <v>19</v>
      </c>
      <c r="Q155" s="10">
        <f>bar!H78</f>
        <v>0</v>
      </c>
      <c r="R155" s="16">
        <f t="shared" si="20"/>
        <v>-6.0000000000000001E-3</v>
      </c>
      <c r="S155" s="32">
        <f t="shared" si="21"/>
        <v>-4200</v>
      </c>
      <c r="T155" s="15">
        <f t="shared" si="22"/>
        <v>0</v>
      </c>
      <c r="U155" s="15">
        <f t="shared" si="23"/>
        <v>0</v>
      </c>
      <c r="V155" s="15">
        <f t="shared" si="24"/>
        <v>0</v>
      </c>
      <c r="W155" s="15">
        <f t="shared" si="25"/>
        <v>0</v>
      </c>
    </row>
    <row r="156" spans="1:23" ht="16.75">
      <c r="A156"/>
      <c r="B156"/>
      <c r="C156"/>
      <c r="D156"/>
      <c r="E156"/>
      <c r="F156"/>
      <c r="G156"/>
      <c r="H156"/>
      <c r="I156"/>
      <c r="J156"/>
      <c r="K156"/>
      <c r="L156">
        <f t="shared" si="19"/>
        <v>0</v>
      </c>
      <c r="M156" s="10">
        <v>77</v>
      </c>
      <c r="N156" s="10">
        <f>bar!B150</f>
        <v>8</v>
      </c>
      <c r="O156" s="15">
        <f>bar!E79</f>
        <v>-13.999999999999998</v>
      </c>
      <c r="P156" s="15">
        <f>bar!F79</f>
        <v>19</v>
      </c>
      <c r="Q156" s="10">
        <f>bar!H79</f>
        <v>0</v>
      </c>
      <c r="R156" s="16">
        <f t="shared" si="20"/>
        <v>-6.0000000000000001E-3</v>
      </c>
      <c r="S156" s="32">
        <f t="shared" si="21"/>
        <v>-4200</v>
      </c>
      <c r="T156" s="15">
        <f t="shared" si="22"/>
        <v>0</v>
      </c>
      <c r="U156" s="15">
        <f t="shared" si="23"/>
        <v>0</v>
      </c>
      <c r="V156" s="15">
        <f t="shared" si="24"/>
        <v>0</v>
      </c>
      <c r="W156" s="15">
        <f t="shared" si="25"/>
        <v>0</v>
      </c>
    </row>
    <row r="157" spans="1:23" ht="16.75">
      <c r="A157"/>
      <c r="B157"/>
      <c r="C157"/>
      <c r="D157"/>
      <c r="E157"/>
      <c r="F157"/>
      <c r="G157"/>
      <c r="H157"/>
      <c r="I157"/>
      <c r="J157"/>
      <c r="K157"/>
      <c r="L157">
        <f t="shared" si="19"/>
        <v>0</v>
      </c>
      <c r="M157" s="10">
        <v>78</v>
      </c>
      <c r="N157" s="10">
        <f>bar!B151</f>
        <v>9</v>
      </c>
      <c r="O157" s="15">
        <f>bar!E80</f>
        <v>-13.999999999999998</v>
      </c>
      <c r="P157" s="15">
        <f>bar!F80</f>
        <v>19</v>
      </c>
      <c r="Q157" s="10">
        <f>bar!H80</f>
        <v>0</v>
      </c>
      <c r="R157" s="16">
        <f t="shared" si="20"/>
        <v>-6.0000000000000001E-3</v>
      </c>
      <c r="S157" s="32">
        <f t="shared" si="21"/>
        <v>-4200</v>
      </c>
      <c r="T157" s="15">
        <f t="shared" si="22"/>
        <v>0</v>
      </c>
      <c r="U157" s="15">
        <f t="shared" si="23"/>
        <v>0</v>
      </c>
      <c r="V157" s="15">
        <f t="shared" si="24"/>
        <v>0</v>
      </c>
      <c r="W157" s="15">
        <f t="shared" si="25"/>
        <v>0</v>
      </c>
    </row>
    <row r="158" spans="1:23" ht="16.75">
      <c r="A158"/>
      <c r="B158"/>
      <c r="C158"/>
      <c r="D158"/>
      <c r="E158"/>
      <c r="F158"/>
      <c r="G158"/>
      <c r="H158"/>
      <c r="I158"/>
      <c r="J158"/>
      <c r="K158"/>
      <c r="L158">
        <f t="shared" si="19"/>
        <v>0</v>
      </c>
      <c r="M158" s="10">
        <v>79</v>
      </c>
      <c r="N158" s="10">
        <f>bar!B152</f>
        <v>10</v>
      </c>
      <c r="O158" s="15">
        <f>bar!E81</f>
        <v>-13.999999999999998</v>
      </c>
      <c r="P158" s="15">
        <f>bar!F81</f>
        <v>19</v>
      </c>
      <c r="Q158" s="10">
        <f>bar!H81</f>
        <v>0</v>
      </c>
      <c r="R158" s="16">
        <f t="shared" si="20"/>
        <v>-6.0000000000000001E-3</v>
      </c>
      <c r="S158" s="32">
        <f t="shared" si="21"/>
        <v>-4200</v>
      </c>
      <c r="T158" s="15">
        <f t="shared" si="22"/>
        <v>0</v>
      </c>
      <c r="U158" s="15">
        <f t="shared" si="23"/>
        <v>0</v>
      </c>
      <c r="V158" s="15">
        <f t="shared" si="24"/>
        <v>0</v>
      </c>
      <c r="W158" s="15">
        <f t="shared" si="25"/>
        <v>0</v>
      </c>
    </row>
    <row r="159" spans="1:23" ht="16.75">
      <c r="A159"/>
      <c r="B159"/>
      <c r="C159"/>
      <c r="D159"/>
      <c r="E159"/>
      <c r="F159"/>
      <c r="G159"/>
      <c r="H159"/>
      <c r="I159"/>
      <c r="J159"/>
      <c r="K159"/>
      <c r="L159">
        <f t="shared" si="19"/>
        <v>0</v>
      </c>
      <c r="M159" s="10">
        <v>80</v>
      </c>
      <c r="N159" s="10">
        <f>bar!B153</f>
        <v>11</v>
      </c>
      <c r="O159" s="15">
        <f>bar!E82</f>
        <v>-13.999999999999998</v>
      </c>
      <c r="P159" s="15">
        <f>bar!F82</f>
        <v>19</v>
      </c>
      <c r="Q159" s="10">
        <f>bar!H82</f>
        <v>0</v>
      </c>
      <c r="R159" s="16">
        <f t="shared" si="20"/>
        <v>-6.0000000000000001E-3</v>
      </c>
      <c r="S159" s="32">
        <f t="shared" si="21"/>
        <v>-4200</v>
      </c>
      <c r="T159" s="15">
        <f t="shared" si="22"/>
        <v>0</v>
      </c>
      <c r="U159" s="15">
        <f t="shared" si="23"/>
        <v>0</v>
      </c>
      <c r="V159" s="15">
        <f t="shared" si="24"/>
        <v>0</v>
      </c>
      <c r="W159" s="15">
        <f t="shared" si="25"/>
        <v>0</v>
      </c>
    </row>
    <row r="160" spans="1:23" ht="16.75">
      <c r="A160"/>
      <c r="B160"/>
      <c r="C160"/>
      <c r="D160"/>
      <c r="E160"/>
      <c r="F160"/>
      <c r="G160"/>
      <c r="H160"/>
      <c r="I160"/>
      <c r="J160"/>
      <c r="K160"/>
      <c r="L160">
        <f t="shared" si="19"/>
        <v>0</v>
      </c>
      <c r="M160" s="10">
        <v>81</v>
      </c>
      <c r="N160" s="10">
        <f>bar!B154</f>
        <v>12</v>
      </c>
      <c r="O160" s="15">
        <f>bar!E83</f>
        <v>-13.999999999999998</v>
      </c>
      <c r="P160" s="15">
        <f>bar!F83</f>
        <v>19</v>
      </c>
      <c r="Q160" s="10">
        <f>bar!H83</f>
        <v>0</v>
      </c>
      <c r="R160" s="16">
        <f t="shared" si="20"/>
        <v>-6.0000000000000001E-3</v>
      </c>
      <c r="S160" s="32">
        <f t="shared" si="21"/>
        <v>-4200</v>
      </c>
      <c r="T160" s="15">
        <f t="shared" si="22"/>
        <v>0</v>
      </c>
      <c r="U160" s="15">
        <f t="shared" si="23"/>
        <v>0</v>
      </c>
      <c r="V160" s="15">
        <f t="shared" si="24"/>
        <v>0</v>
      </c>
      <c r="W160" s="15">
        <f t="shared" si="25"/>
        <v>0</v>
      </c>
    </row>
    <row r="161" spans="1:23" ht="16.75">
      <c r="A161"/>
      <c r="B161"/>
      <c r="C161"/>
      <c r="D161"/>
      <c r="E161"/>
      <c r="F161"/>
      <c r="G161"/>
      <c r="H161"/>
      <c r="I161"/>
      <c r="J161"/>
      <c r="K161"/>
      <c r="L161">
        <f t="shared" si="19"/>
        <v>0</v>
      </c>
      <c r="M161" s="10">
        <v>82</v>
      </c>
      <c r="N161" s="10">
        <f>bar!B155</f>
        <v>13</v>
      </c>
      <c r="O161" s="15">
        <f>bar!E84</f>
        <v>-13.999999999999998</v>
      </c>
      <c r="P161" s="15">
        <f>bar!F84</f>
        <v>19</v>
      </c>
      <c r="Q161" s="10">
        <f>bar!H84</f>
        <v>0</v>
      </c>
      <c r="R161" s="16">
        <f t="shared" si="20"/>
        <v>-6.0000000000000001E-3</v>
      </c>
      <c r="S161" s="32">
        <f t="shared" si="21"/>
        <v>-4200</v>
      </c>
      <c r="T161" s="15">
        <f t="shared" si="22"/>
        <v>0</v>
      </c>
      <c r="U161" s="15">
        <f t="shared" si="23"/>
        <v>0</v>
      </c>
      <c r="V161" s="15">
        <f t="shared" si="24"/>
        <v>0</v>
      </c>
      <c r="W161" s="15">
        <f t="shared" si="25"/>
        <v>0</v>
      </c>
    </row>
    <row r="162" spans="1:23" ht="16.75">
      <c r="A162"/>
      <c r="B162"/>
      <c r="C162"/>
      <c r="D162"/>
      <c r="E162"/>
      <c r="F162"/>
      <c r="G162"/>
      <c r="H162"/>
      <c r="I162"/>
      <c r="J162"/>
      <c r="K162"/>
      <c r="L162">
        <f t="shared" si="19"/>
        <v>0</v>
      </c>
      <c r="M162" s="10">
        <v>83</v>
      </c>
      <c r="N162" s="10">
        <f>bar!B156</f>
        <v>14</v>
      </c>
      <c r="O162" s="15">
        <f>bar!E85</f>
        <v>-13.999999999999998</v>
      </c>
      <c r="P162" s="15">
        <f>bar!F85</f>
        <v>19</v>
      </c>
      <c r="Q162" s="10">
        <f>bar!H85</f>
        <v>0</v>
      </c>
      <c r="R162" s="16">
        <f t="shared" si="20"/>
        <v>-6.0000000000000001E-3</v>
      </c>
      <c r="S162" s="32">
        <f t="shared" si="21"/>
        <v>-4200</v>
      </c>
      <c r="T162" s="15">
        <f t="shared" si="22"/>
        <v>0</v>
      </c>
      <c r="U162" s="15">
        <f t="shared" si="23"/>
        <v>0</v>
      </c>
      <c r="V162" s="15">
        <f t="shared" si="24"/>
        <v>0</v>
      </c>
      <c r="W162" s="15">
        <f t="shared" si="25"/>
        <v>0</v>
      </c>
    </row>
    <row r="163" spans="1:23" ht="16.75">
      <c r="A163"/>
      <c r="B163"/>
      <c r="C163"/>
      <c r="D163"/>
      <c r="E163"/>
      <c r="F163"/>
      <c r="G163"/>
      <c r="H163"/>
      <c r="I163"/>
      <c r="J163"/>
      <c r="K163"/>
      <c r="L163">
        <f t="shared" si="19"/>
        <v>0</v>
      </c>
      <c r="M163" s="10">
        <v>84</v>
      </c>
      <c r="N163" s="10">
        <f>bar!B157</f>
        <v>15</v>
      </c>
      <c r="O163" s="15">
        <f>bar!E86</f>
        <v>-13.999999999999998</v>
      </c>
      <c r="P163" s="15">
        <f>bar!F86</f>
        <v>19</v>
      </c>
      <c r="Q163" s="10">
        <f>bar!H86</f>
        <v>0</v>
      </c>
      <c r="R163" s="16">
        <f t="shared" si="20"/>
        <v>-6.0000000000000001E-3</v>
      </c>
      <c r="S163" s="32">
        <f t="shared" si="21"/>
        <v>-4200</v>
      </c>
      <c r="T163" s="15">
        <f t="shared" si="22"/>
        <v>0</v>
      </c>
      <c r="U163" s="15">
        <f t="shared" si="23"/>
        <v>0</v>
      </c>
      <c r="V163" s="15">
        <f t="shared" si="24"/>
        <v>0</v>
      </c>
      <c r="W163" s="15">
        <f t="shared" si="25"/>
        <v>0</v>
      </c>
    </row>
    <row r="164" spans="1:23" ht="16.75">
      <c r="A164"/>
      <c r="B164"/>
      <c r="C164"/>
      <c r="D164"/>
      <c r="E164"/>
      <c r="F164"/>
      <c r="G164"/>
      <c r="H164"/>
      <c r="I164"/>
      <c r="J164"/>
      <c r="K164"/>
      <c r="L164">
        <f t="shared" si="19"/>
        <v>0</v>
      </c>
      <c r="M164" s="10">
        <v>85</v>
      </c>
      <c r="N164" s="10">
        <f>bar!B158</f>
        <v>16</v>
      </c>
      <c r="O164" s="15">
        <f>bar!E87</f>
        <v>-13.999999999999998</v>
      </c>
      <c r="P164" s="15">
        <f>bar!F87</f>
        <v>19</v>
      </c>
      <c r="Q164" s="10">
        <f>bar!H87</f>
        <v>0</v>
      </c>
      <c r="R164" s="16">
        <f t="shared" si="20"/>
        <v>-6.0000000000000001E-3</v>
      </c>
      <c r="S164" s="32">
        <f t="shared" si="21"/>
        <v>-4200</v>
      </c>
      <c r="T164" s="15">
        <f t="shared" si="22"/>
        <v>0</v>
      </c>
      <c r="U164" s="15">
        <f t="shared" si="23"/>
        <v>0</v>
      </c>
      <c r="V164" s="15">
        <f t="shared" si="24"/>
        <v>0</v>
      </c>
      <c r="W164" s="15">
        <f t="shared" si="25"/>
        <v>0</v>
      </c>
    </row>
    <row r="165" spans="1:23" ht="16.75">
      <c r="A165"/>
      <c r="B165"/>
      <c r="C165"/>
      <c r="D165"/>
      <c r="E165"/>
      <c r="F165"/>
      <c r="G165"/>
      <c r="H165"/>
      <c r="I165"/>
      <c r="J165"/>
      <c r="K165"/>
      <c r="L165">
        <f t="shared" si="19"/>
        <v>0</v>
      </c>
      <c r="M165" s="10">
        <v>86</v>
      </c>
      <c r="N165" s="10">
        <f>bar!B159</f>
        <v>17</v>
      </c>
      <c r="O165" s="15">
        <f>bar!E88</f>
        <v>-13.999999999999998</v>
      </c>
      <c r="P165" s="15">
        <f>bar!F88</f>
        <v>19</v>
      </c>
      <c r="Q165" s="10">
        <f>bar!H88</f>
        <v>0</v>
      </c>
      <c r="R165" s="16">
        <f t="shared" si="20"/>
        <v>-6.0000000000000001E-3</v>
      </c>
      <c r="S165" s="32">
        <f t="shared" si="21"/>
        <v>-4200</v>
      </c>
      <c r="T165" s="15">
        <f t="shared" si="22"/>
        <v>0</v>
      </c>
      <c r="U165" s="15">
        <f t="shared" si="23"/>
        <v>0</v>
      </c>
      <c r="V165" s="15">
        <f t="shared" si="24"/>
        <v>0</v>
      </c>
      <c r="W165" s="15">
        <f t="shared" si="25"/>
        <v>0</v>
      </c>
    </row>
    <row r="166" spans="1:23" ht="16.75">
      <c r="A166"/>
      <c r="B166"/>
      <c r="C166"/>
      <c r="D166"/>
      <c r="E166"/>
      <c r="F166"/>
      <c r="G166"/>
      <c r="H166"/>
      <c r="I166"/>
      <c r="J166"/>
      <c r="K166"/>
      <c r="L166">
        <f t="shared" si="19"/>
        <v>0</v>
      </c>
      <c r="M166" s="10">
        <v>87</v>
      </c>
      <c r="N166" s="10">
        <f>bar!B160</f>
        <v>18</v>
      </c>
      <c r="O166" s="15">
        <f>bar!E89</f>
        <v>-13.999999999999998</v>
      </c>
      <c r="P166" s="15">
        <f>bar!F89</f>
        <v>19</v>
      </c>
      <c r="Q166" s="10">
        <f>bar!H89</f>
        <v>0</v>
      </c>
      <c r="R166" s="16">
        <f t="shared" si="20"/>
        <v>-6.0000000000000001E-3</v>
      </c>
      <c r="S166" s="32">
        <f t="shared" si="21"/>
        <v>-4200</v>
      </c>
      <c r="T166" s="15">
        <f t="shared" si="22"/>
        <v>0</v>
      </c>
      <c r="U166" s="15">
        <f t="shared" si="23"/>
        <v>0</v>
      </c>
      <c r="V166" s="15">
        <f t="shared" si="24"/>
        <v>0</v>
      </c>
      <c r="W166" s="15">
        <f t="shared" si="25"/>
        <v>0</v>
      </c>
    </row>
    <row r="167" spans="1:23" ht="16.75">
      <c r="A167"/>
      <c r="B167"/>
      <c r="C167"/>
      <c r="D167"/>
      <c r="E167"/>
      <c r="F167"/>
      <c r="G167"/>
      <c r="H167"/>
      <c r="I167"/>
      <c r="J167"/>
      <c r="K167"/>
      <c r="L167">
        <f t="shared" si="19"/>
        <v>0</v>
      </c>
      <c r="M167" s="10">
        <v>88</v>
      </c>
      <c r="N167" s="10">
        <f>bar!B161</f>
        <v>19</v>
      </c>
      <c r="O167" s="15">
        <f>bar!E90</f>
        <v>-13.999999999999998</v>
      </c>
      <c r="P167" s="15">
        <f>bar!F90</f>
        <v>19</v>
      </c>
      <c r="Q167" s="10">
        <f>bar!H90</f>
        <v>0</v>
      </c>
      <c r="R167" s="16">
        <f t="shared" si="20"/>
        <v>-6.0000000000000001E-3</v>
      </c>
      <c r="S167" s="32">
        <f t="shared" si="21"/>
        <v>-4200</v>
      </c>
      <c r="T167" s="15">
        <f t="shared" si="22"/>
        <v>0</v>
      </c>
      <c r="U167" s="15">
        <f t="shared" si="23"/>
        <v>0</v>
      </c>
      <c r="V167" s="15">
        <f t="shared" si="24"/>
        <v>0</v>
      </c>
      <c r="W167" s="15">
        <f t="shared" si="25"/>
        <v>0</v>
      </c>
    </row>
    <row r="168" spans="1:23" ht="16.75">
      <c r="A168"/>
      <c r="B168"/>
      <c r="C168"/>
      <c r="D168"/>
      <c r="E168"/>
      <c r="F168"/>
      <c r="G168"/>
      <c r="H168"/>
      <c r="I168"/>
      <c r="J168"/>
      <c r="K168"/>
      <c r="L168">
        <f t="shared" si="19"/>
        <v>0</v>
      </c>
      <c r="M168" s="10">
        <v>89</v>
      </c>
      <c r="N168" s="10">
        <f>bar!B162</f>
        <v>20</v>
      </c>
      <c r="O168" s="15">
        <f>bar!E91</f>
        <v>-13.999999999999998</v>
      </c>
      <c r="P168" s="15">
        <f>bar!F91</f>
        <v>19</v>
      </c>
      <c r="Q168" s="10">
        <f>bar!H91</f>
        <v>0</v>
      </c>
      <c r="R168" s="16">
        <f t="shared" si="20"/>
        <v>-6.0000000000000001E-3</v>
      </c>
      <c r="S168" s="32">
        <f t="shared" si="21"/>
        <v>-4200</v>
      </c>
      <c r="T168" s="15">
        <f t="shared" si="22"/>
        <v>0</v>
      </c>
      <c r="U168" s="15">
        <f t="shared" si="23"/>
        <v>0</v>
      </c>
      <c r="V168" s="15">
        <f t="shared" si="24"/>
        <v>0</v>
      </c>
      <c r="W168" s="15">
        <f t="shared" si="25"/>
        <v>0</v>
      </c>
    </row>
    <row r="169" spans="1:23" ht="16.75">
      <c r="A169"/>
      <c r="B169"/>
      <c r="C169"/>
      <c r="D169"/>
      <c r="E169"/>
      <c r="F169"/>
      <c r="G169"/>
      <c r="H169"/>
      <c r="I169"/>
      <c r="J169"/>
      <c r="K169"/>
      <c r="L169">
        <f t="shared" si="19"/>
        <v>0</v>
      </c>
      <c r="M169" s="10">
        <v>90</v>
      </c>
      <c r="N169" s="10">
        <f>bar!B163</f>
        <v>1</v>
      </c>
      <c r="O169" s="15">
        <f>bar!E92</f>
        <v>-13.999999999999998</v>
      </c>
      <c r="P169" s="15">
        <f>bar!F92</f>
        <v>19</v>
      </c>
      <c r="Q169" s="10">
        <f>bar!H92</f>
        <v>0</v>
      </c>
      <c r="R169" s="16">
        <f t="shared" si="20"/>
        <v>-6.0000000000000001E-3</v>
      </c>
      <c r="S169" s="32">
        <f t="shared" si="21"/>
        <v>-4200</v>
      </c>
      <c r="T169" s="15">
        <f t="shared" si="22"/>
        <v>0</v>
      </c>
      <c r="U169" s="15">
        <f t="shared" si="23"/>
        <v>0</v>
      </c>
      <c r="V169" s="15">
        <f t="shared" si="24"/>
        <v>0</v>
      </c>
      <c r="W169" s="15">
        <f t="shared" si="25"/>
        <v>0</v>
      </c>
    </row>
    <row r="170" spans="1:23" ht="16.75">
      <c r="A170"/>
      <c r="B170"/>
      <c r="C170"/>
      <c r="D170"/>
      <c r="E170"/>
      <c r="F170"/>
      <c r="G170"/>
      <c r="H170"/>
      <c r="I170"/>
      <c r="J170"/>
      <c r="K170"/>
      <c r="L170">
        <f t="shared" si="19"/>
        <v>0</v>
      </c>
      <c r="M170" s="10">
        <v>91</v>
      </c>
      <c r="N170" s="10">
        <f>bar!B164</f>
        <v>2</v>
      </c>
      <c r="O170" s="15">
        <f>bar!E93</f>
        <v>-13.999999999999998</v>
      </c>
      <c r="P170" s="15">
        <f>bar!F93</f>
        <v>19</v>
      </c>
      <c r="Q170" s="10">
        <f>bar!H93</f>
        <v>0</v>
      </c>
      <c r="R170" s="16">
        <f t="shared" si="20"/>
        <v>-6.0000000000000001E-3</v>
      </c>
      <c r="S170" s="32">
        <f t="shared" si="21"/>
        <v>-4200</v>
      </c>
      <c r="T170" s="15">
        <f t="shared" si="22"/>
        <v>0</v>
      </c>
      <c r="U170" s="15">
        <f t="shared" si="23"/>
        <v>0</v>
      </c>
      <c r="V170" s="15">
        <f t="shared" si="24"/>
        <v>0</v>
      </c>
      <c r="W170" s="15">
        <f t="shared" si="25"/>
        <v>0</v>
      </c>
    </row>
    <row r="171" spans="1:23" ht="16.75">
      <c r="A171"/>
      <c r="B171"/>
      <c r="C171"/>
      <c r="D171"/>
      <c r="E171"/>
      <c r="F171"/>
      <c r="G171"/>
      <c r="H171"/>
      <c r="I171"/>
      <c r="J171"/>
      <c r="K171"/>
      <c r="L171">
        <f t="shared" si="19"/>
        <v>0</v>
      </c>
      <c r="M171" s="10">
        <v>92</v>
      </c>
      <c r="N171" s="10">
        <f>bar!B165</f>
        <v>3</v>
      </c>
      <c r="O171" s="15">
        <f>bar!E94</f>
        <v>-13.999999999999998</v>
      </c>
      <c r="P171" s="15">
        <f>bar!F94</f>
        <v>19</v>
      </c>
      <c r="Q171" s="10">
        <f>bar!H94</f>
        <v>0</v>
      </c>
      <c r="R171" s="16">
        <f t="shared" si="20"/>
        <v>-6.0000000000000001E-3</v>
      </c>
      <c r="S171" s="32">
        <f t="shared" si="21"/>
        <v>-4200</v>
      </c>
      <c r="T171" s="15">
        <f t="shared" si="22"/>
        <v>0</v>
      </c>
      <c r="U171" s="15">
        <f t="shared" si="23"/>
        <v>0</v>
      </c>
      <c r="V171" s="15">
        <f t="shared" si="24"/>
        <v>0</v>
      </c>
      <c r="W171" s="15">
        <f t="shared" si="25"/>
        <v>0</v>
      </c>
    </row>
    <row r="172" spans="1:23" ht="16.75">
      <c r="A172"/>
      <c r="B172"/>
      <c r="C172"/>
      <c r="D172"/>
      <c r="E172"/>
      <c r="F172"/>
      <c r="G172"/>
      <c r="H172"/>
      <c r="I172"/>
      <c r="J172"/>
      <c r="K172"/>
      <c r="L172">
        <f t="shared" si="19"/>
        <v>0</v>
      </c>
      <c r="M172" s="10">
        <v>93</v>
      </c>
      <c r="N172" s="10">
        <f>bar!B166</f>
        <v>4</v>
      </c>
      <c r="O172" s="15">
        <f>bar!E95</f>
        <v>-13.999999999999998</v>
      </c>
      <c r="P172" s="15">
        <f>bar!F95</f>
        <v>19</v>
      </c>
      <c r="Q172" s="10">
        <f>bar!H95</f>
        <v>0</v>
      </c>
      <c r="R172" s="16">
        <f t="shared" si="20"/>
        <v>-6.0000000000000001E-3</v>
      </c>
      <c r="S172" s="32">
        <f t="shared" si="21"/>
        <v>-4200</v>
      </c>
      <c r="T172" s="15">
        <f t="shared" si="22"/>
        <v>0</v>
      </c>
      <c r="U172" s="15">
        <f t="shared" si="23"/>
        <v>0</v>
      </c>
      <c r="V172" s="15">
        <f t="shared" si="24"/>
        <v>0</v>
      </c>
      <c r="W172" s="15">
        <f t="shared" si="25"/>
        <v>0</v>
      </c>
    </row>
    <row r="173" spans="1:23" ht="16.75">
      <c r="A173"/>
      <c r="B173"/>
      <c r="C173"/>
      <c r="D173"/>
      <c r="E173"/>
      <c r="F173"/>
      <c r="G173"/>
      <c r="H173"/>
      <c r="I173"/>
      <c r="J173"/>
      <c r="K173"/>
      <c r="L173">
        <f t="shared" si="19"/>
        <v>0</v>
      </c>
      <c r="M173" s="10">
        <v>94</v>
      </c>
      <c r="N173" s="10">
        <f>bar!B167</f>
        <v>5</v>
      </c>
      <c r="O173" s="15">
        <f>bar!E96</f>
        <v>-13.999999999999998</v>
      </c>
      <c r="P173" s="15">
        <f>bar!F96</f>
        <v>19</v>
      </c>
      <c r="Q173" s="10">
        <f>bar!H96</f>
        <v>0</v>
      </c>
      <c r="R173" s="16">
        <f t="shared" si="20"/>
        <v>-6.0000000000000001E-3</v>
      </c>
      <c r="S173" s="32">
        <f t="shared" si="21"/>
        <v>-4200</v>
      </c>
      <c r="T173" s="15">
        <f t="shared" si="22"/>
        <v>0</v>
      </c>
      <c r="U173" s="15">
        <f t="shared" si="23"/>
        <v>0</v>
      </c>
      <c r="V173" s="15">
        <f t="shared" si="24"/>
        <v>0</v>
      </c>
      <c r="W173" s="15">
        <f t="shared" si="25"/>
        <v>0</v>
      </c>
    </row>
    <row r="174" spans="1:23" ht="16.75">
      <c r="A174"/>
      <c r="B174"/>
      <c r="C174"/>
      <c r="D174"/>
      <c r="E174"/>
      <c r="F174"/>
      <c r="G174"/>
      <c r="H174"/>
      <c r="I174"/>
      <c r="J174"/>
      <c r="K174"/>
      <c r="L174">
        <f t="shared" si="19"/>
        <v>0</v>
      </c>
      <c r="M174" s="10">
        <v>95</v>
      </c>
      <c r="N174" s="10">
        <f>bar!B168</f>
        <v>6</v>
      </c>
      <c r="O174" s="15">
        <f>bar!E97</f>
        <v>-13.999999999999998</v>
      </c>
      <c r="P174" s="15">
        <f>bar!F97</f>
        <v>19</v>
      </c>
      <c r="Q174" s="10">
        <f>bar!H97</f>
        <v>0</v>
      </c>
      <c r="R174" s="16">
        <f t="shared" si="20"/>
        <v>-6.0000000000000001E-3</v>
      </c>
      <c r="S174" s="32">
        <f t="shared" si="21"/>
        <v>-4200</v>
      </c>
      <c r="T174" s="15">
        <f t="shared" si="22"/>
        <v>0</v>
      </c>
      <c r="U174" s="15">
        <f t="shared" si="23"/>
        <v>0</v>
      </c>
      <c r="V174" s="15">
        <f t="shared" si="24"/>
        <v>0</v>
      </c>
      <c r="W174" s="15">
        <f t="shared" si="25"/>
        <v>0</v>
      </c>
    </row>
    <row r="175" spans="1:23" ht="16.75">
      <c r="A175"/>
      <c r="B175"/>
      <c r="C175"/>
      <c r="D175"/>
      <c r="E175"/>
      <c r="F175"/>
      <c r="G175"/>
      <c r="H175"/>
      <c r="I175"/>
      <c r="J175"/>
      <c r="K175"/>
      <c r="L175">
        <f t="shared" si="19"/>
        <v>0</v>
      </c>
      <c r="M175" s="10">
        <v>96</v>
      </c>
      <c r="N175" s="10">
        <f>bar!B169</f>
        <v>7</v>
      </c>
      <c r="O175" s="15">
        <f>bar!E98</f>
        <v>-13.999999999999998</v>
      </c>
      <c r="P175" s="15">
        <f>bar!F98</f>
        <v>19</v>
      </c>
      <c r="Q175" s="10">
        <f>bar!H98</f>
        <v>0</v>
      </c>
      <c r="R175" s="16">
        <f t="shared" si="20"/>
        <v>-6.0000000000000001E-3</v>
      </c>
      <c r="S175" s="32">
        <f t="shared" si="21"/>
        <v>-4200</v>
      </c>
      <c r="T175" s="15">
        <f t="shared" si="22"/>
        <v>0</v>
      </c>
      <c r="U175" s="15">
        <f t="shared" si="23"/>
        <v>0</v>
      </c>
      <c r="V175" s="15">
        <f t="shared" si="24"/>
        <v>0</v>
      </c>
      <c r="W175" s="15">
        <f t="shared" si="25"/>
        <v>0</v>
      </c>
    </row>
    <row r="176" spans="1:23" ht="16.75">
      <c r="A176"/>
      <c r="B176"/>
      <c r="C176"/>
      <c r="D176"/>
      <c r="E176"/>
      <c r="F176"/>
      <c r="G176"/>
      <c r="H176"/>
      <c r="I176"/>
      <c r="J176"/>
      <c r="K176"/>
      <c r="L176">
        <f t="shared" si="19"/>
        <v>0</v>
      </c>
      <c r="M176" s="10">
        <v>97</v>
      </c>
      <c r="N176" s="10">
        <f>bar!B170</f>
        <v>8</v>
      </c>
      <c r="O176" s="15">
        <f>bar!E99</f>
        <v>-13.999999999999998</v>
      </c>
      <c r="P176" s="15">
        <f>bar!F99</f>
        <v>19</v>
      </c>
      <c r="Q176" s="10">
        <f>bar!H99</f>
        <v>0</v>
      </c>
      <c r="R176" s="16">
        <f t="shared" si="20"/>
        <v>-6.0000000000000001E-3</v>
      </c>
      <c r="S176" s="32">
        <f t="shared" si="21"/>
        <v>-4200</v>
      </c>
      <c r="T176" s="15">
        <f t="shared" si="22"/>
        <v>0</v>
      </c>
      <c r="U176" s="15">
        <f t="shared" si="23"/>
        <v>0</v>
      </c>
      <c r="V176" s="15">
        <f t="shared" si="24"/>
        <v>0</v>
      </c>
      <c r="W176" s="15">
        <f t="shared" si="25"/>
        <v>0</v>
      </c>
    </row>
    <row r="177" spans="1:23" ht="16.75">
      <c r="A177"/>
      <c r="B177"/>
      <c r="C177"/>
      <c r="D177"/>
      <c r="E177"/>
      <c r="F177"/>
      <c r="G177"/>
      <c r="H177"/>
      <c r="I177"/>
      <c r="J177"/>
      <c r="K177"/>
      <c r="L177">
        <f t="shared" si="19"/>
        <v>0</v>
      </c>
      <c r="M177" s="10">
        <v>98</v>
      </c>
      <c r="N177" s="10">
        <f>bar!B171</f>
        <v>9</v>
      </c>
      <c r="O177" s="15">
        <f>bar!E100</f>
        <v>-13.999999999999998</v>
      </c>
      <c r="P177" s="15">
        <f>bar!F100</f>
        <v>19</v>
      </c>
      <c r="Q177" s="10">
        <f>bar!H100</f>
        <v>0</v>
      </c>
      <c r="R177" s="16">
        <f t="shared" si="20"/>
        <v>-6.0000000000000001E-3</v>
      </c>
      <c r="S177" s="32">
        <f t="shared" si="21"/>
        <v>-4200</v>
      </c>
      <c r="T177" s="15">
        <f t="shared" si="22"/>
        <v>0</v>
      </c>
      <c r="U177" s="15">
        <f t="shared" si="23"/>
        <v>0</v>
      </c>
      <c r="V177" s="15">
        <f t="shared" si="24"/>
        <v>0</v>
      </c>
      <c r="W177" s="15">
        <f t="shared" si="25"/>
        <v>0</v>
      </c>
    </row>
    <row r="178" spans="1:23" ht="16.75">
      <c r="A178"/>
      <c r="B178"/>
      <c r="C178"/>
      <c r="D178"/>
      <c r="E178"/>
      <c r="F178"/>
      <c r="G178"/>
      <c r="H178"/>
      <c r="I178"/>
      <c r="J178"/>
      <c r="K178"/>
      <c r="L178">
        <f t="shared" si="19"/>
        <v>0</v>
      </c>
      <c r="M178" s="10">
        <v>99</v>
      </c>
      <c r="N178" s="10">
        <f>bar!B172</f>
        <v>10</v>
      </c>
      <c r="O178" s="15">
        <f>bar!E101</f>
        <v>-13.999999999999998</v>
      </c>
      <c r="P178" s="15">
        <f>bar!F101</f>
        <v>19</v>
      </c>
      <c r="Q178" s="10">
        <f>bar!H101</f>
        <v>0</v>
      </c>
      <c r="R178" s="16">
        <f t="shared" si="20"/>
        <v>-6.0000000000000001E-3</v>
      </c>
      <c r="S178" s="32">
        <f t="shared" si="21"/>
        <v>-4200</v>
      </c>
      <c r="T178" s="15">
        <f t="shared" si="22"/>
        <v>0</v>
      </c>
      <c r="U178" s="15">
        <f t="shared" si="23"/>
        <v>0</v>
      </c>
      <c r="V178" s="15">
        <f t="shared" si="24"/>
        <v>0</v>
      </c>
      <c r="W178" s="15">
        <f t="shared" si="25"/>
        <v>0</v>
      </c>
    </row>
    <row r="179" spans="1:23" ht="16.75">
      <c r="A179"/>
      <c r="B179"/>
      <c r="C179"/>
      <c r="D179"/>
      <c r="E179"/>
      <c r="F179"/>
      <c r="G179"/>
      <c r="H179"/>
      <c r="I179"/>
      <c r="J179"/>
      <c r="K179"/>
      <c r="L179">
        <f t="shared" si="19"/>
        <v>0</v>
      </c>
      <c r="M179" s="10">
        <v>100</v>
      </c>
      <c r="N179" s="10">
        <f>bar!B173</f>
        <v>11</v>
      </c>
      <c r="O179" s="15">
        <f>bar!E102</f>
        <v>-13.999999999999998</v>
      </c>
      <c r="P179" s="15">
        <f>bar!F102</f>
        <v>19</v>
      </c>
      <c r="Q179" s="10">
        <f>bar!H102</f>
        <v>0</v>
      </c>
      <c r="R179" s="16">
        <f t="shared" si="20"/>
        <v>-6.0000000000000001E-3</v>
      </c>
      <c r="S179" s="32">
        <f t="shared" si="21"/>
        <v>-4200</v>
      </c>
      <c r="T179" s="15">
        <f t="shared" si="22"/>
        <v>0</v>
      </c>
      <c r="U179" s="15">
        <f t="shared" si="23"/>
        <v>0</v>
      </c>
      <c r="V179" s="15">
        <f t="shared" si="24"/>
        <v>0</v>
      </c>
      <c r="W179" s="15">
        <f t="shared" si="25"/>
        <v>0</v>
      </c>
    </row>
    <row r="180" spans="1:23" ht="16.75">
      <c r="A180"/>
      <c r="B180"/>
      <c r="C180"/>
      <c r="D180"/>
      <c r="E180"/>
      <c r="F180"/>
      <c r="G180"/>
      <c r="H180"/>
      <c r="I180"/>
      <c r="J180"/>
      <c r="K180"/>
      <c r="L180">
        <f t="shared" si="19"/>
        <v>0</v>
      </c>
      <c r="M180" s="10">
        <v>101</v>
      </c>
      <c r="N180" s="10">
        <f>bar!B174</f>
        <v>12</v>
      </c>
      <c r="O180" s="15">
        <f>bar!E103</f>
        <v>-13.999999999999998</v>
      </c>
      <c r="P180" s="15">
        <f>bar!F103</f>
        <v>19</v>
      </c>
      <c r="Q180" s="10">
        <f>bar!H103</f>
        <v>0</v>
      </c>
      <c r="R180" s="16">
        <f t="shared" si="20"/>
        <v>-6.0000000000000001E-3</v>
      </c>
      <c r="S180" s="32">
        <f t="shared" si="21"/>
        <v>-4200</v>
      </c>
      <c r="T180" s="15">
        <f t="shared" si="22"/>
        <v>0</v>
      </c>
      <c r="U180" s="15">
        <f t="shared" si="23"/>
        <v>0</v>
      </c>
      <c r="V180" s="15">
        <f t="shared" si="24"/>
        <v>0</v>
      </c>
      <c r="W180" s="15">
        <f t="shared" si="25"/>
        <v>0</v>
      </c>
    </row>
    <row r="181" spans="1:23" ht="16.75">
      <c r="A181"/>
      <c r="B181"/>
      <c r="C181"/>
      <c r="D181"/>
      <c r="E181"/>
      <c r="F181"/>
      <c r="G181"/>
      <c r="H181"/>
      <c r="I181"/>
      <c r="J181"/>
      <c r="K181"/>
      <c r="L181">
        <f t="shared" si="19"/>
        <v>0</v>
      </c>
      <c r="M181" s="10">
        <v>102</v>
      </c>
      <c r="N181" s="10">
        <f>bar!B175</f>
        <v>13</v>
      </c>
      <c r="O181" s="15">
        <f>bar!E104</f>
        <v>-13.999999999999998</v>
      </c>
      <c r="P181" s="15">
        <f>bar!F104</f>
        <v>19</v>
      </c>
      <c r="Q181" s="10">
        <f>bar!H104</f>
        <v>0</v>
      </c>
      <c r="R181" s="16">
        <f t="shared" si="20"/>
        <v>-6.0000000000000001E-3</v>
      </c>
      <c r="S181" s="32">
        <f t="shared" si="21"/>
        <v>-4200</v>
      </c>
      <c r="T181" s="15">
        <f t="shared" si="22"/>
        <v>0</v>
      </c>
      <c r="U181" s="15">
        <f t="shared" si="23"/>
        <v>0</v>
      </c>
      <c r="V181" s="15">
        <f t="shared" si="24"/>
        <v>0</v>
      </c>
      <c r="W181" s="15">
        <f t="shared" si="25"/>
        <v>0</v>
      </c>
    </row>
    <row r="182" spans="1:23" ht="16.75">
      <c r="A182"/>
      <c r="B182"/>
      <c r="C182"/>
      <c r="D182"/>
      <c r="E182"/>
      <c r="F182"/>
      <c r="G182"/>
      <c r="H182"/>
      <c r="I182"/>
      <c r="J182"/>
      <c r="K182"/>
      <c r="L182">
        <f t="shared" si="19"/>
        <v>0</v>
      </c>
      <c r="M182" s="10">
        <v>103</v>
      </c>
      <c r="N182" s="10">
        <f>bar!B176</f>
        <v>14</v>
      </c>
      <c r="O182" s="15">
        <f>bar!E105</f>
        <v>-13.999999999999998</v>
      </c>
      <c r="P182" s="15">
        <f>bar!F105</f>
        <v>19</v>
      </c>
      <c r="Q182" s="10">
        <f>bar!H105</f>
        <v>0</v>
      </c>
      <c r="R182" s="16">
        <f t="shared" si="20"/>
        <v>-6.0000000000000001E-3</v>
      </c>
      <c r="S182" s="32">
        <f t="shared" si="21"/>
        <v>-4200</v>
      </c>
      <c r="T182" s="15">
        <f t="shared" si="22"/>
        <v>0</v>
      </c>
      <c r="U182" s="15">
        <f t="shared" si="23"/>
        <v>0</v>
      </c>
      <c r="V182" s="15">
        <f t="shared" si="24"/>
        <v>0</v>
      </c>
      <c r="W182" s="15">
        <f t="shared" si="25"/>
        <v>0</v>
      </c>
    </row>
    <row r="183" spans="1:23" ht="16.75">
      <c r="A183"/>
      <c r="B183"/>
      <c r="C183"/>
      <c r="D183"/>
      <c r="E183"/>
      <c r="F183"/>
      <c r="G183"/>
      <c r="H183"/>
      <c r="I183"/>
      <c r="J183"/>
      <c r="K183"/>
      <c r="L183">
        <f t="shared" si="19"/>
        <v>0</v>
      </c>
      <c r="M183" s="10">
        <v>104</v>
      </c>
      <c r="N183" s="10">
        <f>bar!B177</f>
        <v>15</v>
      </c>
      <c r="O183" s="15">
        <f>bar!E106</f>
        <v>-13.999999999999998</v>
      </c>
      <c r="P183" s="15">
        <f>bar!F106</f>
        <v>19</v>
      </c>
      <c r="Q183" s="10">
        <f>bar!H106</f>
        <v>0</v>
      </c>
      <c r="R183" s="16">
        <f t="shared" si="20"/>
        <v>-6.0000000000000001E-3</v>
      </c>
      <c r="S183" s="32">
        <f t="shared" si="21"/>
        <v>-4200</v>
      </c>
      <c r="T183" s="15">
        <f t="shared" si="22"/>
        <v>0</v>
      </c>
      <c r="U183" s="15">
        <f t="shared" si="23"/>
        <v>0</v>
      </c>
      <c r="V183" s="15">
        <f t="shared" si="24"/>
        <v>0</v>
      </c>
      <c r="W183" s="15">
        <f t="shared" si="25"/>
        <v>0</v>
      </c>
    </row>
    <row r="184" spans="1:23" ht="16.75">
      <c r="A184"/>
      <c r="B184"/>
      <c r="C184"/>
      <c r="D184"/>
      <c r="E184"/>
      <c r="F184"/>
      <c r="G184"/>
      <c r="H184"/>
      <c r="I184"/>
      <c r="J184"/>
      <c r="K184"/>
      <c r="L184">
        <f t="shared" si="19"/>
        <v>0</v>
      </c>
      <c r="M184" s="10">
        <v>105</v>
      </c>
      <c r="N184" s="10">
        <f>bar!B178</f>
        <v>16</v>
      </c>
      <c r="O184" s="15">
        <f>bar!E107</f>
        <v>-13.999999999999998</v>
      </c>
      <c r="P184" s="15">
        <f>bar!F107</f>
        <v>19</v>
      </c>
      <c r="Q184" s="10">
        <f>bar!H107</f>
        <v>0</v>
      </c>
      <c r="R184" s="16">
        <f t="shared" si="20"/>
        <v>-6.0000000000000001E-3</v>
      </c>
      <c r="S184" s="32">
        <f t="shared" si="21"/>
        <v>-4200</v>
      </c>
      <c r="T184" s="15">
        <f t="shared" si="22"/>
        <v>0</v>
      </c>
      <c r="U184" s="15">
        <f t="shared" si="23"/>
        <v>0</v>
      </c>
      <c r="V184" s="15">
        <f t="shared" si="24"/>
        <v>0</v>
      </c>
      <c r="W184" s="15">
        <f t="shared" si="25"/>
        <v>0</v>
      </c>
    </row>
    <row r="185" spans="1:23" ht="16.75">
      <c r="A185"/>
      <c r="B185"/>
      <c r="C185"/>
      <c r="D185"/>
      <c r="E185"/>
      <c r="F185"/>
      <c r="G185"/>
      <c r="H185"/>
      <c r="I185"/>
      <c r="J185"/>
      <c r="K185"/>
      <c r="L185">
        <f t="shared" si="19"/>
        <v>0</v>
      </c>
      <c r="M185" s="10">
        <v>106</v>
      </c>
      <c r="N185" s="10">
        <f>bar!B179</f>
        <v>17</v>
      </c>
      <c r="O185" s="15">
        <f>bar!E108</f>
        <v>-13.999999999999998</v>
      </c>
      <c r="P185" s="15">
        <f>bar!F108</f>
        <v>19</v>
      </c>
      <c r="Q185" s="10">
        <f>bar!H108</f>
        <v>0</v>
      </c>
      <c r="R185" s="16">
        <f t="shared" si="20"/>
        <v>-6.0000000000000001E-3</v>
      </c>
      <c r="S185" s="32">
        <f t="shared" si="21"/>
        <v>-4200</v>
      </c>
      <c r="T185" s="15">
        <f t="shared" si="22"/>
        <v>0</v>
      </c>
      <c r="U185" s="15">
        <f t="shared" si="23"/>
        <v>0</v>
      </c>
      <c r="V185" s="15">
        <f t="shared" si="24"/>
        <v>0</v>
      </c>
      <c r="W185" s="15">
        <f t="shared" si="25"/>
        <v>0</v>
      </c>
    </row>
    <row r="186" spans="1:23" ht="16.75">
      <c r="A186"/>
      <c r="B186"/>
      <c r="C186"/>
      <c r="D186"/>
      <c r="E186"/>
      <c r="F186"/>
      <c r="G186"/>
      <c r="H186"/>
      <c r="I186"/>
      <c r="J186"/>
      <c r="K186"/>
      <c r="L186">
        <f t="shared" si="19"/>
        <v>0</v>
      </c>
      <c r="M186" s="10">
        <v>107</v>
      </c>
      <c r="N186" s="10">
        <f>bar!B180</f>
        <v>18</v>
      </c>
      <c r="O186" s="15">
        <f>bar!E109</f>
        <v>-13.999999999999998</v>
      </c>
      <c r="P186" s="15">
        <f>bar!F109</f>
        <v>19</v>
      </c>
      <c r="Q186" s="10">
        <f>bar!H109</f>
        <v>0</v>
      </c>
      <c r="R186" s="16">
        <f t="shared" si="20"/>
        <v>-6.0000000000000001E-3</v>
      </c>
      <c r="S186" s="32">
        <f t="shared" si="21"/>
        <v>-4200</v>
      </c>
      <c r="T186" s="15">
        <f t="shared" si="22"/>
        <v>0</v>
      </c>
      <c r="U186" s="15">
        <f t="shared" si="23"/>
        <v>0</v>
      </c>
      <c r="V186" s="15">
        <f t="shared" si="24"/>
        <v>0</v>
      </c>
      <c r="W186" s="15">
        <f t="shared" si="25"/>
        <v>0</v>
      </c>
    </row>
    <row r="187" spans="1:23" ht="16.75">
      <c r="A187"/>
      <c r="B187"/>
      <c r="C187"/>
      <c r="D187"/>
      <c r="E187"/>
      <c r="F187"/>
      <c r="G187"/>
      <c r="H187"/>
      <c r="I187"/>
      <c r="J187"/>
      <c r="K187"/>
      <c r="L187">
        <f t="shared" si="19"/>
        <v>0</v>
      </c>
      <c r="M187" s="10">
        <v>108</v>
      </c>
      <c r="N187" s="10">
        <f>bar!B181</f>
        <v>19</v>
      </c>
      <c r="O187" s="15">
        <f>bar!E110</f>
        <v>-13.999999999999998</v>
      </c>
      <c r="P187" s="15">
        <f>bar!F110</f>
        <v>19</v>
      </c>
      <c r="Q187" s="10">
        <f>bar!H110</f>
        <v>0</v>
      </c>
      <c r="R187" s="16">
        <f t="shared" si="20"/>
        <v>-6.0000000000000001E-3</v>
      </c>
      <c r="S187" s="32">
        <f t="shared" si="21"/>
        <v>-4200</v>
      </c>
      <c r="T187" s="15">
        <f t="shared" si="22"/>
        <v>0</v>
      </c>
      <c r="U187" s="15">
        <f t="shared" si="23"/>
        <v>0</v>
      </c>
      <c r="V187" s="15">
        <f t="shared" si="24"/>
        <v>0</v>
      </c>
      <c r="W187" s="15">
        <f t="shared" si="25"/>
        <v>0</v>
      </c>
    </row>
    <row r="188" spans="1:23" ht="16.75">
      <c r="A188"/>
      <c r="B188"/>
      <c r="C188"/>
      <c r="D188"/>
      <c r="E188"/>
      <c r="F188"/>
      <c r="G188"/>
      <c r="H188"/>
      <c r="I188"/>
      <c r="J188"/>
      <c r="K188"/>
      <c r="L188">
        <f t="shared" si="19"/>
        <v>0</v>
      </c>
      <c r="M188" s="10">
        <v>109</v>
      </c>
      <c r="N188" s="10">
        <f>bar!B182</f>
        <v>20</v>
      </c>
      <c r="O188" s="15">
        <f>bar!E111</f>
        <v>-13.999999999999998</v>
      </c>
      <c r="P188" s="15">
        <f>bar!F111</f>
        <v>19</v>
      </c>
      <c r="Q188" s="10">
        <f>bar!H111</f>
        <v>0</v>
      </c>
      <c r="R188" s="16">
        <f t="shared" si="20"/>
        <v>-6.0000000000000001E-3</v>
      </c>
      <c r="S188" s="32">
        <f t="shared" si="21"/>
        <v>-4200</v>
      </c>
      <c r="T188" s="15">
        <f t="shared" si="22"/>
        <v>0</v>
      </c>
      <c r="U188" s="15">
        <f t="shared" si="23"/>
        <v>0</v>
      </c>
      <c r="V188" s="15">
        <f t="shared" si="24"/>
        <v>0</v>
      </c>
      <c r="W188" s="15">
        <f t="shared" si="25"/>
        <v>0</v>
      </c>
    </row>
    <row r="189" spans="1:23" ht="16.75">
      <c r="A189"/>
      <c r="B189"/>
      <c r="C189"/>
      <c r="D189"/>
      <c r="E189"/>
      <c r="F189"/>
      <c r="G189"/>
      <c r="H189"/>
      <c r="I189"/>
      <c r="J189"/>
      <c r="K189"/>
      <c r="L189">
        <f t="shared" si="19"/>
        <v>0</v>
      </c>
      <c r="M189" s="10">
        <v>110</v>
      </c>
      <c r="N189" s="10">
        <f>bar!B183</f>
        <v>1</v>
      </c>
      <c r="O189" s="15">
        <f>bar!E112</f>
        <v>-13.999999999999998</v>
      </c>
      <c r="P189" s="15">
        <f>bar!F112</f>
        <v>19</v>
      </c>
      <c r="Q189" s="10">
        <f>bar!H112</f>
        <v>0</v>
      </c>
      <c r="R189" s="16">
        <f t="shared" si="20"/>
        <v>-6.0000000000000001E-3</v>
      </c>
      <c r="S189" s="32">
        <f t="shared" si="21"/>
        <v>-4200</v>
      </c>
      <c r="T189" s="15">
        <f t="shared" si="22"/>
        <v>0</v>
      </c>
      <c r="U189" s="15">
        <f t="shared" si="23"/>
        <v>0</v>
      </c>
      <c r="V189" s="15">
        <f t="shared" si="24"/>
        <v>0</v>
      </c>
      <c r="W189" s="15">
        <f t="shared" si="25"/>
        <v>0</v>
      </c>
    </row>
    <row r="190" spans="1:23" ht="16.75">
      <c r="A190"/>
      <c r="B190"/>
      <c r="C190"/>
      <c r="D190"/>
      <c r="E190"/>
      <c r="F190"/>
      <c r="G190"/>
      <c r="H190"/>
      <c r="I190"/>
      <c r="J190"/>
      <c r="K190"/>
      <c r="L190">
        <f t="shared" si="19"/>
        <v>0</v>
      </c>
      <c r="M190" s="10">
        <v>111</v>
      </c>
      <c r="N190" s="10">
        <f>bar!B184</f>
        <v>2</v>
      </c>
      <c r="O190" s="15">
        <f>bar!E113</f>
        <v>-13.999999999999998</v>
      </c>
      <c r="P190" s="15">
        <f>bar!F113</f>
        <v>19</v>
      </c>
      <c r="Q190" s="10">
        <f>bar!H113</f>
        <v>0</v>
      </c>
      <c r="R190" s="16">
        <f t="shared" si="20"/>
        <v>-6.0000000000000001E-3</v>
      </c>
      <c r="S190" s="32">
        <f t="shared" si="21"/>
        <v>-4200</v>
      </c>
      <c r="T190" s="15">
        <f t="shared" si="22"/>
        <v>0</v>
      </c>
      <c r="U190" s="15">
        <f t="shared" si="23"/>
        <v>0</v>
      </c>
      <c r="V190" s="15">
        <f t="shared" si="24"/>
        <v>0</v>
      </c>
      <c r="W190" s="15">
        <f t="shared" si="25"/>
        <v>0</v>
      </c>
    </row>
    <row r="191" spans="1:23" ht="16.75">
      <c r="A191"/>
      <c r="B191"/>
      <c r="C191"/>
      <c r="D191"/>
      <c r="E191"/>
      <c r="F191"/>
      <c r="G191"/>
      <c r="H191"/>
      <c r="I191"/>
      <c r="J191"/>
      <c r="K191"/>
      <c r="L191">
        <f t="shared" si="19"/>
        <v>0</v>
      </c>
      <c r="M191" s="10">
        <v>112</v>
      </c>
      <c r="N191" s="10">
        <f>bar!B185</f>
        <v>3</v>
      </c>
      <c r="O191" s="15">
        <f>bar!E114</f>
        <v>-13.999999999999998</v>
      </c>
      <c r="P191" s="15">
        <f>bar!F114</f>
        <v>19</v>
      </c>
      <c r="Q191" s="10">
        <f>bar!H114</f>
        <v>0</v>
      </c>
      <c r="R191" s="16">
        <f t="shared" si="20"/>
        <v>-6.0000000000000001E-3</v>
      </c>
      <c r="S191" s="32">
        <f t="shared" si="21"/>
        <v>-4200</v>
      </c>
      <c r="T191" s="15">
        <f t="shared" si="22"/>
        <v>0</v>
      </c>
      <c r="U191" s="15">
        <f t="shared" si="23"/>
        <v>0</v>
      </c>
      <c r="V191" s="15">
        <f t="shared" si="24"/>
        <v>0</v>
      </c>
      <c r="W191" s="15">
        <f t="shared" si="25"/>
        <v>0</v>
      </c>
    </row>
    <row r="192" spans="1:23" ht="16.75">
      <c r="A192"/>
      <c r="B192"/>
      <c r="C192"/>
      <c r="D192"/>
      <c r="E192"/>
      <c r="F192"/>
      <c r="G192"/>
      <c r="H192"/>
      <c r="I192"/>
      <c r="J192"/>
      <c r="K192"/>
      <c r="L192">
        <f t="shared" si="19"/>
        <v>0</v>
      </c>
      <c r="M192" s="10">
        <v>113</v>
      </c>
      <c r="N192" s="10">
        <f>bar!B186</f>
        <v>4</v>
      </c>
      <c r="O192" s="15">
        <f>bar!E115</f>
        <v>-13.999999999999998</v>
      </c>
      <c r="P192" s="15">
        <f>bar!F115</f>
        <v>19</v>
      </c>
      <c r="Q192" s="10">
        <f>bar!H115</f>
        <v>0</v>
      </c>
      <c r="R192" s="16">
        <f t="shared" si="20"/>
        <v>-6.0000000000000001E-3</v>
      </c>
      <c r="S192" s="32">
        <f t="shared" si="21"/>
        <v>-4200</v>
      </c>
      <c r="T192" s="15">
        <f t="shared" si="22"/>
        <v>0</v>
      </c>
      <c r="U192" s="15">
        <f t="shared" si="23"/>
        <v>0</v>
      </c>
      <c r="V192" s="15">
        <f t="shared" si="24"/>
        <v>0</v>
      </c>
      <c r="W192" s="15">
        <f t="shared" si="25"/>
        <v>0</v>
      </c>
    </row>
    <row r="193" spans="1:23" ht="16.75">
      <c r="A193"/>
      <c r="B193"/>
      <c r="C193"/>
      <c r="D193"/>
      <c r="E193"/>
      <c r="F193"/>
      <c r="G193"/>
      <c r="H193"/>
      <c r="I193"/>
      <c r="J193"/>
      <c r="K193"/>
      <c r="L193">
        <f t="shared" si="19"/>
        <v>0</v>
      </c>
      <c r="M193" s="10">
        <v>114</v>
      </c>
      <c r="N193" s="10">
        <f>bar!B187</f>
        <v>5</v>
      </c>
      <c r="O193" s="15">
        <f>bar!E116</f>
        <v>-13.999999999999998</v>
      </c>
      <c r="P193" s="15">
        <f>bar!F116</f>
        <v>19</v>
      </c>
      <c r="Q193" s="10">
        <f>bar!H116</f>
        <v>0</v>
      </c>
      <c r="R193" s="16">
        <f t="shared" si="20"/>
        <v>-6.0000000000000001E-3</v>
      </c>
      <c r="S193" s="32">
        <f t="shared" si="21"/>
        <v>-4200</v>
      </c>
      <c r="T193" s="15">
        <f t="shared" si="22"/>
        <v>0</v>
      </c>
      <c r="U193" s="15">
        <f t="shared" si="23"/>
        <v>0</v>
      </c>
      <c r="V193" s="15">
        <f t="shared" si="24"/>
        <v>0</v>
      </c>
      <c r="W193" s="15">
        <f t="shared" si="25"/>
        <v>0</v>
      </c>
    </row>
    <row r="194" spans="1:23" ht="16.75">
      <c r="A194"/>
      <c r="B194"/>
      <c r="C194"/>
      <c r="D194"/>
      <c r="E194"/>
      <c r="F194"/>
      <c r="G194"/>
      <c r="H194"/>
      <c r="I194"/>
      <c r="J194"/>
      <c r="K194"/>
      <c r="L194">
        <f t="shared" si="19"/>
        <v>0</v>
      </c>
      <c r="M194" s="10">
        <v>115</v>
      </c>
      <c r="N194" s="10">
        <f>bar!B188</f>
        <v>6</v>
      </c>
      <c r="O194" s="15">
        <f>bar!E117</f>
        <v>-13.999999999999998</v>
      </c>
      <c r="P194" s="15">
        <f>bar!F117</f>
        <v>19</v>
      </c>
      <c r="Q194" s="10">
        <f>bar!H117</f>
        <v>0</v>
      </c>
      <c r="R194" s="16">
        <f t="shared" si="20"/>
        <v>-6.0000000000000001E-3</v>
      </c>
      <c r="S194" s="32">
        <f t="shared" si="21"/>
        <v>-4200</v>
      </c>
      <c r="T194" s="15">
        <f t="shared" si="22"/>
        <v>0</v>
      </c>
      <c r="U194" s="15">
        <f t="shared" si="23"/>
        <v>0</v>
      </c>
      <c r="V194" s="15">
        <f t="shared" si="24"/>
        <v>0</v>
      </c>
      <c r="W194" s="15">
        <f t="shared" si="25"/>
        <v>0</v>
      </c>
    </row>
    <row r="195" spans="1:23" ht="16.75">
      <c r="A195"/>
      <c r="B195"/>
      <c r="C195"/>
      <c r="D195"/>
      <c r="E195"/>
      <c r="F195"/>
      <c r="G195"/>
      <c r="H195"/>
      <c r="I195"/>
      <c r="J195"/>
      <c r="K195"/>
      <c r="L195">
        <f t="shared" si="19"/>
        <v>0</v>
      </c>
      <c r="M195" s="10">
        <v>116</v>
      </c>
      <c r="N195" s="10">
        <f>bar!B189</f>
        <v>7</v>
      </c>
      <c r="O195" s="15">
        <f>bar!E118</f>
        <v>-13.999999999999998</v>
      </c>
      <c r="P195" s="15">
        <f>bar!F118</f>
        <v>19</v>
      </c>
      <c r="Q195" s="10">
        <f>bar!H118</f>
        <v>0</v>
      </c>
      <c r="R195" s="16">
        <f t="shared" si="20"/>
        <v>-6.0000000000000001E-3</v>
      </c>
      <c r="S195" s="32">
        <f t="shared" si="21"/>
        <v>-4200</v>
      </c>
      <c r="T195" s="15">
        <f t="shared" si="22"/>
        <v>0</v>
      </c>
      <c r="U195" s="15">
        <f t="shared" si="23"/>
        <v>0</v>
      </c>
      <c r="V195" s="15">
        <f t="shared" si="24"/>
        <v>0</v>
      </c>
      <c r="W195" s="15">
        <f t="shared" si="25"/>
        <v>0</v>
      </c>
    </row>
    <row r="196" spans="1:23" ht="16.75">
      <c r="A196"/>
      <c r="B196"/>
      <c r="C196"/>
      <c r="D196"/>
      <c r="E196"/>
      <c r="F196"/>
      <c r="G196"/>
      <c r="H196"/>
      <c r="I196"/>
      <c r="J196"/>
      <c r="K196"/>
      <c r="L196">
        <f t="shared" si="19"/>
        <v>0</v>
      </c>
      <c r="M196" s="10">
        <v>117</v>
      </c>
      <c r="N196" s="10">
        <f>bar!B190</f>
        <v>8</v>
      </c>
      <c r="O196" s="15">
        <f>bar!E119</f>
        <v>-13.999999999999998</v>
      </c>
      <c r="P196" s="15">
        <f>bar!F119</f>
        <v>19</v>
      </c>
      <c r="Q196" s="10">
        <f>bar!H119</f>
        <v>0</v>
      </c>
      <c r="R196" s="16">
        <f t="shared" si="20"/>
        <v>-6.0000000000000001E-3</v>
      </c>
      <c r="S196" s="32">
        <f t="shared" si="21"/>
        <v>-4200</v>
      </c>
      <c r="T196" s="15">
        <f t="shared" si="22"/>
        <v>0</v>
      </c>
      <c r="U196" s="15">
        <f t="shared" si="23"/>
        <v>0</v>
      </c>
      <c r="V196" s="15">
        <f t="shared" si="24"/>
        <v>0</v>
      </c>
      <c r="W196" s="15">
        <f t="shared" si="25"/>
        <v>0</v>
      </c>
    </row>
    <row r="197" spans="1:23" ht="16.75">
      <c r="A197"/>
      <c r="B197"/>
      <c r="C197"/>
      <c r="D197"/>
      <c r="E197"/>
      <c r="F197"/>
      <c r="G197"/>
      <c r="H197"/>
      <c r="I197"/>
      <c r="J197"/>
      <c r="K197"/>
      <c r="L197">
        <f t="shared" si="19"/>
        <v>0</v>
      </c>
      <c r="M197" s="10">
        <v>118</v>
      </c>
      <c r="N197" s="10">
        <f>bar!B191</f>
        <v>9</v>
      </c>
      <c r="O197" s="15">
        <f>bar!E120</f>
        <v>-13.999999999999998</v>
      </c>
      <c r="P197" s="15">
        <f>bar!F120</f>
        <v>19</v>
      </c>
      <c r="Q197" s="10">
        <f>bar!H120</f>
        <v>0</v>
      </c>
      <c r="R197" s="16">
        <f t="shared" si="20"/>
        <v>-6.0000000000000001E-3</v>
      </c>
      <c r="S197" s="32">
        <f t="shared" si="21"/>
        <v>-4200</v>
      </c>
      <c r="T197" s="15">
        <f t="shared" si="22"/>
        <v>0</v>
      </c>
      <c r="U197" s="15">
        <f t="shared" si="23"/>
        <v>0</v>
      </c>
      <c r="V197" s="15">
        <f t="shared" si="24"/>
        <v>0</v>
      </c>
      <c r="W197" s="15">
        <f t="shared" si="25"/>
        <v>0</v>
      </c>
    </row>
    <row r="198" spans="1:23" ht="16.75">
      <c r="A198"/>
      <c r="B198"/>
      <c r="C198"/>
      <c r="D198"/>
      <c r="E198"/>
      <c r="F198"/>
      <c r="G198"/>
      <c r="H198"/>
      <c r="I198"/>
      <c r="J198"/>
      <c r="K198"/>
      <c r="L198">
        <f t="shared" si="19"/>
        <v>0</v>
      </c>
      <c r="M198" s="10">
        <v>119</v>
      </c>
      <c r="N198" s="10">
        <f>bar!B192</f>
        <v>10</v>
      </c>
      <c r="O198" s="15">
        <f>bar!E121</f>
        <v>-13.999999999999998</v>
      </c>
      <c r="P198" s="15">
        <f>bar!F121</f>
        <v>19</v>
      </c>
      <c r="Q198" s="10">
        <f>bar!H121</f>
        <v>0</v>
      </c>
      <c r="R198" s="16">
        <f t="shared" si="20"/>
        <v>-6.0000000000000001E-3</v>
      </c>
      <c r="S198" s="32">
        <f t="shared" si="21"/>
        <v>-4200</v>
      </c>
      <c r="T198" s="15">
        <f t="shared" si="22"/>
        <v>0</v>
      </c>
      <c r="U198" s="15">
        <f t="shared" si="23"/>
        <v>0</v>
      </c>
      <c r="V198" s="15">
        <f t="shared" si="24"/>
        <v>0</v>
      </c>
      <c r="W198" s="15">
        <f t="shared" si="25"/>
        <v>0</v>
      </c>
    </row>
    <row r="199" spans="1:23" ht="16.75">
      <c r="A199"/>
      <c r="B199"/>
      <c r="C199"/>
      <c r="D199"/>
      <c r="E199"/>
      <c r="F199"/>
      <c r="G199"/>
      <c r="H199"/>
      <c r="I199"/>
      <c r="J199"/>
      <c r="K199"/>
      <c r="L199">
        <f t="shared" si="19"/>
        <v>0</v>
      </c>
      <c r="M199" s="10">
        <v>120</v>
      </c>
      <c r="N199" s="10">
        <f>bar!B193</f>
        <v>11</v>
      </c>
      <c r="O199" s="15">
        <f>bar!E122</f>
        <v>-13.999999999999998</v>
      </c>
      <c r="P199" s="15">
        <f>bar!F122</f>
        <v>19</v>
      </c>
      <c r="Q199" s="10">
        <f>bar!H122</f>
        <v>0</v>
      </c>
      <c r="R199" s="16">
        <f t="shared" si="20"/>
        <v>-6.0000000000000001E-3</v>
      </c>
      <c r="S199" s="32">
        <f t="shared" si="21"/>
        <v>-4200</v>
      </c>
      <c r="T199" s="15">
        <f t="shared" si="22"/>
        <v>0</v>
      </c>
      <c r="U199" s="15">
        <f t="shared" si="23"/>
        <v>0</v>
      </c>
      <c r="V199" s="15">
        <f t="shared" si="24"/>
        <v>0</v>
      </c>
      <c r="W199" s="15">
        <f t="shared" si="25"/>
        <v>0</v>
      </c>
    </row>
    <row r="200" spans="1:23" ht="16.75">
      <c r="A200"/>
      <c r="B200"/>
      <c r="C200"/>
      <c r="D200"/>
      <c r="E200"/>
      <c r="F200"/>
      <c r="G200"/>
      <c r="H200"/>
      <c r="I200"/>
      <c r="J200"/>
      <c r="K200"/>
      <c r="L200">
        <f t="shared" si="19"/>
        <v>0</v>
      </c>
      <c r="M200" s="10">
        <v>121</v>
      </c>
      <c r="N200" s="10">
        <f>bar!B194</f>
        <v>12</v>
      </c>
      <c r="O200" s="15">
        <f>bar!E123</f>
        <v>-13.999999999999998</v>
      </c>
      <c r="P200" s="15">
        <f>bar!F123</f>
        <v>19</v>
      </c>
      <c r="Q200" s="10">
        <f>bar!H123</f>
        <v>0</v>
      </c>
      <c r="R200" s="16">
        <f t="shared" si="20"/>
        <v>-6.0000000000000001E-3</v>
      </c>
      <c r="S200" s="32">
        <f t="shared" si="21"/>
        <v>-4200</v>
      </c>
      <c r="T200" s="15">
        <f t="shared" si="22"/>
        <v>0</v>
      </c>
      <c r="U200" s="15">
        <f t="shared" si="23"/>
        <v>0</v>
      </c>
      <c r="V200" s="15">
        <f t="shared" si="24"/>
        <v>0</v>
      </c>
      <c r="W200" s="15">
        <f t="shared" si="25"/>
        <v>0</v>
      </c>
    </row>
    <row r="201" spans="1:23" ht="16.75">
      <c r="A201"/>
      <c r="B201"/>
      <c r="C201"/>
      <c r="D201"/>
      <c r="E201"/>
      <c r="F201"/>
      <c r="G201"/>
      <c r="H201"/>
      <c r="I201"/>
      <c r="J201"/>
      <c r="K201"/>
      <c r="L201">
        <f t="shared" si="19"/>
        <v>0</v>
      </c>
      <c r="M201" s="10">
        <v>122</v>
      </c>
      <c r="N201" s="10">
        <f>bar!B195</f>
        <v>13</v>
      </c>
      <c r="O201" s="15">
        <f>bar!E124</f>
        <v>-13.999999999999998</v>
      </c>
      <c r="P201" s="15">
        <f>bar!F124</f>
        <v>19</v>
      </c>
      <c r="Q201" s="10">
        <f>bar!H124</f>
        <v>0</v>
      </c>
      <c r="R201" s="16">
        <f t="shared" si="20"/>
        <v>-6.0000000000000001E-3</v>
      </c>
      <c r="S201" s="32">
        <f t="shared" si="21"/>
        <v>-4200</v>
      </c>
      <c r="T201" s="15">
        <f t="shared" si="22"/>
        <v>0</v>
      </c>
      <c r="U201" s="15">
        <f t="shared" si="23"/>
        <v>0</v>
      </c>
      <c r="V201" s="15">
        <f t="shared" si="24"/>
        <v>0</v>
      </c>
      <c r="W201" s="15">
        <f t="shared" si="25"/>
        <v>0</v>
      </c>
    </row>
    <row r="202" spans="1:23" ht="16.75">
      <c r="A202"/>
      <c r="B202"/>
      <c r="C202"/>
      <c r="D202"/>
      <c r="E202"/>
      <c r="F202"/>
      <c r="G202"/>
      <c r="H202"/>
      <c r="I202"/>
      <c r="J202"/>
      <c r="K202"/>
      <c r="L202">
        <f t="shared" si="19"/>
        <v>0</v>
      </c>
      <c r="M202" s="10">
        <v>123</v>
      </c>
      <c r="N202" s="10">
        <f>bar!B196</f>
        <v>14</v>
      </c>
      <c r="O202" s="15">
        <f>bar!E125</f>
        <v>-13.999999999999998</v>
      </c>
      <c r="P202" s="15">
        <f>bar!F125</f>
        <v>19</v>
      </c>
      <c r="Q202" s="10">
        <f>bar!H125</f>
        <v>0</v>
      </c>
      <c r="R202" s="16">
        <f t="shared" si="20"/>
        <v>-6.0000000000000001E-3</v>
      </c>
      <c r="S202" s="32">
        <f t="shared" si="21"/>
        <v>-4200</v>
      </c>
      <c r="T202" s="15">
        <f t="shared" si="22"/>
        <v>0</v>
      </c>
      <c r="U202" s="15">
        <f t="shared" si="23"/>
        <v>0</v>
      </c>
      <c r="V202" s="15">
        <f t="shared" si="24"/>
        <v>0</v>
      </c>
      <c r="W202" s="15">
        <f t="shared" si="25"/>
        <v>0</v>
      </c>
    </row>
    <row r="203" spans="1:23" ht="16.75">
      <c r="A203"/>
      <c r="B203"/>
      <c r="C203"/>
      <c r="D203"/>
      <c r="E203"/>
      <c r="F203"/>
      <c r="G203"/>
      <c r="H203"/>
      <c r="I203"/>
      <c r="J203"/>
      <c r="K203"/>
      <c r="L203">
        <f t="shared" si="19"/>
        <v>0</v>
      </c>
      <c r="M203" s="10">
        <v>124</v>
      </c>
      <c r="N203" s="10">
        <f>bar!B197</f>
        <v>15</v>
      </c>
      <c r="O203" s="15">
        <f>bar!E126</f>
        <v>-13.999999999999998</v>
      </c>
      <c r="P203" s="15">
        <f>bar!F126</f>
        <v>19</v>
      </c>
      <c r="Q203" s="10">
        <f>bar!H126</f>
        <v>0</v>
      </c>
      <c r="R203" s="16">
        <f t="shared" si="20"/>
        <v>-6.0000000000000001E-3</v>
      </c>
      <c r="S203" s="32">
        <f t="shared" si="21"/>
        <v>-4200</v>
      </c>
      <c r="T203" s="15">
        <f t="shared" si="22"/>
        <v>0</v>
      </c>
      <c r="U203" s="15">
        <f t="shared" si="23"/>
        <v>0</v>
      </c>
      <c r="V203" s="15">
        <f t="shared" si="24"/>
        <v>0</v>
      </c>
      <c r="W203" s="15">
        <f t="shared" si="25"/>
        <v>0</v>
      </c>
    </row>
    <row r="204" spans="1:23" ht="16.75">
      <c r="A204"/>
      <c r="B204"/>
      <c r="C204"/>
      <c r="D204"/>
      <c r="E204"/>
      <c r="F204"/>
      <c r="G204"/>
      <c r="H204"/>
      <c r="I204"/>
      <c r="J204"/>
      <c r="K204"/>
      <c r="L204">
        <f t="shared" si="19"/>
        <v>0</v>
      </c>
      <c r="M204" s="10">
        <v>125</v>
      </c>
      <c r="N204" s="10">
        <f>bar!B198</f>
        <v>16</v>
      </c>
      <c r="O204" s="15">
        <f>bar!E127</f>
        <v>-13.999999999999998</v>
      </c>
      <c r="P204" s="15">
        <f>bar!F127</f>
        <v>19</v>
      </c>
      <c r="Q204" s="10">
        <f>bar!H127</f>
        <v>0</v>
      </c>
      <c r="R204" s="16">
        <f t="shared" si="20"/>
        <v>-6.0000000000000001E-3</v>
      </c>
      <c r="S204" s="32">
        <f t="shared" si="21"/>
        <v>-4200</v>
      </c>
      <c r="T204" s="15">
        <f t="shared" si="22"/>
        <v>0</v>
      </c>
      <c r="U204" s="15">
        <f t="shared" si="23"/>
        <v>0</v>
      </c>
      <c r="V204" s="15">
        <f t="shared" si="24"/>
        <v>0</v>
      </c>
      <c r="W204" s="15">
        <f t="shared" si="25"/>
        <v>0</v>
      </c>
    </row>
    <row r="205" spans="1:23" ht="16.75">
      <c r="A205"/>
      <c r="B205"/>
      <c r="C205"/>
      <c r="D205"/>
      <c r="E205"/>
      <c r="F205"/>
      <c r="G205"/>
      <c r="H205"/>
      <c r="I205"/>
      <c r="J205"/>
      <c r="K205"/>
      <c r="L205">
        <f t="shared" si="19"/>
        <v>0</v>
      </c>
      <c r="M205" s="10">
        <v>126</v>
      </c>
      <c r="N205" s="10">
        <f>bar!B199</f>
        <v>17</v>
      </c>
      <c r="O205" s="15">
        <f>bar!E128</f>
        <v>-13.999999999999998</v>
      </c>
      <c r="P205" s="15">
        <f>bar!F128</f>
        <v>19</v>
      </c>
      <c r="Q205" s="10">
        <f>bar!H128</f>
        <v>0</v>
      </c>
      <c r="R205" s="16">
        <f t="shared" si="20"/>
        <v>-6.0000000000000001E-3</v>
      </c>
      <c r="S205" s="32">
        <f t="shared" si="21"/>
        <v>-4200</v>
      </c>
      <c r="T205" s="15">
        <f t="shared" si="22"/>
        <v>0</v>
      </c>
      <c r="U205" s="15">
        <f t="shared" si="23"/>
        <v>0</v>
      </c>
      <c r="V205" s="15">
        <f t="shared" si="24"/>
        <v>0</v>
      </c>
      <c r="W205" s="15">
        <f t="shared" si="25"/>
        <v>0</v>
      </c>
    </row>
    <row r="206" spans="1:23" ht="16.75">
      <c r="A206"/>
      <c r="B206"/>
      <c r="C206"/>
      <c r="D206"/>
      <c r="E206"/>
      <c r="F206"/>
      <c r="G206"/>
      <c r="H206"/>
      <c r="I206"/>
      <c r="J206"/>
      <c r="K206"/>
      <c r="L206">
        <f t="shared" si="19"/>
        <v>0</v>
      </c>
      <c r="M206" s="10">
        <v>127</v>
      </c>
      <c r="N206" s="10">
        <f>bar!B200</f>
        <v>18</v>
      </c>
      <c r="O206" s="15">
        <f>bar!E129</f>
        <v>-13.999999999999998</v>
      </c>
      <c r="P206" s="15">
        <f>bar!F129</f>
        <v>19</v>
      </c>
      <c r="Q206" s="10">
        <f>bar!H129</f>
        <v>0</v>
      </c>
      <c r="R206" s="16">
        <f t="shared" si="20"/>
        <v>-6.0000000000000001E-3</v>
      </c>
      <c r="S206" s="32">
        <f t="shared" si="21"/>
        <v>-4200</v>
      </c>
      <c r="T206" s="15">
        <f t="shared" si="22"/>
        <v>0</v>
      </c>
      <c r="U206" s="15">
        <f t="shared" si="23"/>
        <v>0</v>
      </c>
      <c r="V206" s="15">
        <f t="shared" si="24"/>
        <v>0</v>
      </c>
      <c r="W206" s="15">
        <f t="shared" si="25"/>
        <v>0</v>
      </c>
    </row>
    <row r="207" spans="1:23" ht="16.75">
      <c r="A207"/>
      <c r="B207"/>
      <c r="C207"/>
      <c r="D207"/>
      <c r="E207"/>
      <c r="F207"/>
      <c r="G207"/>
      <c r="H207"/>
      <c r="I207"/>
      <c r="J207"/>
      <c r="K207"/>
      <c r="L207">
        <f t="shared" si="19"/>
        <v>0</v>
      </c>
      <c r="M207" s="10">
        <v>128</v>
      </c>
      <c r="N207" s="10">
        <f>bar!B201</f>
        <v>19</v>
      </c>
      <c r="O207" s="15">
        <f>bar!E130</f>
        <v>-13.999999999999998</v>
      </c>
      <c r="P207" s="15">
        <f>bar!F130</f>
        <v>19</v>
      </c>
      <c r="Q207" s="10">
        <f>bar!H130</f>
        <v>0</v>
      </c>
      <c r="R207" s="16">
        <f t="shared" si="20"/>
        <v>-6.0000000000000001E-3</v>
      </c>
      <c r="S207" s="32">
        <f t="shared" si="21"/>
        <v>-4200</v>
      </c>
      <c r="T207" s="15">
        <f t="shared" si="22"/>
        <v>0</v>
      </c>
      <c r="U207" s="15">
        <f t="shared" si="23"/>
        <v>0</v>
      </c>
      <c r="V207" s="15">
        <f t="shared" si="24"/>
        <v>0</v>
      </c>
      <c r="W207" s="15">
        <f t="shared" si="25"/>
        <v>0</v>
      </c>
    </row>
    <row r="208" spans="1:23" ht="16.75">
      <c r="A208"/>
      <c r="B208"/>
      <c r="C208"/>
      <c r="D208"/>
      <c r="E208"/>
      <c r="F208"/>
      <c r="G208"/>
      <c r="H208"/>
      <c r="I208"/>
      <c r="J208"/>
      <c r="K208"/>
      <c r="L208">
        <f t="shared" si="19"/>
        <v>0</v>
      </c>
      <c r="M208" s="10">
        <v>129</v>
      </c>
      <c r="N208" s="10">
        <f>bar!B202</f>
        <v>20</v>
      </c>
      <c r="O208" s="15">
        <f>bar!E131</f>
        <v>-13.999999999999998</v>
      </c>
      <c r="P208" s="15">
        <f>bar!F131</f>
        <v>19</v>
      </c>
      <c r="Q208" s="10">
        <f>bar!H131</f>
        <v>0</v>
      </c>
      <c r="R208" s="16">
        <f t="shared" si="20"/>
        <v>-6.0000000000000001E-3</v>
      </c>
      <c r="S208" s="32">
        <f t="shared" si="21"/>
        <v>-4200</v>
      </c>
      <c r="T208" s="15">
        <f t="shared" si="22"/>
        <v>0</v>
      </c>
      <c r="U208" s="15">
        <f t="shared" si="23"/>
        <v>0</v>
      </c>
      <c r="V208" s="15">
        <f t="shared" si="24"/>
        <v>0</v>
      </c>
      <c r="W208" s="15">
        <f t="shared" si="25"/>
        <v>0</v>
      </c>
    </row>
    <row r="209" spans="1:23" ht="16.75">
      <c r="A209"/>
      <c r="B209"/>
      <c r="C209"/>
      <c r="D209"/>
      <c r="E209"/>
      <c r="F209"/>
      <c r="G209"/>
      <c r="H209"/>
      <c r="I209"/>
      <c r="J209"/>
      <c r="K209"/>
      <c r="L209">
        <f t="shared" ref="L209:L272" si="26">IF(Q209=0,0,IF(P209&gt;$B$20,Q209,0))</f>
        <v>0</v>
      </c>
      <c r="M209" s="10">
        <v>130</v>
      </c>
      <c r="N209" s="10">
        <f>bar!B203</f>
        <v>1</v>
      </c>
      <c r="O209" s="15">
        <f>bar!E132</f>
        <v>-13.999999999999998</v>
      </c>
      <c r="P209" s="15">
        <f>bar!F132</f>
        <v>19</v>
      </c>
      <c r="Q209" s="10">
        <f>bar!H132</f>
        <v>0</v>
      </c>
      <c r="R209" s="16">
        <f t="shared" ref="R209:R272" si="27">IF($B$2=1,-0.006,IF($D$83=0,$C$83,(P209-$E$83)*$D$83))</f>
        <v>-6.0000000000000001E-3</v>
      </c>
      <c r="S209" s="32">
        <f t="shared" ref="S209:S272" si="28">IF(R209&lt;0,-1*IF(ABS(R209)&gt;$N$75,$M$75,$M$75*ABS(R209)/$N$75),IF(ABS(R209)&gt;$N$75,$M$75,$M$75*ABS(R209)/$N$75))</f>
        <v>-4200</v>
      </c>
      <c r="T209" s="15">
        <f t="shared" ref="T209:T272" si="29">IF(R209&lt;0,0,Q209*S209)/1000</f>
        <v>0</v>
      </c>
      <c r="U209" s="15">
        <f t="shared" ref="U209:U272" si="30">IF(R209&gt;0,0,Q209*S209)/1000</f>
        <v>0</v>
      </c>
      <c r="V209" s="15">
        <f t="shared" ref="V209:V272" si="31">T209*P209/100</f>
        <v>0</v>
      </c>
      <c r="W209" s="15">
        <f t="shared" ref="W209:W272" si="32">U209*P209/100</f>
        <v>0</v>
      </c>
    </row>
    <row r="210" spans="1:23" ht="16.75">
      <c r="A210"/>
      <c r="B210"/>
      <c r="C210"/>
      <c r="D210"/>
      <c r="E210"/>
      <c r="F210"/>
      <c r="G210"/>
      <c r="H210"/>
      <c r="I210"/>
      <c r="J210"/>
      <c r="K210"/>
      <c r="L210">
        <f t="shared" si="26"/>
        <v>0</v>
      </c>
      <c r="M210" s="10">
        <v>131</v>
      </c>
      <c r="N210" s="10">
        <f>bar!B204</f>
        <v>2</v>
      </c>
      <c r="O210" s="15">
        <f>bar!E133</f>
        <v>-13.999999999999998</v>
      </c>
      <c r="P210" s="15">
        <f>bar!F133</f>
        <v>19</v>
      </c>
      <c r="Q210" s="10">
        <f>bar!H133</f>
        <v>0</v>
      </c>
      <c r="R210" s="16">
        <f t="shared" si="27"/>
        <v>-6.0000000000000001E-3</v>
      </c>
      <c r="S210" s="32">
        <f t="shared" si="28"/>
        <v>-4200</v>
      </c>
      <c r="T210" s="15">
        <f t="shared" si="29"/>
        <v>0</v>
      </c>
      <c r="U210" s="15">
        <f t="shared" si="30"/>
        <v>0</v>
      </c>
      <c r="V210" s="15">
        <f t="shared" si="31"/>
        <v>0</v>
      </c>
      <c r="W210" s="15">
        <f t="shared" si="32"/>
        <v>0</v>
      </c>
    </row>
    <row r="211" spans="1:23" ht="16.75">
      <c r="A211"/>
      <c r="B211"/>
      <c r="C211"/>
      <c r="D211"/>
      <c r="E211"/>
      <c r="F211"/>
      <c r="G211"/>
      <c r="H211"/>
      <c r="I211"/>
      <c r="J211"/>
      <c r="K211"/>
      <c r="L211">
        <f t="shared" si="26"/>
        <v>0</v>
      </c>
      <c r="M211" s="10">
        <v>132</v>
      </c>
      <c r="N211" s="10">
        <f>bar!B205</f>
        <v>3</v>
      </c>
      <c r="O211" s="15">
        <f>bar!E134</f>
        <v>-13.999999999999998</v>
      </c>
      <c r="P211" s="15">
        <f>bar!F134</f>
        <v>19</v>
      </c>
      <c r="Q211" s="10">
        <f>bar!H134</f>
        <v>0</v>
      </c>
      <c r="R211" s="16">
        <f t="shared" si="27"/>
        <v>-6.0000000000000001E-3</v>
      </c>
      <c r="S211" s="32">
        <f t="shared" si="28"/>
        <v>-4200</v>
      </c>
      <c r="T211" s="15">
        <f t="shared" si="29"/>
        <v>0</v>
      </c>
      <c r="U211" s="15">
        <f t="shared" si="30"/>
        <v>0</v>
      </c>
      <c r="V211" s="15">
        <f t="shared" si="31"/>
        <v>0</v>
      </c>
      <c r="W211" s="15">
        <f t="shared" si="32"/>
        <v>0</v>
      </c>
    </row>
    <row r="212" spans="1:23" ht="16.75">
      <c r="A212"/>
      <c r="B212"/>
      <c r="C212"/>
      <c r="D212"/>
      <c r="E212"/>
      <c r="F212"/>
      <c r="G212"/>
      <c r="H212"/>
      <c r="I212"/>
      <c r="J212"/>
      <c r="K212"/>
      <c r="L212">
        <f t="shared" si="26"/>
        <v>0</v>
      </c>
      <c r="M212" s="10">
        <v>133</v>
      </c>
      <c r="N212" s="10">
        <f>bar!B206</f>
        <v>4</v>
      </c>
      <c r="O212" s="15">
        <f>bar!E135</f>
        <v>-13.999999999999998</v>
      </c>
      <c r="P212" s="15">
        <f>bar!F135</f>
        <v>19</v>
      </c>
      <c r="Q212" s="10">
        <f>bar!H135</f>
        <v>0</v>
      </c>
      <c r="R212" s="16">
        <f t="shared" si="27"/>
        <v>-6.0000000000000001E-3</v>
      </c>
      <c r="S212" s="32">
        <f t="shared" si="28"/>
        <v>-4200</v>
      </c>
      <c r="T212" s="15">
        <f t="shared" si="29"/>
        <v>0</v>
      </c>
      <c r="U212" s="15">
        <f t="shared" si="30"/>
        <v>0</v>
      </c>
      <c r="V212" s="15">
        <f t="shared" si="31"/>
        <v>0</v>
      </c>
      <c r="W212" s="15">
        <f t="shared" si="32"/>
        <v>0</v>
      </c>
    </row>
    <row r="213" spans="1:23" ht="16.75">
      <c r="A213"/>
      <c r="B213"/>
      <c r="C213"/>
      <c r="D213"/>
      <c r="E213"/>
      <c r="F213"/>
      <c r="G213"/>
      <c r="H213"/>
      <c r="I213"/>
      <c r="J213"/>
      <c r="K213"/>
      <c r="L213">
        <f t="shared" si="26"/>
        <v>0</v>
      </c>
      <c r="M213" s="10">
        <v>134</v>
      </c>
      <c r="N213" s="10">
        <f>bar!B207</f>
        <v>5</v>
      </c>
      <c r="O213" s="15">
        <f>bar!E136</f>
        <v>-13.999999999999998</v>
      </c>
      <c r="P213" s="15">
        <f>bar!F136</f>
        <v>19</v>
      </c>
      <c r="Q213" s="10">
        <f>bar!H136</f>
        <v>0</v>
      </c>
      <c r="R213" s="16">
        <f t="shared" si="27"/>
        <v>-6.0000000000000001E-3</v>
      </c>
      <c r="S213" s="32">
        <f t="shared" si="28"/>
        <v>-4200</v>
      </c>
      <c r="T213" s="15">
        <f t="shared" si="29"/>
        <v>0</v>
      </c>
      <c r="U213" s="15">
        <f t="shared" si="30"/>
        <v>0</v>
      </c>
      <c r="V213" s="15">
        <f t="shared" si="31"/>
        <v>0</v>
      </c>
      <c r="W213" s="15">
        <f t="shared" si="32"/>
        <v>0</v>
      </c>
    </row>
    <row r="214" spans="1:23" ht="16.75">
      <c r="A214"/>
      <c r="B214"/>
      <c r="C214"/>
      <c r="D214"/>
      <c r="E214"/>
      <c r="F214"/>
      <c r="G214"/>
      <c r="H214"/>
      <c r="I214"/>
      <c r="J214"/>
      <c r="K214"/>
      <c r="L214">
        <f t="shared" si="26"/>
        <v>0</v>
      </c>
      <c r="M214" s="10">
        <v>135</v>
      </c>
      <c r="N214" s="10">
        <f>bar!B208</f>
        <v>6</v>
      </c>
      <c r="O214" s="15">
        <f>bar!E137</f>
        <v>-13.999999999999998</v>
      </c>
      <c r="P214" s="15">
        <f>bar!F137</f>
        <v>19</v>
      </c>
      <c r="Q214" s="10">
        <f>bar!H137</f>
        <v>0</v>
      </c>
      <c r="R214" s="16">
        <f t="shared" si="27"/>
        <v>-6.0000000000000001E-3</v>
      </c>
      <c r="S214" s="32">
        <f t="shared" si="28"/>
        <v>-4200</v>
      </c>
      <c r="T214" s="15">
        <f t="shared" si="29"/>
        <v>0</v>
      </c>
      <c r="U214" s="15">
        <f t="shared" si="30"/>
        <v>0</v>
      </c>
      <c r="V214" s="15">
        <f t="shared" si="31"/>
        <v>0</v>
      </c>
      <c r="W214" s="15">
        <f t="shared" si="32"/>
        <v>0</v>
      </c>
    </row>
    <row r="215" spans="1:23" ht="16.75">
      <c r="A215"/>
      <c r="B215"/>
      <c r="C215"/>
      <c r="D215"/>
      <c r="E215"/>
      <c r="F215"/>
      <c r="G215"/>
      <c r="H215"/>
      <c r="I215"/>
      <c r="J215"/>
      <c r="K215"/>
      <c r="L215">
        <f t="shared" si="26"/>
        <v>0</v>
      </c>
      <c r="M215" s="10">
        <v>136</v>
      </c>
      <c r="N215" s="10">
        <f>bar!B209</f>
        <v>7</v>
      </c>
      <c r="O215" s="15">
        <f>bar!E138</f>
        <v>-13.999999999999998</v>
      </c>
      <c r="P215" s="15">
        <f>bar!F138</f>
        <v>19</v>
      </c>
      <c r="Q215" s="10">
        <f>bar!H138</f>
        <v>0</v>
      </c>
      <c r="R215" s="16">
        <f t="shared" si="27"/>
        <v>-6.0000000000000001E-3</v>
      </c>
      <c r="S215" s="32">
        <f t="shared" si="28"/>
        <v>-4200</v>
      </c>
      <c r="T215" s="15">
        <f t="shared" si="29"/>
        <v>0</v>
      </c>
      <c r="U215" s="15">
        <f t="shared" si="30"/>
        <v>0</v>
      </c>
      <c r="V215" s="15">
        <f t="shared" si="31"/>
        <v>0</v>
      </c>
      <c r="W215" s="15">
        <f t="shared" si="32"/>
        <v>0</v>
      </c>
    </row>
    <row r="216" spans="1:23" ht="16.75">
      <c r="A216"/>
      <c r="B216"/>
      <c r="C216"/>
      <c r="D216"/>
      <c r="E216"/>
      <c r="F216"/>
      <c r="G216"/>
      <c r="H216"/>
      <c r="I216"/>
      <c r="J216"/>
      <c r="K216"/>
      <c r="L216">
        <f t="shared" si="26"/>
        <v>0</v>
      </c>
      <c r="M216" s="10">
        <v>137</v>
      </c>
      <c r="N216" s="10">
        <f>bar!B210</f>
        <v>8</v>
      </c>
      <c r="O216" s="15">
        <f>bar!E139</f>
        <v>-13.999999999999998</v>
      </c>
      <c r="P216" s="15">
        <f>bar!F139</f>
        <v>19</v>
      </c>
      <c r="Q216" s="10">
        <f>bar!H139</f>
        <v>0</v>
      </c>
      <c r="R216" s="16">
        <f t="shared" si="27"/>
        <v>-6.0000000000000001E-3</v>
      </c>
      <c r="S216" s="32">
        <f t="shared" si="28"/>
        <v>-4200</v>
      </c>
      <c r="T216" s="15">
        <f t="shared" si="29"/>
        <v>0</v>
      </c>
      <c r="U216" s="15">
        <f t="shared" si="30"/>
        <v>0</v>
      </c>
      <c r="V216" s="15">
        <f t="shared" si="31"/>
        <v>0</v>
      </c>
      <c r="W216" s="15">
        <f t="shared" si="32"/>
        <v>0</v>
      </c>
    </row>
    <row r="217" spans="1:23" ht="16.75">
      <c r="A217"/>
      <c r="B217"/>
      <c r="C217"/>
      <c r="D217"/>
      <c r="E217"/>
      <c r="F217"/>
      <c r="G217"/>
      <c r="H217"/>
      <c r="I217"/>
      <c r="J217"/>
      <c r="K217"/>
      <c r="L217">
        <f t="shared" si="26"/>
        <v>0</v>
      </c>
      <c r="M217" s="10">
        <v>138</v>
      </c>
      <c r="N217" s="10">
        <f>bar!B211</f>
        <v>9</v>
      </c>
      <c r="O217" s="15">
        <f>bar!E140</f>
        <v>-13.999999999999998</v>
      </c>
      <c r="P217" s="15">
        <f>bar!F140</f>
        <v>19</v>
      </c>
      <c r="Q217" s="10">
        <f>bar!H140</f>
        <v>0</v>
      </c>
      <c r="R217" s="16">
        <f t="shared" si="27"/>
        <v>-6.0000000000000001E-3</v>
      </c>
      <c r="S217" s="32">
        <f t="shared" si="28"/>
        <v>-4200</v>
      </c>
      <c r="T217" s="15">
        <f t="shared" si="29"/>
        <v>0</v>
      </c>
      <c r="U217" s="15">
        <f t="shared" si="30"/>
        <v>0</v>
      </c>
      <c r="V217" s="15">
        <f t="shared" si="31"/>
        <v>0</v>
      </c>
      <c r="W217" s="15">
        <f t="shared" si="32"/>
        <v>0</v>
      </c>
    </row>
    <row r="218" spans="1:23" ht="16.75">
      <c r="A218"/>
      <c r="B218"/>
      <c r="C218"/>
      <c r="D218"/>
      <c r="E218"/>
      <c r="F218"/>
      <c r="G218"/>
      <c r="H218"/>
      <c r="I218"/>
      <c r="J218"/>
      <c r="K218"/>
      <c r="L218">
        <f t="shared" si="26"/>
        <v>0</v>
      </c>
      <c r="M218" s="10">
        <v>139</v>
      </c>
      <c r="N218" s="10">
        <f>bar!B212</f>
        <v>10</v>
      </c>
      <c r="O218" s="15">
        <f>bar!E141</f>
        <v>-13.999999999999998</v>
      </c>
      <c r="P218" s="15">
        <f>bar!F141</f>
        <v>19</v>
      </c>
      <c r="Q218" s="10">
        <f>bar!H141</f>
        <v>0</v>
      </c>
      <c r="R218" s="16">
        <f t="shared" si="27"/>
        <v>-6.0000000000000001E-3</v>
      </c>
      <c r="S218" s="32">
        <f t="shared" si="28"/>
        <v>-4200</v>
      </c>
      <c r="T218" s="15">
        <f t="shared" si="29"/>
        <v>0</v>
      </c>
      <c r="U218" s="15">
        <f t="shared" si="30"/>
        <v>0</v>
      </c>
      <c r="V218" s="15">
        <f t="shared" si="31"/>
        <v>0</v>
      </c>
      <c r="W218" s="15">
        <f t="shared" si="32"/>
        <v>0</v>
      </c>
    </row>
    <row r="219" spans="1:23" ht="16.75">
      <c r="A219"/>
      <c r="B219"/>
      <c r="C219"/>
      <c r="D219"/>
      <c r="E219"/>
      <c r="F219"/>
      <c r="G219"/>
      <c r="H219"/>
      <c r="I219"/>
      <c r="J219"/>
      <c r="K219"/>
      <c r="L219">
        <f t="shared" si="26"/>
        <v>0</v>
      </c>
      <c r="M219" s="10">
        <v>140</v>
      </c>
      <c r="N219" s="10">
        <f>bar!B213</f>
        <v>11</v>
      </c>
      <c r="O219" s="15">
        <f>bar!E142</f>
        <v>-13.999999999999998</v>
      </c>
      <c r="P219" s="15">
        <f>bar!F142</f>
        <v>19</v>
      </c>
      <c r="Q219" s="10">
        <f>bar!H142</f>
        <v>0</v>
      </c>
      <c r="R219" s="16">
        <f t="shared" si="27"/>
        <v>-6.0000000000000001E-3</v>
      </c>
      <c r="S219" s="32">
        <f t="shared" si="28"/>
        <v>-4200</v>
      </c>
      <c r="T219" s="15">
        <f t="shared" si="29"/>
        <v>0</v>
      </c>
      <c r="U219" s="15">
        <f t="shared" si="30"/>
        <v>0</v>
      </c>
      <c r="V219" s="15">
        <f t="shared" si="31"/>
        <v>0</v>
      </c>
      <c r="W219" s="15">
        <f t="shared" si="32"/>
        <v>0</v>
      </c>
    </row>
    <row r="220" spans="1:23" ht="16.75">
      <c r="A220"/>
      <c r="B220"/>
      <c r="C220"/>
      <c r="D220"/>
      <c r="E220"/>
      <c r="F220"/>
      <c r="G220"/>
      <c r="H220"/>
      <c r="I220"/>
      <c r="J220"/>
      <c r="K220"/>
      <c r="L220">
        <f t="shared" si="26"/>
        <v>0</v>
      </c>
      <c r="M220" s="10">
        <v>141</v>
      </c>
      <c r="N220" s="10">
        <f>bar!B214</f>
        <v>12</v>
      </c>
      <c r="O220" s="15">
        <f>bar!E143</f>
        <v>-13.999999999999998</v>
      </c>
      <c r="P220" s="15">
        <f>bar!F143</f>
        <v>19</v>
      </c>
      <c r="Q220" s="10">
        <f>bar!H143</f>
        <v>0</v>
      </c>
      <c r="R220" s="16">
        <f t="shared" si="27"/>
        <v>-6.0000000000000001E-3</v>
      </c>
      <c r="S220" s="32">
        <f t="shared" si="28"/>
        <v>-4200</v>
      </c>
      <c r="T220" s="15">
        <f t="shared" si="29"/>
        <v>0</v>
      </c>
      <c r="U220" s="15">
        <f t="shared" si="30"/>
        <v>0</v>
      </c>
      <c r="V220" s="15">
        <f t="shared" si="31"/>
        <v>0</v>
      </c>
      <c r="W220" s="15">
        <f t="shared" si="32"/>
        <v>0</v>
      </c>
    </row>
    <row r="221" spans="1:23" ht="16.75">
      <c r="A221"/>
      <c r="B221"/>
      <c r="C221"/>
      <c r="D221"/>
      <c r="E221"/>
      <c r="F221"/>
      <c r="G221"/>
      <c r="H221"/>
      <c r="I221"/>
      <c r="J221"/>
      <c r="K221"/>
      <c r="L221">
        <f t="shared" si="26"/>
        <v>0</v>
      </c>
      <c r="M221" s="10">
        <v>142</v>
      </c>
      <c r="N221" s="10">
        <f>bar!B215</f>
        <v>13</v>
      </c>
      <c r="O221" s="15">
        <f>bar!E144</f>
        <v>-13.999999999999998</v>
      </c>
      <c r="P221" s="15">
        <f>bar!F144</f>
        <v>19</v>
      </c>
      <c r="Q221" s="10">
        <f>bar!H144</f>
        <v>0</v>
      </c>
      <c r="R221" s="16">
        <f t="shared" si="27"/>
        <v>-6.0000000000000001E-3</v>
      </c>
      <c r="S221" s="32">
        <f t="shared" si="28"/>
        <v>-4200</v>
      </c>
      <c r="T221" s="15">
        <f t="shared" si="29"/>
        <v>0</v>
      </c>
      <c r="U221" s="15">
        <f t="shared" si="30"/>
        <v>0</v>
      </c>
      <c r="V221" s="15">
        <f t="shared" si="31"/>
        <v>0</v>
      </c>
      <c r="W221" s="15">
        <f t="shared" si="32"/>
        <v>0</v>
      </c>
    </row>
    <row r="222" spans="1:23" ht="16.75">
      <c r="A222"/>
      <c r="B222"/>
      <c r="C222"/>
      <c r="D222"/>
      <c r="E222"/>
      <c r="F222"/>
      <c r="G222"/>
      <c r="H222"/>
      <c r="I222"/>
      <c r="J222"/>
      <c r="K222"/>
      <c r="L222">
        <f t="shared" si="26"/>
        <v>0</v>
      </c>
      <c r="M222" s="10">
        <v>143</v>
      </c>
      <c r="N222" s="10">
        <f>bar!B216</f>
        <v>14</v>
      </c>
      <c r="O222" s="15">
        <f>bar!E145</f>
        <v>-13.999999999999998</v>
      </c>
      <c r="P222" s="15">
        <f>bar!F145</f>
        <v>19</v>
      </c>
      <c r="Q222" s="10">
        <f>bar!H145</f>
        <v>0</v>
      </c>
      <c r="R222" s="16">
        <f t="shared" si="27"/>
        <v>-6.0000000000000001E-3</v>
      </c>
      <c r="S222" s="32">
        <f t="shared" si="28"/>
        <v>-4200</v>
      </c>
      <c r="T222" s="15">
        <f t="shared" si="29"/>
        <v>0</v>
      </c>
      <c r="U222" s="15">
        <f t="shared" si="30"/>
        <v>0</v>
      </c>
      <c r="V222" s="15">
        <f t="shared" si="31"/>
        <v>0</v>
      </c>
      <c r="W222" s="15">
        <f t="shared" si="32"/>
        <v>0</v>
      </c>
    </row>
    <row r="223" spans="1:23" ht="16.75">
      <c r="A223"/>
      <c r="B223"/>
      <c r="C223"/>
      <c r="D223"/>
      <c r="E223"/>
      <c r="F223"/>
      <c r="G223"/>
      <c r="H223"/>
      <c r="I223"/>
      <c r="J223"/>
      <c r="K223"/>
      <c r="L223">
        <f t="shared" si="26"/>
        <v>0</v>
      </c>
      <c r="M223" s="10">
        <v>144</v>
      </c>
      <c r="N223" s="10">
        <f>bar!B217</f>
        <v>15</v>
      </c>
      <c r="O223" s="15">
        <f>bar!E146</f>
        <v>-13.999999999999998</v>
      </c>
      <c r="P223" s="15">
        <f>bar!F146</f>
        <v>19</v>
      </c>
      <c r="Q223" s="10">
        <f>bar!H146</f>
        <v>0</v>
      </c>
      <c r="R223" s="16">
        <f t="shared" si="27"/>
        <v>-6.0000000000000001E-3</v>
      </c>
      <c r="S223" s="32">
        <f t="shared" si="28"/>
        <v>-4200</v>
      </c>
      <c r="T223" s="15">
        <f t="shared" si="29"/>
        <v>0</v>
      </c>
      <c r="U223" s="15">
        <f t="shared" si="30"/>
        <v>0</v>
      </c>
      <c r="V223" s="15">
        <f t="shared" si="31"/>
        <v>0</v>
      </c>
      <c r="W223" s="15">
        <f t="shared" si="32"/>
        <v>0</v>
      </c>
    </row>
    <row r="224" spans="1:23" ht="16.75">
      <c r="A224"/>
      <c r="B224"/>
      <c r="C224"/>
      <c r="D224"/>
      <c r="E224"/>
      <c r="F224"/>
      <c r="G224"/>
      <c r="H224"/>
      <c r="I224"/>
      <c r="J224"/>
      <c r="K224"/>
      <c r="L224">
        <f t="shared" si="26"/>
        <v>0</v>
      </c>
      <c r="M224" s="10">
        <v>145</v>
      </c>
      <c r="N224" s="10">
        <f>bar!B218</f>
        <v>16</v>
      </c>
      <c r="O224" s="15">
        <f>bar!E147</f>
        <v>-13.999999999999998</v>
      </c>
      <c r="P224" s="15">
        <f>bar!F147</f>
        <v>19</v>
      </c>
      <c r="Q224" s="10">
        <f>bar!H147</f>
        <v>0</v>
      </c>
      <c r="R224" s="16">
        <f t="shared" si="27"/>
        <v>-6.0000000000000001E-3</v>
      </c>
      <c r="S224" s="32">
        <f t="shared" si="28"/>
        <v>-4200</v>
      </c>
      <c r="T224" s="15">
        <f t="shared" si="29"/>
        <v>0</v>
      </c>
      <c r="U224" s="15">
        <f t="shared" si="30"/>
        <v>0</v>
      </c>
      <c r="V224" s="15">
        <f t="shared" si="31"/>
        <v>0</v>
      </c>
      <c r="W224" s="15">
        <f t="shared" si="32"/>
        <v>0</v>
      </c>
    </row>
    <row r="225" spans="1:23" ht="16.75">
      <c r="A225"/>
      <c r="B225"/>
      <c r="C225"/>
      <c r="D225"/>
      <c r="E225"/>
      <c r="F225"/>
      <c r="G225"/>
      <c r="H225"/>
      <c r="I225"/>
      <c r="J225"/>
      <c r="K225"/>
      <c r="L225">
        <f t="shared" si="26"/>
        <v>0</v>
      </c>
      <c r="M225" s="10">
        <v>146</v>
      </c>
      <c r="N225" s="10">
        <f>bar!B219</f>
        <v>17</v>
      </c>
      <c r="O225" s="15">
        <f>bar!E148</f>
        <v>-13.999999999999998</v>
      </c>
      <c r="P225" s="15">
        <f>bar!F148</f>
        <v>19</v>
      </c>
      <c r="Q225" s="10">
        <f>bar!H148</f>
        <v>0</v>
      </c>
      <c r="R225" s="16">
        <f t="shared" si="27"/>
        <v>-6.0000000000000001E-3</v>
      </c>
      <c r="S225" s="32">
        <f t="shared" si="28"/>
        <v>-4200</v>
      </c>
      <c r="T225" s="15">
        <f t="shared" si="29"/>
        <v>0</v>
      </c>
      <c r="U225" s="15">
        <f t="shared" si="30"/>
        <v>0</v>
      </c>
      <c r="V225" s="15">
        <f t="shared" si="31"/>
        <v>0</v>
      </c>
      <c r="W225" s="15">
        <f t="shared" si="32"/>
        <v>0</v>
      </c>
    </row>
    <row r="226" spans="1:23" ht="16.75">
      <c r="A226"/>
      <c r="B226"/>
      <c r="C226"/>
      <c r="D226"/>
      <c r="E226"/>
      <c r="F226"/>
      <c r="G226"/>
      <c r="H226"/>
      <c r="I226"/>
      <c r="J226"/>
      <c r="K226"/>
      <c r="L226">
        <f t="shared" si="26"/>
        <v>0</v>
      </c>
      <c r="M226" s="10">
        <v>147</v>
      </c>
      <c r="N226" s="10">
        <f>bar!B220</f>
        <v>18</v>
      </c>
      <c r="O226" s="15">
        <f>bar!E149</f>
        <v>-13.999999999999998</v>
      </c>
      <c r="P226" s="15">
        <f>bar!F149</f>
        <v>19</v>
      </c>
      <c r="Q226" s="10">
        <f>bar!H149</f>
        <v>0</v>
      </c>
      <c r="R226" s="16">
        <f t="shared" si="27"/>
        <v>-6.0000000000000001E-3</v>
      </c>
      <c r="S226" s="32">
        <f t="shared" si="28"/>
        <v>-4200</v>
      </c>
      <c r="T226" s="15">
        <f t="shared" si="29"/>
        <v>0</v>
      </c>
      <c r="U226" s="15">
        <f t="shared" si="30"/>
        <v>0</v>
      </c>
      <c r="V226" s="15">
        <f t="shared" si="31"/>
        <v>0</v>
      </c>
      <c r="W226" s="15">
        <f t="shared" si="32"/>
        <v>0</v>
      </c>
    </row>
    <row r="227" spans="1:23" ht="16.75">
      <c r="A227"/>
      <c r="B227"/>
      <c r="C227"/>
      <c r="D227"/>
      <c r="E227"/>
      <c r="F227"/>
      <c r="G227"/>
      <c r="H227"/>
      <c r="I227"/>
      <c r="J227"/>
      <c r="K227"/>
      <c r="L227">
        <f t="shared" si="26"/>
        <v>0</v>
      </c>
      <c r="M227" s="10">
        <v>148</v>
      </c>
      <c r="N227" s="10">
        <f>bar!B221</f>
        <v>19</v>
      </c>
      <c r="O227" s="15">
        <f>bar!E150</f>
        <v>-13.999999999999998</v>
      </c>
      <c r="P227" s="15">
        <f>bar!F150</f>
        <v>19</v>
      </c>
      <c r="Q227" s="10">
        <f>bar!H150</f>
        <v>0</v>
      </c>
      <c r="R227" s="16">
        <f t="shared" si="27"/>
        <v>-6.0000000000000001E-3</v>
      </c>
      <c r="S227" s="32">
        <f t="shared" si="28"/>
        <v>-4200</v>
      </c>
      <c r="T227" s="15">
        <f t="shared" si="29"/>
        <v>0</v>
      </c>
      <c r="U227" s="15">
        <f t="shared" si="30"/>
        <v>0</v>
      </c>
      <c r="V227" s="15">
        <f t="shared" si="31"/>
        <v>0</v>
      </c>
      <c r="W227" s="15">
        <f t="shared" si="32"/>
        <v>0</v>
      </c>
    </row>
    <row r="228" spans="1:23" ht="16.75">
      <c r="A228"/>
      <c r="B228"/>
      <c r="C228"/>
      <c r="D228"/>
      <c r="E228"/>
      <c r="F228"/>
      <c r="G228"/>
      <c r="H228"/>
      <c r="I228"/>
      <c r="J228"/>
      <c r="K228"/>
      <c r="L228">
        <f t="shared" si="26"/>
        <v>0</v>
      </c>
      <c r="M228" s="10">
        <v>149</v>
      </c>
      <c r="N228" s="10">
        <f>bar!B222</f>
        <v>20</v>
      </c>
      <c r="O228" s="15">
        <f>bar!E151</f>
        <v>-13.999999999999998</v>
      </c>
      <c r="P228" s="15">
        <f>bar!F151</f>
        <v>19</v>
      </c>
      <c r="Q228" s="10">
        <f>bar!H151</f>
        <v>0</v>
      </c>
      <c r="R228" s="16">
        <f t="shared" si="27"/>
        <v>-6.0000000000000001E-3</v>
      </c>
      <c r="S228" s="32">
        <f t="shared" si="28"/>
        <v>-4200</v>
      </c>
      <c r="T228" s="15">
        <f t="shared" si="29"/>
        <v>0</v>
      </c>
      <c r="U228" s="15">
        <f t="shared" si="30"/>
        <v>0</v>
      </c>
      <c r="V228" s="15">
        <f t="shared" si="31"/>
        <v>0</v>
      </c>
      <c r="W228" s="15">
        <f t="shared" si="32"/>
        <v>0</v>
      </c>
    </row>
    <row r="229" spans="1:23" ht="16.75">
      <c r="A229"/>
      <c r="B229"/>
      <c r="C229"/>
      <c r="D229"/>
      <c r="E229"/>
      <c r="F229"/>
      <c r="G229"/>
      <c r="H229"/>
      <c r="I229"/>
      <c r="J229"/>
      <c r="K229"/>
      <c r="L229">
        <f t="shared" si="26"/>
        <v>0</v>
      </c>
      <c r="M229" s="10">
        <v>150</v>
      </c>
      <c r="N229" s="10">
        <f>bar!B223</f>
        <v>1</v>
      </c>
      <c r="O229" s="15">
        <f>bar!E152</f>
        <v>-13.999999999999998</v>
      </c>
      <c r="P229" s="15">
        <f>bar!F152</f>
        <v>19</v>
      </c>
      <c r="Q229" s="10">
        <f>bar!H152</f>
        <v>0</v>
      </c>
      <c r="R229" s="16">
        <f t="shared" si="27"/>
        <v>-6.0000000000000001E-3</v>
      </c>
      <c r="S229" s="32">
        <f t="shared" si="28"/>
        <v>-4200</v>
      </c>
      <c r="T229" s="15">
        <f t="shared" si="29"/>
        <v>0</v>
      </c>
      <c r="U229" s="15">
        <f t="shared" si="30"/>
        <v>0</v>
      </c>
      <c r="V229" s="15">
        <f t="shared" si="31"/>
        <v>0</v>
      </c>
      <c r="W229" s="15">
        <f t="shared" si="32"/>
        <v>0</v>
      </c>
    </row>
    <row r="230" spans="1:23" ht="16.75">
      <c r="A230"/>
      <c r="B230"/>
      <c r="C230"/>
      <c r="D230"/>
      <c r="E230"/>
      <c r="F230"/>
      <c r="G230"/>
      <c r="H230"/>
      <c r="I230"/>
      <c r="J230"/>
      <c r="K230"/>
      <c r="L230">
        <f t="shared" si="26"/>
        <v>0</v>
      </c>
      <c r="M230" s="10">
        <v>151</v>
      </c>
      <c r="N230" s="10">
        <f>bar!B224</f>
        <v>2</v>
      </c>
      <c r="O230" s="15">
        <f>bar!E153</f>
        <v>-13.999999999999998</v>
      </c>
      <c r="P230" s="15">
        <f>bar!F153</f>
        <v>19</v>
      </c>
      <c r="Q230" s="10">
        <f>bar!H153</f>
        <v>0</v>
      </c>
      <c r="R230" s="16">
        <f t="shared" si="27"/>
        <v>-6.0000000000000001E-3</v>
      </c>
      <c r="S230" s="32">
        <f t="shared" si="28"/>
        <v>-4200</v>
      </c>
      <c r="T230" s="15">
        <f t="shared" si="29"/>
        <v>0</v>
      </c>
      <c r="U230" s="15">
        <f t="shared" si="30"/>
        <v>0</v>
      </c>
      <c r="V230" s="15">
        <f t="shared" si="31"/>
        <v>0</v>
      </c>
      <c r="W230" s="15">
        <f t="shared" si="32"/>
        <v>0</v>
      </c>
    </row>
    <row r="231" spans="1:23" ht="16.75">
      <c r="A231"/>
      <c r="B231"/>
      <c r="C231"/>
      <c r="D231"/>
      <c r="E231"/>
      <c r="F231"/>
      <c r="G231"/>
      <c r="H231"/>
      <c r="I231"/>
      <c r="J231"/>
      <c r="K231"/>
      <c r="L231">
        <f t="shared" si="26"/>
        <v>0</v>
      </c>
      <c r="M231" s="10">
        <v>152</v>
      </c>
      <c r="N231" s="10">
        <f>bar!B225</f>
        <v>3</v>
      </c>
      <c r="O231" s="15">
        <f>bar!E154</f>
        <v>-13.999999999999998</v>
      </c>
      <c r="P231" s="15">
        <f>bar!F154</f>
        <v>19</v>
      </c>
      <c r="Q231" s="10">
        <f>bar!H154</f>
        <v>0</v>
      </c>
      <c r="R231" s="16">
        <f t="shared" si="27"/>
        <v>-6.0000000000000001E-3</v>
      </c>
      <c r="S231" s="32">
        <f t="shared" si="28"/>
        <v>-4200</v>
      </c>
      <c r="T231" s="15">
        <f t="shared" si="29"/>
        <v>0</v>
      </c>
      <c r="U231" s="15">
        <f t="shared" si="30"/>
        <v>0</v>
      </c>
      <c r="V231" s="15">
        <f t="shared" si="31"/>
        <v>0</v>
      </c>
      <c r="W231" s="15">
        <f t="shared" si="32"/>
        <v>0</v>
      </c>
    </row>
    <row r="232" spans="1:23" ht="16.75">
      <c r="A232"/>
      <c r="B232"/>
      <c r="C232"/>
      <c r="D232"/>
      <c r="E232"/>
      <c r="F232"/>
      <c r="G232"/>
      <c r="H232"/>
      <c r="I232"/>
      <c r="J232"/>
      <c r="K232"/>
      <c r="L232">
        <f t="shared" si="26"/>
        <v>0</v>
      </c>
      <c r="M232" s="10">
        <v>153</v>
      </c>
      <c r="N232" s="10">
        <f>bar!B226</f>
        <v>4</v>
      </c>
      <c r="O232" s="15">
        <f>bar!E155</f>
        <v>-13.999999999999998</v>
      </c>
      <c r="P232" s="15">
        <f>bar!F155</f>
        <v>19</v>
      </c>
      <c r="Q232" s="10">
        <f>bar!H155</f>
        <v>0</v>
      </c>
      <c r="R232" s="16">
        <f t="shared" si="27"/>
        <v>-6.0000000000000001E-3</v>
      </c>
      <c r="S232" s="32">
        <f t="shared" si="28"/>
        <v>-4200</v>
      </c>
      <c r="T232" s="15">
        <f t="shared" si="29"/>
        <v>0</v>
      </c>
      <c r="U232" s="15">
        <f t="shared" si="30"/>
        <v>0</v>
      </c>
      <c r="V232" s="15">
        <f t="shared" si="31"/>
        <v>0</v>
      </c>
      <c r="W232" s="15">
        <f t="shared" si="32"/>
        <v>0</v>
      </c>
    </row>
    <row r="233" spans="1:23" ht="16.75">
      <c r="A233"/>
      <c r="B233"/>
      <c r="C233"/>
      <c r="D233"/>
      <c r="E233"/>
      <c r="F233"/>
      <c r="G233"/>
      <c r="H233"/>
      <c r="I233"/>
      <c r="J233"/>
      <c r="K233"/>
      <c r="L233">
        <f t="shared" si="26"/>
        <v>0</v>
      </c>
      <c r="M233" s="10">
        <v>154</v>
      </c>
      <c r="N233" s="10">
        <f>bar!B227</f>
        <v>5</v>
      </c>
      <c r="O233" s="15">
        <f>bar!E156</f>
        <v>-13.999999999999998</v>
      </c>
      <c r="P233" s="15">
        <f>bar!F156</f>
        <v>19</v>
      </c>
      <c r="Q233" s="10">
        <f>bar!H156</f>
        <v>0</v>
      </c>
      <c r="R233" s="16">
        <f t="shared" si="27"/>
        <v>-6.0000000000000001E-3</v>
      </c>
      <c r="S233" s="32">
        <f t="shared" si="28"/>
        <v>-4200</v>
      </c>
      <c r="T233" s="15">
        <f t="shared" si="29"/>
        <v>0</v>
      </c>
      <c r="U233" s="15">
        <f t="shared" si="30"/>
        <v>0</v>
      </c>
      <c r="V233" s="15">
        <f t="shared" si="31"/>
        <v>0</v>
      </c>
      <c r="W233" s="15">
        <f t="shared" si="32"/>
        <v>0</v>
      </c>
    </row>
    <row r="234" spans="1:23" ht="16.75">
      <c r="A234"/>
      <c r="B234"/>
      <c r="C234"/>
      <c r="D234"/>
      <c r="E234"/>
      <c r="F234"/>
      <c r="G234"/>
      <c r="H234"/>
      <c r="I234"/>
      <c r="J234"/>
      <c r="K234"/>
      <c r="L234">
        <f t="shared" si="26"/>
        <v>0</v>
      </c>
      <c r="M234" s="10">
        <v>155</v>
      </c>
      <c r="N234" s="10">
        <f>bar!B228</f>
        <v>6</v>
      </c>
      <c r="O234" s="15">
        <f>bar!E157</f>
        <v>-13.999999999999998</v>
      </c>
      <c r="P234" s="15">
        <f>bar!F157</f>
        <v>19</v>
      </c>
      <c r="Q234" s="10">
        <f>bar!H157</f>
        <v>0</v>
      </c>
      <c r="R234" s="16">
        <f t="shared" si="27"/>
        <v>-6.0000000000000001E-3</v>
      </c>
      <c r="S234" s="32">
        <f t="shared" si="28"/>
        <v>-4200</v>
      </c>
      <c r="T234" s="15">
        <f t="shared" si="29"/>
        <v>0</v>
      </c>
      <c r="U234" s="15">
        <f t="shared" si="30"/>
        <v>0</v>
      </c>
      <c r="V234" s="15">
        <f t="shared" si="31"/>
        <v>0</v>
      </c>
      <c r="W234" s="15">
        <f t="shared" si="32"/>
        <v>0</v>
      </c>
    </row>
    <row r="235" spans="1:23" ht="16.75">
      <c r="A235"/>
      <c r="B235"/>
      <c r="C235"/>
      <c r="D235"/>
      <c r="E235"/>
      <c r="F235"/>
      <c r="G235"/>
      <c r="H235"/>
      <c r="I235"/>
      <c r="J235"/>
      <c r="K235"/>
      <c r="L235">
        <f t="shared" si="26"/>
        <v>0</v>
      </c>
      <c r="M235" s="10">
        <v>156</v>
      </c>
      <c r="N235" s="10">
        <f>bar!B229</f>
        <v>7</v>
      </c>
      <c r="O235" s="15">
        <f>bar!E158</f>
        <v>-13.999999999999998</v>
      </c>
      <c r="P235" s="15">
        <f>bar!F158</f>
        <v>19</v>
      </c>
      <c r="Q235" s="10">
        <f>bar!H158</f>
        <v>0</v>
      </c>
      <c r="R235" s="16">
        <f t="shared" si="27"/>
        <v>-6.0000000000000001E-3</v>
      </c>
      <c r="S235" s="32">
        <f t="shared" si="28"/>
        <v>-4200</v>
      </c>
      <c r="T235" s="15">
        <f t="shared" si="29"/>
        <v>0</v>
      </c>
      <c r="U235" s="15">
        <f t="shared" si="30"/>
        <v>0</v>
      </c>
      <c r="V235" s="15">
        <f t="shared" si="31"/>
        <v>0</v>
      </c>
      <c r="W235" s="15">
        <f t="shared" si="32"/>
        <v>0</v>
      </c>
    </row>
    <row r="236" spans="1:23" ht="16.75">
      <c r="A236"/>
      <c r="B236"/>
      <c r="C236"/>
      <c r="D236"/>
      <c r="E236"/>
      <c r="F236"/>
      <c r="G236"/>
      <c r="H236"/>
      <c r="I236"/>
      <c r="J236"/>
      <c r="K236"/>
      <c r="L236">
        <f t="shared" si="26"/>
        <v>0</v>
      </c>
      <c r="M236" s="10">
        <v>157</v>
      </c>
      <c r="N236" s="10">
        <f>bar!B230</f>
        <v>8</v>
      </c>
      <c r="O236" s="15">
        <f>bar!E159</f>
        <v>-13.999999999999998</v>
      </c>
      <c r="P236" s="15">
        <f>bar!F159</f>
        <v>19</v>
      </c>
      <c r="Q236" s="10">
        <f>bar!H159</f>
        <v>0</v>
      </c>
      <c r="R236" s="16">
        <f t="shared" si="27"/>
        <v>-6.0000000000000001E-3</v>
      </c>
      <c r="S236" s="32">
        <f t="shared" si="28"/>
        <v>-4200</v>
      </c>
      <c r="T236" s="15">
        <f t="shared" si="29"/>
        <v>0</v>
      </c>
      <c r="U236" s="15">
        <f t="shared" si="30"/>
        <v>0</v>
      </c>
      <c r="V236" s="15">
        <f t="shared" si="31"/>
        <v>0</v>
      </c>
      <c r="W236" s="15">
        <f t="shared" si="32"/>
        <v>0</v>
      </c>
    </row>
    <row r="237" spans="1:23" ht="16.75">
      <c r="A237"/>
      <c r="B237"/>
      <c r="C237"/>
      <c r="D237"/>
      <c r="E237"/>
      <c r="F237"/>
      <c r="G237"/>
      <c r="H237"/>
      <c r="I237"/>
      <c r="J237"/>
      <c r="K237"/>
      <c r="L237">
        <f t="shared" si="26"/>
        <v>0</v>
      </c>
      <c r="M237" s="10">
        <v>158</v>
      </c>
      <c r="N237" s="10">
        <f>bar!B231</f>
        <v>9</v>
      </c>
      <c r="O237" s="15">
        <f>bar!E160</f>
        <v>-13.999999999999998</v>
      </c>
      <c r="P237" s="15">
        <f>bar!F160</f>
        <v>19</v>
      </c>
      <c r="Q237" s="10">
        <f>bar!H160</f>
        <v>0</v>
      </c>
      <c r="R237" s="16">
        <f t="shared" si="27"/>
        <v>-6.0000000000000001E-3</v>
      </c>
      <c r="S237" s="32">
        <f t="shared" si="28"/>
        <v>-4200</v>
      </c>
      <c r="T237" s="15">
        <f t="shared" si="29"/>
        <v>0</v>
      </c>
      <c r="U237" s="15">
        <f t="shared" si="30"/>
        <v>0</v>
      </c>
      <c r="V237" s="15">
        <f t="shared" si="31"/>
        <v>0</v>
      </c>
      <c r="W237" s="15">
        <f t="shared" si="32"/>
        <v>0</v>
      </c>
    </row>
    <row r="238" spans="1:23" ht="16.75">
      <c r="A238"/>
      <c r="B238"/>
      <c r="C238"/>
      <c r="D238"/>
      <c r="E238"/>
      <c r="F238"/>
      <c r="G238"/>
      <c r="H238"/>
      <c r="I238"/>
      <c r="J238"/>
      <c r="K238"/>
      <c r="L238">
        <f t="shared" si="26"/>
        <v>0</v>
      </c>
      <c r="M238" s="10">
        <v>159</v>
      </c>
      <c r="N238" s="10">
        <f>bar!B232</f>
        <v>10</v>
      </c>
      <c r="O238" s="15">
        <f>bar!E161</f>
        <v>-13.999999999999998</v>
      </c>
      <c r="P238" s="15">
        <f>bar!F161</f>
        <v>19</v>
      </c>
      <c r="Q238" s="10">
        <f>bar!H161</f>
        <v>0</v>
      </c>
      <c r="R238" s="16">
        <f t="shared" si="27"/>
        <v>-6.0000000000000001E-3</v>
      </c>
      <c r="S238" s="32">
        <f t="shared" si="28"/>
        <v>-4200</v>
      </c>
      <c r="T238" s="15">
        <f t="shared" si="29"/>
        <v>0</v>
      </c>
      <c r="U238" s="15">
        <f t="shared" si="30"/>
        <v>0</v>
      </c>
      <c r="V238" s="15">
        <f t="shared" si="31"/>
        <v>0</v>
      </c>
      <c r="W238" s="15">
        <f t="shared" si="32"/>
        <v>0</v>
      </c>
    </row>
    <row r="239" spans="1:23" ht="16.75">
      <c r="A239"/>
      <c r="B239"/>
      <c r="C239"/>
      <c r="D239"/>
      <c r="E239"/>
      <c r="F239"/>
      <c r="G239"/>
      <c r="H239"/>
      <c r="I239"/>
      <c r="J239"/>
      <c r="K239"/>
      <c r="L239">
        <f t="shared" si="26"/>
        <v>0</v>
      </c>
      <c r="M239" s="10">
        <v>160</v>
      </c>
      <c r="N239" s="10">
        <f>bar!B233</f>
        <v>11</v>
      </c>
      <c r="O239" s="15">
        <f>bar!E162</f>
        <v>-13.999999999999998</v>
      </c>
      <c r="P239" s="15">
        <f>bar!F162</f>
        <v>19</v>
      </c>
      <c r="Q239" s="10">
        <f>bar!H162</f>
        <v>0</v>
      </c>
      <c r="R239" s="16">
        <f t="shared" si="27"/>
        <v>-6.0000000000000001E-3</v>
      </c>
      <c r="S239" s="32">
        <f t="shared" si="28"/>
        <v>-4200</v>
      </c>
      <c r="T239" s="15">
        <f t="shared" si="29"/>
        <v>0</v>
      </c>
      <c r="U239" s="15">
        <f t="shared" si="30"/>
        <v>0</v>
      </c>
      <c r="V239" s="15">
        <f t="shared" si="31"/>
        <v>0</v>
      </c>
      <c r="W239" s="15">
        <f t="shared" si="32"/>
        <v>0</v>
      </c>
    </row>
    <row r="240" spans="1:23" ht="16.75">
      <c r="A240"/>
      <c r="B240"/>
      <c r="C240"/>
      <c r="D240"/>
      <c r="E240"/>
      <c r="F240"/>
      <c r="G240"/>
      <c r="H240"/>
      <c r="I240"/>
      <c r="J240"/>
      <c r="K240"/>
      <c r="L240">
        <f t="shared" si="26"/>
        <v>0</v>
      </c>
      <c r="M240" s="10">
        <v>161</v>
      </c>
      <c r="N240" s="10">
        <f>bar!B234</f>
        <v>12</v>
      </c>
      <c r="O240" s="15">
        <f>bar!E163</f>
        <v>-13.999999999999998</v>
      </c>
      <c r="P240" s="15">
        <f>bar!F163</f>
        <v>19</v>
      </c>
      <c r="Q240" s="10">
        <f>bar!H163</f>
        <v>0</v>
      </c>
      <c r="R240" s="16">
        <f t="shared" si="27"/>
        <v>-6.0000000000000001E-3</v>
      </c>
      <c r="S240" s="32">
        <f t="shared" si="28"/>
        <v>-4200</v>
      </c>
      <c r="T240" s="15">
        <f t="shared" si="29"/>
        <v>0</v>
      </c>
      <c r="U240" s="15">
        <f t="shared" si="30"/>
        <v>0</v>
      </c>
      <c r="V240" s="15">
        <f t="shared" si="31"/>
        <v>0</v>
      </c>
      <c r="W240" s="15">
        <f t="shared" si="32"/>
        <v>0</v>
      </c>
    </row>
    <row r="241" spans="1:23" ht="16.75">
      <c r="A241"/>
      <c r="B241"/>
      <c r="C241"/>
      <c r="D241"/>
      <c r="E241"/>
      <c r="F241"/>
      <c r="G241"/>
      <c r="H241"/>
      <c r="I241"/>
      <c r="J241"/>
      <c r="K241"/>
      <c r="L241">
        <f t="shared" si="26"/>
        <v>0</v>
      </c>
      <c r="M241" s="10">
        <v>162</v>
      </c>
      <c r="N241" s="10">
        <f>bar!B235</f>
        <v>13</v>
      </c>
      <c r="O241" s="15">
        <f>bar!E164</f>
        <v>-13.999999999999998</v>
      </c>
      <c r="P241" s="15">
        <f>bar!F164</f>
        <v>19</v>
      </c>
      <c r="Q241" s="10">
        <f>bar!H164</f>
        <v>0</v>
      </c>
      <c r="R241" s="16">
        <f t="shared" si="27"/>
        <v>-6.0000000000000001E-3</v>
      </c>
      <c r="S241" s="32">
        <f t="shared" si="28"/>
        <v>-4200</v>
      </c>
      <c r="T241" s="15">
        <f t="shared" si="29"/>
        <v>0</v>
      </c>
      <c r="U241" s="15">
        <f t="shared" si="30"/>
        <v>0</v>
      </c>
      <c r="V241" s="15">
        <f t="shared" si="31"/>
        <v>0</v>
      </c>
      <c r="W241" s="15">
        <f t="shared" si="32"/>
        <v>0</v>
      </c>
    </row>
    <row r="242" spans="1:23" ht="16.75">
      <c r="A242"/>
      <c r="B242"/>
      <c r="C242"/>
      <c r="D242"/>
      <c r="E242"/>
      <c r="F242"/>
      <c r="G242"/>
      <c r="H242"/>
      <c r="I242"/>
      <c r="J242"/>
      <c r="K242"/>
      <c r="L242">
        <f t="shared" si="26"/>
        <v>0</v>
      </c>
      <c r="M242" s="10">
        <v>163</v>
      </c>
      <c r="N242" s="10">
        <f>bar!B236</f>
        <v>14</v>
      </c>
      <c r="O242" s="15">
        <f>bar!E165</f>
        <v>-13.999999999999998</v>
      </c>
      <c r="P242" s="15">
        <f>bar!F165</f>
        <v>19</v>
      </c>
      <c r="Q242" s="10">
        <f>bar!H165</f>
        <v>0</v>
      </c>
      <c r="R242" s="16">
        <f t="shared" si="27"/>
        <v>-6.0000000000000001E-3</v>
      </c>
      <c r="S242" s="32">
        <f t="shared" si="28"/>
        <v>-4200</v>
      </c>
      <c r="T242" s="15">
        <f t="shared" si="29"/>
        <v>0</v>
      </c>
      <c r="U242" s="15">
        <f t="shared" si="30"/>
        <v>0</v>
      </c>
      <c r="V242" s="15">
        <f t="shared" si="31"/>
        <v>0</v>
      </c>
      <c r="W242" s="15">
        <f t="shared" si="32"/>
        <v>0</v>
      </c>
    </row>
    <row r="243" spans="1:23" ht="16.75">
      <c r="A243"/>
      <c r="B243"/>
      <c r="C243"/>
      <c r="D243"/>
      <c r="E243"/>
      <c r="F243"/>
      <c r="G243"/>
      <c r="H243"/>
      <c r="I243"/>
      <c r="J243"/>
      <c r="K243"/>
      <c r="L243">
        <f t="shared" si="26"/>
        <v>0</v>
      </c>
      <c r="M243" s="10">
        <v>164</v>
      </c>
      <c r="N243" s="10">
        <f>bar!B237</f>
        <v>15</v>
      </c>
      <c r="O243" s="15">
        <f>bar!E166</f>
        <v>-13.999999999999998</v>
      </c>
      <c r="P243" s="15">
        <f>bar!F166</f>
        <v>19</v>
      </c>
      <c r="Q243" s="10">
        <f>bar!H166</f>
        <v>0</v>
      </c>
      <c r="R243" s="16">
        <f t="shared" si="27"/>
        <v>-6.0000000000000001E-3</v>
      </c>
      <c r="S243" s="32">
        <f t="shared" si="28"/>
        <v>-4200</v>
      </c>
      <c r="T243" s="15">
        <f t="shared" si="29"/>
        <v>0</v>
      </c>
      <c r="U243" s="15">
        <f t="shared" si="30"/>
        <v>0</v>
      </c>
      <c r="V243" s="15">
        <f t="shared" si="31"/>
        <v>0</v>
      </c>
      <c r="W243" s="15">
        <f t="shared" si="32"/>
        <v>0</v>
      </c>
    </row>
    <row r="244" spans="1:23" ht="16.75">
      <c r="A244"/>
      <c r="B244"/>
      <c r="C244"/>
      <c r="D244"/>
      <c r="E244"/>
      <c r="F244"/>
      <c r="G244"/>
      <c r="H244"/>
      <c r="I244"/>
      <c r="J244"/>
      <c r="K244"/>
      <c r="L244">
        <f t="shared" si="26"/>
        <v>0</v>
      </c>
      <c r="M244" s="10">
        <v>165</v>
      </c>
      <c r="N244" s="10">
        <f>bar!B238</f>
        <v>16</v>
      </c>
      <c r="O244" s="15">
        <f>bar!E167</f>
        <v>-13.999999999999998</v>
      </c>
      <c r="P244" s="15">
        <f>bar!F167</f>
        <v>19</v>
      </c>
      <c r="Q244" s="10">
        <f>bar!H167</f>
        <v>0</v>
      </c>
      <c r="R244" s="16">
        <f t="shared" si="27"/>
        <v>-6.0000000000000001E-3</v>
      </c>
      <c r="S244" s="32">
        <f t="shared" si="28"/>
        <v>-4200</v>
      </c>
      <c r="T244" s="15">
        <f t="shared" si="29"/>
        <v>0</v>
      </c>
      <c r="U244" s="15">
        <f t="shared" si="30"/>
        <v>0</v>
      </c>
      <c r="V244" s="15">
        <f t="shared" si="31"/>
        <v>0</v>
      </c>
      <c r="W244" s="15">
        <f t="shared" si="32"/>
        <v>0</v>
      </c>
    </row>
    <row r="245" spans="1:23" ht="16.75">
      <c r="A245"/>
      <c r="B245"/>
      <c r="C245"/>
      <c r="D245"/>
      <c r="E245"/>
      <c r="F245"/>
      <c r="G245"/>
      <c r="H245"/>
      <c r="I245"/>
      <c r="J245"/>
      <c r="K245"/>
      <c r="L245">
        <f t="shared" si="26"/>
        <v>0</v>
      </c>
      <c r="M245" s="10">
        <v>166</v>
      </c>
      <c r="N245" s="10">
        <f>bar!B239</f>
        <v>17</v>
      </c>
      <c r="O245" s="15">
        <f>bar!E168</f>
        <v>-13.999999999999998</v>
      </c>
      <c r="P245" s="15">
        <f>bar!F168</f>
        <v>19</v>
      </c>
      <c r="Q245" s="10">
        <f>bar!H168</f>
        <v>0</v>
      </c>
      <c r="R245" s="16">
        <f t="shared" si="27"/>
        <v>-6.0000000000000001E-3</v>
      </c>
      <c r="S245" s="32">
        <f t="shared" si="28"/>
        <v>-4200</v>
      </c>
      <c r="T245" s="15">
        <f t="shared" si="29"/>
        <v>0</v>
      </c>
      <c r="U245" s="15">
        <f t="shared" si="30"/>
        <v>0</v>
      </c>
      <c r="V245" s="15">
        <f t="shared" si="31"/>
        <v>0</v>
      </c>
      <c r="W245" s="15">
        <f t="shared" si="32"/>
        <v>0</v>
      </c>
    </row>
    <row r="246" spans="1:23" ht="16.75">
      <c r="A246"/>
      <c r="B246"/>
      <c r="C246"/>
      <c r="D246"/>
      <c r="E246"/>
      <c r="F246"/>
      <c r="G246"/>
      <c r="H246"/>
      <c r="I246"/>
      <c r="J246"/>
      <c r="K246"/>
      <c r="L246">
        <f t="shared" si="26"/>
        <v>0</v>
      </c>
      <c r="M246" s="10">
        <v>167</v>
      </c>
      <c r="N246" s="10">
        <f>bar!B240</f>
        <v>18</v>
      </c>
      <c r="O246" s="15">
        <f>bar!E169</f>
        <v>-13.999999999999998</v>
      </c>
      <c r="P246" s="15">
        <f>bar!F169</f>
        <v>19</v>
      </c>
      <c r="Q246" s="10">
        <f>bar!H169</f>
        <v>0</v>
      </c>
      <c r="R246" s="16">
        <f t="shared" si="27"/>
        <v>-6.0000000000000001E-3</v>
      </c>
      <c r="S246" s="32">
        <f t="shared" si="28"/>
        <v>-4200</v>
      </c>
      <c r="T246" s="15">
        <f t="shared" si="29"/>
        <v>0</v>
      </c>
      <c r="U246" s="15">
        <f t="shared" si="30"/>
        <v>0</v>
      </c>
      <c r="V246" s="15">
        <f t="shared" si="31"/>
        <v>0</v>
      </c>
      <c r="W246" s="15">
        <f t="shared" si="32"/>
        <v>0</v>
      </c>
    </row>
    <row r="247" spans="1:23" ht="16.75">
      <c r="A247"/>
      <c r="B247"/>
      <c r="C247"/>
      <c r="D247"/>
      <c r="E247"/>
      <c r="F247"/>
      <c r="G247"/>
      <c r="H247"/>
      <c r="I247"/>
      <c r="J247"/>
      <c r="K247"/>
      <c r="L247">
        <f t="shared" si="26"/>
        <v>0</v>
      </c>
      <c r="M247" s="10">
        <v>168</v>
      </c>
      <c r="N247" s="10">
        <f>bar!B241</f>
        <v>19</v>
      </c>
      <c r="O247" s="15">
        <f>bar!E170</f>
        <v>-13.999999999999998</v>
      </c>
      <c r="P247" s="15">
        <f>bar!F170</f>
        <v>19</v>
      </c>
      <c r="Q247" s="10">
        <f>bar!H170</f>
        <v>0</v>
      </c>
      <c r="R247" s="16">
        <f t="shared" si="27"/>
        <v>-6.0000000000000001E-3</v>
      </c>
      <c r="S247" s="32">
        <f t="shared" si="28"/>
        <v>-4200</v>
      </c>
      <c r="T247" s="15">
        <f t="shared" si="29"/>
        <v>0</v>
      </c>
      <c r="U247" s="15">
        <f t="shared" si="30"/>
        <v>0</v>
      </c>
      <c r="V247" s="15">
        <f t="shared" si="31"/>
        <v>0</v>
      </c>
      <c r="W247" s="15">
        <f t="shared" si="32"/>
        <v>0</v>
      </c>
    </row>
    <row r="248" spans="1:23" ht="16.75">
      <c r="A248"/>
      <c r="B248"/>
      <c r="C248"/>
      <c r="D248"/>
      <c r="E248"/>
      <c r="F248"/>
      <c r="G248"/>
      <c r="H248"/>
      <c r="I248"/>
      <c r="J248"/>
      <c r="K248"/>
      <c r="L248">
        <f t="shared" si="26"/>
        <v>0</v>
      </c>
      <c r="M248" s="10">
        <v>169</v>
      </c>
      <c r="N248" s="10">
        <f>bar!B242</f>
        <v>20</v>
      </c>
      <c r="O248" s="15">
        <f>bar!E171</f>
        <v>-13.999999999999998</v>
      </c>
      <c r="P248" s="15">
        <f>bar!F171</f>
        <v>19</v>
      </c>
      <c r="Q248" s="10">
        <f>bar!H171</f>
        <v>0</v>
      </c>
      <c r="R248" s="16">
        <f t="shared" si="27"/>
        <v>-6.0000000000000001E-3</v>
      </c>
      <c r="S248" s="32">
        <f t="shared" si="28"/>
        <v>-4200</v>
      </c>
      <c r="T248" s="15">
        <f t="shared" si="29"/>
        <v>0</v>
      </c>
      <c r="U248" s="15">
        <f t="shared" si="30"/>
        <v>0</v>
      </c>
      <c r="V248" s="15">
        <f t="shared" si="31"/>
        <v>0</v>
      </c>
      <c r="W248" s="15">
        <f t="shared" si="32"/>
        <v>0</v>
      </c>
    </row>
    <row r="249" spans="1:23" ht="16.75">
      <c r="A249"/>
      <c r="B249"/>
      <c r="C249"/>
      <c r="D249"/>
      <c r="E249"/>
      <c r="F249"/>
      <c r="G249"/>
      <c r="H249"/>
      <c r="I249"/>
      <c r="J249"/>
      <c r="K249"/>
      <c r="L249">
        <f t="shared" si="26"/>
        <v>0</v>
      </c>
      <c r="M249" s="10">
        <v>170</v>
      </c>
      <c r="N249" s="10">
        <f>bar!B243</f>
        <v>1</v>
      </c>
      <c r="O249" s="15">
        <f>bar!E172</f>
        <v>-13.999999999999998</v>
      </c>
      <c r="P249" s="15">
        <f>bar!F172</f>
        <v>19</v>
      </c>
      <c r="Q249" s="10">
        <f>bar!H172</f>
        <v>0</v>
      </c>
      <c r="R249" s="16">
        <f t="shared" si="27"/>
        <v>-6.0000000000000001E-3</v>
      </c>
      <c r="S249" s="32">
        <f t="shared" si="28"/>
        <v>-4200</v>
      </c>
      <c r="T249" s="15">
        <f t="shared" si="29"/>
        <v>0</v>
      </c>
      <c r="U249" s="15">
        <f t="shared" si="30"/>
        <v>0</v>
      </c>
      <c r="V249" s="15">
        <f t="shared" si="31"/>
        <v>0</v>
      </c>
      <c r="W249" s="15">
        <f t="shared" si="32"/>
        <v>0</v>
      </c>
    </row>
    <row r="250" spans="1:23" ht="16.75">
      <c r="A250"/>
      <c r="B250"/>
      <c r="C250"/>
      <c r="D250"/>
      <c r="E250"/>
      <c r="F250"/>
      <c r="G250"/>
      <c r="H250"/>
      <c r="I250"/>
      <c r="J250"/>
      <c r="K250"/>
      <c r="L250">
        <f t="shared" si="26"/>
        <v>0</v>
      </c>
      <c r="M250" s="10">
        <v>171</v>
      </c>
      <c r="N250" s="10">
        <f>bar!B244</f>
        <v>2</v>
      </c>
      <c r="O250" s="15">
        <f>bar!E173</f>
        <v>-13.999999999999998</v>
      </c>
      <c r="P250" s="15">
        <f>bar!F173</f>
        <v>19</v>
      </c>
      <c r="Q250" s="10">
        <f>bar!H173</f>
        <v>0</v>
      </c>
      <c r="R250" s="16">
        <f t="shared" si="27"/>
        <v>-6.0000000000000001E-3</v>
      </c>
      <c r="S250" s="32">
        <f t="shared" si="28"/>
        <v>-4200</v>
      </c>
      <c r="T250" s="15">
        <f t="shared" si="29"/>
        <v>0</v>
      </c>
      <c r="U250" s="15">
        <f t="shared" si="30"/>
        <v>0</v>
      </c>
      <c r="V250" s="15">
        <f t="shared" si="31"/>
        <v>0</v>
      </c>
      <c r="W250" s="15">
        <f t="shared" si="32"/>
        <v>0</v>
      </c>
    </row>
    <row r="251" spans="1:23" ht="16.75">
      <c r="A251"/>
      <c r="B251"/>
      <c r="C251"/>
      <c r="D251"/>
      <c r="E251"/>
      <c r="F251"/>
      <c r="G251"/>
      <c r="H251"/>
      <c r="I251"/>
      <c r="J251"/>
      <c r="K251"/>
      <c r="L251">
        <f t="shared" si="26"/>
        <v>0</v>
      </c>
      <c r="M251" s="10">
        <v>172</v>
      </c>
      <c r="N251" s="10">
        <f>bar!B245</f>
        <v>3</v>
      </c>
      <c r="O251" s="15">
        <f>bar!E174</f>
        <v>-13.999999999999998</v>
      </c>
      <c r="P251" s="15">
        <f>bar!F174</f>
        <v>19</v>
      </c>
      <c r="Q251" s="10">
        <f>bar!H174</f>
        <v>0</v>
      </c>
      <c r="R251" s="16">
        <f t="shared" si="27"/>
        <v>-6.0000000000000001E-3</v>
      </c>
      <c r="S251" s="32">
        <f t="shared" si="28"/>
        <v>-4200</v>
      </c>
      <c r="T251" s="15">
        <f t="shared" si="29"/>
        <v>0</v>
      </c>
      <c r="U251" s="15">
        <f t="shared" si="30"/>
        <v>0</v>
      </c>
      <c r="V251" s="15">
        <f t="shared" si="31"/>
        <v>0</v>
      </c>
      <c r="W251" s="15">
        <f t="shared" si="32"/>
        <v>0</v>
      </c>
    </row>
    <row r="252" spans="1:23" ht="16.75">
      <c r="A252"/>
      <c r="B252"/>
      <c r="C252"/>
      <c r="D252"/>
      <c r="E252"/>
      <c r="F252"/>
      <c r="G252"/>
      <c r="H252"/>
      <c r="I252"/>
      <c r="J252"/>
      <c r="K252"/>
      <c r="L252">
        <f t="shared" si="26"/>
        <v>0</v>
      </c>
      <c r="M252" s="10">
        <v>173</v>
      </c>
      <c r="N252" s="10">
        <f>bar!B246</f>
        <v>4</v>
      </c>
      <c r="O252" s="15">
        <f>bar!E175</f>
        <v>-13.999999999999998</v>
      </c>
      <c r="P252" s="15">
        <f>bar!F175</f>
        <v>19</v>
      </c>
      <c r="Q252" s="10">
        <f>bar!H175</f>
        <v>0</v>
      </c>
      <c r="R252" s="16">
        <f t="shared" si="27"/>
        <v>-6.0000000000000001E-3</v>
      </c>
      <c r="S252" s="32">
        <f t="shared" si="28"/>
        <v>-4200</v>
      </c>
      <c r="T252" s="15">
        <f t="shared" si="29"/>
        <v>0</v>
      </c>
      <c r="U252" s="15">
        <f t="shared" si="30"/>
        <v>0</v>
      </c>
      <c r="V252" s="15">
        <f t="shared" si="31"/>
        <v>0</v>
      </c>
      <c r="W252" s="15">
        <f t="shared" si="32"/>
        <v>0</v>
      </c>
    </row>
    <row r="253" spans="1:23" ht="16.75">
      <c r="A253"/>
      <c r="B253"/>
      <c r="C253"/>
      <c r="D253"/>
      <c r="E253"/>
      <c r="F253"/>
      <c r="G253"/>
      <c r="H253"/>
      <c r="I253"/>
      <c r="J253"/>
      <c r="K253"/>
      <c r="L253">
        <f t="shared" si="26"/>
        <v>0</v>
      </c>
      <c r="M253" s="10">
        <v>174</v>
      </c>
      <c r="N253" s="10">
        <f>bar!B247</f>
        <v>5</v>
      </c>
      <c r="O253" s="15">
        <f>bar!E176</f>
        <v>-13.999999999999998</v>
      </c>
      <c r="P253" s="15">
        <f>bar!F176</f>
        <v>19</v>
      </c>
      <c r="Q253" s="10">
        <f>bar!H176</f>
        <v>0</v>
      </c>
      <c r="R253" s="16">
        <f t="shared" si="27"/>
        <v>-6.0000000000000001E-3</v>
      </c>
      <c r="S253" s="32">
        <f t="shared" si="28"/>
        <v>-4200</v>
      </c>
      <c r="T253" s="15">
        <f t="shared" si="29"/>
        <v>0</v>
      </c>
      <c r="U253" s="15">
        <f t="shared" si="30"/>
        <v>0</v>
      </c>
      <c r="V253" s="15">
        <f t="shared" si="31"/>
        <v>0</v>
      </c>
      <c r="W253" s="15">
        <f t="shared" si="32"/>
        <v>0</v>
      </c>
    </row>
    <row r="254" spans="1:23" ht="16.75">
      <c r="A254"/>
      <c r="B254"/>
      <c r="C254"/>
      <c r="D254"/>
      <c r="E254"/>
      <c r="F254"/>
      <c r="G254"/>
      <c r="H254"/>
      <c r="I254"/>
      <c r="J254"/>
      <c r="K254"/>
      <c r="L254">
        <f t="shared" si="26"/>
        <v>0</v>
      </c>
      <c r="M254" s="10">
        <v>175</v>
      </c>
      <c r="N254" s="10">
        <f>bar!B248</f>
        <v>6</v>
      </c>
      <c r="O254" s="15">
        <f>bar!E177</f>
        <v>-13.999999999999998</v>
      </c>
      <c r="P254" s="15">
        <f>bar!F177</f>
        <v>19</v>
      </c>
      <c r="Q254" s="10">
        <f>bar!H177</f>
        <v>0</v>
      </c>
      <c r="R254" s="16">
        <f t="shared" si="27"/>
        <v>-6.0000000000000001E-3</v>
      </c>
      <c r="S254" s="32">
        <f t="shared" si="28"/>
        <v>-4200</v>
      </c>
      <c r="T254" s="15">
        <f t="shared" si="29"/>
        <v>0</v>
      </c>
      <c r="U254" s="15">
        <f t="shared" si="30"/>
        <v>0</v>
      </c>
      <c r="V254" s="15">
        <f t="shared" si="31"/>
        <v>0</v>
      </c>
      <c r="W254" s="15">
        <f t="shared" si="32"/>
        <v>0</v>
      </c>
    </row>
    <row r="255" spans="1:23" ht="16.75">
      <c r="A255"/>
      <c r="B255"/>
      <c r="C255"/>
      <c r="D255"/>
      <c r="E255"/>
      <c r="F255"/>
      <c r="G255"/>
      <c r="H255"/>
      <c r="I255"/>
      <c r="J255"/>
      <c r="K255"/>
      <c r="L255">
        <f t="shared" si="26"/>
        <v>0</v>
      </c>
      <c r="M255" s="10">
        <v>176</v>
      </c>
      <c r="N255" s="10">
        <f>bar!B249</f>
        <v>7</v>
      </c>
      <c r="O255" s="15">
        <f>bar!E178</f>
        <v>-13.999999999999998</v>
      </c>
      <c r="P255" s="15">
        <f>bar!F178</f>
        <v>19</v>
      </c>
      <c r="Q255" s="10">
        <f>bar!H178</f>
        <v>0</v>
      </c>
      <c r="R255" s="16">
        <f t="shared" si="27"/>
        <v>-6.0000000000000001E-3</v>
      </c>
      <c r="S255" s="32">
        <f t="shared" si="28"/>
        <v>-4200</v>
      </c>
      <c r="T255" s="15">
        <f t="shared" si="29"/>
        <v>0</v>
      </c>
      <c r="U255" s="15">
        <f t="shared" si="30"/>
        <v>0</v>
      </c>
      <c r="V255" s="15">
        <f t="shared" si="31"/>
        <v>0</v>
      </c>
      <c r="W255" s="15">
        <f t="shared" si="32"/>
        <v>0</v>
      </c>
    </row>
    <row r="256" spans="1:23" ht="16.75">
      <c r="A256"/>
      <c r="B256"/>
      <c r="C256"/>
      <c r="D256"/>
      <c r="E256"/>
      <c r="F256"/>
      <c r="G256"/>
      <c r="H256"/>
      <c r="I256"/>
      <c r="J256"/>
      <c r="K256"/>
      <c r="L256">
        <f t="shared" si="26"/>
        <v>0</v>
      </c>
      <c r="M256" s="10">
        <v>177</v>
      </c>
      <c r="N256" s="10">
        <f>bar!B250</f>
        <v>8</v>
      </c>
      <c r="O256" s="15">
        <f>bar!E179</f>
        <v>-13.999999999999998</v>
      </c>
      <c r="P256" s="15">
        <f>bar!F179</f>
        <v>19</v>
      </c>
      <c r="Q256" s="10">
        <f>bar!H179</f>
        <v>0</v>
      </c>
      <c r="R256" s="16">
        <f t="shared" si="27"/>
        <v>-6.0000000000000001E-3</v>
      </c>
      <c r="S256" s="32">
        <f t="shared" si="28"/>
        <v>-4200</v>
      </c>
      <c r="T256" s="15">
        <f t="shared" si="29"/>
        <v>0</v>
      </c>
      <c r="U256" s="15">
        <f t="shared" si="30"/>
        <v>0</v>
      </c>
      <c r="V256" s="15">
        <f t="shared" si="31"/>
        <v>0</v>
      </c>
      <c r="W256" s="15">
        <f t="shared" si="32"/>
        <v>0</v>
      </c>
    </row>
    <row r="257" spans="1:23" ht="16.75">
      <c r="A257"/>
      <c r="B257"/>
      <c r="C257"/>
      <c r="D257"/>
      <c r="E257"/>
      <c r="F257"/>
      <c r="G257"/>
      <c r="H257"/>
      <c r="I257"/>
      <c r="J257"/>
      <c r="K257"/>
      <c r="L257">
        <f t="shared" si="26"/>
        <v>0</v>
      </c>
      <c r="M257" s="10">
        <v>178</v>
      </c>
      <c r="N257" s="10">
        <f>bar!B251</f>
        <v>9</v>
      </c>
      <c r="O257" s="15">
        <f>bar!E180</f>
        <v>-13.999999999999998</v>
      </c>
      <c r="P257" s="15">
        <f>bar!F180</f>
        <v>19</v>
      </c>
      <c r="Q257" s="10">
        <f>bar!H180</f>
        <v>0</v>
      </c>
      <c r="R257" s="16">
        <f t="shared" si="27"/>
        <v>-6.0000000000000001E-3</v>
      </c>
      <c r="S257" s="32">
        <f t="shared" si="28"/>
        <v>-4200</v>
      </c>
      <c r="T257" s="15">
        <f t="shared" si="29"/>
        <v>0</v>
      </c>
      <c r="U257" s="15">
        <f t="shared" si="30"/>
        <v>0</v>
      </c>
      <c r="V257" s="15">
        <f t="shared" si="31"/>
        <v>0</v>
      </c>
      <c r="W257" s="15">
        <f t="shared" si="32"/>
        <v>0</v>
      </c>
    </row>
    <row r="258" spans="1:23" ht="16.75">
      <c r="A258"/>
      <c r="B258"/>
      <c r="C258"/>
      <c r="D258"/>
      <c r="E258"/>
      <c r="F258"/>
      <c r="G258"/>
      <c r="H258"/>
      <c r="I258"/>
      <c r="J258"/>
      <c r="K258"/>
      <c r="L258">
        <f t="shared" si="26"/>
        <v>0</v>
      </c>
      <c r="M258" s="10">
        <v>179</v>
      </c>
      <c r="N258" s="10">
        <f>bar!B252</f>
        <v>10</v>
      </c>
      <c r="O258" s="15">
        <f>bar!E181</f>
        <v>-13.999999999999998</v>
      </c>
      <c r="P258" s="15">
        <f>bar!F181</f>
        <v>19</v>
      </c>
      <c r="Q258" s="10">
        <f>bar!H181</f>
        <v>0</v>
      </c>
      <c r="R258" s="16">
        <f t="shared" si="27"/>
        <v>-6.0000000000000001E-3</v>
      </c>
      <c r="S258" s="32">
        <f t="shared" si="28"/>
        <v>-4200</v>
      </c>
      <c r="T258" s="15">
        <f t="shared" si="29"/>
        <v>0</v>
      </c>
      <c r="U258" s="15">
        <f t="shared" si="30"/>
        <v>0</v>
      </c>
      <c r="V258" s="15">
        <f t="shared" si="31"/>
        <v>0</v>
      </c>
      <c r="W258" s="15">
        <f t="shared" si="32"/>
        <v>0</v>
      </c>
    </row>
    <row r="259" spans="1:23" ht="16.75">
      <c r="A259"/>
      <c r="B259"/>
      <c r="C259"/>
      <c r="D259"/>
      <c r="E259"/>
      <c r="F259"/>
      <c r="G259"/>
      <c r="H259"/>
      <c r="I259"/>
      <c r="J259"/>
      <c r="K259"/>
      <c r="L259">
        <f t="shared" si="26"/>
        <v>0</v>
      </c>
      <c r="M259" s="10">
        <v>180</v>
      </c>
      <c r="N259" s="10">
        <f>bar!B253</f>
        <v>11</v>
      </c>
      <c r="O259" s="15">
        <f>bar!E182</f>
        <v>-13.999999999999998</v>
      </c>
      <c r="P259" s="15">
        <f>bar!F182</f>
        <v>19</v>
      </c>
      <c r="Q259" s="10">
        <f>bar!H182</f>
        <v>0</v>
      </c>
      <c r="R259" s="16">
        <f t="shared" si="27"/>
        <v>-6.0000000000000001E-3</v>
      </c>
      <c r="S259" s="32">
        <f t="shared" si="28"/>
        <v>-4200</v>
      </c>
      <c r="T259" s="15">
        <f t="shared" si="29"/>
        <v>0</v>
      </c>
      <c r="U259" s="15">
        <f t="shared" si="30"/>
        <v>0</v>
      </c>
      <c r="V259" s="15">
        <f t="shared" si="31"/>
        <v>0</v>
      </c>
      <c r="W259" s="15">
        <f t="shared" si="32"/>
        <v>0</v>
      </c>
    </row>
    <row r="260" spans="1:23" ht="16.75">
      <c r="A260"/>
      <c r="B260"/>
      <c r="C260"/>
      <c r="D260"/>
      <c r="E260"/>
      <c r="F260"/>
      <c r="G260"/>
      <c r="H260"/>
      <c r="I260"/>
      <c r="J260"/>
      <c r="K260"/>
      <c r="L260">
        <f t="shared" si="26"/>
        <v>0</v>
      </c>
      <c r="M260" s="10">
        <v>181</v>
      </c>
      <c r="N260" s="10">
        <f>bar!B254</f>
        <v>12</v>
      </c>
      <c r="O260" s="15">
        <f>bar!E183</f>
        <v>-13.999999999999998</v>
      </c>
      <c r="P260" s="15">
        <f>bar!F183</f>
        <v>19</v>
      </c>
      <c r="Q260" s="10">
        <f>bar!H183</f>
        <v>0</v>
      </c>
      <c r="R260" s="16">
        <f t="shared" si="27"/>
        <v>-6.0000000000000001E-3</v>
      </c>
      <c r="S260" s="32">
        <f t="shared" si="28"/>
        <v>-4200</v>
      </c>
      <c r="T260" s="15">
        <f t="shared" si="29"/>
        <v>0</v>
      </c>
      <c r="U260" s="15">
        <f t="shared" si="30"/>
        <v>0</v>
      </c>
      <c r="V260" s="15">
        <f t="shared" si="31"/>
        <v>0</v>
      </c>
      <c r="W260" s="15">
        <f t="shared" si="32"/>
        <v>0</v>
      </c>
    </row>
    <row r="261" spans="1:23" ht="16.75">
      <c r="A261"/>
      <c r="B261"/>
      <c r="C261"/>
      <c r="D261"/>
      <c r="E261"/>
      <c r="F261"/>
      <c r="G261"/>
      <c r="H261"/>
      <c r="I261"/>
      <c r="J261"/>
      <c r="K261"/>
      <c r="L261">
        <f t="shared" si="26"/>
        <v>0</v>
      </c>
      <c r="M261" s="10">
        <v>182</v>
      </c>
      <c r="N261" s="10">
        <f>bar!B255</f>
        <v>13</v>
      </c>
      <c r="O261" s="15">
        <f>bar!E184</f>
        <v>-13.999999999999998</v>
      </c>
      <c r="P261" s="15">
        <f>bar!F184</f>
        <v>19</v>
      </c>
      <c r="Q261" s="10">
        <f>bar!H184</f>
        <v>0</v>
      </c>
      <c r="R261" s="16">
        <f t="shared" si="27"/>
        <v>-6.0000000000000001E-3</v>
      </c>
      <c r="S261" s="32">
        <f t="shared" si="28"/>
        <v>-4200</v>
      </c>
      <c r="T261" s="15">
        <f t="shared" si="29"/>
        <v>0</v>
      </c>
      <c r="U261" s="15">
        <f t="shared" si="30"/>
        <v>0</v>
      </c>
      <c r="V261" s="15">
        <f t="shared" si="31"/>
        <v>0</v>
      </c>
      <c r="W261" s="15">
        <f t="shared" si="32"/>
        <v>0</v>
      </c>
    </row>
    <row r="262" spans="1:23" ht="16.75">
      <c r="A262"/>
      <c r="B262"/>
      <c r="C262"/>
      <c r="D262"/>
      <c r="E262"/>
      <c r="F262"/>
      <c r="G262"/>
      <c r="H262"/>
      <c r="I262"/>
      <c r="J262"/>
      <c r="K262"/>
      <c r="L262">
        <f t="shared" si="26"/>
        <v>0</v>
      </c>
      <c r="M262" s="10">
        <v>183</v>
      </c>
      <c r="N262" s="10">
        <f>bar!B256</f>
        <v>14</v>
      </c>
      <c r="O262" s="15">
        <f>bar!E185</f>
        <v>-13.999999999999998</v>
      </c>
      <c r="P262" s="15">
        <f>bar!F185</f>
        <v>19</v>
      </c>
      <c r="Q262" s="10">
        <f>bar!H185</f>
        <v>0</v>
      </c>
      <c r="R262" s="16">
        <f t="shared" si="27"/>
        <v>-6.0000000000000001E-3</v>
      </c>
      <c r="S262" s="32">
        <f t="shared" si="28"/>
        <v>-4200</v>
      </c>
      <c r="T262" s="15">
        <f t="shared" si="29"/>
        <v>0</v>
      </c>
      <c r="U262" s="15">
        <f t="shared" si="30"/>
        <v>0</v>
      </c>
      <c r="V262" s="15">
        <f t="shared" si="31"/>
        <v>0</v>
      </c>
      <c r="W262" s="15">
        <f t="shared" si="32"/>
        <v>0</v>
      </c>
    </row>
    <row r="263" spans="1:23" ht="16.75">
      <c r="A263"/>
      <c r="B263"/>
      <c r="C263"/>
      <c r="D263"/>
      <c r="E263"/>
      <c r="F263"/>
      <c r="G263"/>
      <c r="H263"/>
      <c r="I263"/>
      <c r="J263"/>
      <c r="K263"/>
      <c r="L263">
        <f t="shared" si="26"/>
        <v>0</v>
      </c>
      <c r="M263" s="10">
        <v>184</v>
      </c>
      <c r="N263" s="10">
        <f>bar!B257</f>
        <v>15</v>
      </c>
      <c r="O263" s="15">
        <f>bar!E186</f>
        <v>-13.999999999999998</v>
      </c>
      <c r="P263" s="15">
        <f>bar!F186</f>
        <v>19</v>
      </c>
      <c r="Q263" s="10">
        <f>bar!H186</f>
        <v>0</v>
      </c>
      <c r="R263" s="16">
        <f t="shared" si="27"/>
        <v>-6.0000000000000001E-3</v>
      </c>
      <c r="S263" s="32">
        <f t="shared" si="28"/>
        <v>-4200</v>
      </c>
      <c r="T263" s="15">
        <f t="shared" si="29"/>
        <v>0</v>
      </c>
      <c r="U263" s="15">
        <f t="shared" si="30"/>
        <v>0</v>
      </c>
      <c r="V263" s="15">
        <f t="shared" si="31"/>
        <v>0</v>
      </c>
      <c r="W263" s="15">
        <f t="shared" si="32"/>
        <v>0</v>
      </c>
    </row>
    <row r="264" spans="1:23" ht="16.75">
      <c r="A264"/>
      <c r="B264"/>
      <c r="C264"/>
      <c r="D264"/>
      <c r="E264"/>
      <c r="F264"/>
      <c r="G264"/>
      <c r="H264"/>
      <c r="I264"/>
      <c r="J264"/>
      <c r="K264"/>
      <c r="L264">
        <f t="shared" si="26"/>
        <v>0</v>
      </c>
      <c r="M264" s="10">
        <v>185</v>
      </c>
      <c r="N264" s="10">
        <f>bar!B258</f>
        <v>16</v>
      </c>
      <c r="O264" s="15">
        <f>bar!E187</f>
        <v>-13.999999999999998</v>
      </c>
      <c r="P264" s="15">
        <f>bar!F187</f>
        <v>19</v>
      </c>
      <c r="Q264" s="10">
        <f>bar!H187</f>
        <v>0</v>
      </c>
      <c r="R264" s="16">
        <f t="shared" si="27"/>
        <v>-6.0000000000000001E-3</v>
      </c>
      <c r="S264" s="32">
        <f t="shared" si="28"/>
        <v>-4200</v>
      </c>
      <c r="T264" s="15">
        <f t="shared" si="29"/>
        <v>0</v>
      </c>
      <c r="U264" s="15">
        <f t="shared" si="30"/>
        <v>0</v>
      </c>
      <c r="V264" s="15">
        <f t="shared" si="31"/>
        <v>0</v>
      </c>
      <c r="W264" s="15">
        <f t="shared" si="32"/>
        <v>0</v>
      </c>
    </row>
    <row r="265" spans="1:23" ht="16.75">
      <c r="A265"/>
      <c r="B265"/>
      <c r="C265"/>
      <c r="D265"/>
      <c r="E265"/>
      <c r="F265"/>
      <c r="G265"/>
      <c r="H265"/>
      <c r="I265"/>
      <c r="J265"/>
      <c r="K265"/>
      <c r="L265">
        <f t="shared" si="26"/>
        <v>0</v>
      </c>
      <c r="M265" s="10">
        <v>186</v>
      </c>
      <c r="N265" s="10">
        <f>bar!B259</f>
        <v>17</v>
      </c>
      <c r="O265" s="15">
        <f>bar!E188</f>
        <v>-13.999999999999998</v>
      </c>
      <c r="P265" s="15">
        <f>bar!F188</f>
        <v>19</v>
      </c>
      <c r="Q265" s="10">
        <f>bar!H188</f>
        <v>0</v>
      </c>
      <c r="R265" s="16">
        <f t="shared" si="27"/>
        <v>-6.0000000000000001E-3</v>
      </c>
      <c r="S265" s="32">
        <f t="shared" si="28"/>
        <v>-4200</v>
      </c>
      <c r="T265" s="15">
        <f t="shared" si="29"/>
        <v>0</v>
      </c>
      <c r="U265" s="15">
        <f t="shared" si="30"/>
        <v>0</v>
      </c>
      <c r="V265" s="15">
        <f t="shared" si="31"/>
        <v>0</v>
      </c>
      <c r="W265" s="15">
        <f t="shared" si="32"/>
        <v>0</v>
      </c>
    </row>
    <row r="266" spans="1:23" ht="16.75">
      <c r="A266"/>
      <c r="B266"/>
      <c r="C266"/>
      <c r="D266"/>
      <c r="E266"/>
      <c r="F266"/>
      <c r="G266"/>
      <c r="H266"/>
      <c r="I266"/>
      <c r="J266"/>
      <c r="K266"/>
      <c r="L266">
        <f t="shared" si="26"/>
        <v>0</v>
      </c>
      <c r="M266" s="10">
        <v>187</v>
      </c>
      <c r="N266" s="10">
        <f>bar!B260</f>
        <v>18</v>
      </c>
      <c r="O266" s="15">
        <f>bar!E189</f>
        <v>-13.999999999999998</v>
      </c>
      <c r="P266" s="15">
        <f>bar!F189</f>
        <v>19</v>
      </c>
      <c r="Q266" s="10">
        <f>bar!H189</f>
        <v>0</v>
      </c>
      <c r="R266" s="16">
        <f t="shared" si="27"/>
        <v>-6.0000000000000001E-3</v>
      </c>
      <c r="S266" s="32">
        <f t="shared" si="28"/>
        <v>-4200</v>
      </c>
      <c r="T266" s="15">
        <f t="shared" si="29"/>
        <v>0</v>
      </c>
      <c r="U266" s="15">
        <f t="shared" si="30"/>
        <v>0</v>
      </c>
      <c r="V266" s="15">
        <f t="shared" si="31"/>
        <v>0</v>
      </c>
      <c r="W266" s="15">
        <f t="shared" si="32"/>
        <v>0</v>
      </c>
    </row>
    <row r="267" spans="1:23" ht="16.75">
      <c r="A267"/>
      <c r="B267"/>
      <c r="C267"/>
      <c r="D267"/>
      <c r="E267"/>
      <c r="F267"/>
      <c r="G267"/>
      <c r="H267"/>
      <c r="I267"/>
      <c r="J267"/>
      <c r="K267"/>
      <c r="L267">
        <f t="shared" si="26"/>
        <v>0</v>
      </c>
      <c r="M267" s="10">
        <v>188</v>
      </c>
      <c r="N267" s="10">
        <f>bar!B261</f>
        <v>19</v>
      </c>
      <c r="O267" s="15">
        <f>bar!E190</f>
        <v>-13.999999999999998</v>
      </c>
      <c r="P267" s="15">
        <f>bar!F190</f>
        <v>19</v>
      </c>
      <c r="Q267" s="10">
        <f>bar!H190</f>
        <v>0</v>
      </c>
      <c r="R267" s="16">
        <f t="shared" si="27"/>
        <v>-6.0000000000000001E-3</v>
      </c>
      <c r="S267" s="32">
        <f t="shared" si="28"/>
        <v>-4200</v>
      </c>
      <c r="T267" s="15">
        <f t="shared" si="29"/>
        <v>0</v>
      </c>
      <c r="U267" s="15">
        <f t="shared" si="30"/>
        <v>0</v>
      </c>
      <c r="V267" s="15">
        <f t="shared" si="31"/>
        <v>0</v>
      </c>
      <c r="W267" s="15">
        <f t="shared" si="32"/>
        <v>0</v>
      </c>
    </row>
    <row r="268" spans="1:23" ht="16.75">
      <c r="A268"/>
      <c r="B268"/>
      <c r="C268"/>
      <c r="D268"/>
      <c r="E268"/>
      <c r="F268"/>
      <c r="G268"/>
      <c r="H268"/>
      <c r="I268"/>
      <c r="J268"/>
      <c r="K268"/>
      <c r="L268">
        <f t="shared" si="26"/>
        <v>0</v>
      </c>
      <c r="M268" s="10">
        <v>189</v>
      </c>
      <c r="N268" s="10">
        <f>bar!B262</f>
        <v>20</v>
      </c>
      <c r="O268" s="15">
        <f>bar!E191</f>
        <v>-13.999999999999998</v>
      </c>
      <c r="P268" s="15">
        <f>bar!F191</f>
        <v>19</v>
      </c>
      <c r="Q268" s="10">
        <f>bar!H191</f>
        <v>0</v>
      </c>
      <c r="R268" s="16">
        <f t="shared" si="27"/>
        <v>-6.0000000000000001E-3</v>
      </c>
      <c r="S268" s="32">
        <f t="shared" si="28"/>
        <v>-4200</v>
      </c>
      <c r="T268" s="15">
        <f t="shared" si="29"/>
        <v>0</v>
      </c>
      <c r="U268" s="15">
        <f t="shared" si="30"/>
        <v>0</v>
      </c>
      <c r="V268" s="15">
        <f t="shared" si="31"/>
        <v>0</v>
      </c>
      <c r="W268" s="15">
        <f t="shared" si="32"/>
        <v>0</v>
      </c>
    </row>
    <row r="269" spans="1:23" ht="16.75">
      <c r="A269"/>
      <c r="B269"/>
      <c r="C269"/>
      <c r="D269"/>
      <c r="E269"/>
      <c r="F269"/>
      <c r="G269"/>
      <c r="H269"/>
      <c r="I269"/>
      <c r="J269"/>
      <c r="K269"/>
      <c r="L269">
        <f t="shared" si="26"/>
        <v>0</v>
      </c>
      <c r="M269" s="10">
        <v>190</v>
      </c>
      <c r="N269" s="10">
        <f>bar!B263</f>
        <v>1</v>
      </c>
      <c r="O269" s="15">
        <f>bar!E192</f>
        <v>-13.999999999999998</v>
      </c>
      <c r="P269" s="15">
        <f>bar!F192</f>
        <v>19</v>
      </c>
      <c r="Q269" s="10">
        <f>bar!H192</f>
        <v>0</v>
      </c>
      <c r="R269" s="16">
        <f t="shared" si="27"/>
        <v>-6.0000000000000001E-3</v>
      </c>
      <c r="S269" s="32">
        <f t="shared" si="28"/>
        <v>-4200</v>
      </c>
      <c r="T269" s="15">
        <f t="shared" si="29"/>
        <v>0</v>
      </c>
      <c r="U269" s="15">
        <f t="shared" si="30"/>
        <v>0</v>
      </c>
      <c r="V269" s="15">
        <f t="shared" si="31"/>
        <v>0</v>
      </c>
      <c r="W269" s="15">
        <f t="shared" si="32"/>
        <v>0</v>
      </c>
    </row>
    <row r="270" spans="1:23" ht="16.75">
      <c r="A270"/>
      <c r="B270"/>
      <c r="C270"/>
      <c r="D270"/>
      <c r="E270"/>
      <c r="F270"/>
      <c r="G270"/>
      <c r="H270"/>
      <c r="I270"/>
      <c r="J270"/>
      <c r="K270"/>
      <c r="L270">
        <f t="shared" si="26"/>
        <v>0</v>
      </c>
      <c r="M270" s="10">
        <v>191</v>
      </c>
      <c r="N270" s="10">
        <f>bar!B264</f>
        <v>2</v>
      </c>
      <c r="O270" s="15">
        <f>bar!E193</f>
        <v>-13.999999999999998</v>
      </c>
      <c r="P270" s="15">
        <f>bar!F193</f>
        <v>19</v>
      </c>
      <c r="Q270" s="10">
        <f>bar!H193</f>
        <v>0</v>
      </c>
      <c r="R270" s="16">
        <f t="shared" si="27"/>
        <v>-6.0000000000000001E-3</v>
      </c>
      <c r="S270" s="32">
        <f t="shared" si="28"/>
        <v>-4200</v>
      </c>
      <c r="T270" s="15">
        <f t="shared" si="29"/>
        <v>0</v>
      </c>
      <c r="U270" s="15">
        <f t="shared" si="30"/>
        <v>0</v>
      </c>
      <c r="V270" s="15">
        <f t="shared" si="31"/>
        <v>0</v>
      </c>
      <c r="W270" s="15">
        <f t="shared" si="32"/>
        <v>0</v>
      </c>
    </row>
    <row r="271" spans="1:23" ht="16.75">
      <c r="A271"/>
      <c r="B271"/>
      <c r="C271"/>
      <c r="D271"/>
      <c r="E271"/>
      <c r="F271"/>
      <c r="G271"/>
      <c r="H271"/>
      <c r="I271"/>
      <c r="J271"/>
      <c r="K271"/>
      <c r="L271">
        <f t="shared" si="26"/>
        <v>0</v>
      </c>
      <c r="M271" s="10">
        <v>192</v>
      </c>
      <c r="N271" s="10">
        <f>bar!B265</f>
        <v>3</v>
      </c>
      <c r="O271" s="15">
        <f>bar!E194</f>
        <v>-13.999999999999998</v>
      </c>
      <c r="P271" s="15">
        <f>bar!F194</f>
        <v>19</v>
      </c>
      <c r="Q271" s="10">
        <f>bar!H194</f>
        <v>0</v>
      </c>
      <c r="R271" s="16">
        <f t="shared" si="27"/>
        <v>-6.0000000000000001E-3</v>
      </c>
      <c r="S271" s="32">
        <f t="shared" si="28"/>
        <v>-4200</v>
      </c>
      <c r="T271" s="15">
        <f t="shared" si="29"/>
        <v>0</v>
      </c>
      <c r="U271" s="15">
        <f t="shared" si="30"/>
        <v>0</v>
      </c>
      <c r="V271" s="15">
        <f t="shared" si="31"/>
        <v>0</v>
      </c>
      <c r="W271" s="15">
        <f t="shared" si="32"/>
        <v>0</v>
      </c>
    </row>
    <row r="272" spans="1:23" ht="16.75">
      <c r="A272"/>
      <c r="B272"/>
      <c r="C272"/>
      <c r="D272"/>
      <c r="E272"/>
      <c r="F272"/>
      <c r="G272"/>
      <c r="H272"/>
      <c r="I272"/>
      <c r="J272"/>
      <c r="K272"/>
      <c r="L272">
        <f t="shared" si="26"/>
        <v>0</v>
      </c>
      <c r="M272" s="10">
        <v>193</v>
      </c>
      <c r="N272" s="10">
        <f>bar!B266</f>
        <v>4</v>
      </c>
      <c r="O272" s="15">
        <f>bar!E195</f>
        <v>-13.999999999999998</v>
      </c>
      <c r="P272" s="15">
        <f>bar!F195</f>
        <v>19</v>
      </c>
      <c r="Q272" s="10">
        <f>bar!H195</f>
        <v>0</v>
      </c>
      <c r="R272" s="16">
        <f t="shared" si="27"/>
        <v>-6.0000000000000001E-3</v>
      </c>
      <c r="S272" s="32">
        <f t="shared" si="28"/>
        <v>-4200</v>
      </c>
      <c r="T272" s="15">
        <f t="shared" si="29"/>
        <v>0</v>
      </c>
      <c r="U272" s="15">
        <f t="shared" si="30"/>
        <v>0</v>
      </c>
      <c r="V272" s="15">
        <f t="shared" si="31"/>
        <v>0</v>
      </c>
      <c r="W272" s="15">
        <f t="shared" si="32"/>
        <v>0</v>
      </c>
    </row>
    <row r="273" spans="1:23" ht="16.75">
      <c r="A273"/>
      <c r="B273"/>
      <c r="C273"/>
      <c r="D273"/>
      <c r="E273"/>
      <c r="F273"/>
      <c r="G273"/>
      <c r="H273"/>
      <c r="I273"/>
      <c r="J273"/>
      <c r="K273"/>
      <c r="L273">
        <f t="shared" ref="L273:L336" si="33">IF(Q273=0,0,IF(P273&gt;$B$20,Q273,0))</f>
        <v>0</v>
      </c>
      <c r="M273" s="10">
        <v>194</v>
      </c>
      <c r="N273" s="10">
        <f>bar!B267</f>
        <v>5</v>
      </c>
      <c r="O273" s="15">
        <f>bar!E196</f>
        <v>-13.999999999999998</v>
      </c>
      <c r="P273" s="15">
        <f>bar!F196</f>
        <v>19</v>
      </c>
      <c r="Q273" s="10">
        <f>bar!H196</f>
        <v>0</v>
      </c>
      <c r="R273" s="16">
        <f t="shared" ref="R273:R336" si="34">IF($B$2=1,-0.006,IF($D$83=0,$C$83,(P273-$E$83)*$D$83))</f>
        <v>-6.0000000000000001E-3</v>
      </c>
      <c r="S273" s="32">
        <f t="shared" ref="S273:S336" si="35">IF(R273&lt;0,-1*IF(ABS(R273)&gt;$N$75,$M$75,$M$75*ABS(R273)/$N$75),IF(ABS(R273)&gt;$N$75,$M$75,$M$75*ABS(R273)/$N$75))</f>
        <v>-4200</v>
      </c>
      <c r="T273" s="15">
        <f t="shared" ref="T273:T336" si="36">IF(R273&lt;0,0,Q273*S273)/1000</f>
        <v>0</v>
      </c>
      <c r="U273" s="15">
        <f t="shared" ref="U273:U336" si="37">IF(R273&gt;0,0,Q273*S273)/1000</f>
        <v>0</v>
      </c>
      <c r="V273" s="15">
        <f t="shared" ref="V273:V336" si="38">T273*P273/100</f>
        <v>0</v>
      </c>
      <c r="W273" s="15">
        <f t="shared" ref="W273:W336" si="39">U273*P273/100</f>
        <v>0</v>
      </c>
    </row>
    <row r="274" spans="1:23" ht="16.75">
      <c r="A274"/>
      <c r="B274"/>
      <c r="C274"/>
      <c r="D274"/>
      <c r="E274"/>
      <c r="F274"/>
      <c r="G274"/>
      <c r="H274"/>
      <c r="I274"/>
      <c r="J274"/>
      <c r="K274"/>
      <c r="L274">
        <f t="shared" si="33"/>
        <v>0</v>
      </c>
      <c r="M274" s="10">
        <v>195</v>
      </c>
      <c r="N274" s="10">
        <f>bar!B268</f>
        <v>6</v>
      </c>
      <c r="O274" s="15">
        <f>bar!E197</f>
        <v>-13.999999999999998</v>
      </c>
      <c r="P274" s="15">
        <f>bar!F197</f>
        <v>19</v>
      </c>
      <c r="Q274" s="10">
        <f>bar!H197</f>
        <v>0</v>
      </c>
      <c r="R274" s="16">
        <f t="shared" si="34"/>
        <v>-6.0000000000000001E-3</v>
      </c>
      <c r="S274" s="32">
        <f t="shared" si="35"/>
        <v>-4200</v>
      </c>
      <c r="T274" s="15">
        <f t="shared" si="36"/>
        <v>0</v>
      </c>
      <c r="U274" s="15">
        <f t="shared" si="37"/>
        <v>0</v>
      </c>
      <c r="V274" s="15">
        <f t="shared" si="38"/>
        <v>0</v>
      </c>
      <c r="W274" s="15">
        <f t="shared" si="39"/>
        <v>0</v>
      </c>
    </row>
    <row r="275" spans="1:23" ht="16.75">
      <c r="A275"/>
      <c r="B275"/>
      <c r="C275"/>
      <c r="D275"/>
      <c r="E275"/>
      <c r="F275"/>
      <c r="G275"/>
      <c r="H275"/>
      <c r="I275"/>
      <c r="J275"/>
      <c r="K275"/>
      <c r="L275">
        <f t="shared" si="33"/>
        <v>0</v>
      </c>
      <c r="M275" s="10">
        <v>196</v>
      </c>
      <c r="N275" s="10">
        <f>bar!B269</f>
        <v>7</v>
      </c>
      <c r="O275" s="15">
        <f>bar!E198</f>
        <v>-13.999999999999998</v>
      </c>
      <c r="P275" s="15">
        <f>bar!F198</f>
        <v>19</v>
      </c>
      <c r="Q275" s="10">
        <f>bar!H198</f>
        <v>0</v>
      </c>
      <c r="R275" s="16">
        <f t="shared" si="34"/>
        <v>-6.0000000000000001E-3</v>
      </c>
      <c r="S275" s="32">
        <f t="shared" si="35"/>
        <v>-4200</v>
      </c>
      <c r="T275" s="15">
        <f t="shared" si="36"/>
        <v>0</v>
      </c>
      <c r="U275" s="15">
        <f t="shared" si="37"/>
        <v>0</v>
      </c>
      <c r="V275" s="15">
        <f t="shared" si="38"/>
        <v>0</v>
      </c>
      <c r="W275" s="15">
        <f t="shared" si="39"/>
        <v>0</v>
      </c>
    </row>
    <row r="276" spans="1:23" ht="16.75">
      <c r="A276"/>
      <c r="B276"/>
      <c r="C276"/>
      <c r="D276"/>
      <c r="E276"/>
      <c r="F276"/>
      <c r="G276"/>
      <c r="H276"/>
      <c r="I276"/>
      <c r="J276"/>
      <c r="K276"/>
      <c r="L276">
        <f t="shared" si="33"/>
        <v>0</v>
      </c>
      <c r="M276" s="10">
        <v>197</v>
      </c>
      <c r="N276" s="10">
        <f>bar!B270</f>
        <v>8</v>
      </c>
      <c r="O276" s="15">
        <f>bar!E199</f>
        <v>-13.999999999999998</v>
      </c>
      <c r="P276" s="15">
        <f>bar!F199</f>
        <v>19</v>
      </c>
      <c r="Q276" s="10">
        <f>bar!H199</f>
        <v>0</v>
      </c>
      <c r="R276" s="16">
        <f t="shared" si="34"/>
        <v>-6.0000000000000001E-3</v>
      </c>
      <c r="S276" s="32">
        <f t="shared" si="35"/>
        <v>-4200</v>
      </c>
      <c r="T276" s="15">
        <f t="shared" si="36"/>
        <v>0</v>
      </c>
      <c r="U276" s="15">
        <f t="shared" si="37"/>
        <v>0</v>
      </c>
      <c r="V276" s="15">
        <f t="shared" si="38"/>
        <v>0</v>
      </c>
      <c r="W276" s="15">
        <f t="shared" si="39"/>
        <v>0</v>
      </c>
    </row>
    <row r="277" spans="1:23" ht="16.75">
      <c r="A277"/>
      <c r="B277"/>
      <c r="C277"/>
      <c r="D277"/>
      <c r="E277"/>
      <c r="F277"/>
      <c r="G277"/>
      <c r="H277"/>
      <c r="I277"/>
      <c r="J277"/>
      <c r="K277"/>
      <c r="L277">
        <f t="shared" si="33"/>
        <v>0</v>
      </c>
      <c r="M277" s="10">
        <v>198</v>
      </c>
      <c r="N277" s="10">
        <f>bar!B271</f>
        <v>9</v>
      </c>
      <c r="O277" s="15">
        <f>bar!E200</f>
        <v>-13.999999999999998</v>
      </c>
      <c r="P277" s="15">
        <f>bar!F200</f>
        <v>19</v>
      </c>
      <c r="Q277" s="10">
        <f>bar!H200</f>
        <v>0</v>
      </c>
      <c r="R277" s="16">
        <f t="shared" si="34"/>
        <v>-6.0000000000000001E-3</v>
      </c>
      <c r="S277" s="32">
        <f t="shared" si="35"/>
        <v>-4200</v>
      </c>
      <c r="T277" s="15">
        <f t="shared" si="36"/>
        <v>0</v>
      </c>
      <c r="U277" s="15">
        <f t="shared" si="37"/>
        <v>0</v>
      </c>
      <c r="V277" s="15">
        <f t="shared" si="38"/>
        <v>0</v>
      </c>
      <c r="W277" s="15">
        <f t="shared" si="39"/>
        <v>0</v>
      </c>
    </row>
    <row r="278" spans="1:23" ht="16.75">
      <c r="A278"/>
      <c r="B278"/>
      <c r="C278"/>
      <c r="D278"/>
      <c r="E278"/>
      <c r="F278"/>
      <c r="G278"/>
      <c r="H278"/>
      <c r="I278"/>
      <c r="J278"/>
      <c r="K278"/>
      <c r="L278">
        <f t="shared" si="33"/>
        <v>0</v>
      </c>
      <c r="M278" s="10">
        <v>199</v>
      </c>
      <c r="N278" s="10">
        <f>bar!B272</f>
        <v>10</v>
      </c>
      <c r="O278" s="15">
        <f>bar!E201</f>
        <v>-13.999999999999998</v>
      </c>
      <c r="P278" s="15">
        <f>bar!F201</f>
        <v>19</v>
      </c>
      <c r="Q278" s="10">
        <f>bar!H201</f>
        <v>0</v>
      </c>
      <c r="R278" s="16">
        <f t="shared" si="34"/>
        <v>-6.0000000000000001E-3</v>
      </c>
      <c r="S278" s="32">
        <f t="shared" si="35"/>
        <v>-4200</v>
      </c>
      <c r="T278" s="15">
        <f t="shared" si="36"/>
        <v>0</v>
      </c>
      <c r="U278" s="15">
        <f t="shared" si="37"/>
        <v>0</v>
      </c>
      <c r="V278" s="15">
        <f t="shared" si="38"/>
        <v>0</v>
      </c>
      <c r="W278" s="15">
        <f t="shared" si="39"/>
        <v>0</v>
      </c>
    </row>
    <row r="279" spans="1:23" ht="16.75">
      <c r="A279"/>
      <c r="B279"/>
      <c r="C279"/>
      <c r="D279"/>
      <c r="E279"/>
      <c r="F279"/>
      <c r="G279"/>
      <c r="H279"/>
      <c r="I279"/>
      <c r="J279"/>
      <c r="K279"/>
      <c r="L279">
        <f t="shared" si="33"/>
        <v>0</v>
      </c>
      <c r="M279" s="10">
        <v>200</v>
      </c>
      <c r="N279" s="10">
        <f>bar!B273</f>
        <v>11</v>
      </c>
      <c r="O279" s="15">
        <f>bar!E202</f>
        <v>-13.999999999999998</v>
      </c>
      <c r="P279" s="15">
        <f>bar!F202</f>
        <v>19</v>
      </c>
      <c r="Q279" s="10">
        <f>bar!H202</f>
        <v>0</v>
      </c>
      <c r="R279" s="16">
        <f t="shared" si="34"/>
        <v>-6.0000000000000001E-3</v>
      </c>
      <c r="S279" s="32">
        <f t="shared" si="35"/>
        <v>-4200</v>
      </c>
      <c r="T279" s="15">
        <f t="shared" si="36"/>
        <v>0</v>
      </c>
      <c r="U279" s="15">
        <f t="shared" si="37"/>
        <v>0</v>
      </c>
      <c r="V279" s="15">
        <f t="shared" si="38"/>
        <v>0</v>
      </c>
      <c r="W279" s="15">
        <f t="shared" si="39"/>
        <v>0</v>
      </c>
    </row>
    <row r="280" spans="1:23" ht="16.75">
      <c r="A280"/>
      <c r="B280"/>
      <c r="C280"/>
      <c r="D280"/>
      <c r="E280"/>
      <c r="F280"/>
      <c r="G280"/>
      <c r="H280"/>
      <c r="I280"/>
      <c r="J280"/>
      <c r="K280"/>
      <c r="L280">
        <f t="shared" si="33"/>
        <v>0</v>
      </c>
      <c r="M280" s="10">
        <v>201</v>
      </c>
      <c r="N280" s="10">
        <f>bar!B274</f>
        <v>12</v>
      </c>
      <c r="O280" s="15">
        <f>bar!E203</f>
        <v>-13.999999999999998</v>
      </c>
      <c r="P280" s="15">
        <f>bar!F203</f>
        <v>19</v>
      </c>
      <c r="Q280" s="10">
        <f>bar!H203</f>
        <v>0</v>
      </c>
      <c r="R280" s="16">
        <f t="shared" si="34"/>
        <v>-6.0000000000000001E-3</v>
      </c>
      <c r="S280" s="32">
        <f t="shared" si="35"/>
        <v>-4200</v>
      </c>
      <c r="T280" s="15">
        <f t="shared" si="36"/>
        <v>0</v>
      </c>
      <c r="U280" s="15">
        <f t="shared" si="37"/>
        <v>0</v>
      </c>
      <c r="V280" s="15">
        <f t="shared" si="38"/>
        <v>0</v>
      </c>
      <c r="W280" s="15">
        <f t="shared" si="39"/>
        <v>0</v>
      </c>
    </row>
    <row r="281" spans="1:23" ht="16.75">
      <c r="A281"/>
      <c r="B281"/>
      <c r="C281"/>
      <c r="D281"/>
      <c r="E281"/>
      <c r="F281"/>
      <c r="G281"/>
      <c r="H281"/>
      <c r="I281"/>
      <c r="J281"/>
      <c r="K281"/>
      <c r="L281">
        <f t="shared" si="33"/>
        <v>0</v>
      </c>
      <c r="M281" s="10">
        <v>202</v>
      </c>
      <c r="N281" s="10">
        <f>bar!B275</f>
        <v>13</v>
      </c>
      <c r="O281" s="15">
        <f>bar!E204</f>
        <v>-13.999999999999998</v>
      </c>
      <c r="P281" s="15">
        <f>bar!F204</f>
        <v>19</v>
      </c>
      <c r="Q281" s="10">
        <f>bar!H204</f>
        <v>0</v>
      </c>
      <c r="R281" s="16">
        <f t="shared" si="34"/>
        <v>-6.0000000000000001E-3</v>
      </c>
      <c r="S281" s="32">
        <f t="shared" si="35"/>
        <v>-4200</v>
      </c>
      <c r="T281" s="15">
        <f t="shared" si="36"/>
        <v>0</v>
      </c>
      <c r="U281" s="15">
        <f t="shared" si="37"/>
        <v>0</v>
      </c>
      <c r="V281" s="15">
        <f t="shared" si="38"/>
        <v>0</v>
      </c>
      <c r="W281" s="15">
        <f t="shared" si="39"/>
        <v>0</v>
      </c>
    </row>
    <row r="282" spans="1:23" ht="16.75">
      <c r="A282"/>
      <c r="B282"/>
      <c r="C282"/>
      <c r="D282"/>
      <c r="E282"/>
      <c r="F282"/>
      <c r="G282"/>
      <c r="H282"/>
      <c r="I282"/>
      <c r="J282"/>
      <c r="K282"/>
      <c r="L282">
        <f t="shared" si="33"/>
        <v>0</v>
      </c>
      <c r="M282" s="10">
        <v>203</v>
      </c>
      <c r="N282" s="10">
        <f>bar!B276</f>
        <v>14</v>
      </c>
      <c r="O282" s="15">
        <f>bar!E205</f>
        <v>-13.999999999999998</v>
      </c>
      <c r="P282" s="15">
        <f>bar!F205</f>
        <v>19</v>
      </c>
      <c r="Q282" s="10">
        <f>bar!H205</f>
        <v>0</v>
      </c>
      <c r="R282" s="16">
        <f t="shared" si="34"/>
        <v>-6.0000000000000001E-3</v>
      </c>
      <c r="S282" s="32">
        <f t="shared" si="35"/>
        <v>-4200</v>
      </c>
      <c r="T282" s="15">
        <f t="shared" si="36"/>
        <v>0</v>
      </c>
      <c r="U282" s="15">
        <f t="shared" si="37"/>
        <v>0</v>
      </c>
      <c r="V282" s="15">
        <f t="shared" si="38"/>
        <v>0</v>
      </c>
      <c r="W282" s="15">
        <f t="shared" si="39"/>
        <v>0</v>
      </c>
    </row>
    <row r="283" spans="1:23" ht="16.75">
      <c r="A283"/>
      <c r="B283"/>
      <c r="C283"/>
      <c r="D283"/>
      <c r="E283"/>
      <c r="F283"/>
      <c r="G283"/>
      <c r="H283"/>
      <c r="I283"/>
      <c r="J283"/>
      <c r="K283"/>
      <c r="L283">
        <f t="shared" si="33"/>
        <v>0</v>
      </c>
      <c r="M283" s="10">
        <v>204</v>
      </c>
      <c r="N283" s="10">
        <f>bar!B277</f>
        <v>15</v>
      </c>
      <c r="O283" s="15">
        <f>bar!E206</f>
        <v>-13.999999999999998</v>
      </c>
      <c r="P283" s="15">
        <f>bar!F206</f>
        <v>19</v>
      </c>
      <c r="Q283" s="10">
        <f>bar!H206</f>
        <v>0</v>
      </c>
      <c r="R283" s="16">
        <f t="shared" si="34"/>
        <v>-6.0000000000000001E-3</v>
      </c>
      <c r="S283" s="32">
        <f t="shared" si="35"/>
        <v>-4200</v>
      </c>
      <c r="T283" s="15">
        <f t="shared" si="36"/>
        <v>0</v>
      </c>
      <c r="U283" s="15">
        <f t="shared" si="37"/>
        <v>0</v>
      </c>
      <c r="V283" s="15">
        <f t="shared" si="38"/>
        <v>0</v>
      </c>
      <c r="W283" s="15">
        <f t="shared" si="39"/>
        <v>0</v>
      </c>
    </row>
    <row r="284" spans="1:23" ht="16.75">
      <c r="A284"/>
      <c r="B284"/>
      <c r="C284"/>
      <c r="D284"/>
      <c r="E284"/>
      <c r="F284"/>
      <c r="G284"/>
      <c r="H284"/>
      <c r="I284"/>
      <c r="J284"/>
      <c r="K284"/>
      <c r="L284">
        <f t="shared" si="33"/>
        <v>0</v>
      </c>
      <c r="M284" s="10">
        <v>205</v>
      </c>
      <c r="N284" s="10">
        <f>bar!B278</f>
        <v>16</v>
      </c>
      <c r="O284" s="15">
        <f>bar!E207</f>
        <v>-13.999999999999998</v>
      </c>
      <c r="P284" s="15">
        <f>bar!F207</f>
        <v>19</v>
      </c>
      <c r="Q284" s="10">
        <f>bar!H207</f>
        <v>0</v>
      </c>
      <c r="R284" s="16">
        <f t="shared" si="34"/>
        <v>-6.0000000000000001E-3</v>
      </c>
      <c r="S284" s="32">
        <f t="shared" si="35"/>
        <v>-4200</v>
      </c>
      <c r="T284" s="15">
        <f t="shared" si="36"/>
        <v>0</v>
      </c>
      <c r="U284" s="15">
        <f t="shared" si="37"/>
        <v>0</v>
      </c>
      <c r="V284" s="15">
        <f t="shared" si="38"/>
        <v>0</v>
      </c>
      <c r="W284" s="15">
        <f t="shared" si="39"/>
        <v>0</v>
      </c>
    </row>
    <row r="285" spans="1:23" ht="16.75">
      <c r="A285"/>
      <c r="B285"/>
      <c r="C285"/>
      <c r="D285"/>
      <c r="E285"/>
      <c r="F285"/>
      <c r="G285"/>
      <c r="H285"/>
      <c r="I285"/>
      <c r="J285"/>
      <c r="K285"/>
      <c r="L285">
        <f t="shared" si="33"/>
        <v>0</v>
      </c>
      <c r="M285" s="10">
        <v>206</v>
      </c>
      <c r="N285" s="10">
        <f>bar!B279</f>
        <v>17</v>
      </c>
      <c r="O285" s="15">
        <f>bar!E208</f>
        <v>-13.999999999999998</v>
      </c>
      <c r="P285" s="15">
        <f>bar!F208</f>
        <v>19</v>
      </c>
      <c r="Q285" s="10">
        <f>bar!H208</f>
        <v>0</v>
      </c>
      <c r="R285" s="16">
        <f t="shared" si="34"/>
        <v>-6.0000000000000001E-3</v>
      </c>
      <c r="S285" s="32">
        <f t="shared" si="35"/>
        <v>-4200</v>
      </c>
      <c r="T285" s="15">
        <f t="shared" si="36"/>
        <v>0</v>
      </c>
      <c r="U285" s="15">
        <f t="shared" si="37"/>
        <v>0</v>
      </c>
      <c r="V285" s="15">
        <f t="shared" si="38"/>
        <v>0</v>
      </c>
      <c r="W285" s="15">
        <f t="shared" si="39"/>
        <v>0</v>
      </c>
    </row>
    <row r="286" spans="1:23" ht="16.75">
      <c r="A286"/>
      <c r="B286"/>
      <c r="C286"/>
      <c r="D286"/>
      <c r="E286"/>
      <c r="F286"/>
      <c r="G286"/>
      <c r="H286"/>
      <c r="I286"/>
      <c r="J286"/>
      <c r="K286"/>
      <c r="L286">
        <f t="shared" si="33"/>
        <v>0</v>
      </c>
      <c r="M286" s="10">
        <v>207</v>
      </c>
      <c r="N286" s="10">
        <f>bar!B280</f>
        <v>18</v>
      </c>
      <c r="O286" s="15">
        <f>bar!E209</f>
        <v>-13.999999999999998</v>
      </c>
      <c r="P286" s="15">
        <f>bar!F209</f>
        <v>19</v>
      </c>
      <c r="Q286" s="10">
        <f>bar!H209</f>
        <v>0</v>
      </c>
      <c r="R286" s="16">
        <f t="shared" si="34"/>
        <v>-6.0000000000000001E-3</v>
      </c>
      <c r="S286" s="32">
        <f t="shared" si="35"/>
        <v>-4200</v>
      </c>
      <c r="T286" s="15">
        <f t="shared" si="36"/>
        <v>0</v>
      </c>
      <c r="U286" s="15">
        <f t="shared" si="37"/>
        <v>0</v>
      </c>
      <c r="V286" s="15">
        <f t="shared" si="38"/>
        <v>0</v>
      </c>
      <c r="W286" s="15">
        <f t="shared" si="39"/>
        <v>0</v>
      </c>
    </row>
    <row r="287" spans="1:23" ht="16.75">
      <c r="A287"/>
      <c r="B287"/>
      <c r="C287"/>
      <c r="D287"/>
      <c r="E287"/>
      <c r="F287"/>
      <c r="G287"/>
      <c r="H287"/>
      <c r="I287"/>
      <c r="J287"/>
      <c r="K287"/>
      <c r="L287">
        <f t="shared" si="33"/>
        <v>0</v>
      </c>
      <c r="M287" s="10">
        <v>208</v>
      </c>
      <c r="N287" s="10">
        <f>bar!B281</f>
        <v>19</v>
      </c>
      <c r="O287" s="15">
        <f>bar!E210</f>
        <v>-13.999999999999998</v>
      </c>
      <c r="P287" s="15">
        <f>bar!F210</f>
        <v>19</v>
      </c>
      <c r="Q287" s="10">
        <f>bar!H210</f>
        <v>0</v>
      </c>
      <c r="R287" s="16">
        <f t="shared" si="34"/>
        <v>-6.0000000000000001E-3</v>
      </c>
      <c r="S287" s="32">
        <f t="shared" si="35"/>
        <v>-4200</v>
      </c>
      <c r="T287" s="15">
        <f t="shared" si="36"/>
        <v>0</v>
      </c>
      <c r="U287" s="15">
        <f t="shared" si="37"/>
        <v>0</v>
      </c>
      <c r="V287" s="15">
        <f t="shared" si="38"/>
        <v>0</v>
      </c>
      <c r="W287" s="15">
        <f t="shared" si="39"/>
        <v>0</v>
      </c>
    </row>
    <row r="288" spans="1:23" ht="16.75">
      <c r="A288"/>
      <c r="B288"/>
      <c r="C288"/>
      <c r="D288"/>
      <c r="E288"/>
      <c r="F288"/>
      <c r="G288"/>
      <c r="H288"/>
      <c r="I288"/>
      <c r="J288"/>
      <c r="K288"/>
      <c r="L288">
        <f t="shared" si="33"/>
        <v>0</v>
      </c>
      <c r="M288" s="10">
        <v>209</v>
      </c>
      <c r="N288" s="10">
        <f>bar!B282</f>
        <v>20</v>
      </c>
      <c r="O288" s="15">
        <f>bar!E211</f>
        <v>-13.999999999999998</v>
      </c>
      <c r="P288" s="15">
        <f>bar!F211</f>
        <v>19</v>
      </c>
      <c r="Q288" s="10">
        <f>bar!H211</f>
        <v>0</v>
      </c>
      <c r="R288" s="16">
        <f t="shared" si="34"/>
        <v>-6.0000000000000001E-3</v>
      </c>
      <c r="S288" s="32">
        <f t="shared" si="35"/>
        <v>-4200</v>
      </c>
      <c r="T288" s="15">
        <f t="shared" si="36"/>
        <v>0</v>
      </c>
      <c r="U288" s="15">
        <f t="shared" si="37"/>
        <v>0</v>
      </c>
      <c r="V288" s="15">
        <f t="shared" si="38"/>
        <v>0</v>
      </c>
      <c r="W288" s="15">
        <f t="shared" si="39"/>
        <v>0</v>
      </c>
    </row>
    <row r="289" spans="1:23" ht="16.75">
      <c r="A289"/>
      <c r="B289"/>
      <c r="C289"/>
      <c r="D289"/>
      <c r="E289"/>
      <c r="F289"/>
      <c r="G289"/>
      <c r="H289"/>
      <c r="I289"/>
      <c r="J289"/>
      <c r="K289"/>
      <c r="L289">
        <f t="shared" si="33"/>
        <v>0</v>
      </c>
      <c r="M289" s="10">
        <v>210</v>
      </c>
      <c r="N289" s="10">
        <f>bar!B283</f>
        <v>1</v>
      </c>
      <c r="O289" s="15">
        <f>bar!E212</f>
        <v>-13.999999999999998</v>
      </c>
      <c r="P289" s="15">
        <f>bar!F212</f>
        <v>19</v>
      </c>
      <c r="Q289" s="10">
        <f>bar!H212</f>
        <v>0</v>
      </c>
      <c r="R289" s="16">
        <f t="shared" si="34"/>
        <v>-6.0000000000000001E-3</v>
      </c>
      <c r="S289" s="32">
        <f t="shared" si="35"/>
        <v>-4200</v>
      </c>
      <c r="T289" s="15">
        <f t="shared" si="36"/>
        <v>0</v>
      </c>
      <c r="U289" s="15">
        <f t="shared" si="37"/>
        <v>0</v>
      </c>
      <c r="V289" s="15">
        <f t="shared" si="38"/>
        <v>0</v>
      </c>
      <c r="W289" s="15">
        <f t="shared" si="39"/>
        <v>0</v>
      </c>
    </row>
    <row r="290" spans="1:23" ht="16.75">
      <c r="A290"/>
      <c r="B290"/>
      <c r="C290"/>
      <c r="D290"/>
      <c r="E290"/>
      <c r="F290"/>
      <c r="G290"/>
      <c r="H290"/>
      <c r="I290"/>
      <c r="J290"/>
      <c r="K290"/>
      <c r="L290">
        <f t="shared" si="33"/>
        <v>0</v>
      </c>
      <c r="M290" s="10">
        <v>211</v>
      </c>
      <c r="N290" s="10">
        <f>bar!B284</f>
        <v>2</v>
      </c>
      <c r="O290" s="15">
        <f>bar!E213</f>
        <v>-13.999999999999998</v>
      </c>
      <c r="P290" s="15">
        <f>bar!F213</f>
        <v>19</v>
      </c>
      <c r="Q290" s="10">
        <f>bar!H213</f>
        <v>0</v>
      </c>
      <c r="R290" s="16">
        <f t="shared" si="34"/>
        <v>-6.0000000000000001E-3</v>
      </c>
      <c r="S290" s="32">
        <f t="shared" si="35"/>
        <v>-4200</v>
      </c>
      <c r="T290" s="15">
        <f t="shared" si="36"/>
        <v>0</v>
      </c>
      <c r="U290" s="15">
        <f t="shared" si="37"/>
        <v>0</v>
      </c>
      <c r="V290" s="15">
        <f t="shared" si="38"/>
        <v>0</v>
      </c>
      <c r="W290" s="15">
        <f t="shared" si="39"/>
        <v>0</v>
      </c>
    </row>
    <row r="291" spans="1:23" ht="16.75">
      <c r="A291"/>
      <c r="B291"/>
      <c r="C291"/>
      <c r="D291"/>
      <c r="E291"/>
      <c r="F291"/>
      <c r="G291"/>
      <c r="H291"/>
      <c r="I291"/>
      <c r="J291"/>
      <c r="K291"/>
      <c r="L291">
        <f t="shared" si="33"/>
        <v>0</v>
      </c>
      <c r="M291" s="10">
        <v>212</v>
      </c>
      <c r="N291" s="10">
        <f>bar!B285</f>
        <v>3</v>
      </c>
      <c r="O291" s="15">
        <f>bar!E214</f>
        <v>-13.999999999999998</v>
      </c>
      <c r="P291" s="15">
        <f>bar!F214</f>
        <v>19</v>
      </c>
      <c r="Q291" s="10">
        <f>bar!H214</f>
        <v>0</v>
      </c>
      <c r="R291" s="16">
        <f t="shared" si="34"/>
        <v>-6.0000000000000001E-3</v>
      </c>
      <c r="S291" s="32">
        <f t="shared" si="35"/>
        <v>-4200</v>
      </c>
      <c r="T291" s="15">
        <f t="shared" si="36"/>
        <v>0</v>
      </c>
      <c r="U291" s="15">
        <f t="shared" si="37"/>
        <v>0</v>
      </c>
      <c r="V291" s="15">
        <f t="shared" si="38"/>
        <v>0</v>
      </c>
      <c r="W291" s="15">
        <f t="shared" si="39"/>
        <v>0</v>
      </c>
    </row>
    <row r="292" spans="1:23" ht="16.75">
      <c r="A292"/>
      <c r="B292"/>
      <c r="C292"/>
      <c r="D292"/>
      <c r="E292"/>
      <c r="F292"/>
      <c r="G292"/>
      <c r="H292"/>
      <c r="I292"/>
      <c r="J292"/>
      <c r="K292"/>
      <c r="L292">
        <f t="shared" si="33"/>
        <v>0</v>
      </c>
      <c r="M292" s="10">
        <v>213</v>
      </c>
      <c r="N292" s="10">
        <f>bar!B286</f>
        <v>4</v>
      </c>
      <c r="O292" s="15">
        <f>bar!E215</f>
        <v>-13.999999999999998</v>
      </c>
      <c r="P292" s="15">
        <f>bar!F215</f>
        <v>19</v>
      </c>
      <c r="Q292" s="10">
        <f>bar!H215</f>
        <v>0</v>
      </c>
      <c r="R292" s="16">
        <f t="shared" si="34"/>
        <v>-6.0000000000000001E-3</v>
      </c>
      <c r="S292" s="32">
        <f t="shared" si="35"/>
        <v>-4200</v>
      </c>
      <c r="T292" s="15">
        <f t="shared" si="36"/>
        <v>0</v>
      </c>
      <c r="U292" s="15">
        <f t="shared" si="37"/>
        <v>0</v>
      </c>
      <c r="V292" s="15">
        <f t="shared" si="38"/>
        <v>0</v>
      </c>
      <c r="W292" s="15">
        <f t="shared" si="39"/>
        <v>0</v>
      </c>
    </row>
    <row r="293" spans="1:23" ht="16.75">
      <c r="A293"/>
      <c r="B293"/>
      <c r="C293"/>
      <c r="D293"/>
      <c r="E293"/>
      <c r="F293"/>
      <c r="G293"/>
      <c r="H293"/>
      <c r="I293"/>
      <c r="J293"/>
      <c r="K293"/>
      <c r="L293">
        <f t="shared" si="33"/>
        <v>0</v>
      </c>
      <c r="M293" s="10">
        <v>214</v>
      </c>
      <c r="N293" s="10">
        <f>bar!B287</f>
        <v>5</v>
      </c>
      <c r="O293" s="15">
        <f>bar!E216</f>
        <v>-13.999999999999998</v>
      </c>
      <c r="P293" s="15">
        <f>bar!F216</f>
        <v>19</v>
      </c>
      <c r="Q293" s="10">
        <f>bar!H216</f>
        <v>0</v>
      </c>
      <c r="R293" s="16">
        <f t="shared" si="34"/>
        <v>-6.0000000000000001E-3</v>
      </c>
      <c r="S293" s="32">
        <f t="shared" si="35"/>
        <v>-4200</v>
      </c>
      <c r="T293" s="15">
        <f t="shared" si="36"/>
        <v>0</v>
      </c>
      <c r="U293" s="15">
        <f t="shared" si="37"/>
        <v>0</v>
      </c>
      <c r="V293" s="15">
        <f t="shared" si="38"/>
        <v>0</v>
      </c>
      <c r="W293" s="15">
        <f t="shared" si="39"/>
        <v>0</v>
      </c>
    </row>
    <row r="294" spans="1:23" ht="16.75">
      <c r="A294"/>
      <c r="B294"/>
      <c r="C294"/>
      <c r="D294"/>
      <c r="E294"/>
      <c r="F294"/>
      <c r="G294"/>
      <c r="H294"/>
      <c r="I294"/>
      <c r="J294"/>
      <c r="K294"/>
      <c r="L294">
        <f t="shared" si="33"/>
        <v>0</v>
      </c>
      <c r="M294" s="10">
        <v>215</v>
      </c>
      <c r="N294" s="10">
        <f>bar!B288</f>
        <v>6</v>
      </c>
      <c r="O294" s="15">
        <f>bar!E217</f>
        <v>-13.999999999999998</v>
      </c>
      <c r="P294" s="15">
        <f>bar!F217</f>
        <v>19</v>
      </c>
      <c r="Q294" s="10">
        <f>bar!H217</f>
        <v>0</v>
      </c>
      <c r="R294" s="16">
        <f t="shared" si="34"/>
        <v>-6.0000000000000001E-3</v>
      </c>
      <c r="S294" s="32">
        <f t="shared" si="35"/>
        <v>-4200</v>
      </c>
      <c r="T294" s="15">
        <f t="shared" si="36"/>
        <v>0</v>
      </c>
      <c r="U294" s="15">
        <f t="shared" si="37"/>
        <v>0</v>
      </c>
      <c r="V294" s="15">
        <f t="shared" si="38"/>
        <v>0</v>
      </c>
      <c r="W294" s="15">
        <f t="shared" si="39"/>
        <v>0</v>
      </c>
    </row>
    <row r="295" spans="1:23" ht="16.75">
      <c r="A295"/>
      <c r="B295"/>
      <c r="C295"/>
      <c r="D295"/>
      <c r="E295"/>
      <c r="F295"/>
      <c r="G295"/>
      <c r="H295"/>
      <c r="I295"/>
      <c r="J295"/>
      <c r="K295"/>
      <c r="L295">
        <f t="shared" si="33"/>
        <v>0</v>
      </c>
      <c r="M295" s="10">
        <v>216</v>
      </c>
      <c r="N295" s="10">
        <f>bar!B289</f>
        <v>7</v>
      </c>
      <c r="O295" s="15">
        <f>bar!E218</f>
        <v>-13.999999999999998</v>
      </c>
      <c r="P295" s="15">
        <f>bar!F218</f>
        <v>19</v>
      </c>
      <c r="Q295" s="10">
        <f>bar!H218</f>
        <v>0</v>
      </c>
      <c r="R295" s="16">
        <f t="shared" si="34"/>
        <v>-6.0000000000000001E-3</v>
      </c>
      <c r="S295" s="32">
        <f t="shared" si="35"/>
        <v>-4200</v>
      </c>
      <c r="T295" s="15">
        <f t="shared" si="36"/>
        <v>0</v>
      </c>
      <c r="U295" s="15">
        <f t="shared" si="37"/>
        <v>0</v>
      </c>
      <c r="V295" s="15">
        <f t="shared" si="38"/>
        <v>0</v>
      </c>
      <c r="W295" s="15">
        <f t="shared" si="39"/>
        <v>0</v>
      </c>
    </row>
    <row r="296" spans="1:23" ht="16.75">
      <c r="A296"/>
      <c r="B296"/>
      <c r="C296"/>
      <c r="D296"/>
      <c r="E296"/>
      <c r="F296"/>
      <c r="G296"/>
      <c r="H296"/>
      <c r="I296"/>
      <c r="J296"/>
      <c r="K296"/>
      <c r="L296">
        <f t="shared" si="33"/>
        <v>0</v>
      </c>
      <c r="M296" s="10">
        <v>217</v>
      </c>
      <c r="N296" s="10">
        <f>bar!B290</f>
        <v>8</v>
      </c>
      <c r="O296" s="15">
        <f>bar!E219</f>
        <v>-13.999999999999998</v>
      </c>
      <c r="P296" s="15">
        <f>bar!F219</f>
        <v>19</v>
      </c>
      <c r="Q296" s="10">
        <f>bar!H219</f>
        <v>0</v>
      </c>
      <c r="R296" s="16">
        <f t="shared" si="34"/>
        <v>-6.0000000000000001E-3</v>
      </c>
      <c r="S296" s="32">
        <f t="shared" si="35"/>
        <v>-4200</v>
      </c>
      <c r="T296" s="15">
        <f t="shared" si="36"/>
        <v>0</v>
      </c>
      <c r="U296" s="15">
        <f t="shared" si="37"/>
        <v>0</v>
      </c>
      <c r="V296" s="15">
        <f t="shared" si="38"/>
        <v>0</v>
      </c>
      <c r="W296" s="15">
        <f t="shared" si="39"/>
        <v>0</v>
      </c>
    </row>
    <row r="297" spans="1:23" ht="16.75">
      <c r="A297"/>
      <c r="B297"/>
      <c r="C297"/>
      <c r="D297"/>
      <c r="E297"/>
      <c r="F297"/>
      <c r="G297"/>
      <c r="H297"/>
      <c r="I297"/>
      <c r="J297"/>
      <c r="K297"/>
      <c r="L297">
        <f t="shared" si="33"/>
        <v>0</v>
      </c>
      <c r="M297" s="10">
        <v>218</v>
      </c>
      <c r="N297" s="10">
        <f>bar!B291</f>
        <v>9</v>
      </c>
      <c r="O297" s="15">
        <f>bar!E220</f>
        <v>-13.999999999999998</v>
      </c>
      <c r="P297" s="15">
        <f>bar!F220</f>
        <v>19</v>
      </c>
      <c r="Q297" s="10">
        <f>bar!H220</f>
        <v>0</v>
      </c>
      <c r="R297" s="16">
        <f t="shared" si="34"/>
        <v>-6.0000000000000001E-3</v>
      </c>
      <c r="S297" s="32">
        <f t="shared" si="35"/>
        <v>-4200</v>
      </c>
      <c r="T297" s="15">
        <f t="shared" si="36"/>
        <v>0</v>
      </c>
      <c r="U297" s="15">
        <f t="shared" si="37"/>
        <v>0</v>
      </c>
      <c r="V297" s="15">
        <f t="shared" si="38"/>
        <v>0</v>
      </c>
      <c r="W297" s="15">
        <f t="shared" si="39"/>
        <v>0</v>
      </c>
    </row>
    <row r="298" spans="1:23" ht="16.75">
      <c r="A298"/>
      <c r="B298"/>
      <c r="C298"/>
      <c r="D298"/>
      <c r="E298"/>
      <c r="F298"/>
      <c r="G298"/>
      <c r="H298"/>
      <c r="I298"/>
      <c r="J298"/>
      <c r="K298"/>
      <c r="L298">
        <f t="shared" si="33"/>
        <v>0</v>
      </c>
      <c r="M298" s="10">
        <v>219</v>
      </c>
      <c r="N298" s="10">
        <f>bar!B292</f>
        <v>10</v>
      </c>
      <c r="O298" s="15">
        <f>bar!E221</f>
        <v>-13.999999999999998</v>
      </c>
      <c r="P298" s="15">
        <f>bar!F221</f>
        <v>19</v>
      </c>
      <c r="Q298" s="10">
        <f>bar!H221</f>
        <v>0</v>
      </c>
      <c r="R298" s="16">
        <f t="shared" si="34"/>
        <v>-6.0000000000000001E-3</v>
      </c>
      <c r="S298" s="32">
        <f t="shared" si="35"/>
        <v>-4200</v>
      </c>
      <c r="T298" s="15">
        <f t="shared" si="36"/>
        <v>0</v>
      </c>
      <c r="U298" s="15">
        <f t="shared" si="37"/>
        <v>0</v>
      </c>
      <c r="V298" s="15">
        <f t="shared" si="38"/>
        <v>0</v>
      </c>
      <c r="W298" s="15">
        <f t="shared" si="39"/>
        <v>0</v>
      </c>
    </row>
    <row r="299" spans="1:23" ht="16.75">
      <c r="A299"/>
      <c r="B299"/>
      <c r="C299"/>
      <c r="D299"/>
      <c r="E299"/>
      <c r="F299"/>
      <c r="G299"/>
      <c r="H299"/>
      <c r="I299"/>
      <c r="J299"/>
      <c r="K299"/>
      <c r="L299">
        <f t="shared" si="33"/>
        <v>0</v>
      </c>
      <c r="M299" s="10">
        <v>220</v>
      </c>
      <c r="N299" s="10">
        <f>bar!B293</f>
        <v>11</v>
      </c>
      <c r="O299" s="15">
        <f>bar!E222</f>
        <v>-13.999999999999998</v>
      </c>
      <c r="P299" s="15">
        <f>bar!F222</f>
        <v>19</v>
      </c>
      <c r="Q299" s="10">
        <f>bar!H222</f>
        <v>0</v>
      </c>
      <c r="R299" s="16">
        <f t="shared" si="34"/>
        <v>-6.0000000000000001E-3</v>
      </c>
      <c r="S299" s="32">
        <f t="shared" si="35"/>
        <v>-4200</v>
      </c>
      <c r="T299" s="15">
        <f t="shared" si="36"/>
        <v>0</v>
      </c>
      <c r="U299" s="15">
        <f t="shared" si="37"/>
        <v>0</v>
      </c>
      <c r="V299" s="15">
        <f t="shared" si="38"/>
        <v>0</v>
      </c>
      <c r="W299" s="15">
        <f t="shared" si="39"/>
        <v>0</v>
      </c>
    </row>
    <row r="300" spans="1:23" ht="16.75">
      <c r="A300"/>
      <c r="B300"/>
      <c r="C300"/>
      <c r="D300"/>
      <c r="E300"/>
      <c r="F300"/>
      <c r="G300"/>
      <c r="H300"/>
      <c r="I300"/>
      <c r="J300"/>
      <c r="K300"/>
      <c r="L300">
        <f t="shared" si="33"/>
        <v>0</v>
      </c>
      <c r="M300" s="10">
        <v>221</v>
      </c>
      <c r="N300" s="10">
        <f>bar!B294</f>
        <v>12</v>
      </c>
      <c r="O300" s="15">
        <f>bar!E223</f>
        <v>-13.999999999999998</v>
      </c>
      <c r="P300" s="15">
        <f>bar!F223</f>
        <v>19</v>
      </c>
      <c r="Q300" s="10">
        <f>bar!H223</f>
        <v>0</v>
      </c>
      <c r="R300" s="16">
        <f t="shared" si="34"/>
        <v>-6.0000000000000001E-3</v>
      </c>
      <c r="S300" s="32">
        <f t="shared" si="35"/>
        <v>-4200</v>
      </c>
      <c r="T300" s="15">
        <f t="shared" si="36"/>
        <v>0</v>
      </c>
      <c r="U300" s="15">
        <f t="shared" si="37"/>
        <v>0</v>
      </c>
      <c r="V300" s="15">
        <f t="shared" si="38"/>
        <v>0</v>
      </c>
      <c r="W300" s="15">
        <f t="shared" si="39"/>
        <v>0</v>
      </c>
    </row>
    <row r="301" spans="1:23" ht="16.75">
      <c r="A301"/>
      <c r="B301"/>
      <c r="C301"/>
      <c r="D301"/>
      <c r="E301"/>
      <c r="F301"/>
      <c r="G301"/>
      <c r="H301"/>
      <c r="I301"/>
      <c r="J301"/>
      <c r="K301"/>
      <c r="L301">
        <f t="shared" si="33"/>
        <v>0</v>
      </c>
      <c r="M301" s="10">
        <v>222</v>
      </c>
      <c r="N301" s="10">
        <f>bar!B295</f>
        <v>13</v>
      </c>
      <c r="O301" s="15">
        <f>bar!E224</f>
        <v>-13.999999999999998</v>
      </c>
      <c r="P301" s="15">
        <f>bar!F224</f>
        <v>19</v>
      </c>
      <c r="Q301" s="10">
        <f>bar!H224</f>
        <v>0</v>
      </c>
      <c r="R301" s="16">
        <f t="shared" si="34"/>
        <v>-6.0000000000000001E-3</v>
      </c>
      <c r="S301" s="32">
        <f t="shared" si="35"/>
        <v>-4200</v>
      </c>
      <c r="T301" s="15">
        <f t="shared" si="36"/>
        <v>0</v>
      </c>
      <c r="U301" s="15">
        <f t="shared" si="37"/>
        <v>0</v>
      </c>
      <c r="V301" s="15">
        <f t="shared" si="38"/>
        <v>0</v>
      </c>
      <c r="W301" s="15">
        <f t="shared" si="39"/>
        <v>0</v>
      </c>
    </row>
    <row r="302" spans="1:23" ht="16.75">
      <c r="A302"/>
      <c r="B302"/>
      <c r="C302"/>
      <c r="D302"/>
      <c r="E302"/>
      <c r="F302"/>
      <c r="G302"/>
      <c r="H302"/>
      <c r="I302"/>
      <c r="J302"/>
      <c r="K302"/>
      <c r="L302">
        <f t="shared" si="33"/>
        <v>0</v>
      </c>
      <c r="M302" s="10">
        <v>223</v>
      </c>
      <c r="N302" s="10">
        <f>bar!B296</f>
        <v>14</v>
      </c>
      <c r="O302" s="15">
        <f>bar!E225</f>
        <v>-13.999999999999998</v>
      </c>
      <c r="P302" s="15">
        <f>bar!F225</f>
        <v>19</v>
      </c>
      <c r="Q302" s="10">
        <f>bar!H225</f>
        <v>0</v>
      </c>
      <c r="R302" s="16">
        <f t="shared" si="34"/>
        <v>-6.0000000000000001E-3</v>
      </c>
      <c r="S302" s="32">
        <f t="shared" si="35"/>
        <v>-4200</v>
      </c>
      <c r="T302" s="15">
        <f t="shared" si="36"/>
        <v>0</v>
      </c>
      <c r="U302" s="15">
        <f t="shared" si="37"/>
        <v>0</v>
      </c>
      <c r="V302" s="15">
        <f t="shared" si="38"/>
        <v>0</v>
      </c>
      <c r="W302" s="15">
        <f t="shared" si="39"/>
        <v>0</v>
      </c>
    </row>
    <row r="303" spans="1:23" ht="16.75">
      <c r="A303"/>
      <c r="B303"/>
      <c r="C303"/>
      <c r="D303"/>
      <c r="E303"/>
      <c r="F303"/>
      <c r="G303"/>
      <c r="H303"/>
      <c r="I303"/>
      <c r="J303"/>
      <c r="K303"/>
      <c r="L303">
        <f t="shared" si="33"/>
        <v>0</v>
      </c>
      <c r="M303" s="10">
        <v>224</v>
      </c>
      <c r="N303" s="10">
        <f>bar!B297</f>
        <v>15</v>
      </c>
      <c r="O303" s="15">
        <f>bar!E226</f>
        <v>-13.999999999999998</v>
      </c>
      <c r="P303" s="15">
        <f>bar!F226</f>
        <v>19</v>
      </c>
      <c r="Q303" s="10">
        <f>bar!H226</f>
        <v>0</v>
      </c>
      <c r="R303" s="16">
        <f t="shared" si="34"/>
        <v>-6.0000000000000001E-3</v>
      </c>
      <c r="S303" s="32">
        <f t="shared" si="35"/>
        <v>-4200</v>
      </c>
      <c r="T303" s="15">
        <f t="shared" si="36"/>
        <v>0</v>
      </c>
      <c r="U303" s="15">
        <f t="shared" si="37"/>
        <v>0</v>
      </c>
      <c r="V303" s="15">
        <f t="shared" si="38"/>
        <v>0</v>
      </c>
      <c r="W303" s="15">
        <f t="shared" si="39"/>
        <v>0</v>
      </c>
    </row>
    <row r="304" spans="1:23" ht="16.75">
      <c r="A304"/>
      <c r="B304"/>
      <c r="C304"/>
      <c r="D304"/>
      <c r="E304"/>
      <c r="F304"/>
      <c r="G304"/>
      <c r="H304"/>
      <c r="I304"/>
      <c r="J304"/>
      <c r="K304"/>
      <c r="L304">
        <f t="shared" si="33"/>
        <v>0</v>
      </c>
      <c r="M304" s="10">
        <v>225</v>
      </c>
      <c r="N304" s="10">
        <f>bar!B298</f>
        <v>16</v>
      </c>
      <c r="O304" s="15">
        <f>bar!E227</f>
        <v>-13.999999999999998</v>
      </c>
      <c r="P304" s="15">
        <f>bar!F227</f>
        <v>19</v>
      </c>
      <c r="Q304" s="10">
        <f>bar!H227</f>
        <v>0</v>
      </c>
      <c r="R304" s="16">
        <f t="shared" si="34"/>
        <v>-6.0000000000000001E-3</v>
      </c>
      <c r="S304" s="32">
        <f t="shared" si="35"/>
        <v>-4200</v>
      </c>
      <c r="T304" s="15">
        <f t="shared" si="36"/>
        <v>0</v>
      </c>
      <c r="U304" s="15">
        <f t="shared" si="37"/>
        <v>0</v>
      </c>
      <c r="V304" s="15">
        <f t="shared" si="38"/>
        <v>0</v>
      </c>
      <c r="W304" s="15">
        <f t="shared" si="39"/>
        <v>0</v>
      </c>
    </row>
    <row r="305" spans="1:23" ht="16.75">
      <c r="A305"/>
      <c r="B305"/>
      <c r="C305"/>
      <c r="D305"/>
      <c r="E305"/>
      <c r="F305"/>
      <c r="G305"/>
      <c r="H305"/>
      <c r="I305"/>
      <c r="J305"/>
      <c r="K305"/>
      <c r="L305">
        <f t="shared" si="33"/>
        <v>0</v>
      </c>
      <c r="M305" s="10">
        <v>226</v>
      </c>
      <c r="N305" s="10">
        <f>bar!B299</f>
        <v>17</v>
      </c>
      <c r="O305" s="15">
        <f>bar!E228</f>
        <v>-13.999999999999998</v>
      </c>
      <c r="P305" s="15">
        <f>bar!F228</f>
        <v>19</v>
      </c>
      <c r="Q305" s="10">
        <f>bar!H228</f>
        <v>0</v>
      </c>
      <c r="R305" s="16">
        <f t="shared" si="34"/>
        <v>-6.0000000000000001E-3</v>
      </c>
      <c r="S305" s="32">
        <f t="shared" si="35"/>
        <v>-4200</v>
      </c>
      <c r="T305" s="15">
        <f t="shared" si="36"/>
        <v>0</v>
      </c>
      <c r="U305" s="15">
        <f t="shared" si="37"/>
        <v>0</v>
      </c>
      <c r="V305" s="15">
        <f t="shared" si="38"/>
        <v>0</v>
      </c>
      <c r="W305" s="15">
        <f t="shared" si="39"/>
        <v>0</v>
      </c>
    </row>
    <row r="306" spans="1:23" ht="16.75">
      <c r="A306"/>
      <c r="B306"/>
      <c r="C306"/>
      <c r="D306"/>
      <c r="E306"/>
      <c r="F306"/>
      <c r="G306"/>
      <c r="H306"/>
      <c r="I306"/>
      <c r="J306"/>
      <c r="K306"/>
      <c r="L306">
        <f t="shared" si="33"/>
        <v>0</v>
      </c>
      <c r="M306" s="10">
        <v>227</v>
      </c>
      <c r="N306" s="10">
        <f>bar!B300</f>
        <v>18</v>
      </c>
      <c r="O306" s="15">
        <f>bar!E229</f>
        <v>-13.999999999999998</v>
      </c>
      <c r="P306" s="15">
        <f>bar!F229</f>
        <v>19</v>
      </c>
      <c r="Q306" s="10">
        <f>bar!H229</f>
        <v>0</v>
      </c>
      <c r="R306" s="16">
        <f t="shared" si="34"/>
        <v>-6.0000000000000001E-3</v>
      </c>
      <c r="S306" s="32">
        <f t="shared" si="35"/>
        <v>-4200</v>
      </c>
      <c r="T306" s="15">
        <f t="shared" si="36"/>
        <v>0</v>
      </c>
      <c r="U306" s="15">
        <f t="shared" si="37"/>
        <v>0</v>
      </c>
      <c r="V306" s="15">
        <f t="shared" si="38"/>
        <v>0</v>
      </c>
      <c r="W306" s="15">
        <f t="shared" si="39"/>
        <v>0</v>
      </c>
    </row>
    <row r="307" spans="1:23" ht="16.75">
      <c r="A307"/>
      <c r="B307"/>
      <c r="C307"/>
      <c r="D307"/>
      <c r="E307"/>
      <c r="F307"/>
      <c r="G307"/>
      <c r="H307"/>
      <c r="I307"/>
      <c r="J307"/>
      <c r="K307"/>
      <c r="L307">
        <f t="shared" si="33"/>
        <v>0</v>
      </c>
      <c r="M307" s="10">
        <v>228</v>
      </c>
      <c r="N307" s="10">
        <f>bar!B301</f>
        <v>19</v>
      </c>
      <c r="O307" s="15">
        <f>bar!E230</f>
        <v>-13.999999999999998</v>
      </c>
      <c r="P307" s="15">
        <f>bar!F230</f>
        <v>19</v>
      </c>
      <c r="Q307" s="10">
        <f>bar!H230</f>
        <v>0</v>
      </c>
      <c r="R307" s="16">
        <f t="shared" si="34"/>
        <v>-6.0000000000000001E-3</v>
      </c>
      <c r="S307" s="32">
        <f t="shared" si="35"/>
        <v>-4200</v>
      </c>
      <c r="T307" s="15">
        <f t="shared" si="36"/>
        <v>0</v>
      </c>
      <c r="U307" s="15">
        <f t="shared" si="37"/>
        <v>0</v>
      </c>
      <c r="V307" s="15">
        <f t="shared" si="38"/>
        <v>0</v>
      </c>
      <c r="W307" s="15">
        <f t="shared" si="39"/>
        <v>0</v>
      </c>
    </row>
    <row r="308" spans="1:23" ht="16.75">
      <c r="A308"/>
      <c r="B308"/>
      <c r="C308"/>
      <c r="D308"/>
      <c r="E308"/>
      <c r="F308"/>
      <c r="G308"/>
      <c r="H308"/>
      <c r="I308"/>
      <c r="J308"/>
      <c r="K308"/>
      <c r="L308">
        <f t="shared" si="33"/>
        <v>0</v>
      </c>
      <c r="M308" s="10">
        <v>229</v>
      </c>
      <c r="N308" s="10">
        <f>bar!B302</f>
        <v>20</v>
      </c>
      <c r="O308" s="15">
        <f>bar!E231</f>
        <v>-13.999999999999998</v>
      </c>
      <c r="P308" s="15">
        <f>bar!F231</f>
        <v>19</v>
      </c>
      <c r="Q308" s="10">
        <f>bar!H231</f>
        <v>0</v>
      </c>
      <c r="R308" s="16">
        <f t="shared" si="34"/>
        <v>-6.0000000000000001E-3</v>
      </c>
      <c r="S308" s="32">
        <f t="shared" si="35"/>
        <v>-4200</v>
      </c>
      <c r="T308" s="15">
        <f t="shared" si="36"/>
        <v>0</v>
      </c>
      <c r="U308" s="15">
        <f t="shared" si="37"/>
        <v>0</v>
      </c>
      <c r="V308" s="15">
        <f t="shared" si="38"/>
        <v>0</v>
      </c>
      <c r="W308" s="15">
        <f t="shared" si="39"/>
        <v>0</v>
      </c>
    </row>
    <row r="309" spans="1:23" ht="16.75">
      <c r="A309"/>
      <c r="B309"/>
      <c r="C309"/>
      <c r="D309"/>
      <c r="E309"/>
      <c r="F309"/>
      <c r="G309"/>
      <c r="H309"/>
      <c r="I309"/>
      <c r="J309"/>
      <c r="K309"/>
      <c r="L309">
        <f t="shared" si="33"/>
        <v>0</v>
      </c>
      <c r="M309" s="10">
        <v>230</v>
      </c>
      <c r="N309" s="10">
        <f>bar!B303</f>
        <v>1</v>
      </c>
      <c r="O309" s="15">
        <f>bar!E232</f>
        <v>-13.999999999999998</v>
      </c>
      <c r="P309" s="15">
        <f>bar!F232</f>
        <v>19</v>
      </c>
      <c r="Q309" s="10">
        <f>bar!H232</f>
        <v>0</v>
      </c>
      <c r="R309" s="16">
        <f t="shared" si="34"/>
        <v>-6.0000000000000001E-3</v>
      </c>
      <c r="S309" s="32">
        <f t="shared" si="35"/>
        <v>-4200</v>
      </c>
      <c r="T309" s="15">
        <f t="shared" si="36"/>
        <v>0</v>
      </c>
      <c r="U309" s="15">
        <f t="shared" si="37"/>
        <v>0</v>
      </c>
      <c r="V309" s="15">
        <f t="shared" si="38"/>
        <v>0</v>
      </c>
      <c r="W309" s="15">
        <f t="shared" si="39"/>
        <v>0</v>
      </c>
    </row>
    <row r="310" spans="1:23" ht="16.75">
      <c r="A310"/>
      <c r="B310"/>
      <c r="C310"/>
      <c r="D310"/>
      <c r="E310"/>
      <c r="F310"/>
      <c r="G310"/>
      <c r="H310"/>
      <c r="I310"/>
      <c r="J310"/>
      <c r="K310"/>
      <c r="L310">
        <f t="shared" si="33"/>
        <v>0</v>
      </c>
      <c r="M310" s="10">
        <v>231</v>
      </c>
      <c r="N310" s="10">
        <f>bar!B304</f>
        <v>2</v>
      </c>
      <c r="O310" s="15">
        <f>bar!E233</f>
        <v>-13.999999999999998</v>
      </c>
      <c r="P310" s="15">
        <f>bar!F233</f>
        <v>19</v>
      </c>
      <c r="Q310" s="10">
        <f>bar!H233</f>
        <v>0</v>
      </c>
      <c r="R310" s="16">
        <f t="shared" si="34"/>
        <v>-6.0000000000000001E-3</v>
      </c>
      <c r="S310" s="32">
        <f t="shared" si="35"/>
        <v>-4200</v>
      </c>
      <c r="T310" s="15">
        <f t="shared" si="36"/>
        <v>0</v>
      </c>
      <c r="U310" s="15">
        <f t="shared" si="37"/>
        <v>0</v>
      </c>
      <c r="V310" s="15">
        <f t="shared" si="38"/>
        <v>0</v>
      </c>
      <c r="W310" s="15">
        <f t="shared" si="39"/>
        <v>0</v>
      </c>
    </row>
    <row r="311" spans="1:23" ht="16.75">
      <c r="A311"/>
      <c r="B311"/>
      <c r="C311"/>
      <c r="D311"/>
      <c r="E311"/>
      <c r="F311"/>
      <c r="G311"/>
      <c r="H311"/>
      <c r="I311"/>
      <c r="J311"/>
      <c r="K311"/>
      <c r="L311">
        <f t="shared" si="33"/>
        <v>0</v>
      </c>
      <c r="M311" s="10">
        <v>232</v>
      </c>
      <c r="N311" s="10">
        <f>bar!B305</f>
        <v>3</v>
      </c>
      <c r="O311" s="15">
        <f>bar!E234</f>
        <v>-13.999999999999998</v>
      </c>
      <c r="P311" s="15">
        <f>bar!F234</f>
        <v>19</v>
      </c>
      <c r="Q311" s="10">
        <f>bar!H234</f>
        <v>0</v>
      </c>
      <c r="R311" s="16">
        <f t="shared" si="34"/>
        <v>-6.0000000000000001E-3</v>
      </c>
      <c r="S311" s="32">
        <f t="shared" si="35"/>
        <v>-4200</v>
      </c>
      <c r="T311" s="15">
        <f t="shared" si="36"/>
        <v>0</v>
      </c>
      <c r="U311" s="15">
        <f t="shared" si="37"/>
        <v>0</v>
      </c>
      <c r="V311" s="15">
        <f t="shared" si="38"/>
        <v>0</v>
      </c>
      <c r="W311" s="15">
        <f t="shared" si="39"/>
        <v>0</v>
      </c>
    </row>
    <row r="312" spans="1:23" ht="16.75">
      <c r="A312"/>
      <c r="B312"/>
      <c r="C312"/>
      <c r="D312"/>
      <c r="E312"/>
      <c r="F312"/>
      <c r="G312"/>
      <c r="H312"/>
      <c r="I312"/>
      <c r="J312"/>
      <c r="K312"/>
      <c r="L312">
        <f t="shared" si="33"/>
        <v>0</v>
      </c>
      <c r="M312" s="10">
        <v>233</v>
      </c>
      <c r="N312" s="10">
        <f>bar!B306</f>
        <v>4</v>
      </c>
      <c r="O312" s="15">
        <f>bar!E235</f>
        <v>-13.999999999999998</v>
      </c>
      <c r="P312" s="15">
        <f>bar!F235</f>
        <v>19</v>
      </c>
      <c r="Q312" s="10">
        <f>bar!H235</f>
        <v>0</v>
      </c>
      <c r="R312" s="16">
        <f t="shared" si="34"/>
        <v>-6.0000000000000001E-3</v>
      </c>
      <c r="S312" s="32">
        <f t="shared" si="35"/>
        <v>-4200</v>
      </c>
      <c r="T312" s="15">
        <f t="shared" si="36"/>
        <v>0</v>
      </c>
      <c r="U312" s="15">
        <f t="shared" si="37"/>
        <v>0</v>
      </c>
      <c r="V312" s="15">
        <f t="shared" si="38"/>
        <v>0</v>
      </c>
      <c r="W312" s="15">
        <f t="shared" si="39"/>
        <v>0</v>
      </c>
    </row>
    <row r="313" spans="1:23" ht="16.75">
      <c r="A313"/>
      <c r="B313"/>
      <c r="C313"/>
      <c r="D313"/>
      <c r="E313"/>
      <c r="F313"/>
      <c r="G313"/>
      <c r="H313"/>
      <c r="I313"/>
      <c r="J313"/>
      <c r="K313"/>
      <c r="L313">
        <f t="shared" si="33"/>
        <v>0</v>
      </c>
      <c r="M313" s="10">
        <v>234</v>
      </c>
      <c r="N313" s="10">
        <f>bar!B307</f>
        <v>5</v>
      </c>
      <c r="O313" s="15">
        <f>bar!E236</f>
        <v>-13.999999999999998</v>
      </c>
      <c r="P313" s="15">
        <f>bar!F236</f>
        <v>19</v>
      </c>
      <c r="Q313" s="10">
        <f>bar!H236</f>
        <v>0</v>
      </c>
      <c r="R313" s="16">
        <f t="shared" si="34"/>
        <v>-6.0000000000000001E-3</v>
      </c>
      <c r="S313" s="32">
        <f t="shared" si="35"/>
        <v>-4200</v>
      </c>
      <c r="T313" s="15">
        <f t="shared" si="36"/>
        <v>0</v>
      </c>
      <c r="U313" s="15">
        <f t="shared" si="37"/>
        <v>0</v>
      </c>
      <c r="V313" s="15">
        <f t="shared" si="38"/>
        <v>0</v>
      </c>
      <c r="W313" s="15">
        <f t="shared" si="39"/>
        <v>0</v>
      </c>
    </row>
    <row r="314" spans="1:23" ht="16.75">
      <c r="A314"/>
      <c r="B314"/>
      <c r="C314"/>
      <c r="D314"/>
      <c r="E314"/>
      <c r="F314"/>
      <c r="G314"/>
      <c r="H314"/>
      <c r="I314"/>
      <c r="J314"/>
      <c r="K314"/>
      <c r="L314">
        <f t="shared" si="33"/>
        <v>0</v>
      </c>
      <c r="M314" s="10">
        <v>235</v>
      </c>
      <c r="N314" s="10">
        <f>bar!B308</f>
        <v>6</v>
      </c>
      <c r="O314" s="15">
        <f>bar!E237</f>
        <v>-13.999999999999998</v>
      </c>
      <c r="P314" s="15">
        <f>bar!F237</f>
        <v>19</v>
      </c>
      <c r="Q314" s="10">
        <f>bar!H237</f>
        <v>0</v>
      </c>
      <c r="R314" s="16">
        <f t="shared" si="34"/>
        <v>-6.0000000000000001E-3</v>
      </c>
      <c r="S314" s="32">
        <f t="shared" si="35"/>
        <v>-4200</v>
      </c>
      <c r="T314" s="15">
        <f t="shared" si="36"/>
        <v>0</v>
      </c>
      <c r="U314" s="15">
        <f t="shared" si="37"/>
        <v>0</v>
      </c>
      <c r="V314" s="15">
        <f t="shared" si="38"/>
        <v>0</v>
      </c>
      <c r="W314" s="15">
        <f t="shared" si="39"/>
        <v>0</v>
      </c>
    </row>
    <row r="315" spans="1:23" ht="16.75">
      <c r="A315"/>
      <c r="B315"/>
      <c r="C315"/>
      <c r="D315"/>
      <c r="E315"/>
      <c r="F315"/>
      <c r="G315"/>
      <c r="H315"/>
      <c r="I315"/>
      <c r="J315"/>
      <c r="K315"/>
      <c r="L315">
        <f t="shared" si="33"/>
        <v>0</v>
      </c>
      <c r="M315" s="10">
        <v>236</v>
      </c>
      <c r="N315" s="10">
        <f>bar!B309</f>
        <v>7</v>
      </c>
      <c r="O315" s="15">
        <f>bar!E238</f>
        <v>-13.999999999999998</v>
      </c>
      <c r="P315" s="15">
        <f>bar!F238</f>
        <v>19</v>
      </c>
      <c r="Q315" s="10">
        <f>bar!H238</f>
        <v>0</v>
      </c>
      <c r="R315" s="16">
        <f t="shared" si="34"/>
        <v>-6.0000000000000001E-3</v>
      </c>
      <c r="S315" s="32">
        <f t="shared" si="35"/>
        <v>-4200</v>
      </c>
      <c r="T315" s="15">
        <f t="shared" si="36"/>
        <v>0</v>
      </c>
      <c r="U315" s="15">
        <f t="shared" si="37"/>
        <v>0</v>
      </c>
      <c r="V315" s="15">
        <f t="shared" si="38"/>
        <v>0</v>
      </c>
      <c r="W315" s="15">
        <f t="shared" si="39"/>
        <v>0</v>
      </c>
    </row>
    <row r="316" spans="1:23" ht="16.75">
      <c r="A316"/>
      <c r="B316"/>
      <c r="C316"/>
      <c r="D316"/>
      <c r="E316"/>
      <c r="F316"/>
      <c r="G316"/>
      <c r="H316"/>
      <c r="I316"/>
      <c r="J316"/>
      <c r="K316"/>
      <c r="L316">
        <f t="shared" si="33"/>
        <v>0</v>
      </c>
      <c r="M316" s="10">
        <v>237</v>
      </c>
      <c r="N316" s="10">
        <f>bar!B310</f>
        <v>8</v>
      </c>
      <c r="O316" s="15">
        <f>bar!E239</f>
        <v>-13.999999999999998</v>
      </c>
      <c r="P316" s="15">
        <f>bar!F239</f>
        <v>19</v>
      </c>
      <c r="Q316" s="10">
        <f>bar!H239</f>
        <v>0</v>
      </c>
      <c r="R316" s="16">
        <f t="shared" si="34"/>
        <v>-6.0000000000000001E-3</v>
      </c>
      <c r="S316" s="32">
        <f t="shared" si="35"/>
        <v>-4200</v>
      </c>
      <c r="T316" s="15">
        <f t="shared" si="36"/>
        <v>0</v>
      </c>
      <c r="U316" s="15">
        <f t="shared" si="37"/>
        <v>0</v>
      </c>
      <c r="V316" s="15">
        <f t="shared" si="38"/>
        <v>0</v>
      </c>
      <c r="W316" s="15">
        <f t="shared" si="39"/>
        <v>0</v>
      </c>
    </row>
    <row r="317" spans="1:23" ht="16.75">
      <c r="A317"/>
      <c r="B317"/>
      <c r="C317"/>
      <c r="D317"/>
      <c r="E317"/>
      <c r="F317"/>
      <c r="G317"/>
      <c r="H317"/>
      <c r="I317"/>
      <c r="J317"/>
      <c r="K317"/>
      <c r="L317">
        <f t="shared" si="33"/>
        <v>0</v>
      </c>
      <c r="M317" s="10">
        <v>238</v>
      </c>
      <c r="N317" s="10">
        <f>bar!B311</f>
        <v>9</v>
      </c>
      <c r="O317" s="15">
        <f>bar!E240</f>
        <v>-13.999999999999998</v>
      </c>
      <c r="P317" s="15">
        <f>bar!F240</f>
        <v>19</v>
      </c>
      <c r="Q317" s="10">
        <f>bar!H240</f>
        <v>0</v>
      </c>
      <c r="R317" s="16">
        <f t="shared" si="34"/>
        <v>-6.0000000000000001E-3</v>
      </c>
      <c r="S317" s="32">
        <f t="shared" si="35"/>
        <v>-4200</v>
      </c>
      <c r="T317" s="15">
        <f t="shared" si="36"/>
        <v>0</v>
      </c>
      <c r="U317" s="15">
        <f t="shared" si="37"/>
        <v>0</v>
      </c>
      <c r="V317" s="15">
        <f t="shared" si="38"/>
        <v>0</v>
      </c>
      <c r="W317" s="15">
        <f t="shared" si="39"/>
        <v>0</v>
      </c>
    </row>
    <row r="318" spans="1:23" ht="16.75">
      <c r="A318"/>
      <c r="B318"/>
      <c r="C318"/>
      <c r="D318"/>
      <c r="E318"/>
      <c r="F318"/>
      <c r="G318"/>
      <c r="H318"/>
      <c r="I318"/>
      <c r="J318"/>
      <c r="K318"/>
      <c r="L318">
        <f t="shared" si="33"/>
        <v>0</v>
      </c>
      <c r="M318" s="10">
        <v>239</v>
      </c>
      <c r="N318" s="10">
        <f>bar!B312</f>
        <v>10</v>
      </c>
      <c r="O318" s="15">
        <f>bar!E241</f>
        <v>-13.999999999999998</v>
      </c>
      <c r="P318" s="15">
        <f>bar!F241</f>
        <v>19</v>
      </c>
      <c r="Q318" s="10">
        <f>bar!H241</f>
        <v>0</v>
      </c>
      <c r="R318" s="16">
        <f t="shared" si="34"/>
        <v>-6.0000000000000001E-3</v>
      </c>
      <c r="S318" s="32">
        <f t="shared" si="35"/>
        <v>-4200</v>
      </c>
      <c r="T318" s="15">
        <f t="shared" si="36"/>
        <v>0</v>
      </c>
      <c r="U318" s="15">
        <f t="shared" si="37"/>
        <v>0</v>
      </c>
      <c r="V318" s="15">
        <f t="shared" si="38"/>
        <v>0</v>
      </c>
      <c r="W318" s="15">
        <f t="shared" si="39"/>
        <v>0</v>
      </c>
    </row>
    <row r="319" spans="1:23" ht="16.75">
      <c r="A319"/>
      <c r="B319"/>
      <c r="C319"/>
      <c r="D319"/>
      <c r="E319"/>
      <c r="F319"/>
      <c r="G319"/>
      <c r="H319"/>
      <c r="I319"/>
      <c r="J319"/>
      <c r="K319"/>
      <c r="L319">
        <f t="shared" si="33"/>
        <v>0</v>
      </c>
      <c r="M319" s="10">
        <v>240</v>
      </c>
      <c r="N319" s="10">
        <f>bar!B313</f>
        <v>11</v>
      </c>
      <c r="O319" s="15">
        <f>bar!E242</f>
        <v>-13.999999999999998</v>
      </c>
      <c r="P319" s="15">
        <f>bar!F242</f>
        <v>19</v>
      </c>
      <c r="Q319" s="10">
        <f>bar!H242</f>
        <v>0</v>
      </c>
      <c r="R319" s="16">
        <f t="shared" si="34"/>
        <v>-6.0000000000000001E-3</v>
      </c>
      <c r="S319" s="32">
        <f t="shared" si="35"/>
        <v>-4200</v>
      </c>
      <c r="T319" s="15">
        <f t="shared" si="36"/>
        <v>0</v>
      </c>
      <c r="U319" s="15">
        <f t="shared" si="37"/>
        <v>0</v>
      </c>
      <c r="V319" s="15">
        <f t="shared" si="38"/>
        <v>0</v>
      </c>
      <c r="W319" s="15">
        <f t="shared" si="39"/>
        <v>0</v>
      </c>
    </row>
    <row r="320" spans="1:23" ht="16.75">
      <c r="A320"/>
      <c r="B320"/>
      <c r="C320"/>
      <c r="D320"/>
      <c r="E320"/>
      <c r="F320"/>
      <c r="G320"/>
      <c r="H320"/>
      <c r="I320"/>
      <c r="J320"/>
      <c r="K320"/>
      <c r="L320">
        <f t="shared" si="33"/>
        <v>0</v>
      </c>
      <c r="M320" s="10">
        <v>241</v>
      </c>
      <c r="N320" s="10">
        <f>bar!B314</f>
        <v>12</v>
      </c>
      <c r="O320" s="15">
        <f>bar!E243</f>
        <v>-13.999999999999998</v>
      </c>
      <c r="P320" s="15">
        <f>bar!F243</f>
        <v>19</v>
      </c>
      <c r="Q320" s="10">
        <f>bar!H243</f>
        <v>0</v>
      </c>
      <c r="R320" s="16">
        <f t="shared" si="34"/>
        <v>-6.0000000000000001E-3</v>
      </c>
      <c r="S320" s="32">
        <f t="shared" si="35"/>
        <v>-4200</v>
      </c>
      <c r="T320" s="15">
        <f t="shared" si="36"/>
        <v>0</v>
      </c>
      <c r="U320" s="15">
        <f t="shared" si="37"/>
        <v>0</v>
      </c>
      <c r="V320" s="15">
        <f t="shared" si="38"/>
        <v>0</v>
      </c>
      <c r="W320" s="15">
        <f t="shared" si="39"/>
        <v>0</v>
      </c>
    </row>
    <row r="321" spans="1:23" ht="16.75">
      <c r="A321"/>
      <c r="B321"/>
      <c r="C321"/>
      <c r="D321"/>
      <c r="E321"/>
      <c r="F321"/>
      <c r="G321"/>
      <c r="H321"/>
      <c r="I321"/>
      <c r="J321"/>
      <c r="K321"/>
      <c r="L321">
        <f t="shared" si="33"/>
        <v>0</v>
      </c>
      <c r="M321" s="10">
        <v>242</v>
      </c>
      <c r="N321" s="10">
        <f>bar!B315</f>
        <v>13</v>
      </c>
      <c r="O321" s="15">
        <f>bar!E244</f>
        <v>-13.999999999999998</v>
      </c>
      <c r="P321" s="15">
        <f>bar!F244</f>
        <v>19</v>
      </c>
      <c r="Q321" s="10">
        <f>bar!H244</f>
        <v>0</v>
      </c>
      <c r="R321" s="16">
        <f t="shared" si="34"/>
        <v>-6.0000000000000001E-3</v>
      </c>
      <c r="S321" s="32">
        <f t="shared" si="35"/>
        <v>-4200</v>
      </c>
      <c r="T321" s="15">
        <f t="shared" si="36"/>
        <v>0</v>
      </c>
      <c r="U321" s="15">
        <f t="shared" si="37"/>
        <v>0</v>
      </c>
      <c r="V321" s="15">
        <f t="shared" si="38"/>
        <v>0</v>
      </c>
      <c r="W321" s="15">
        <f t="shared" si="39"/>
        <v>0</v>
      </c>
    </row>
    <row r="322" spans="1:23" ht="16.75">
      <c r="A322"/>
      <c r="B322"/>
      <c r="C322"/>
      <c r="D322"/>
      <c r="E322"/>
      <c r="F322"/>
      <c r="G322"/>
      <c r="H322"/>
      <c r="I322"/>
      <c r="J322"/>
      <c r="K322"/>
      <c r="L322">
        <f t="shared" si="33"/>
        <v>0</v>
      </c>
      <c r="M322" s="10">
        <v>243</v>
      </c>
      <c r="N322" s="10">
        <f>bar!B316</f>
        <v>14</v>
      </c>
      <c r="O322" s="15">
        <f>bar!E245</f>
        <v>-13.999999999999998</v>
      </c>
      <c r="P322" s="15">
        <f>bar!F245</f>
        <v>19</v>
      </c>
      <c r="Q322" s="10">
        <f>bar!H245</f>
        <v>0</v>
      </c>
      <c r="R322" s="16">
        <f t="shared" si="34"/>
        <v>-6.0000000000000001E-3</v>
      </c>
      <c r="S322" s="32">
        <f t="shared" si="35"/>
        <v>-4200</v>
      </c>
      <c r="T322" s="15">
        <f t="shared" si="36"/>
        <v>0</v>
      </c>
      <c r="U322" s="15">
        <f t="shared" si="37"/>
        <v>0</v>
      </c>
      <c r="V322" s="15">
        <f t="shared" si="38"/>
        <v>0</v>
      </c>
      <c r="W322" s="15">
        <f t="shared" si="39"/>
        <v>0</v>
      </c>
    </row>
    <row r="323" spans="1:23" ht="16.75">
      <c r="A323"/>
      <c r="B323"/>
      <c r="C323"/>
      <c r="D323"/>
      <c r="E323"/>
      <c r="F323"/>
      <c r="G323"/>
      <c r="H323"/>
      <c r="I323"/>
      <c r="J323"/>
      <c r="K323"/>
      <c r="L323">
        <f t="shared" si="33"/>
        <v>0</v>
      </c>
      <c r="M323" s="10">
        <v>244</v>
      </c>
      <c r="N323" s="10">
        <f>bar!B317</f>
        <v>15</v>
      </c>
      <c r="O323" s="15">
        <f>bar!E246</f>
        <v>-13.999999999999998</v>
      </c>
      <c r="P323" s="15">
        <f>bar!F246</f>
        <v>19</v>
      </c>
      <c r="Q323" s="10">
        <f>bar!H246</f>
        <v>0</v>
      </c>
      <c r="R323" s="16">
        <f t="shared" si="34"/>
        <v>-6.0000000000000001E-3</v>
      </c>
      <c r="S323" s="32">
        <f t="shared" si="35"/>
        <v>-4200</v>
      </c>
      <c r="T323" s="15">
        <f t="shared" si="36"/>
        <v>0</v>
      </c>
      <c r="U323" s="15">
        <f t="shared" si="37"/>
        <v>0</v>
      </c>
      <c r="V323" s="15">
        <f t="shared" si="38"/>
        <v>0</v>
      </c>
      <c r="W323" s="15">
        <f t="shared" si="39"/>
        <v>0</v>
      </c>
    </row>
    <row r="324" spans="1:23" ht="16.75">
      <c r="A324"/>
      <c r="B324"/>
      <c r="C324"/>
      <c r="D324"/>
      <c r="E324"/>
      <c r="F324"/>
      <c r="G324"/>
      <c r="H324"/>
      <c r="I324"/>
      <c r="J324"/>
      <c r="K324"/>
      <c r="L324">
        <f t="shared" si="33"/>
        <v>0</v>
      </c>
      <c r="M324" s="10">
        <v>245</v>
      </c>
      <c r="N324" s="10">
        <f>bar!B318</f>
        <v>16</v>
      </c>
      <c r="O324" s="15">
        <f>bar!E247</f>
        <v>-13.999999999999998</v>
      </c>
      <c r="P324" s="15">
        <f>bar!F247</f>
        <v>19</v>
      </c>
      <c r="Q324" s="10">
        <f>bar!H247</f>
        <v>0</v>
      </c>
      <c r="R324" s="16">
        <f t="shared" si="34"/>
        <v>-6.0000000000000001E-3</v>
      </c>
      <c r="S324" s="32">
        <f t="shared" si="35"/>
        <v>-4200</v>
      </c>
      <c r="T324" s="15">
        <f t="shared" si="36"/>
        <v>0</v>
      </c>
      <c r="U324" s="15">
        <f t="shared" si="37"/>
        <v>0</v>
      </c>
      <c r="V324" s="15">
        <f t="shared" si="38"/>
        <v>0</v>
      </c>
      <c r="W324" s="15">
        <f t="shared" si="39"/>
        <v>0</v>
      </c>
    </row>
    <row r="325" spans="1:23" ht="16.75">
      <c r="A325"/>
      <c r="B325"/>
      <c r="C325"/>
      <c r="D325"/>
      <c r="E325"/>
      <c r="F325"/>
      <c r="G325"/>
      <c r="H325"/>
      <c r="I325"/>
      <c r="J325"/>
      <c r="K325"/>
      <c r="L325">
        <f t="shared" si="33"/>
        <v>0</v>
      </c>
      <c r="M325" s="10">
        <v>246</v>
      </c>
      <c r="N325" s="10">
        <f>bar!B319</f>
        <v>17</v>
      </c>
      <c r="O325" s="15">
        <f>bar!E248</f>
        <v>-13.999999999999998</v>
      </c>
      <c r="P325" s="15">
        <f>bar!F248</f>
        <v>19</v>
      </c>
      <c r="Q325" s="10">
        <f>bar!H248</f>
        <v>0</v>
      </c>
      <c r="R325" s="16">
        <f t="shared" si="34"/>
        <v>-6.0000000000000001E-3</v>
      </c>
      <c r="S325" s="32">
        <f t="shared" si="35"/>
        <v>-4200</v>
      </c>
      <c r="T325" s="15">
        <f t="shared" si="36"/>
        <v>0</v>
      </c>
      <c r="U325" s="15">
        <f t="shared" si="37"/>
        <v>0</v>
      </c>
      <c r="V325" s="15">
        <f t="shared" si="38"/>
        <v>0</v>
      </c>
      <c r="W325" s="15">
        <f t="shared" si="39"/>
        <v>0</v>
      </c>
    </row>
    <row r="326" spans="1:23" ht="16.75">
      <c r="A326"/>
      <c r="B326"/>
      <c r="C326"/>
      <c r="D326"/>
      <c r="E326"/>
      <c r="F326"/>
      <c r="G326"/>
      <c r="H326"/>
      <c r="I326"/>
      <c r="J326"/>
      <c r="K326"/>
      <c r="L326">
        <f t="shared" si="33"/>
        <v>0</v>
      </c>
      <c r="M326" s="10">
        <v>247</v>
      </c>
      <c r="N326" s="10">
        <f>bar!B320</f>
        <v>18</v>
      </c>
      <c r="O326" s="15">
        <f>bar!E249</f>
        <v>-13.999999999999998</v>
      </c>
      <c r="P326" s="15">
        <f>bar!F249</f>
        <v>19</v>
      </c>
      <c r="Q326" s="10">
        <f>bar!H249</f>
        <v>0</v>
      </c>
      <c r="R326" s="16">
        <f t="shared" si="34"/>
        <v>-6.0000000000000001E-3</v>
      </c>
      <c r="S326" s="32">
        <f t="shared" si="35"/>
        <v>-4200</v>
      </c>
      <c r="T326" s="15">
        <f t="shared" si="36"/>
        <v>0</v>
      </c>
      <c r="U326" s="15">
        <f t="shared" si="37"/>
        <v>0</v>
      </c>
      <c r="V326" s="15">
        <f t="shared" si="38"/>
        <v>0</v>
      </c>
      <c r="W326" s="15">
        <f t="shared" si="39"/>
        <v>0</v>
      </c>
    </row>
    <row r="327" spans="1:23" ht="16.75">
      <c r="A327"/>
      <c r="B327"/>
      <c r="C327"/>
      <c r="D327"/>
      <c r="E327"/>
      <c r="F327"/>
      <c r="G327"/>
      <c r="H327"/>
      <c r="I327"/>
      <c r="J327"/>
      <c r="K327"/>
      <c r="L327">
        <f t="shared" si="33"/>
        <v>0</v>
      </c>
      <c r="M327" s="10">
        <v>248</v>
      </c>
      <c r="N327" s="10">
        <f>bar!B321</f>
        <v>19</v>
      </c>
      <c r="O327" s="15">
        <f>bar!E250</f>
        <v>-13.999999999999998</v>
      </c>
      <c r="P327" s="15">
        <f>bar!F250</f>
        <v>19</v>
      </c>
      <c r="Q327" s="10">
        <f>bar!H250</f>
        <v>0</v>
      </c>
      <c r="R327" s="16">
        <f t="shared" si="34"/>
        <v>-6.0000000000000001E-3</v>
      </c>
      <c r="S327" s="32">
        <f t="shared" si="35"/>
        <v>-4200</v>
      </c>
      <c r="T327" s="15">
        <f t="shared" si="36"/>
        <v>0</v>
      </c>
      <c r="U327" s="15">
        <f t="shared" si="37"/>
        <v>0</v>
      </c>
      <c r="V327" s="15">
        <f t="shared" si="38"/>
        <v>0</v>
      </c>
      <c r="W327" s="15">
        <f t="shared" si="39"/>
        <v>0</v>
      </c>
    </row>
    <row r="328" spans="1:23" ht="16.75">
      <c r="A328"/>
      <c r="B328"/>
      <c r="C328"/>
      <c r="D328"/>
      <c r="E328"/>
      <c r="F328"/>
      <c r="G328"/>
      <c r="H328"/>
      <c r="I328"/>
      <c r="J328"/>
      <c r="K328"/>
      <c r="L328">
        <f t="shared" si="33"/>
        <v>0</v>
      </c>
      <c r="M328" s="10">
        <v>249</v>
      </c>
      <c r="N328" s="10">
        <f>bar!B322</f>
        <v>20</v>
      </c>
      <c r="O328" s="15">
        <f>bar!E251</f>
        <v>-13.999999999999998</v>
      </c>
      <c r="P328" s="15">
        <f>bar!F251</f>
        <v>19</v>
      </c>
      <c r="Q328" s="10">
        <f>bar!H251</f>
        <v>0</v>
      </c>
      <c r="R328" s="16">
        <f t="shared" si="34"/>
        <v>-6.0000000000000001E-3</v>
      </c>
      <c r="S328" s="32">
        <f t="shared" si="35"/>
        <v>-4200</v>
      </c>
      <c r="T328" s="15">
        <f t="shared" si="36"/>
        <v>0</v>
      </c>
      <c r="U328" s="15">
        <f t="shared" si="37"/>
        <v>0</v>
      </c>
      <c r="V328" s="15">
        <f t="shared" si="38"/>
        <v>0</v>
      </c>
      <c r="W328" s="15">
        <f t="shared" si="39"/>
        <v>0</v>
      </c>
    </row>
    <row r="329" spans="1:23" ht="16.75">
      <c r="A329"/>
      <c r="B329"/>
      <c r="C329"/>
      <c r="D329"/>
      <c r="E329"/>
      <c r="F329"/>
      <c r="G329"/>
      <c r="H329"/>
      <c r="I329"/>
      <c r="J329"/>
      <c r="K329"/>
      <c r="L329">
        <f t="shared" si="33"/>
        <v>0</v>
      </c>
      <c r="M329" s="10">
        <v>250</v>
      </c>
      <c r="N329" s="10">
        <f>bar!B323</f>
        <v>1</v>
      </c>
      <c r="O329" s="15">
        <f>bar!E252</f>
        <v>-13.999999999999998</v>
      </c>
      <c r="P329" s="15">
        <f>bar!F252</f>
        <v>19</v>
      </c>
      <c r="Q329" s="10">
        <f>bar!H252</f>
        <v>0</v>
      </c>
      <c r="R329" s="16">
        <f t="shared" si="34"/>
        <v>-6.0000000000000001E-3</v>
      </c>
      <c r="S329" s="32">
        <f t="shared" si="35"/>
        <v>-4200</v>
      </c>
      <c r="T329" s="15">
        <f t="shared" si="36"/>
        <v>0</v>
      </c>
      <c r="U329" s="15">
        <f t="shared" si="37"/>
        <v>0</v>
      </c>
      <c r="V329" s="15">
        <f t="shared" si="38"/>
        <v>0</v>
      </c>
      <c r="W329" s="15">
        <f t="shared" si="39"/>
        <v>0</v>
      </c>
    </row>
    <row r="330" spans="1:23" ht="16.75">
      <c r="A330"/>
      <c r="B330"/>
      <c r="C330"/>
      <c r="D330"/>
      <c r="E330"/>
      <c r="F330"/>
      <c r="G330"/>
      <c r="H330"/>
      <c r="I330"/>
      <c r="J330"/>
      <c r="K330"/>
      <c r="L330">
        <f t="shared" si="33"/>
        <v>0</v>
      </c>
      <c r="M330" s="10">
        <v>251</v>
      </c>
      <c r="N330" s="10">
        <f>bar!B324</f>
        <v>2</v>
      </c>
      <c r="O330" s="15">
        <f>bar!E253</f>
        <v>-13.999999999999998</v>
      </c>
      <c r="P330" s="15">
        <f>bar!F253</f>
        <v>19</v>
      </c>
      <c r="Q330" s="10">
        <f>bar!H253</f>
        <v>0</v>
      </c>
      <c r="R330" s="16">
        <f t="shared" si="34"/>
        <v>-6.0000000000000001E-3</v>
      </c>
      <c r="S330" s="32">
        <f t="shared" si="35"/>
        <v>-4200</v>
      </c>
      <c r="T330" s="15">
        <f t="shared" si="36"/>
        <v>0</v>
      </c>
      <c r="U330" s="15">
        <f t="shared" si="37"/>
        <v>0</v>
      </c>
      <c r="V330" s="15">
        <f t="shared" si="38"/>
        <v>0</v>
      </c>
      <c r="W330" s="15">
        <f t="shared" si="39"/>
        <v>0</v>
      </c>
    </row>
    <row r="331" spans="1:23" ht="16.75">
      <c r="A331"/>
      <c r="B331"/>
      <c r="C331"/>
      <c r="D331"/>
      <c r="E331"/>
      <c r="F331"/>
      <c r="G331"/>
      <c r="H331"/>
      <c r="I331"/>
      <c r="J331"/>
      <c r="K331"/>
      <c r="L331">
        <f t="shared" si="33"/>
        <v>0</v>
      </c>
      <c r="M331" s="10">
        <v>252</v>
      </c>
      <c r="N331" s="10">
        <f>bar!B325</f>
        <v>3</v>
      </c>
      <c r="O331" s="15">
        <f>bar!E254</f>
        <v>-13.999999999999998</v>
      </c>
      <c r="P331" s="15">
        <f>bar!F254</f>
        <v>19</v>
      </c>
      <c r="Q331" s="10">
        <f>bar!H254</f>
        <v>0</v>
      </c>
      <c r="R331" s="16">
        <f t="shared" si="34"/>
        <v>-6.0000000000000001E-3</v>
      </c>
      <c r="S331" s="32">
        <f t="shared" si="35"/>
        <v>-4200</v>
      </c>
      <c r="T331" s="15">
        <f t="shared" si="36"/>
        <v>0</v>
      </c>
      <c r="U331" s="15">
        <f t="shared" si="37"/>
        <v>0</v>
      </c>
      <c r="V331" s="15">
        <f t="shared" si="38"/>
        <v>0</v>
      </c>
      <c r="W331" s="15">
        <f t="shared" si="39"/>
        <v>0</v>
      </c>
    </row>
    <row r="332" spans="1:23" ht="16.75">
      <c r="A332"/>
      <c r="B332"/>
      <c r="C332"/>
      <c r="D332"/>
      <c r="E332"/>
      <c r="F332"/>
      <c r="G332"/>
      <c r="H332"/>
      <c r="I332"/>
      <c r="J332"/>
      <c r="K332"/>
      <c r="L332">
        <f t="shared" si="33"/>
        <v>0</v>
      </c>
      <c r="M332" s="10">
        <v>253</v>
      </c>
      <c r="N332" s="10">
        <f>bar!B326</f>
        <v>4</v>
      </c>
      <c r="O332" s="15">
        <f>bar!E255</f>
        <v>-13.999999999999998</v>
      </c>
      <c r="P332" s="15">
        <f>bar!F255</f>
        <v>19</v>
      </c>
      <c r="Q332" s="10">
        <f>bar!H255</f>
        <v>0</v>
      </c>
      <c r="R332" s="16">
        <f t="shared" si="34"/>
        <v>-6.0000000000000001E-3</v>
      </c>
      <c r="S332" s="32">
        <f t="shared" si="35"/>
        <v>-4200</v>
      </c>
      <c r="T332" s="15">
        <f t="shared" si="36"/>
        <v>0</v>
      </c>
      <c r="U332" s="15">
        <f t="shared" si="37"/>
        <v>0</v>
      </c>
      <c r="V332" s="15">
        <f t="shared" si="38"/>
        <v>0</v>
      </c>
      <c r="W332" s="15">
        <f t="shared" si="39"/>
        <v>0</v>
      </c>
    </row>
    <row r="333" spans="1:23" ht="16.75">
      <c r="A333"/>
      <c r="B333"/>
      <c r="C333"/>
      <c r="D333"/>
      <c r="E333"/>
      <c r="F333"/>
      <c r="G333"/>
      <c r="H333"/>
      <c r="I333"/>
      <c r="J333"/>
      <c r="K333"/>
      <c r="L333">
        <f t="shared" si="33"/>
        <v>0</v>
      </c>
      <c r="M333" s="10">
        <v>254</v>
      </c>
      <c r="N333" s="10">
        <f>bar!B327</f>
        <v>5</v>
      </c>
      <c r="O333" s="15">
        <f>bar!E256</f>
        <v>-13.999999999999998</v>
      </c>
      <c r="P333" s="15">
        <f>bar!F256</f>
        <v>19</v>
      </c>
      <c r="Q333" s="10">
        <f>bar!H256</f>
        <v>0</v>
      </c>
      <c r="R333" s="16">
        <f t="shared" si="34"/>
        <v>-6.0000000000000001E-3</v>
      </c>
      <c r="S333" s="32">
        <f t="shared" si="35"/>
        <v>-4200</v>
      </c>
      <c r="T333" s="15">
        <f t="shared" si="36"/>
        <v>0</v>
      </c>
      <c r="U333" s="15">
        <f t="shared" si="37"/>
        <v>0</v>
      </c>
      <c r="V333" s="15">
        <f t="shared" si="38"/>
        <v>0</v>
      </c>
      <c r="W333" s="15">
        <f t="shared" si="39"/>
        <v>0</v>
      </c>
    </row>
    <row r="334" spans="1:23" ht="16.75">
      <c r="A334"/>
      <c r="B334"/>
      <c r="C334"/>
      <c r="D334"/>
      <c r="E334"/>
      <c r="F334"/>
      <c r="G334"/>
      <c r="H334"/>
      <c r="I334"/>
      <c r="J334"/>
      <c r="K334"/>
      <c r="L334">
        <f t="shared" si="33"/>
        <v>0</v>
      </c>
      <c r="M334" s="10">
        <v>255</v>
      </c>
      <c r="N334" s="10">
        <f>bar!B328</f>
        <v>6</v>
      </c>
      <c r="O334" s="15">
        <f>bar!E257</f>
        <v>-13.999999999999998</v>
      </c>
      <c r="P334" s="15">
        <f>bar!F257</f>
        <v>19</v>
      </c>
      <c r="Q334" s="10">
        <f>bar!H257</f>
        <v>0</v>
      </c>
      <c r="R334" s="16">
        <f t="shared" si="34"/>
        <v>-6.0000000000000001E-3</v>
      </c>
      <c r="S334" s="32">
        <f t="shared" si="35"/>
        <v>-4200</v>
      </c>
      <c r="T334" s="15">
        <f t="shared" si="36"/>
        <v>0</v>
      </c>
      <c r="U334" s="15">
        <f t="shared" si="37"/>
        <v>0</v>
      </c>
      <c r="V334" s="15">
        <f t="shared" si="38"/>
        <v>0</v>
      </c>
      <c r="W334" s="15">
        <f t="shared" si="39"/>
        <v>0</v>
      </c>
    </row>
    <row r="335" spans="1:23" ht="16.75">
      <c r="A335"/>
      <c r="B335"/>
      <c r="C335"/>
      <c r="D335"/>
      <c r="E335"/>
      <c r="F335"/>
      <c r="G335"/>
      <c r="H335"/>
      <c r="I335"/>
      <c r="J335"/>
      <c r="K335"/>
      <c r="L335">
        <f t="shared" si="33"/>
        <v>0</v>
      </c>
      <c r="M335" s="10">
        <v>256</v>
      </c>
      <c r="N335" s="10">
        <f>bar!B329</f>
        <v>7</v>
      </c>
      <c r="O335" s="15">
        <f>bar!E258</f>
        <v>-13.999999999999998</v>
      </c>
      <c r="P335" s="15">
        <f>bar!F258</f>
        <v>19</v>
      </c>
      <c r="Q335" s="10">
        <f>bar!H258</f>
        <v>0</v>
      </c>
      <c r="R335" s="16">
        <f t="shared" si="34"/>
        <v>-6.0000000000000001E-3</v>
      </c>
      <c r="S335" s="32">
        <f t="shared" si="35"/>
        <v>-4200</v>
      </c>
      <c r="T335" s="15">
        <f t="shared" si="36"/>
        <v>0</v>
      </c>
      <c r="U335" s="15">
        <f t="shared" si="37"/>
        <v>0</v>
      </c>
      <c r="V335" s="15">
        <f t="shared" si="38"/>
        <v>0</v>
      </c>
      <c r="W335" s="15">
        <f t="shared" si="39"/>
        <v>0</v>
      </c>
    </row>
    <row r="336" spans="1:23" ht="16.75">
      <c r="A336"/>
      <c r="B336"/>
      <c r="C336"/>
      <c r="D336"/>
      <c r="E336"/>
      <c r="F336"/>
      <c r="G336"/>
      <c r="H336"/>
      <c r="I336"/>
      <c r="J336"/>
      <c r="K336"/>
      <c r="L336">
        <f t="shared" si="33"/>
        <v>0</v>
      </c>
      <c r="M336" s="10">
        <v>257</v>
      </c>
      <c r="N336" s="10">
        <f>bar!B330</f>
        <v>8</v>
      </c>
      <c r="O336" s="15">
        <f>bar!E259</f>
        <v>-13.999999999999998</v>
      </c>
      <c r="P336" s="15">
        <f>bar!F259</f>
        <v>19</v>
      </c>
      <c r="Q336" s="10">
        <f>bar!H259</f>
        <v>0</v>
      </c>
      <c r="R336" s="16">
        <f t="shared" si="34"/>
        <v>-6.0000000000000001E-3</v>
      </c>
      <c r="S336" s="32">
        <f t="shared" si="35"/>
        <v>-4200</v>
      </c>
      <c r="T336" s="15">
        <f t="shared" si="36"/>
        <v>0</v>
      </c>
      <c r="U336" s="15">
        <f t="shared" si="37"/>
        <v>0</v>
      </c>
      <c r="V336" s="15">
        <f t="shared" si="38"/>
        <v>0</v>
      </c>
      <c r="W336" s="15">
        <f t="shared" si="39"/>
        <v>0</v>
      </c>
    </row>
    <row r="337" spans="1:23" ht="16.75">
      <c r="A337"/>
      <c r="B337"/>
      <c r="C337"/>
      <c r="D337"/>
      <c r="E337"/>
      <c r="F337"/>
      <c r="G337"/>
      <c r="H337"/>
      <c r="I337"/>
      <c r="J337"/>
      <c r="K337"/>
      <c r="L337">
        <f t="shared" ref="L337:L400" si="40">IF(Q337=0,0,IF(P337&gt;$B$20,Q337,0))</f>
        <v>0</v>
      </c>
      <c r="M337" s="10">
        <v>258</v>
      </c>
      <c r="N337" s="10">
        <f>bar!B331</f>
        <v>9</v>
      </c>
      <c r="O337" s="15">
        <f>bar!E260</f>
        <v>-13.999999999999998</v>
      </c>
      <c r="P337" s="15">
        <f>bar!F260</f>
        <v>19</v>
      </c>
      <c r="Q337" s="10">
        <f>bar!H260</f>
        <v>0</v>
      </c>
      <c r="R337" s="16">
        <f t="shared" ref="R337:R400" si="41">IF($B$2=1,-0.006,IF($D$83=0,$C$83,(P337-$E$83)*$D$83))</f>
        <v>-6.0000000000000001E-3</v>
      </c>
      <c r="S337" s="32">
        <f t="shared" ref="S337:S400" si="42">IF(R337&lt;0,-1*IF(ABS(R337)&gt;$N$75,$M$75,$M$75*ABS(R337)/$N$75),IF(ABS(R337)&gt;$N$75,$M$75,$M$75*ABS(R337)/$N$75))</f>
        <v>-4200</v>
      </c>
      <c r="T337" s="15">
        <f t="shared" ref="T337:T400" si="43">IF(R337&lt;0,0,Q337*S337)/1000</f>
        <v>0</v>
      </c>
      <c r="U337" s="15">
        <f t="shared" ref="U337:U400" si="44">IF(R337&gt;0,0,Q337*S337)/1000</f>
        <v>0</v>
      </c>
      <c r="V337" s="15">
        <f t="shared" ref="V337:V400" si="45">T337*P337/100</f>
        <v>0</v>
      </c>
      <c r="W337" s="15">
        <f t="shared" ref="W337:W400" si="46">U337*P337/100</f>
        <v>0</v>
      </c>
    </row>
    <row r="338" spans="1:23" ht="16.75">
      <c r="A338"/>
      <c r="B338"/>
      <c r="C338"/>
      <c r="D338"/>
      <c r="E338"/>
      <c r="F338"/>
      <c r="G338"/>
      <c r="H338"/>
      <c r="I338"/>
      <c r="J338"/>
      <c r="K338"/>
      <c r="L338">
        <f t="shared" si="40"/>
        <v>0</v>
      </c>
      <c r="M338" s="10">
        <v>259</v>
      </c>
      <c r="N338" s="10">
        <f>bar!B332</f>
        <v>10</v>
      </c>
      <c r="O338" s="15">
        <f>bar!E261</f>
        <v>-13.999999999999998</v>
      </c>
      <c r="P338" s="15">
        <f>bar!F261</f>
        <v>19</v>
      </c>
      <c r="Q338" s="10">
        <f>bar!H261</f>
        <v>0</v>
      </c>
      <c r="R338" s="16">
        <f t="shared" si="41"/>
        <v>-6.0000000000000001E-3</v>
      </c>
      <c r="S338" s="32">
        <f t="shared" si="42"/>
        <v>-4200</v>
      </c>
      <c r="T338" s="15">
        <f t="shared" si="43"/>
        <v>0</v>
      </c>
      <c r="U338" s="15">
        <f t="shared" si="44"/>
        <v>0</v>
      </c>
      <c r="V338" s="15">
        <f t="shared" si="45"/>
        <v>0</v>
      </c>
      <c r="W338" s="15">
        <f t="shared" si="46"/>
        <v>0</v>
      </c>
    </row>
    <row r="339" spans="1:23" ht="16.75">
      <c r="A339"/>
      <c r="B339"/>
      <c r="C339"/>
      <c r="D339"/>
      <c r="E339"/>
      <c r="F339"/>
      <c r="G339"/>
      <c r="H339"/>
      <c r="I339"/>
      <c r="J339"/>
      <c r="K339"/>
      <c r="L339">
        <f t="shared" si="40"/>
        <v>0</v>
      </c>
      <c r="M339" s="10">
        <v>260</v>
      </c>
      <c r="N339" s="10">
        <f>bar!B333</f>
        <v>11</v>
      </c>
      <c r="O339" s="15">
        <f>bar!E262</f>
        <v>-13.999999999999998</v>
      </c>
      <c r="P339" s="15">
        <f>bar!F262</f>
        <v>19</v>
      </c>
      <c r="Q339" s="10">
        <f>bar!H262</f>
        <v>0</v>
      </c>
      <c r="R339" s="16">
        <f t="shared" si="41"/>
        <v>-6.0000000000000001E-3</v>
      </c>
      <c r="S339" s="32">
        <f t="shared" si="42"/>
        <v>-4200</v>
      </c>
      <c r="T339" s="15">
        <f t="shared" si="43"/>
        <v>0</v>
      </c>
      <c r="U339" s="15">
        <f t="shared" si="44"/>
        <v>0</v>
      </c>
      <c r="V339" s="15">
        <f t="shared" si="45"/>
        <v>0</v>
      </c>
      <c r="W339" s="15">
        <f t="shared" si="46"/>
        <v>0</v>
      </c>
    </row>
    <row r="340" spans="1:23" ht="16.75">
      <c r="A340"/>
      <c r="B340"/>
      <c r="C340"/>
      <c r="D340"/>
      <c r="E340"/>
      <c r="F340"/>
      <c r="G340"/>
      <c r="H340"/>
      <c r="I340"/>
      <c r="J340"/>
      <c r="K340"/>
      <c r="L340">
        <f t="shared" si="40"/>
        <v>0</v>
      </c>
      <c r="M340" s="10">
        <v>261</v>
      </c>
      <c r="N340" s="10">
        <f>bar!B334</f>
        <v>12</v>
      </c>
      <c r="O340" s="15">
        <f>bar!E263</f>
        <v>-13.999999999999998</v>
      </c>
      <c r="P340" s="15">
        <f>bar!F263</f>
        <v>19</v>
      </c>
      <c r="Q340" s="10">
        <f>bar!H263</f>
        <v>0</v>
      </c>
      <c r="R340" s="16">
        <f t="shared" si="41"/>
        <v>-6.0000000000000001E-3</v>
      </c>
      <c r="S340" s="32">
        <f t="shared" si="42"/>
        <v>-4200</v>
      </c>
      <c r="T340" s="15">
        <f t="shared" si="43"/>
        <v>0</v>
      </c>
      <c r="U340" s="15">
        <f t="shared" si="44"/>
        <v>0</v>
      </c>
      <c r="V340" s="15">
        <f t="shared" si="45"/>
        <v>0</v>
      </c>
      <c r="W340" s="15">
        <f t="shared" si="46"/>
        <v>0</v>
      </c>
    </row>
    <row r="341" spans="1:23" ht="16.75">
      <c r="A341"/>
      <c r="B341"/>
      <c r="C341"/>
      <c r="D341"/>
      <c r="E341"/>
      <c r="F341"/>
      <c r="G341"/>
      <c r="H341"/>
      <c r="I341"/>
      <c r="J341"/>
      <c r="K341"/>
      <c r="L341">
        <f t="shared" si="40"/>
        <v>0</v>
      </c>
      <c r="M341" s="10">
        <v>262</v>
      </c>
      <c r="N341" s="10">
        <f>bar!B335</f>
        <v>13</v>
      </c>
      <c r="O341" s="15">
        <f>bar!E264</f>
        <v>-13.999999999999998</v>
      </c>
      <c r="P341" s="15">
        <f>bar!F264</f>
        <v>19</v>
      </c>
      <c r="Q341" s="10">
        <f>bar!H264</f>
        <v>0</v>
      </c>
      <c r="R341" s="16">
        <f t="shared" si="41"/>
        <v>-6.0000000000000001E-3</v>
      </c>
      <c r="S341" s="32">
        <f t="shared" si="42"/>
        <v>-4200</v>
      </c>
      <c r="T341" s="15">
        <f t="shared" si="43"/>
        <v>0</v>
      </c>
      <c r="U341" s="15">
        <f t="shared" si="44"/>
        <v>0</v>
      </c>
      <c r="V341" s="15">
        <f t="shared" si="45"/>
        <v>0</v>
      </c>
      <c r="W341" s="15">
        <f t="shared" si="46"/>
        <v>0</v>
      </c>
    </row>
    <row r="342" spans="1:23" ht="16.75">
      <c r="A342"/>
      <c r="B342"/>
      <c r="C342"/>
      <c r="D342"/>
      <c r="E342"/>
      <c r="F342"/>
      <c r="G342"/>
      <c r="H342"/>
      <c r="I342"/>
      <c r="J342"/>
      <c r="K342"/>
      <c r="L342">
        <f t="shared" si="40"/>
        <v>0</v>
      </c>
      <c r="M342" s="10">
        <v>263</v>
      </c>
      <c r="N342" s="10">
        <f>bar!B336</f>
        <v>14</v>
      </c>
      <c r="O342" s="15">
        <f>bar!E265</f>
        <v>-13.999999999999998</v>
      </c>
      <c r="P342" s="15">
        <f>bar!F265</f>
        <v>19</v>
      </c>
      <c r="Q342" s="10">
        <f>bar!H265</f>
        <v>0</v>
      </c>
      <c r="R342" s="16">
        <f t="shared" si="41"/>
        <v>-6.0000000000000001E-3</v>
      </c>
      <c r="S342" s="32">
        <f t="shared" si="42"/>
        <v>-4200</v>
      </c>
      <c r="T342" s="15">
        <f t="shared" si="43"/>
        <v>0</v>
      </c>
      <c r="U342" s="15">
        <f t="shared" si="44"/>
        <v>0</v>
      </c>
      <c r="V342" s="15">
        <f t="shared" si="45"/>
        <v>0</v>
      </c>
      <c r="W342" s="15">
        <f t="shared" si="46"/>
        <v>0</v>
      </c>
    </row>
    <row r="343" spans="1:23" ht="16.75">
      <c r="A343"/>
      <c r="B343"/>
      <c r="C343"/>
      <c r="D343"/>
      <c r="E343"/>
      <c r="F343"/>
      <c r="G343"/>
      <c r="H343"/>
      <c r="I343"/>
      <c r="J343"/>
      <c r="K343"/>
      <c r="L343">
        <f t="shared" si="40"/>
        <v>0</v>
      </c>
      <c r="M343" s="10">
        <v>264</v>
      </c>
      <c r="N343" s="10">
        <f>bar!B337</f>
        <v>15</v>
      </c>
      <c r="O343" s="15">
        <f>bar!E266</f>
        <v>-13.999999999999998</v>
      </c>
      <c r="P343" s="15">
        <f>bar!F266</f>
        <v>19</v>
      </c>
      <c r="Q343" s="10">
        <f>bar!H266</f>
        <v>0</v>
      </c>
      <c r="R343" s="16">
        <f t="shared" si="41"/>
        <v>-6.0000000000000001E-3</v>
      </c>
      <c r="S343" s="32">
        <f t="shared" si="42"/>
        <v>-4200</v>
      </c>
      <c r="T343" s="15">
        <f t="shared" si="43"/>
        <v>0</v>
      </c>
      <c r="U343" s="15">
        <f t="shared" si="44"/>
        <v>0</v>
      </c>
      <c r="V343" s="15">
        <f t="shared" si="45"/>
        <v>0</v>
      </c>
      <c r="W343" s="15">
        <f t="shared" si="46"/>
        <v>0</v>
      </c>
    </row>
    <row r="344" spans="1:23" ht="16.75">
      <c r="A344"/>
      <c r="B344"/>
      <c r="C344"/>
      <c r="D344"/>
      <c r="E344"/>
      <c r="F344"/>
      <c r="G344"/>
      <c r="H344"/>
      <c r="I344"/>
      <c r="J344"/>
      <c r="K344"/>
      <c r="L344">
        <f t="shared" si="40"/>
        <v>0</v>
      </c>
      <c r="M344" s="10">
        <v>265</v>
      </c>
      <c r="N344" s="10">
        <f>bar!B338</f>
        <v>16</v>
      </c>
      <c r="O344" s="15">
        <f>bar!E267</f>
        <v>-13.999999999999998</v>
      </c>
      <c r="P344" s="15">
        <f>bar!F267</f>
        <v>19</v>
      </c>
      <c r="Q344" s="10">
        <f>bar!H267</f>
        <v>0</v>
      </c>
      <c r="R344" s="16">
        <f t="shared" si="41"/>
        <v>-6.0000000000000001E-3</v>
      </c>
      <c r="S344" s="32">
        <f t="shared" si="42"/>
        <v>-4200</v>
      </c>
      <c r="T344" s="15">
        <f t="shared" si="43"/>
        <v>0</v>
      </c>
      <c r="U344" s="15">
        <f t="shared" si="44"/>
        <v>0</v>
      </c>
      <c r="V344" s="15">
        <f t="shared" si="45"/>
        <v>0</v>
      </c>
      <c r="W344" s="15">
        <f t="shared" si="46"/>
        <v>0</v>
      </c>
    </row>
    <row r="345" spans="1:23" ht="16.75">
      <c r="A345"/>
      <c r="B345"/>
      <c r="C345"/>
      <c r="D345"/>
      <c r="E345"/>
      <c r="F345"/>
      <c r="G345"/>
      <c r="H345"/>
      <c r="I345"/>
      <c r="J345"/>
      <c r="K345"/>
      <c r="L345">
        <f t="shared" si="40"/>
        <v>0</v>
      </c>
      <c r="M345" s="10">
        <v>266</v>
      </c>
      <c r="N345" s="10">
        <f>bar!B339</f>
        <v>17</v>
      </c>
      <c r="O345" s="15">
        <f>bar!E268</f>
        <v>-13.999999999999998</v>
      </c>
      <c r="P345" s="15">
        <f>bar!F268</f>
        <v>19</v>
      </c>
      <c r="Q345" s="10">
        <f>bar!H268</f>
        <v>0</v>
      </c>
      <c r="R345" s="16">
        <f t="shared" si="41"/>
        <v>-6.0000000000000001E-3</v>
      </c>
      <c r="S345" s="32">
        <f t="shared" si="42"/>
        <v>-4200</v>
      </c>
      <c r="T345" s="15">
        <f t="shared" si="43"/>
        <v>0</v>
      </c>
      <c r="U345" s="15">
        <f t="shared" si="44"/>
        <v>0</v>
      </c>
      <c r="V345" s="15">
        <f t="shared" si="45"/>
        <v>0</v>
      </c>
      <c r="W345" s="15">
        <f t="shared" si="46"/>
        <v>0</v>
      </c>
    </row>
    <row r="346" spans="1:23" ht="16.75">
      <c r="A346"/>
      <c r="B346"/>
      <c r="C346"/>
      <c r="D346"/>
      <c r="E346"/>
      <c r="F346"/>
      <c r="G346"/>
      <c r="H346"/>
      <c r="I346"/>
      <c r="J346"/>
      <c r="K346"/>
      <c r="L346">
        <f t="shared" si="40"/>
        <v>0</v>
      </c>
      <c r="M346" s="10">
        <v>267</v>
      </c>
      <c r="N346" s="10">
        <f>bar!B340</f>
        <v>18</v>
      </c>
      <c r="O346" s="15">
        <f>bar!E269</f>
        <v>-13.999999999999998</v>
      </c>
      <c r="P346" s="15">
        <f>bar!F269</f>
        <v>19</v>
      </c>
      <c r="Q346" s="10">
        <f>bar!H269</f>
        <v>0</v>
      </c>
      <c r="R346" s="16">
        <f t="shared" si="41"/>
        <v>-6.0000000000000001E-3</v>
      </c>
      <c r="S346" s="32">
        <f t="shared" si="42"/>
        <v>-4200</v>
      </c>
      <c r="T346" s="15">
        <f t="shared" si="43"/>
        <v>0</v>
      </c>
      <c r="U346" s="15">
        <f t="shared" si="44"/>
        <v>0</v>
      </c>
      <c r="V346" s="15">
        <f t="shared" si="45"/>
        <v>0</v>
      </c>
      <c r="W346" s="15">
        <f t="shared" si="46"/>
        <v>0</v>
      </c>
    </row>
    <row r="347" spans="1:23" ht="16.75">
      <c r="A347"/>
      <c r="B347"/>
      <c r="C347"/>
      <c r="D347"/>
      <c r="E347"/>
      <c r="F347"/>
      <c r="G347"/>
      <c r="H347"/>
      <c r="I347"/>
      <c r="J347"/>
      <c r="K347"/>
      <c r="L347">
        <f t="shared" si="40"/>
        <v>0</v>
      </c>
      <c r="M347" s="10">
        <v>268</v>
      </c>
      <c r="N347" s="10">
        <f>bar!B341</f>
        <v>19</v>
      </c>
      <c r="O347" s="15">
        <f>bar!E270</f>
        <v>-13.999999999999998</v>
      </c>
      <c r="P347" s="15">
        <f>bar!F270</f>
        <v>19</v>
      </c>
      <c r="Q347" s="10">
        <f>bar!H270</f>
        <v>0</v>
      </c>
      <c r="R347" s="16">
        <f t="shared" si="41"/>
        <v>-6.0000000000000001E-3</v>
      </c>
      <c r="S347" s="32">
        <f t="shared" si="42"/>
        <v>-4200</v>
      </c>
      <c r="T347" s="15">
        <f t="shared" si="43"/>
        <v>0</v>
      </c>
      <c r="U347" s="15">
        <f t="shared" si="44"/>
        <v>0</v>
      </c>
      <c r="V347" s="15">
        <f t="shared" si="45"/>
        <v>0</v>
      </c>
      <c r="W347" s="15">
        <f t="shared" si="46"/>
        <v>0</v>
      </c>
    </row>
    <row r="348" spans="1:23" ht="16.75">
      <c r="A348"/>
      <c r="B348"/>
      <c r="C348"/>
      <c r="D348"/>
      <c r="E348"/>
      <c r="F348"/>
      <c r="G348"/>
      <c r="H348"/>
      <c r="I348"/>
      <c r="J348"/>
      <c r="K348"/>
      <c r="L348">
        <f t="shared" si="40"/>
        <v>0</v>
      </c>
      <c r="M348" s="10">
        <v>269</v>
      </c>
      <c r="N348" s="10">
        <f>bar!B342</f>
        <v>20</v>
      </c>
      <c r="O348" s="15">
        <f>bar!E271</f>
        <v>-13.999999999999998</v>
      </c>
      <c r="P348" s="15">
        <f>bar!F271</f>
        <v>19</v>
      </c>
      <c r="Q348" s="10">
        <f>bar!H271</f>
        <v>0</v>
      </c>
      <c r="R348" s="16">
        <f t="shared" si="41"/>
        <v>-6.0000000000000001E-3</v>
      </c>
      <c r="S348" s="32">
        <f t="shared" si="42"/>
        <v>-4200</v>
      </c>
      <c r="T348" s="15">
        <f t="shared" si="43"/>
        <v>0</v>
      </c>
      <c r="U348" s="15">
        <f t="shared" si="44"/>
        <v>0</v>
      </c>
      <c r="V348" s="15">
        <f t="shared" si="45"/>
        <v>0</v>
      </c>
      <c r="W348" s="15">
        <f t="shared" si="46"/>
        <v>0</v>
      </c>
    </row>
    <row r="349" spans="1:23" ht="16.75">
      <c r="A349"/>
      <c r="B349"/>
      <c r="C349"/>
      <c r="D349"/>
      <c r="E349"/>
      <c r="F349"/>
      <c r="G349"/>
      <c r="H349"/>
      <c r="I349"/>
      <c r="J349"/>
      <c r="K349"/>
      <c r="L349">
        <f t="shared" si="40"/>
        <v>0</v>
      </c>
      <c r="M349" s="10">
        <v>270</v>
      </c>
      <c r="N349" s="10">
        <f>bar!B343</f>
        <v>1</v>
      </c>
      <c r="O349" s="15">
        <f>bar!E272</f>
        <v>-13.999999999999998</v>
      </c>
      <c r="P349" s="15">
        <f>bar!F272</f>
        <v>19</v>
      </c>
      <c r="Q349" s="10">
        <f>bar!H272</f>
        <v>0</v>
      </c>
      <c r="R349" s="16">
        <f t="shared" si="41"/>
        <v>-6.0000000000000001E-3</v>
      </c>
      <c r="S349" s="32">
        <f t="shared" si="42"/>
        <v>-4200</v>
      </c>
      <c r="T349" s="15">
        <f t="shared" si="43"/>
        <v>0</v>
      </c>
      <c r="U349" s="15">
        <f t="shared" si="44"/>
        <v>0</v>
      </c>
      <c r="V349" s="15">
        <f t="shared" si="45"/>
        <v>0</v>
      </c>
      <c r="W349" s="15">
        <f t="shared" si="46"/>
        <v>0</v>
      </c>
    </row>
    <row r="350" spans="1:23" ht="16.75">
      <c r="A350"/>
      <c r="B350"/>
      <c r="C350"/>
      <c r="D350"/>
      <c r="E350"/>
      <c r="F350"/>
      <c r="G350"/>
      <c r="H350"/>
      <c r="I350"/>
      <c r="J350"/>
      <c r="K350"/>
      <c r="L350">
        <f t="shared" si="40"/>
        <v>0</v>
      </c>
      <c r="M350" s="10">
        <v>271</v>
      </c>
      <c r="N350" s="10">
        <f>bar!B344</f>
        <v>2</v>
      </c>
      <c r="O350" s="15">
        <f>bar!E273</f>
        <v>-13.999999999999998</v>
      </c>
      <c r="P350" s="15">
        <f>bar!F273</f>
        <v>19</v>
      </c>
      <c r="Q350" s="10">
        <f>bar!H273</f>
        <v>0</v>
      </c>
      <c r="R350" s="16">
        <f t="shared" si="41"/>
        <v>-6.0000000000000001E-3</v>
      </c>
      <c r="S350" s="32">
        <f t="shared" si="42"/>
        <v>-4200</v>
      </c>
      <c r="T350" s="15">
        <f t="shared" si="43"/>
        <v>0</v>
      </c>
      <c r="U350" s="15">
        <f t="shared" si="44"/>
        <v>0</v>
      </c>
      <c r="V350" s="15">
        <f t="shared" si="45"/>
        <v>0</v>
      </c>
      <c r="W350" s="15">
        <f t="shared" si="46"/>
        <v>0</v>
      </c>
    </row>
    <row r="351" spans="1:23" ht="16.75">
      <c r="A351"/>
      <c r="B351"/>
      <c r="C351"/>
      <c r="D351"/>
      <c r="E351"/>
      <c r="F351"/>
      <c r="G351"/>
      <c r="H351"/>
      <c r="I351"/>
      <c r="J351"/>
      <c r="K351"/>
      <c r="L351">
        <f t="shared" si="40"/>
        <v>0</v>
      </c>
      <c r="M351" s="10">
        <v>272</v>
      </c>
      <c r="N351" s="10">
        <f>bar!B345</f>
        <v>3</v>
      </c>
      <c r="O351" s="15">
        <f>bar!E274</f>
        <v>-13.999999999999998</v>
      </c>
      <c r="P351" s="15">
        <f>bar!F274</f>
        <v>19</v>
      </c>
      <c r="Q351" s="10">
        <f>bar!H274</f>
        <v>0</v>
      </c>
      <c r="R351" s="16">
        <f t="shared" si="41"/>
        <v>-6.0000000000000001E-3</v>
      </c>
      <c r="S351" s="32">
        <f t="shared" si="42"/>
        <v>-4200</v>
      </c>
      <c r="T351" s="15">
        <f t="shared" si="43"/>
        <v>0</v>
      </c>
      <c r="U351" s="15">
        <f t="shared" si="44"/>
        <v>0</v>
      </c>
      <c r="V351" s="15">
        <f t="shared" si="45"/>
        <v>0</v>
      </c>
      <c r="W351" s="15">
        <f t="shared" si="46"/>
        <v>0</v>
      </c>
    </row>
    <row r="352" spans="1:23" ht="16.75">
      <c r="A352"/>
      <c r="B352"/>
      <c r="C352"/>
      <c r="D352"/>
      <c r="E352"/>
      <c r="F352"/>
      <c r="G352"/>
      <c r="H352"/>
      <c r="I352"/>
      <c r="J352"/>
      <c r="K352"/>
      <c r="L352">
        <f t="shared" si="40"/>
        <v>0</v>
      </c>
      <c r="M352" s="10">
        <v>273</v>
      </c>
      <c r="N352" s="10">
        <f>bar!B346</f>
        <v>4</v>
      </c>
      <c r="O352" s="15">
        <f>bar!E275</f>
        <v>-13.999999999999998</v>
      </c>
      <c r="P352" s="15">
        <f>bar!F275</f>
        <v>19</v>
      </c>
      <c r="Q352" s="10">
        <f>bar!H275</f>
        <v>0</v>
      </c>
      <c r="R352" s="16">
        <f t="shared" si="41"/>
        <v>-6.0000000000000001E-3</v>
      </c>
      <c r="S352" s="32">
        <f t="shared" si="42"/>
        <v>-4200</v>
      </c>
      <c r="T352" s="15">
        <f t="shared" si="43"/>
        <v>0</v>
      </c>
      <c r="U352" s="15">
        <f t="shared" si="44"/>
        <v>0</v>
      </c>
      <c r="V352" s="15">
        <f t="shared" si="45"/>
        <v>0</v>
      </c>
      <c r="W352" s="15">
        <f t="shared" si="46"/>
        <v>0</v>
      </c>
    </row>
    <row r="353" spans="1:23" ht="16.75">
      <c r="A353"/>
      <c r="B353"/>
      <c r="C353"/>
      <c r="D353"/>
      <c r="E353"/>
      <c r="F353"/>
      <c r="G353"/>
      <c r="H353"/>
      <c r="I353"/>
      <c r="J353"/>
      <c r="K353"/>
      <c r="L353">
        <f t="shared" si="40"/>
        <v>0</v>
      </c>
      <c r="M353" s="10">
        <v>274</v>
      </c>
      <c r="N353" s="10">
        <f>bar!B347</f>
        <v>5</v>
      </c>
      <c r="O353" s="15">
        <f>bar!E276</f>
        <v>-13.999999999999998</v>
      </c>
      <c r="P353" s="15">
        <f>bar!F276</f>
        <v>19</v>
      </c>
      <c r="Q353" s="10">
        <f>bar!H276</f>
        <v>0</v>
      </c>
      <c r="R353" s="16">
        <f t="shared" si="41"/>
        <v>-6.0000000000000001E-3</v>
      </c>
      <c r="S353" s="32">
        <f t="shared" si="42"/>
        <v>-4200</v>
      </c>
      <c r="T353" s="15">
        <f t="shared" si="43"/>
        <v>0</v>
      </c>
      <c r="U353" s="15">
        <f t="shared" si="44"/>
        <v>0</v>
      </c>
      <c r="V353" s="15">
        <f t="shared" si="45"/>
        <v>0</v>
      </c>
      <c r="W353" s="15">
        <f t="shared" si="46"/>
        <v>0</v>
      </c>
    </row>
    <row r="354" spans="1:23" ht="16.75">
      <c r="A354"/>
      <c r="B354"/>
      <c r="C354"/>
      <c r="D354"/>
      <c r="E354"/>
      <c r="F354"/>
      <c r="G354"/>
      <c r="H354"/>
      <c r="I354"/>
      <c r="J354"/>
      <c r="K354"/>
      <c r="L354">
        <f t="shared" si="40"/>
        <v>0</v>
      </c>
      <c r="M354" s="10">
        <v>275</v>
      </c>
      <c r="N354" s="10">
        <f>bar!B348</f>
        <v>6</v>
      </c>
      <c r="O354" s="15">
        <f>bar!E277</f>
        <v>-13.999999999999998</v>
      </c>
      <c r="P354" s="15">
        <f>bar!F277</f>
        <v>19</v>
      </c>
      <c r="Q354" s="10">
        <f>bar!H277</f>
        <v>0</v>
      </c>
      <c r="R354" s="16">
        <f t="shared" si="41"/>
        <v>-6.0000000000000001E-3</v>
      </c>
      <c r="S354" s="32">
        <f t="shared" si="42"/>
        <v>-4200</v>
      </c>
      <c r="T354" s="15">
        <f t="shared" si="43"/>
        <v>0</v>
      </c>
      <c r="U354" s="15">
        <f t="shared" si="44"/>
        <v>0</v>
      </c>
      <c r="V354" s="15">
        <f t="shared" si="45"/>
        <v>0</v>
      </c>
      <c r="W354" s="15">
        <f t="shared" si="46"/>
        <v>0</v>
      </c>
    </row>
    <row r="355" spans="1:23" ht="16.75">
      <c r="A355"/>
      <c r="B355"/>
      <c r="C355"/>
      <c r="D355"/>
      <c r="E355"/>
      <c r="F355"/>
      <c r="G355"/>
      <c r="H355"/>
      <c r="I355"/>
      <c r="J355"/>
      <c r="K355"/>
      <c r="L355">
        <f t="shared" si="40"/>
        <v>0</v>
      </c>
      <c r="M355" s="10">
        <v>276</v>
      </c>
      <c r="N355" s="10">
        <f>bar!B349</f>
        <v>7</v>
      </c>
      <c r="O355" s="15">
        <f>bar!E278</f>
        <v>-13.999999999999998</v>
      </c>
      <c r="P355" s="15">
        <f>bar!F278</f>
        <v>19</v>
      </c>
      <c r="Q355" s="10">
        <f>bar!H278</f>
        <v>0</v>
      </c>
      <c r="R355" s="16">
        <f t="shared" si="41"/>
        <v>-6.0000000000000001E-3</v>
      </c>
      <c r="S355" s="32">
        <f t="shared" si="42"/>
        <v>-4200</v>
      </c>
      <c r="T355" s="15">
        <f t="shared" si="43"/>
        <v>0</v>
      </c>
      <c r="U355" s="15">
        <f t="shared" si="44"/>
        <v>0</v>
      </c>
      <c r="V355" s="15">
        <f t="shared" si="45"/>
        <v>0</v>
      </c>
      <c r="W355" s="15">
        <f t="shared" si="46"/>
        <v>0</v>
      </c>
    </row>
    <row r="356" spans="1:23" ht="16.75">
      <c r="A356"/>
      <c r="B356"/>
      <c r="C356"/>
      <c r="D356"/>
      <c r="E356"/>
      <c r="F356"/>
      <c r="G356"/>
      <c r="H356"/>
      <c r="I356"/>
      <c r="J356"/>
      <c r="K356"/>
      <c r="L356">
        <f t="shared" si="40"/>
        <v>0</v>
      </c>
      <c r="M356" s="10">
        <v>277</v>
      </c>
      <c r="N356" s="10">
        <f>bar!B350</f>
        <v>8</v>
      </c>
      <c r="O356" s="15">
        <f>bar!E279</f>
        <v>-13.999999999999998</v>
      </c>
      <c r="P356" s="15">
        <f>bar!F279</f>
        <v>19</v>
      </c>
      <c r="Q356" s="10">
        <f>bar!H279</f>
        <v>0</v>
      </c>
      <c r="R356" s="16">
        <f t="shared" si="41"/>
        <v>-6.0000000000000001E-3</v>
      </c>
      <c r="S356" s="32">
        <f t="shared" si="42"/>
        <v>-4200</v>
      </c>
      <c r="T356" s="15">
        <f t="shared" si="43"/>
        <v>0</v>
      </c>
      <c r="U356" s="15">
        <f t="shared" si="44"/>
        <v>0</v>
      </c>
      <c r="V356" s="15">
        <f t="shared" si="45"/>
        <v>0</v>
      </c>
      <c r="W356" s="15">
        <f t="shared" si="46"/>
        <v>0</v>
      </c>
    </row>
    <row r="357" spans="1:23" ht="16.75">
      <c r="A357"/>
      <c r="B357"/>
      <c r="C357"/>
      <c r="D357"/>
      <c r="E357"/>
      <c r="F357"/>
      <c r="G357"/>
      <c r="H357"/>
      <c r="I357"/>
      <c r="J357"/>
      <c r="K357"/>
      <c r="L357">
        <f t="shared" si="40"/>
        <v>0</v>
      </c>
      <c r="M357" s="10">
        <v>278</v>
      </c>
      <c r="N357" s="10">
        <f>bar!B351</f>
        <v>9</v>
      </c>
      <c r="O357" s="15">
        <f>bar!E280</f>
        <v>-13.999999999999998</v>
      </c>
      <c r="P357" s="15">
        <f>bar!F280</f>
        <v>19</v>
      </c>
      <c r="Q357" s="10">
        <f>bar!H280</f>
        <v>0</v>
      </c>
      <c r="R357" s="16">
        <f t="shared" si="41"/>
        <v>-6.0000000000000001E-3</v>
      </c>
      <c r="S357" s="32">
        <f t="shared" si="42"/>
        <v>-4200</v>
      </c>
      <c r="T357" s="15">
        <f t="shared" si="43"/>
        <v>0</v>
      </c>
      <c r="U357" s="15">
        <f t="shared" si="44"/>
        <v>0</v>
      </c>
      <c r="V357" s="15">
        <f t="shared" si="45"/>
        <v>0</v>
      </c>
      <c r="W357" s="15">
        <f t="shared" si="46"/>
        <v>0</v>
      </c>
    </row>
    <row r="358" spans="1:23" ht="16.75">
      <c r="A358"/>
      <c r="B358"/>
      <c r="C358"/>
      <c r="D358"/>
      <c r="E358"/>
      <c r="F358"/>
      <c r="G358"/>
      <c r="H358"/>
      <c r="I358"/>
      <c r="J358"/>
      <c r="K358"/>
      <c r="L358">
        <f t="shared" si="40"/>
        <v>0</v>
      </c>
      <c r="M358" s="10">
        <v>279</v>
      </c>
      <c r="N358" s="10">
        <f>bar!B352</f>
        <v>10</v>
      </c>
      <c r="O358" s="15">
        <f>bar!E281</f>
        <v>-13.999999999999998</v>
      </c>
      <c r="P358" s="15">
        <f>bar!F281</f>
        <v>19</v>
      </c>
      <c r="Q358" s="10">
        <f>bar!H281</f>
        <v>0</v>
      </c>
      <c r="R358" s="16">
        <f t="shared" si="41"/>
        <v>-6.0000000000000001E-3</v>
      </c>
      <c r="S358" s="32">
        <f t="shared" si="42"/>
        <v>-4200</v>
      </c>
      <c r="T358" s="15">
        <f t="shared" si="43"/>
        <v>0</v>
      </c>
      <c r="U358" s="15">
        <f t="shared" si="44"/>
        <v>0</v>
      </c>
      <c r="V358" s="15">
        <f t="shared" si="45"/>
        <v>0</v>
      </c>
      <c r="W358" s="15">
        <f t="shared" si="46"/>
        <v>0</v>
      </c>
    </row>
    <row r="359" spans="1:23" ht="16.75">
      <c r="A359"/>
      <c r="B359"/>
      <c r="C359"/>
      <c r="D359"/>
      <c r="E359"/>
      <c r="F359"/>
      <c r="G359"/>
      <c r="H359"/>
      <c r="I359"/>
      <c r="J359"/>
      <c r="K359"/>
      <c r="L359">
        <f t="shared" si="40"/>
        <v>0</v>
      </c>
      <c r="M359" s="10">
        <v>280</v>
      </c>
      <c r="N359" s="10">
        <f>bar!B353</f>
        <v>11</v>
      </c>
      <c r="O359" s="15">
        <f>bar!E282</f>
        <v>-13.999999999999998</v>
      </c>
      <c r="P359" s="15">
        <f>bar!F282</f>
        <v>19</v>
      </c>
      <c r="Q359" s="10">
        <f>bar!H282</f>
        <v>0</v>
      </c>
      <c r="R359" s="16">
        <f t="shared" si="41"/>
        <v>-6.0000000000000001E-3</v>
      </c>
      <c r="S359" s="32">
        <f t="shared" si="42"/>
        <v>-4200</v>
      </c>
      <c r="T359" s="15">
        <f t="shared" si="43"/>
        <v>0</v>
      </c>
      <c r="U359" s="15">
        <f t="shared" si="44"/>
        <v>0</v>
      </c>
      <c r="V359" s="15">
        <f t="shared" si="45"/>
        <v>0</v>
      </c>
      <c r="W359" s="15">
        <f t="shared" si="46"/>
        <v>0</v>
      </c>
    </row>
    <row r="360" spans="1:23" ht="16.75">
      <c r="A360"/>
      <c r="B360"/>
      <c r="C360"/>
      <c r="D360"/>
      <c r="E360"/>
      <c r="F360"/>
      <c r="G360"/>
      <c r="H360"/>
      <c r="I360"/>
      <c r="J360"/>
      <c r="K360"/>
      <c r="L360">
        <f t="shared" si="40"/>
        <v>0</v>
      </c>
      <c r="M360" s="10">
        <v>281</v>
      </c>
      <c r="N360" s="10">
        <f>bar!B354</f>
        <v>12</v>
      </c>
      <c r="O360" s="15">
        <f>bar!E283</f>
        <v>-13.999999999999998</v>
      </c>
      <c r="P360" s="15">
        <f>bar!F283</f>
        <v>19</v>
      </c>
      <c r="Q360" s="10">
        <f>bar!H283</f>
        <v>0</v>
      </c>
      <c r="R360" s="16">
        <f t="shared" si="41"/>
        <v>-6.0000000000000001E-3</v>
      </c>
      <c r="S360" s="32">
        <f t="shared" si="42"/>
        <v>-4200</v>
      </c>
      <c r="T360" s="15">
        <f t="shared" si="43"/>
        <v>0</v>
      </c>
      <c r="U360" s="15">
        <f t="shared" si="44"/>
        <v>0</v>
      </c>
      <c r="V360" s="15">
        <f t="shared" si="45"/>
        <v>0</v>
      </c>
      <c r="W360" s="15">
        <f t="shared" si="46"/>
        <v>0</v>
      </c>
    </row>
    <row r="361" spans="1:23" ht="16.75">
      <c r="A361"/>
      <c r="B361"/>
      <c r="C361"/>
      <c r="D361"/>
      <c r="E361"/>
      <c r="F361"/>
      <c r="G361"/>
      <c r="H361"/>
      <c r="I361"/>
      <c r="J361"/>
      <c r="K361"/>
      <c r="L361">
        <f t="shared" si="40"/>
        <v>0</v>
      </c>
      <c r="M361" s="10">
        <v>282</v>
      </c>
      <c r="N361" s="10">
        <f>bar!B355</f>
        <v>13</v>
      </c>
      <c r="O361" s="15">
        <f>bar!E284</f>
        <v>-13.999999999999998</v>
      </c>
      <c r="P361" s="15">
        <f>bar!F284</f>
        <v>19</v>
      </c>
      <c r="Q361" s="10">
        <f>bar!H284</f>
        <v>0</v>
      </c>
      <c r="R361" s="16">
        <f t="shared" si="41"/>
        <v>-6.0000000000000001E-3</v>
      </c>
      <c r="S361" s="32">
        <f t="shared" si="42"/>
        <v>-4200</v>
      </c>
      <c r="T361" s="15">
        <f t="shared" si="43"/>
        <v>0</v>
      </c>
      <c r="U361" s="15">
        <f t="shared" si="44"/>
        <v>0</v>
      </c>
      <c r="V361" s="15">
        <f t="shared" si="45"/>
        <v>0</v>
      </c>
      <c r="W361" s="15">
        <f t="shared" si="46"/>
        <v>0</v>
      </c>
    </row>
    <row r="362" spans="1:23" ht="16.75">
      <c r="A362"/>
      <c r="B362"/>
      <c r="C362"/>
      <c r="D362"/>
      <c r="E362"/>
      <c r="F362"/>
      <c r="G362"/>
      <c r="H362"/>
      <c r="I362"/>
      <c r="J362"/>
      <c r="K362"/>
      <c r="L362">
        <f t="shared" si="40"/>
        <v>0</v>
      </c>
      <c r="M362" s="10">
        <v>283</v>
      </c>
      <c r="N362" s="10">
        <f>bar!B356</f>
        <v>14</v>
      </c>
      <c r="O362" s="15">
        <f>bar!E285</f>
        <v>-13.999999999999998</v>
      </c>
      <c r="P362" s="15">
        <f>bar!F285</f>
        <v>19</v>
      </c>
      <c r="Q362" s="10">
        <f>bar!H285</f>
        <v>0</v>
      </c>
      <c r="R362" s="16">
        <f t="shared" si="41"/>
        <v>-6.0000000000000001E-3</v>
      </c>
      <c r="S362" s="32">
        <f t="shared" si="42"/>
        <v>-4200</v>
      </c>
      <c r="T362" s="15">
        <f t="shared" si="43"/>
        <v>0</v>
      </c>
      <c r="U362" s="15">
        <f t="shared" si="44"/>
        <v>0</v>
      </c>
      <c r="V362" s="15">
        <f t="shared" si="45"/>
        <v>0</v>
      </c>
      <c r="W362" s="15">
        <f t="shared" si="46"/>
        <v>0</v>
      </c>
    </row>
    <row r="363" spans="1:23" ht="16.75">
      <c r="A363"/>
      <c r="B363"/>
      <c r="C363"/>
      <c r="D363"/>
      <c r="E363"/>
      <c r="F363"/>
      <c r="G363"/>
      <c r="H363"/>
      <c r="I363"/>
      <c r="J363"/>
      <c r="K363"/>
      <c r="L363">
        <f t="shared" si="40"/>
        <v>0</v>
      </c>
      <c r="M363" s="10">
        <v>284</v>
      </c>
      <c r="N363" s="10">
        <f>bar!B357</f>
        <v>15</v>
      </c>
      <c r="O363" s="15">
        <f>bar!E286</f>
        <v>-13.999999999999998</v>
      </c>
      <c r="P363" s="15">
        <f>bar!F286</f>
        <v>19</v>
      </c>
      <c r="Q363" s="10">
        <f>bar!H286</f>
        <v>0</v>
      </c>
      <c r="R363" s="16">
        <f t="shared" si="41"/>
        <v>-6.0000000000000001E-3</v>
      </c>
      <c r="S363" s="32">
        <f t="shared" si="42"/>
        <v>-4200</v>
      </c>
      <c r="T363" s="15">
        <f t="shared" si="43"/>
        <v>0</v>
      </c>
      <c r="U363" s="15">
        <f t="shared" si="44"/>
        <v>0</v>
      </c>
      <c r="V363" s="15">
        <f t="shared" si="45"/>
        <v>0</v>
      </c>
      <c r="W363" s="15">
        <f t="shared" si="46"/>
        <v>0</v>
      </c>
    </row>
    <row r="364" spans="1:23" ht="16.75">
      <c r="A364"/>
      <c r="B364"/>
      <c r="C364"/>
      <c r="D364"/>
      <c r="E364"/>
      <c r="F364"/>
      <c r="G364"/>
      <c r="H364"/>
      <c r="I364"/>
      <c r="J364"/>
      <c r="K364"/>
      <c r="L364">
        <f t="shared" si="40"/>
        <v>0</v>
      </c>
      <c r="M364" s="10">
        <v>285</v>
      </c>
      <c r="N364" s="10">
        <f>bar!B358</f>
        <v>16</v>
      </c>
      <c r="O364" s="15">
        <f>bar!E287</f>
        <v>-13.999999999999998</v>
      </c>
      <c r="P364" s="15">
        <f>bar!F287</f>
        <v>19</v>
      </c>
      <c r="Q364" s="10">
        <f>bar!H287</f>
        <v>0</v>
      </c>
      <c r="R364" s="16">
        <f t="shared" si="41"/>
        <v>-6.0000000000000001E-3</v>
      </c>
      <c r="S364" s="32">
        <f t="shared" si="42"/>
        <v>-4200</v>
      </c>
      <c r="T364" s="15">
        <f t="shared" si="43"/>
        <v>0</v>
      </c>
      <c r="U364" s="15">
        <f t="shared" si="44"/>
        <v>0</v>
      </c>
      <c r="V364" s="15">
        <f t="shared" si="45"/>
        <v>0</v>
      </c>
      <c r="W364" s="15">
        <f t="shared" si="46"/>
        <v>0</v>
      </c>
    </row>
    <row r="365" spans="1:23" ht="16.75">
      <c r="A365"/>
      <c r="B365"/>
      <c r="C365"/>
      <c r="D365"/>
      <c r="E365"/>
      <c r="F365"/>
      <c r="G365"/>
      <c r="H365"/>
      <c r="I365"/>
      <c r="J365"/>
      <c r="K365"/>
      <c r="L365">
        <f t="shared" si="40"/>
        <v>0</v>
      </c>
      <c r="M365" s="10">
        <v>286</v>
      </c>
      <c r="N365" s="10">
        <f>bar!B359</f>
        <v>17</v>
      </c>
      <c r="O365" s="15">
        <f>bar!E288</f>
        <v>-13.999999999999998</v>
      </c>
      <c r="P365" s="15">
        <f>bar!F288</f>
        <v>19</v>
      </c>
      <c r="Q365" s="10">
        <f>bar!H288</f>
        <v>0</v>
      </c>
      <c r="R365" s="16">
        <f t="shared" si="41"/>
        <v>-6.0000000000000001E-3</v>
      </c>
      <c r="S365" s="32">
        <f t="shared" si="42"/>
        <v>-4200</v>
      </c>
      <c r="T365" s="15">
        <f t="shared" si="43"/>
        <v>0</v>
      </c>
      <c r="U365" s="15">
        <f t="shared" si="44"/>
        <v>0</v>
      </c>
      <c r="V365" s="15">
        <f t="shared" si="45"/>
        <v>0</v>
      </c>
      <c r="W365" s="15">
        <f t="shared" si="46"/>
        <v>0</v>
      </c>
    </row>
    <row r="366" spans="1:23" ht="16.75">
      <c r="A366"/>
      <c r="B366"/>
      <c r="C366"/>
      <c r="D366"/>
      <c r="E366"/>
      <c r="F366"/>
      <c r="G366"/>
      <c r="H366"/>
      <c r="I366"/>
      <c r="J366"/>
      <c r="K366"/>
      <c r="L366">
        <f t="shared" si="40"/>
        <v>0</v>
      </c>
      <c r="M366" s="10">
        <v>287</v>
      </c>
      <c r="N366" s="10">
        <f>bar!B360</f>
        <v>18</v>
      </c>
      <c r="O366" s="15">
        <f>bar!E289</f>
        <v>-13.999999999999998</v>
      </c>
      <c r="P366" s="15">
        <f>bar!F289</f>
        <v>19</v>
      </c>
      <c r="Q366" s="10">
        <f>bar!H289</f>
        <v>0</v>
      </c>
      <c r="R366" s="16">
        <f t="shared" si="41"/>
        <v>-6.0000000000000001E-3</v>
      </c>
      <c r="S366" s="32">
        <f t="shared" si="42"/>
        <v>-4200</v>
      </c>
      <c r="T366" s="15">
        <f t="shared" si="43"/>
        <v>0</v>
      </c>
      <c r="U366" s="15">
        <f t="shared" si="44"/>
        <v>0</v>
      </c>
      <c r="V366" s="15">
        <f t="shared" si="45"/>
        <v>0</v>
      </c>
      <c r="W366" s="15">
        <f t="shared" si="46"/>
        <v>0</v>
      </c>
    </row>
    <row r="367" spans="1:23" ht="16.75">
      <c r="A367"/>
      <c r="B367"/>
      <c r="C367"/>
      <c r="D367"/>
      <c r="E367"/>
      <c r="F367"/>
      <c r="G367"/>
      <c r="H367"/>
      <c r="I367"/>
      <c r="J367"/>
      <c r="K367"/>
      <c r="L367">
        <f t="shared" si="40"/>
        <v>0</v>
      </c>
      <c r="M367" s="10">
        <v>288</v>
      </c>
      <c r="N367" s="10">
        <f>bar!B361</f>
        <v>19</v>
      </c>
      <c r="O367" s="15">
        <f>bar!E290</f>
        <v>-13.999999999999998</v>
      </c>
      <c r="P367" s="15">
        <f>bar!F290</f>
        <v>19</v>
      </c>
      <c r="Q367" s="10">
        <f>bar!H290</f>
        <v>0</v>
      </c>
      <c r="R367" s="16">
        <f t="shared" si="41"/>
        <v>-6.0000000000000001E-3</v>
      </c>
      <c r="S367" s="32">
        <f t="shared" si="42"/>
        <v>-4200</v>
      </c>
      <c r="T367" s="15">
        <f t="shared" si="43"/>
        <v>0</v>
      </c>
      <c r="U367" s="15">
        <f t="shared" si="44"/>
        <v>0</v>
      </c>
      <c r="V367" s="15">
        <f t="shared" si="45"/>
        <v>0</v>
      </c>
      <c r="W367" s="15">
        <f t="shared" si="46"/>
        <v>0</v>
      </c>
    </row>
    <row r="368" spans="1:23" ht="16.75">
      <c r="A368"/>
      <c r="B368"/>
      <c r="C368"/>
      <c r="D368"/>
      <c r="E368"/>
      <c r="F368"/>
      <c r="G368"/>
      <c r="H368"/>
      <c r="I368"/>
      <c r="J368"/>
      <c r="K368"/>
      <c r="L368">
        <f t="shared" si="40"/>
        <v>0</v>
      </c>
      <c r="M368" s="10">
        <v>289</v>
      </c>
      <c r="N368" s="10">
        <f>bar!B362</f>
        <v>20</v>
      </c>
      <c r="O368" s="15">
        <f>bar!E291</f>
        <v>-13.999999999999998</v>
      </c>
      <c r="P368" s="15">
        <f>bar!F291</f>
        <v>19</v>
      </c>
      <c r="Q368" s="10">
        <f>bar!H291</f>
        <v>0</v>
      </c>
      <c r="R368" s="16">
        <f t="shared" si="41"/>
        <v>-6.0000000000000001E-3</v>
      </c>
      <c r="S368" s="32">
        <f t="shared" si="42"/>
        <v>-4200</v>
      </c>
      <c r="T368" s="15">
        <f t="shared" si="43"/>
        <v>0</v>
      </c>
      <c r="U368" s="15">
        <f t="shared" si="44"/>
        <v>0</v>
      </c>
      <c r="V368" s="15">
        <f t="shared" si="45"/>
        <v>0</v>
      </c>
      <c r="W368" s="15">
        <f t="shared" si="46"/>
        <v>0</v>
      </c>
    </row>
    <row r="369" spans="1:23" ht="16.75">
      <c r="A369"/>
      <c r="B369"/>
      <c r="C369"/>
      <c r="D369"/>
      <c r="E369"/>
      <c r="F369"/>
      <c r="G369"/>
      <c r="H369"/>
      <c r="I369"/>
      <c r="J369"/>
      <c r="K369"/>
      <c r="L369">
        <f t="shared" si="40"/>
        <v>0</v>
      </c>
      <c r="M369" s="10">
        <v>290</v>
      </c>
      <c r="N369" s="10">
        <f>bar!B363</f>
        <v>1</v>
      </c>
      <c r="O369" s="15">
        <f>bar!E292</f>
        <v>-13.999999999999998</v>
      </c>
      <c r="P369" s="15">
        <f>bar!F292</f>
        <v>19</v>
      </c>
      <c r="Q369" s="10">
        <f>bar!H292</f>
        <v>0</v>
      </c>
      <c r="R369" s="16">
        <f t="shared" si="41"/>
        <v>-6.0000000000000001E-3</v>
      </c>
      <c r="S369" s="32">
        <f t="shared" si="42"/>
        <v>-4200</v>
      </c>
      <c r="T369" s="15">
        <f t="shared" si="43"/>
        <v>0</v>
      </c>
      <c r="U369" s="15">
        <f t="shared" si="44"/>
        <v>0</v>
      </c>
      <c r="V369" s="15">
        <f t="shared" si="45"/>
        <v>0</v>
      </c>
      <c r="W369" s="15">
        <f t="shared" si="46"/>
        <v>0</v>
      </c>
    </row>
    <row r="370" spans="1:23" ht="16.75">
      <c r="A370"/>
      <c r="B370"/>
      <c r="C370"/>
      <c r="D370"/>
      <c r="E370"/>
      <c r="F370"/>
      <c r="G370"/>
      <c r="H370"/>
      <c r="I370"/>
      <c r="J370"/>
      <c r="K370"/>
      <c r="L370">
        <f t="shared" si="40"/>
        <v>0</v>
      </c>
      <c r="M370" s="10">
        <v>291</v>
      </c>
      <c r="N370" s="10">
        <f>bar!B364</f>
        <v>2</v>
      </c>
      <c r="O370" s="15">
        <f>bar!E293</f>
        <v>-13.999999999999998</v>
      </c>
      <c r="P370" s="15">
        <f>bar!F293</f>
        <v>19</v>
      </c>
      <c r="Q370" s="10">
        <f>bar!H293</f>
        <v>0</v>
      </c>
      <c r="R370" s="16">
        <f t="shared" si="41"/>
        <v>-6.0000000000000001E-3</v>
      </c>
      <c r="S370" s="32">
        <f t="shared" si="42"/>
        <v>-4200</v>
      </c>
      <c r="T370" s="15">
        <f t="shared" si="43"/>
        <v>0</v>
      </c>
      <c r="U370" s="15">
        <f t="shared" si="44"/>
        <v>0</v>
      </c>
      <c r="V370" s="15">
        <f t="shared" si="45"/>
        <v>0</v>
      </c>
      <c r="W370" s="15">
        <f t="shared" si="46"/>
        <v>0</v>
      </c>
    </row>
    <row r="371" spans="1:23" ht="16.75">
      <c r="A371"/>
      <c r="B371"/>
      <c r="C371"/>
      <c r="D371"/>
      <c r="E371"/>
      <c r="F371"/>
      <c r="G371"/>
      <c r="H371"/>
      <c r="I371"/>
      <c r="J371"/>
      <c r="K371"/>
      <c r="L371">
        <f t="shared" si="40"/>
        <v>0</v>
      </c>
      <c r="M371" s="10">
        <v>292</v>
      </c>
      <c r="N371" s="10">
        <f>bar!B365</f>
        <v>3</v>
      </c>
      <c r="O371" s="15">
        <f>bar!E294</f>
        <v>-13.999999999999998</v>
      </c>
      <c r="P371" s="15">
        <f>bar!F294</f>
        <v>19</v>
      </c>
      <c r="Q371" s="10">
        <f>bar!H294</f>
        <v>0</v>
      </c>
      <c r="R371" s="16">
        <f t="shared" si="41"/>
        <v>-6.0000000000000001E-3</v>
      </c>
      <c r="S371" s="32">
        <f t="shared" si="42"/>
        <v>-4200</v>
      </c>
      <c r="T371" s="15">
        <f t="shared" si="43"/>
        <v>0</v>
      </c>
      <c r="U371" s="15">
        <f t="shared" si="44"/>
        <v>0</v>
      </c>
      <c r="V371" s="15">
        <f t="shared" si="45"/>
        <v>0</v>
      </c>
      <c r="W371" s="15">
        <f t="shared" si="46"/>
        <v>0</v>
      </c>
    </row>
    <row r="372" spans="1:23" ht="16.75">
      <c r="A372"/>
      <c r="B372"/>
      <c r="C372"/>
      <c r="D372"/>
      <c r="E372"/>
      <c r="F372"/>
      <c r="G372"/>
      <c r="H372"/>
      <c r="I372"/>
      <c r="J372"/>
      <c r="K372"/>
      <c r="L372">
        <f t="shared" si="40"/>
        <v>0</v>
      </c>
      <c r="M372" s="10">
        <v>293</v>
      </c>
      <c r="N372" s="10">
        <f>bar!B366</f>
        <v>4</v>
      </c>
      <c r="O372" s="15">
        <f>bar!E295</f>
        <v>-13.999999999999998</v>
      </c>
      <c r="P372" s="15">
        <f>bar!F295</f>
        <v>19</v>
      </c>
      <c r="Q372" s="10">
        <f>bar!H295</f>
        <v>0</v>
      </c>
      <c r="R372" s="16">
        <f t="shared" si="41"/>
        <v>-6.0000000000000001E-3</v>
      </c>
      <c r="S372" s="32">
        <f t="shared" si="42"/>
        <v>-4200</v>
      </c>
      <c r="T372" s="15">
        <f t="shared" si="43"/>
        <v>0</v>
      </c>
      <c r="U372" s="15">
        <f t="shared" si="44"/>
        <v>0</v>
      </c>
      <c r="V372" s="15">
        <f t="shared" si="45"/>
        <v>0</v>
      </c>
      <c r="W372" s="15">
        <f t="shared" si="46"/>
        <v>0</v>
      </c>
    </row>
    <row r="373" spans="1:23" ht="16.75">
      <c r="A373"/>
      <c r="B373"/>
      <c r="C373"/>
      <c r="D373"/>
      <c r="E373"/>
      <c r="F373"/>
      <c r="G373"/>
      <c r="H373"/>
      <c r="I373"/>
      <c r="J373"/>
      <c r="K373"/>
      <c r="L373">
        <f t="shared" si="40"/>
        <v>0</v>
      </c>
      <c r="M373" s="10">
        <v>294</v>
      </c>
      <c r="N373" s="10">
        <f>bar!B367</f>
        <v>5</v>
      </c>
      <c r="O373" s="15">
        <f>bar!E296</f>
        <v>-13.999999999999998</v>
      </c>
      <c r="P373" s="15">
        <f>bar!F296</f>
        <v>19</v>
      </c>
      <c r="Q373" s="10">
        <f>bar!H296</f>
        <v>0</v>
      </c>
      <c r="R373" s="16">
        <f t="shared" si="41"/>
        <v>-6.0000000000000001E-3</v>
      </c>
      <c r="S373" s="32">
        <f t="shared" si="42"/>
        <v>-4200</v>
      </c>
      <c r="T373" s="15">
        <f t="shared" si="43"/>
        <v>0</v>
      </c>
      <c r="U373" s="15">
        <f t="shared" si="44"/>
        <v>0</v>
      </c>
      <c r="V373" s="15">
        <f t="shared" si="45"/>
        <v>0</v>
      </c>
      <c r="W373" s="15">
        <f t="shared" si="46"/>
        <v>0</v>
      </c>
    </row>
    <row r="374" spans="1:23" ht="16.75">
      <c r="A374"/>
      <c r="B374"/>
      <c r="C374"/>
      <c r="D374"/>
      <c r="E374"/>
      <c r="F374"/>
      <c r="G374"/>
      <c r="H374"/>
      <c r="I374"/>
      <c r="J374"/>
      <c r="K374"/>
      <c r="L374">
        <f t="shared" si="40"/>
        <v>0</v>
      </c>
      <c r="M374" s="10">
        <v>295</v>
      </c>
      <c r="N374" s="10">
        <f>bar!B368</f>
        <v>6</v>
      </c>
      <c r="O374" s="15">
        <f>bar!E297</f>
        <v>-13.999999999999998</v>
      </c>
      <c r="P374" s="15">
        <f>bar!F297</f>
        <v>19</v>
      </c>
      <c r="Q374" s="10">
        <f>bar!H297</f>
        <v>0</v>
      </c>
      <c r="R374" s="16">
        <f t="shared" si="41"/>
        <v>-6.0000000000000001E-3</v>
      </c>
      <c r="S374" s="32">
        <f t="shared" si="42"/>
        <v>-4200</v>
      </c>
      <c r="T374" s="15">
        <f t="shared" si="43"/>
        <v>0</v>
      </c>
      <c r="U374" s="15">
        <f t="shared" si="44"/>
        <v>0</v>
      </c>
      <c r="V374" s="15">
        <f t="shared" si="45"/>
        <v>0</v>
      </c>
      <c r="W374" s="15">
        <f t="shared" si="46"/>
        <v>0</v>
      </c>
    </row>
    <row r="375" spans="1:23" ht="16.75">
      <c r="A375"/>
      <c r="B375"/>
      <c r="C375"/>
      <c r="D375"/>
      <c r="E375"/>
      <c r="F375"/>
      <c r="G375"/>
      <c r="H375"/>
      <c r="I375"/>
      <c r="J375"/>
      <c r="K375"/>
      <c r="L375">
        <f t="shared" si="40"/>
        <v>0</v>
      </c>
      <c r="M375" s="10">
        <v>296</v>
      </c>
      <c r="N375" s="10">
        <f>bar!B369</f>
        <v>7</v>
      </c>
      <c r="O375" s="15">
        <f>bar!E298</f>
        <v>-13.999999999999998</v>
      </c>
      <c r="P375" s="15">
        <f>bar!F298</f>
        <v>19</v>
      </c>
      <c r="Q375" s="10">
        <f>bar!H298</f>
        <v>0</v>
      </c>
      <c r="R375" s="16">
        <f t="shared" si="41"/>
        <v>-6.0000000000000001E-3</v>
      </c>
      <c r="S375" s="32">
        <f t="shared" si="42"/>
        <v>-4200</v>
      </c>
      <c r="T375" s="15">
        <f t="shared" si="43"/>
        <v>0</v>
      </c>
      <c r="U375" s="15">
        <f t="shared" si="44"/>
        <v>0</v>
      </c>
      <c r="V375" s="15">
        <f t="shared" si="45"/>
        <v>0</v>
      </c>
      <c r="W375" s="15">
        <f t="shared" si="46"/>
        <v>0</v>
      </c>
    </row>
    <row r="376" spans="1:23" ht="16.75">
      <c r="A376"/>
      <c r="B376"/>
      <c r="C376"/>
      <c r="D376"/>
      <c r="E376"/>
      <c r="F376"/>
      <c r="G376"/>
      <c r="H376"/>
      <c r="I376"/>
      <c r="J376"/>
      <c r="K376"/>
      <c r="L376">
        <f t="shared" si="40"/>
        <v>0</v>
      </c>
      <c r="M376" s="10">
        <v>297</v>
      </c>
      <c r="N376" s="10">
        <f>bar!B370</f>
        <v>8</v>
      </c>
      <c r="O376" s="15">
        <f>bar!E299</f>
        <v>-13.999999999999998</v>
      </c>
      <c r="P376" s="15">
        <f>bar!F299</f>
        <v>19</v>
      </c>
      <c r="Q376" s="10">
        <f>bar!H299</f>
        <v>0</v>
      </c>
      <c r="R376" s="16">
        <f t="shared" si="41"/>
        <v>-6.0000000000000001E-3</v>
      </c>
      <c r="S376" s="32">
        <f t="shared" si="42"/>
        <v>-4200</v>
      </c>
      <c r="T376" s="15">
        <f t="shared" si="43"/>
        <v>0</v>
      </c>
      <c r="U376" s="15">
        <f t="shared" si="44"/>
        <v>0</v>
      </c>
      <c r="V376" s="15">
        <f t="shared" si="45"/>
        <v>0</v>
      </c>
      <c r="W376" s="15">
        <f t="shared" si="46"/>
        <v>0</v>
      </c>
    </row>
    <row r="377" spans="1:23" ht="16.75">
      <c r="A377"/>
      <c r="B377"/>
      <c r="C377"/>
      <c r="D377"/>
      <c r="E377"/>
      <c r="F377"/>
      <c r="G377"/>
      <c r="H377"/>
      <c r="I377"/>
      <c r="J377"/>
      <c r="K377"/>
      <c r="L377">
        <f t="shared" si="40"/>
        <v>0</v>
      </c>
      <c r="M377" s="10">
        <v>298</v>
      </c>
      <c r="N377" s="10">
        <f>bar!B371</f>
        <v>9</v>
      </c>
      <c r="O377" s="15">
        <f>bar!E300</f>
        <v>-13.999999999999998</v>
      </c>
      <c r="P377" s="15">
        <f>bar!F300</f>
        <v>19</v>
      </c>
      <c r="Q377" s="10">
        <f>bar!H300</f>
        <v>0</v>
      </c>
      <c r="R377" s="16">
        <f t="shared" si="41"/>
        <v>-6.0000000000000001E-3</v>
      </c>
      <c r="S377" s="32">
        <f t="shared" si="42"/>
        <v>-4200</v>
      </c>
      <c r="T377" s="15">
        <f t="shared" si="43"/>
        <v>0</v>
      </c>
      <c r="U377" s="15">
        <f t="shared" si="44"/>
        <v>0</v>
      </c>
      <c r="V377" s="15">
        <f t="shared" si="45"/>
        <v>0</v>
      </c>
      <c r="W377" s="15">
        <f t="shared" si="46"/>
        <v>0</v>
      </c>
    </row>
    <row r="378" spans="1:23" ht="16.75">
      <c r="A378"/>
      <c r="B378"/>
      <c r="C378"/>
      <c r="D378"/>
      <c r="E378"/>
      <c r="F378"/>
      <c r="G378"/>
      <c r="H378"/>
      <c r="I378"/>
      <c r="J378"/>
      <c r="K378"/>
      <c r="L378">
        <f t="shared" si="40"/>
        <v>0</v>
      </c>
      <c r="M378" s="10">
        <v>299</v>
      </c>
      <c r="N378" s="10">
        <f>bar!B372</f>
        <v>10</v>
      </c>
      <c r="O378" s="15">
        <f>bar!E301</f>
        <v>-13.999999999999998</v>
      </c>
      <c r="P378" s="15">
        <f>bar!F301</f>
        <v>19</v>
      </c>
      <c r="Q378" s="10">
        <f>bar!H301</f>
        <v>0</v>
      </c>
      <c r="R378" s="16">
        <f t="shared" si="41"/>
        <v>-6.0000000000000001E-3</v>
      </c>
      <c r="S378" s="32">
        <f t="shared" si="42"/>
        <v>-4200</v>
      </c>
      <c r="T378" s="15">
        <f t="shared" si="43"/>
        <v>0</v>
      </c>
      <c r="U378" s="15">
        <f t="shared" si="44"/>
        <v>0</v>
      </c>
      <c r="V378" s="15">
        <f t="shared" si="45"/>
        <v>0</v>
      </c>
      <c r="W378" s="15">
        <f t="shared" si="46"/>
        <v>0</v>
      </c>
    </row>
    <row r="379" spans="1:23" ht="16.75">
      <c r="A379"/>
      <c r="B379"/>
      <c r="C379"/>
      <c r="D379"/>
      <c r="E379"/>
      <c r="F379"/>
      <c r="G379"/>
      <c r="H379"/>
      <c r="I379"/>
      <c r="J379"/>
      <c r="K379"/>
      <c r="L379">
        <f t="shared" si="40"/>
        <v>0</v>
      </c>
      <c r="M379" s="10">
        <v>300</v>
      </c>
      <c r="N379" s="10">
        <f>bar!B373</f>
        <v>11</v>
      </c>
      <c r="O379" s="15">
        <f>bar!E302</f>
        <v>-13.999999999999998</v>
      </c>
      <c r="P379" s="15">
        <f>bar!F302</f>
        <v>19</v>
      </c>
      <c r="Q379" s="10">
        <f>bar!H302</f>
        <v>0</v>
      </c>
      <c r="R379" s="16">
        <f t="shared" si="41"/>
        <v>-6.0000000000000001E-3</v>
      </c>
      <c r="S379" s="32">
        <f t="shared" si="42"/>
        <v>-4200</v>
      </c>
      <c r="T379" s="15">
        <f t="shared" si="43"/>
        <v>0</v>
      </c>
      <c r="U379" s="15">
        <f t="shared" si="44"/>
        <v>0</v>
      </c>
      <c r="V379" s="15">
        <f t="shared" si="45"/>
        <v>0</v>
      </c>
      <c r="W379" s="15">
        <f t="shared" si="46"/>
        <v>0</v>
      </c>
    </row>
    <row r="380" spans="1:23" ht="16.75">
      <c r="A380"/>
      <c r="B380"/>
      <c r="C380"/>
      <c r="D380"/>
      <c r="E380"/>
      <c r="F380"/>
      <c r="G380"/>
      <c r="H380"/>
      <c r="I380"/>
      <c r="J380"/>
      <c r="K380"/>
      <c r="L380">
        <f t="shared" si="40"/>
        <v>0</v>
      </c>
      <c r="M380" s="10">
        <v>301</v>
      </c>
      <c r="N380" s="10">
        <f>bar!B374</f>
        <v>12</v>
      </c>
      <c r="O380" s="15">
        <f>bar!E303</f>
        <v>-13.999999999999998</v>
      </c>
      <c r="P380" s="15">
        <f>bar!F303</f>
        <v>19</v>
      </c>
      <c r="Q380" s="10">
        <f>bar!H303</f>
        <v>0</v>
      </c>
      <c r="R380" s="16">
        <f t="shared" si="41"/>
        <v>-6.0000000000000001E-3</v>
      </c>
      <c r="S380" s="32">
        <f t="shared" si="42"/>
        <v>-4200</v>
      </c>
      <c r="T380" s="15">
        <f t="shared" si="43"/>
        <v>0</v>
      </c>
      <c r="U380" s="15">
        <f t="shared" si="44"/>
        <v>0</v>
      </c>
      <c r="V380" s="15">
        <f t="shared" si="45"/>
        <v>0</v>
      </c>
      <c r="W380" s="15">
        <f t="shared" si="46"/>
        <v>0</v>
      </c>
    </row>
    <row r="381" spans="1:23" ht="16.75">
      <c r="A381"/>
      <c r="B381"/>
      <c r="C381"/>
      <c r="D381"/>
      <c r="E381"/>
      <c r="F381"/>
      <c r="G381"/>
      <c r="H381"/>
      <c r="I381"/>
      <c r="J381"/>
      <c r="K381"/>
      <c r="L381">
        <f t="shared" si="40"/>
        <v>0</v>
      </c>
      <c r="M381" s="10">
        <v>302</v>
      </c>
      <c r="N381" s="10">
        <f>bar!B375</f>
        <v>13</v>
      </c>
      <c r="O381" s="15">
        <f>bar!E304</f>
        <v>-13.999999999999998</v>
      </c>
      <c r="P381" s="15">
        <f>bar!F304</f>
        <v>19</v>
      </c>
      <c r="Q381" s="10">
        <f>bar!H304</f>
        <v>0</v>
      </c>
      <c r="R381" s="16">
        <f t="shared" si="41"/>
        <v>-6.0000000000000001E-3</v>
      </c>
      <c r="S381" s="32">
        <f t="shared" si="42"/>
        <v>-4200</v>
      </c>
      <c r="T381" s="15">
        <f t="shared" si="43"/>
        <v>0</v>
      </c>
      <c r="U381" s="15">
        <f t="shared" si="44"/>
        <v>0</v>
      </c>
      <c r="V381" s="15">
        <f t="shared" si="45"/>
        <v>0</v>
      </c>
      <c r="W381" s="15">
        <f t="shared" si="46"/>
        <v>0</v>
      </c>
    </row>
    <row r="382" spans="1:23" ht="16.75">
      <c r="A382"/>
      <c r="B382"/>
      <c r="C382"/>
      <c r="D382"/>
      <c r="E382"/>
      <c r="F382"/>
      <c r="G382"/>
      <c r="H382"/>
      <c r="I382"/>
      <c r="J382"/>
      <c r="K382"/>
      <c r="L382">
        <f t="shared" si="40"/>
        <v>0</v>
      </c>
      <c r="M382" s="10">
        <v>303</v>
      </c>
      <c r="N382" s="10">
        <f>bar!B376</f>
        <v>14</v>
      </c>
      <c r="O382" s="15">
        <f>bar!E305</f>
        <v>-13.999999999999998</v>
      </c>
      <c r="P382" s="15">
        <f>bar!F305</f>
        <v>19</v>
      </c>
      <c r="Q382" s="10">
        <f>bar!H305</f>
        <v>0</v>
      </c>
      <c r="R382" s="16">
        <f t="shared" si="41"/>
        <v>-6.0000000000000001E-3</v>
      </c>
      <c r="S382" s="32">
        <f t="shared" si="42"/>
        <v>-4200</v>
      </c>
      <c r="T382" s="15">
        <f t="shared" si="43"/>
        <v>0</v>
      </c>
      <c r="U382" s="15">
        <f t="shared" si="44"/>
        <v>0</v>
      </c>
      <c r="V382" s="15">
        <f t="shared" si="45"/>
        <v>0</v>
      </c>
      <c r="W382" s="15">
        <f t="shared" si="46"/>
        <v>0</v>
      </c>
    </row>
    <row r="383" spans="1:23" ht="16.75">
      <c r="A383"/>
      <c r="B383"/>
      <c r="C383"/>
      <c r="D383"/>
      <c r="E383"/>
      <c r="F383"/>
      <c r="G383"/>
      <c r="H383"/>
      <c r="I383"/>
      <c r="J383"/>
      <c r="K383"/>
      <c r="L383">
        <f t="shared" si="40"/>
        <v>0</v>
      </c>
      <c r="M383" s="10">
        <v>304</v>
      </c>
      <c r="N383" s="10">
        <f>bar!B377</f>
        <v>15</v>
      </c>
      <c r="O383" s="15">
        <f>bar!E306</f>
        <v>-13.999999999999998</v>
      </c>
      <c r="P383" s="15">
        <f>bar!F306</f>
        <v>19</v>
      </c>
      <c r="Q383" s="10">
        <f>bar!H306</f>
        <v>0</v>
      </c>
      <c r="R383" s="16">
        <f t="shared" si="41"/>
        <v>-6.0000000000000001E-3</v>
      </c>
      <c r="S383" s="32">
        <f t="shared" si="42"/>
        <v>-4200</v>
      </c>
      <c r="T383" s="15">
        <f t="shared" si="43"/>
        <v>0</v>
      </c>
      <c r="U383" s="15">
        <f t="shared" si="44"/>
        <v>0</v>
      </c>
      <c r="V383" s="15">
        <f t="shared" si="45"/>
        <v>0</v>
      </c>
      <c r="W383" s="15">
        <f t="shared" si="46"/>
        <v>0</v>
      </c>
    </row>
    <row r="384" spans="1:23" ht="16.75">
      <c r="A384"/>
      <c r="B384"/>
      <c r="C384"/>
      <c r="D384"/>
      <c r="E384"/>
      <c r="F384"/>
      <c r="G384"/>
      <c r="H384"/>
      <c r="I384"/>
      <c r="J384"/>
      <c r="K384"/>
      <c r="L384">
        <f t="shared" si="40"/>
        <v>0</v>
      </c>
      <c r="M384" s="10">
        <v>305</v>
      </c>
      <c r="N384" s="10">
        <f>bar!B378</f>
        <v>16</v>
      </c>
      <c r="O384" s="15">
        <f>bar!E307</f>
        <v>-13.999999999999998</v>
      </c>
      <c r="P384" s="15">
        <f>bar!F307</f>
        <v>19</v>
      </c>
      <c r="Q384" s="10">
        <f>bar!H307</f>
        <v>0</v>
      </c>
      <c r="R384" s="16">
        <f t="shared" si="41"/>
        <v>-6.0000000000000001E-3</v>
      </c>
      <c r="S384" s="32">
        <f t="shared" si="42"/>
        <v>-4200</v>
      </c>
      <c r="T384" s="15">
        <f t="shared" si="43"/>
        <v>0</v>
      </c>
      <c r="U384" s="15">
        <f t="shared" si="44"/>
        <v>0</v>
      </c>
      <c r="V384" s="15">
        <f t="shared" si="45"/>
        <v>0</v>
      </c>
      <c r="W384" s="15">
        <f t="shared" si="46"/>
        <v>0</v>
      </c>
    </row>
    <row r="385" spans="1:23" ht="16.75">
      <c r="A385"/>
      <c r="B385"/>
      <c r="C385"/>
      <c r="D385"/>
      <c r="E385"/>
      <c r="F385"/>
      <c r="G385"/>
      <c r="H385"/>
      <c r="I385"/>
      <c r="J385"/>
      <c r="K385"/>
      <c r="L385">
        <f t="shared" si="40"/>
        <v>0</v>
      </c>
      <c r="M385" s="10">
        <v>306</v>
      </c>
      <c r="N385" s="10">
        <f>bar!B379</f>
        <v>17</v>
      </c>
      <c r="O385" s="15">
        <f>bar!E308</f>
        <v>-13.999999999999998</v>
      </c>
      <c r="P385" s="15">
        <f>bar!F308</f>
        <v>19</v>
      </c>
      <c r="Q385" s="10">
        <f>bar!H308</f>
        <v>0</v>
      </c>
      <c r="R385" s="16">
        <f t="shared" si="41"/>
        <v>-6.0000000000000001E-3</v>
      </c>
      <c r="S385" s="32">
        <f t="shared" si="42"/>
        <v>-4200</v>
      </c>
      <c r="T385" s="15">
        <f t="shared" si="43"/>
        <v>0</v>
      </c>
      <c r="U385" s="15">
        <f t="shared" si="44"/>
        <v>0</v>
      </c>
      <c r="V385" s="15">
        <f t="shared" si="45"/>
        <v>0</v>
      </c>
      <c r="W385" s="15">
        <f t="shared" si="46"/>
        <v>0</v>
      </c>
    </row>
    <row r="386" spans="1:23" ht="16.75">
      <c r="A386"/>
      <c r="B386"/>
      <c r="C386"/>
      <c r="D386"/>
      <c r="E386"/>
      <c r="F386"/>
      <c r="G386"/>
      <c r="H386"/>
      <c r="I386"/>
      <c r="J386"/>
      <c r="K386"/>
      <c r="L386">
        <f t="shared" si="40"/>
        <v>0</v>
      </c>
      <c r="M386" s="10">
        <v>307</v>
      </c>
      <c r="N386" s="10">
        <f>bar!B380</f>
        <v>18</v>
      </c>
      <c r="O386" s="15">
        <f>bar!E309</f>
        <v>-13.999999999999998</v>
      </c>
      <c r="P386" s="15">
        <f>bar!F309</f>
        <v>19</v>
      </c>
      <c r="Q386" s="10">
        <f>bar!H309</f>
        <v>0</v>
      </c>
      <c r="R386" s="16">
        <f t="shared" si="41"/>
        <v>-6.0000000000000001E-3</v>
      </c>
      <c r="S386" s="32">
        <f t="shared" si="42"/>
        <v>-4200</v>
      </c>
      <c r="T386" s="15">
        <f t="shared" si="43"/>
        <v>0</v>
      </c>
      <c r="U386" s="15">
        <f t="shared" si="44"/>
        <v>0</v>
      </c>
      <c r="V386" s="15">
        <f t="shared" si="45"/>
        <v>0</v>
      </c>
      <c r="W386" s="15">
        <f t="shared" si="46"/>
        <v>0</v>
      </c>
    </row>
    <row r="387" spans="1:23" ht="16.75">
      <c r="A387"/>
      <c r="B387"/>
      <c r="C387"/>
      <c r="D387"/>
      <c r="E387"/>
      <c r="F387"/>
      <c r="G387"/>
      <c r="H387"/>
      <c r="I387"/>
      <c r="J387"/>
      <c r="K387"/>
      <c r="L387">
        <f t="shared" si="40"/>
        <v>0</v>
      </c>
      <c r="M387" s="10">
        <v>308</v>
      </c>
      <c r="N387" s="10">
        <f>bar!B381</f>
        <v>19</v>
      </c>
      <c r="O387" s="15">
        <f>bar!E310</f>
        <v>-13.999999999999998</v>
      </c>
      <c r="P387" s="15">
        <f>bar!F310</f>
        <v>19</v>
      </c>
      <c r="Q387" s="10">
        <f>bar!H310</f>
        <v>0</v>
      </c>
      <c r="R387" s="16">
        <f t="shared" si="41"/>
        <v>-6.0000000000000001E-3</v>
      </c>
      <c r="S387" s="32">
        <f t="shared" si="42"/>
        <v>-4200</v>
      </c>
      <c r="T387" s="15">
        <f t="shared" si="43"/>
        <v>0</v>
      </c>
      <c r="U387" s="15">
        <f t="shared" si="44"/>
        <v>0</v>
      </c>
      <c r="V387" s="15">
        <f t="shared" si="45"/>
        <v>0</v>
      </c>
      <c r="W387" s="15">
        <f t="shared" si="46"/>
        <v>0</v>
      </c>
    </row>
    <row r="388" spans="1:23" ht="16.75">
      <c r="A388"/>
      <c r="B388"/>
      <c r="C388"/>
      <c r="D388"/>
      <c r="E388"/>
      <c r="F388"/>
      <c r="G388"/>
      <c r="H388"/>
      <c r="I388"/>
      <c r="J388"/>
      <c r="K388"/>
      <c r="L388">
        <f t="shared" si="40"/>
        <v>0</v>
      </c>
      <c r="M388" s="10">
        <v>309</v>
      </c>
      <c r="N388" s="10">
        <f>bar!B382</f>
        <v>20</v>
      </c>
      <c r="O388" s="15">
        <f>bar!E311</f>
        <v>-13.999999999999998</v>
      </c>
      <c r="P388" s="15">
        <f>bar!F311</f>
        <v>19</v>
      </c>
      <c r="Q388" s="10">
        <f>bar!H311</f>
        <v>0</v>
      </c>
      <c r="R388" s="16">
        <f t="shared" si="41"/>
        <v>-6.0000000000000001E-3</v>
      </c>
      <c r="S388" s="32">
        <f t="shared" si="42"/>
        <v>-4200</v>
      </c>
      <c r="T388" s="15">
        <f t="shared" si="43"/>
        <v>0</v>
      </c>
      <c r="U388" s="15">
        <f t="shared" si="44"/>
        <v>0</v>
      </c>
      <c r="V388" s="15">
        <f t="shared" si="45"/>
        <v>0</v>
      </c>
      <c r="W388" s="15">
        <f t="shared" si="46"/>
        <v>0</v>
      </c>
    </row>
    <row r="389" spans="1:23" ht="16.75">
      <c r="A389"/>
      <c r="B389"/>
      <c r="C389"/>
      <c r="D389"/>
      <c r="E389"/>
      <c r="F389"/>
      <c r="G389"/>
      <c r="H389"/>
      <c r="I389"/>
      <c r="J389"/>
      <c r="K389"/>
      <c r="L389">
        <f t="shared" si="40"/>
        <v>0</v>
      </c>
      <c r="M389" s="10">
        <v>310</v>
      </c>
      <c r="N389" s="10">
        <f>bar!B383</f>
        <v>1</v>
      </c>
      <c r="O389" s="15">
        <f>bar!E312</f>
        <v>-13.999999999999998</v>
      </c>
      <c r="P389" s="15">
        <f>bar!F312</f>
        <v>19</v>
      </c>
      <c r="Q389" s="10">
        <f>bar!H312</f>
        <v>0</v>
      </c>
      <c r="R389" s="16">
        <f t="shared" si="41"/>
        <v>-6.0000000000000001E-3</v>
      </c>
      <c r="S389" s="32">
        <f t="shared" si="42"/>
        <v>-4200</v>
      </c>
      <c r="T389" s="15">
        <f t="shared" si="43"/>
        <v>0</v>
      </c>
      <c r="U389" s="15">
        <f t="shared" si="44"/>
        <v>0</v>
      </c>
      <c r="V389" s="15">
        <f t="shared" si="45"/>
        <v>0</v>
      </c>
      <c r="W389" s="15">
        <f t="shared" si="46"/>
        <v>0</v>
      </c>
    </row>
    <row r="390" spans="1:23" ht="16.75">
      <c r="A390"/>
      <c r="B390"/>
      <c r="C390"/>
      <c r="D390"/>
      <c r="E390"/>
      <c r="F390"/>
      <c r="G390"/>
      <c r="H390"/>
      <c r="I390"/>
      <c r="J390"/>
      <c r="K390"/>
      <c r="L390">
        <f t="shared" si="40"/>
        <v>0</v>
      </c>
      <c r="M390" s="10">
        <v>311</v>
      </c>
      <c r="N390" s="10">
        <f>bar!B384</f>
        <v>2</v>
      </c>
      <c r="O390" s="15">
        <f>bar!E313</f>
        <v>-13.999999999999998</v>
      </c>
      <c r="P390" s="15">
        <f>bar!F313</f>
        <v>19</v>
      </c>
      <c r="Q390" s="10">
        <f>bar!H313</f>
        <v>0</v>
      </c>
      <c r="R390" s="16">
        <f t="shared" si="41"/>
        <v>-6.0000000000000001E-3</v>
      </c>
      <c r="S390" s="32">
        <f t="shared" si="42"/>
        <v>-4200</v>
      </c>
      <c r="T390" s="15">
        <f t="shared" si="43"/>
        <v>0</v>
      </c>
      <c r="U390" s="15">
        <f t="shared" si="44"/>
        <v>0</v>
      </c>
      <c r="V390" s="15">
        <f t="shared" si="45"/>
        <v>0</v>
      </c>
      <c r="W390" s="15">
        <f t="shared" si="46"/>
        <v>0</v>
      </c>
    </row>
    <row r="391" spans="1:23" ht="16.75">
      <c r="A391"/>
      <c r="B391"/>
      <c r="C391"/>
      <c r="D391"/>
      <c r="E391"/>
      <c r="F391"/>
      <c r="G391"/>
      <c r="H391"/>
      <c r="I391"/>
      <c r="J391"/>
      <c r="K391"/>
      <c r="L391">
        <f t="shared" si="40"/>
        <v>0</v>
      </c>
      <c r="M391" s="10">
        <v>312</v>
      </c>
      <c r="N391" s="10">
        <f>bar!B385</f>
        <v>3</v>
      </c>
      <c r="O391" s="15">
        <f>bar!E314</f>
        <v>-13.999999999999998</v>
      </c>
      <c r="P391" s="15">
        <f>bar!F314</f>
        <v>19</v>
      </c>
      <c r="Q391" s="10">
        <f>bar!H314</f>
        <v>0</v>
      </c>
      <c r="R391" s="16">
        <f t="shared" si="41"/>
        <v>-6.0000000000000001E-3</v>
      </c>
      <c r="S391" s="32">
        <f t="shared" si="42"/>
        <v>-4200</v>
      </c>
      <c r="T391" s="15">
        <f t="shared" si="43"/>
        <v>0</v>
      </c>
      <c r="U391" s="15">
        <f t="shared" si="44"/>
        <v>0</v>
      </c>
      <c r="V391" s="15">
        <f t="shared" si="45"/>
        <v>0</v>
      </c>
      <c r="W391" s="15">
        <f t="shared" si="46"/>
        <v>0</v>
      </c>
    </row>
    <row r="392" spans="1:23" ht="16.75">
      <c r="A392"/>
      <c r="B392"/>
      <c r="C392"/>
      <c r="D392"/>
      <c r="E392"/>
      <c r="F392"/>
      <c r="G392"/>
      <c r="H392"/>
      <c r="I392"/>
      <c r="J392"/>
      <c r="K392"/>
      <c r="L392">
        <f t="shared" si="40"/>
        <v>0</v>
      </c>
      <c r="M392" s="10">
        <v>313</v>
      </c>
      <c r="N392" s="10">
        <f>bar!B386</f>
        <v>4</v>
      </c>
      <c r="O392" s="15">
        <f>bar!E315</f>
        <v>-13.999999999999998</v>
      </c>
      <c r="P392" s="15">
        <f>bar!F315</f>
        <v>19</v>
      </c>
      <c r="Q392" s="10">
        <f>bar!H315</f>
        <v>0</v>
      </c>
      <c r="R392" s="16">
        <f t="shared" si="41"/>
        <v>-6.0000000000000001E-3</v>
      </c>
      <c r="S392" s="32">
        <f t="shared" si="42"/>
        <v>-4200</v>
      </c>
      <c r="T392" s="15">
        <f t="shared" si="43"/>
        <v>0</v>
      </c>
      <c r="U392" s="15">
        <f t="shared" si="44"/>
        <v>0</v>
      </c>
      <c r="V392" s="15">
        <f t="shared" si="45"/>
        <v>0</v>
      </c>
      <c r="W392" s="15">
        <f t="shared" si="46"/>
        <v>0</v>
      </c>
    </row>
    <row r="393" spans="1:23" ht="16.75">
      <c r="A393"/>
      <c r="B393"/>
      <c r="C393"/>
      <c r="D393"/>
      <c r="E393"/>
      <c r="F393"/>
      <c r="G393"/>
      <c r="H393"/>
      <c r="I393"/>
      <c r="J393"/>
      <c r="K393"/>
      <c r="L393">
        <f t="shared" si="40"/>
        <v>0</v>
      </c>
      <c r="M393" s="10">
        <v>314</v>
      </c>
      <c r="N393" s="10">
        <f>bar!B387</f>
        <v>5</v>
      </c>
      <c r="O393" s="15">
        <f>bar!E316</f>
        <v>-13.999999999999998</v>
      </c>
      <c r="P393" s="15">
        <f>bar!F316</f>
        <v>19</v>
      </c>
      <c r="Q393" s="10">
        <f>bar!H316</f>
        <v>0</v>
      </c>
      <c r="R393" s="16">
        <f t="shared" si="41"/>
        <v>-6.0000000000000001E-3</v>
      </c>
      <c r="S393" s="32">
        <f t="shared" si="42"/>
        <v>-4200</v>
      </c>
      <c r="T393" s="15">
        <f t="shared" si="43"/>
        <v>0</v>
      </c>
      <c r="U393" s="15">
        <f t="shared" si="44"/>
        <v>0</v>
      </c>
      <c r="V393" s="15">
        <f t="shared" si="45"/>
        <v>0</v>
      </c>
      <c r="W393" s="15">
        <f t="shared" si="46"/>
        <v>0</v>
      </c>
    </row>
    <row r="394" spans="1:23" ht="16.75">
      <c r="A394"/>
      <c r="B394"/>
      <c r="C394"/>
      <c r="D394"/>
      <c r="E394"/>
      <c r="F394"/>
      <c r="G394"/>
      <c r="H394"/>
      <c r="I394"/>
      <c r="J394"/>
      <c r="K394"/>
      <c r="L394">
        <f t="shared" si="40"/>
        <v>0</v>
      </c>
      <c r="M394" s="10">
        <v>315</v>
      </c>
      <c r="N394" s="10">
        <f>bar!B388</f>
        <v>6</v>
      </c>
      <c r="O394" s="15">
        <f>bar!E317</f>
        <v>-13.999999999999998</v>
      </c>
      <c r="P394" s="15">
        <f>bar!F317</f>
        <v>19</v>
      </c>
      <c r="Q394" s="10">
        <f>bar!H317</f>
        <v>0</v>
      </c>
      <c r="R394" s="16">
        <f t="shared" si="41"/>
        <v>-6.0000000000000001E-3</v>
      </c>
      <c r="S394" s="32">
        <f t="shared" si="42"/>
        <v>-4200</v>
      </c>
      <c r="T394" s="15">
        <f t="shared" si="43"/>
        <v>0</v>
      </c>
      <c r="U394" s="15">
        <f t="shared" si="44"/>
        <v>0</v>
      </c>
      <c r="V394" s="15">
        <f t="shared" si="45"/>
        <v>0</v>
      </c>
      <c r="W394" s="15">
        <f t="shared" si="46"/>
        <v>0</v>
      </c>
    </row>
    <row r="395" spans="1:23" ht="16.75">
      <c r="A395"/>
      <c r="B395"/>
      <c r="C395"/>
      <c r="D395"/>
      <c r="E395"/>
      <c r="F395"/>
      <c r="G395"/>
      <c r="H395"/>
      <c r="I395"/>
      <c r="J395"/>
      <c r="K395"/>
      <c r="L395">
        <f t="shared" si="40"/>
        <v>0</v>
      </c>
      <c r="M395" s="10">
        <v>316</v>
      </c>
      <c r="N395" s="10">
        <f>bar!B389</f>
        <v>7</v>
      </c>
      <c r="O395" s="15">
        <f>bar!E318</f>
        <v>-13.999999999999998</v>
      </c>
      <c r="P395" s="15">
        <f>bar!F318</f>
        <v>19</v>
      </c>
      <c r="Q395" s="10">
        <f>bar!H318</f>
        <v>0</v>
      </c>
      <c r="R395" s="16">
        <f t="shared" si="41"/>
        <v>-6.0000000000000001E-3</v>
      </c>
      <c r="S395" s="32">
        <f t="shared" si="42"/>
        <v>-4200</v>
      </c>
      <c r="T395" s="15">
        <f t="shared" si="43"/>
        <v>0</v>
      </c>
      <c r="U395" s="15">
        <f t="shared" si="44"/>
        <v>0</v>
      </c>
      <c r="V395" s="15">
        <f t="shared" si="45"/>
        <v>0</v>
      </c>
      <c r="W395" s="15">
        <f t="shared" si="46"/>
        <v>0</v>
      </c>
    </row>
    <row r="396" spans="1:23" ht="16.75">
      <c r="A396"/>
      <c r="B396"/>
      <c r="C396"/>
      <c r="D396"/>
      <c r="E396"/>
      <c r="F396"/>
      <c r="G396"/>
      <c r="H396"/>
      <c r="I396"/>
      <c r="J396"/>
      <c r="K396"/>
      <c r="L396">
        <f t="shared" si="40"/>
        <v>0</v>
      </c>
      <c r="M396" s="10">
        <v>317</v>
      </c>
      <c r="N396" s="10">
        <f>bar!B390</f>
        <v>8</v>
      </c>
      <c r="O396" s="15">
        <f>bar!E319</f>
        <v>-13.999999999999998</v>
      </c>
      <c r="P396" s="15">
        <f>bar!F319</f>
        <v>19</v>
      </c>
      <c r="Q396" s="10">
        <f>bar!H319</f>
        <v>0</v>
      </c>
      <c r="R396" s="16">
        <f t="shared" si="41"/>
        <v>-6.0000000000000001E-3</v>
      </c>
      <c r="S396" s="32">
        <f t="shared" si="42"/>
        <v>-4200</v>
      </c>
      <c r="T396" s="15">
        <f t="shared" si="43"/>
        <v>0</v>
      </c>
      <c r="U396" s="15">
        <f t="shared" si="44"/>
        <v>0</v>
      </c>
      <c r="V396" s="15">
        <f t="shared" si="45"/>
        <v>0</v>
      </c>
      <c r="W396" s="15">
        <f t="shared" si="46"/>
        <v>0</v>
      </c>
    </row>
    <row r="397" spans="1:23" ht="16.75">
      <c r="A397"/>
      <c r="B397"/>
      <c r="C397"/>
      <c r="D397"/>
      <c r="E397"/>
      <c r="F397"/>
      <c r="G397"/>
      <c r="H397"/>
      <c r="I397"/>
      <c r="J397"/>
      <c r="K397"/>
      <c r="L397">
        <f t="shared" si="40"/>
        <v>0</v>
      </c>
      <c r="M397" s="10">
        <v>318</v>
      </c>
      <c r="N397" s="10">
        <f>bar!B391</f>
        <v>9</v>
      </c>
      <c r="O397" s="15">
        <f>bar!E320</f>
        <v>-13.999999999999998</v>
      </c>
      <c r="P397" s="15">
        <f>bar!F320</f>
        <v>19</v>
      </c>
      <c r="Q397" s="10">
        <f>bar!H320</f>
        <v>0</v>
      </c>
      <c r="R397" s="16">
        <f t="shared" si="41"/>
        <v>-6.0000000000000001E-3</v>
      </c>
      <c r="S397" s="32">
        <f t="shared" si="42"/>
        <v>-4200</v>
      </c>
      <c r="T397" s="15">
        <f t="shared" si="43"/>
        <v>0</v>
      </c>
      <c r="U397" s="15">
        <f t="shared" si="44"/>
        <v>0</v>
      </c>
      <c r="V397" s="15">
        <f t="shared" si="45"/>
        <v>0</v>
      </c>
      <c r="W397" s="15">
        <f t="shared" si="46"/>
        <v>0</v>
      </c>
    </row>
    <row r="398" spans="1:23" ht="16.75">
      <c r="A398"/>
      <c r="B398"/>
      <c r="C398"/>
      <c r="D398"/>
      <c r="E398"/>
      <c r="F398"/>
      <c r="G398"/>
      <c r="H398"/>
      <c r="I398"/>
      <c r="J398"/>
      <c r="K398"/>
      <c r="L398">
        <f t="shared" si="40"/>
        <v>0</v>
      </c>
      <c r="M398" s="10">
        <v>319</v>
      </c>
      <c r="N398" s="10">
        <f>bar!B392</f>
        <v>10</v>
      </c>
      <c r="O398" s="15">
        <f>bar!E321</f>
        <v>-13.999999999999998</v>
      </c>
      <c r="P398" s="15">
        <f>bar!F321</f>
        <v>19</v>
      </c>
      <c r="Q398" s="10">
        <f>bar!H321</f>
        <v>0</v>
      </c>
      <c r="R398" s="16">
        <f t="shared" si="41"/>
        <v>-6.0000000000000001E-3</v>
      </c>
      <c r="S398" s="32">
        <f t="shared" si="42"/>
        <v>-4200</v>
      </c>
      <c r="T398" s="15">
        <f t="shared" si="43"/>
        <v>0</v>
      </c>
      <c r="U398" s="15">
        <f t="shared" si="44"/>
        <v>0</v>
      </c>
      <c r="V398" s="15">
        <f t="shared" si="45"/>
        <v>0</v>
      </c>
      <c r="W398" s="15">
        <f t="shared" si="46"/>
        <v>0</v>
      </c>
    </row>
    <row r="399" spans="1:23" ht="16.75">
      <c r="A399"/>
      <c r="B399"/>
      <c r="C399"/>
      <c r="D399"/>
      <c r="E399"/>
      <c r="F399"/>
      <c r="G399"/>
      <c r="H399"/>
      <c r="I399"/>
      <c r="J399"/>
      <c r="K399"/>
      <c r="L399">
        <f t="shared" si="40"/>
        <v>0</v>
      </c>
      <c r="M399" s="10">
        <v>320</v>
      </c>
      <c r="N399" s="10">
        <f>bar!B393</f>
        <v>11</v>
      </c>
      <c r="O399" s="15">
        <f>bar!E322</f>
        <v>-13.999999999999998</v>
      </c>
      <c r="P399" s="15">
        <f>bar!F322</f>
        <v>19</v>
      </c>
      <c r="Q399" s="10">
        <f>bar!H322</f>
        <v>0</v>
      </c>
      <c r="R399" s="16">
        <f t="shared" si="41"/>
        <v>-6.0000000000000001E-3</v>
      </c>
      <c r="S399" s="32">
        <f t="shared" si="42"/>
        <v>-4200</v>
      </c>
      <c r="T399" s="15">
        <f t="shared" si="43"/>
        <v>0</v>
      </c>
      <c r="U399" s="15">
        <f t="shared" si="44"/>
        <v>0</v>
      </c>
      <c r="V399" s="15">
        <f t="shared" si="45"/>
        <v>0</v>
      </c>
      <c r="W399" s="15">
        <f t="shared" si="46"/>
        <v>0</v>
      </c>
    </row>
    <row r="400" spans="1:23" ht="16.75">
      <c r="A400"/>
      <c r="B400"/>
      <c r="C400"/>
      <c r="D400"/>
      <c r="E400"/>
      <c r="F400"/>
      <c r="G400"/>
      <c r="H400"/>
      <c r="I400"/>
      <c r="J400"/>
      <c r="K400"/>
      <c r="L400">
        <f t="shared" si="40"/>
        <v>0</v>
      </c>
      <c r="M400" s="10">
        <v>321</v>
      </c>
      <c r="N400" s="10">
        <f>bar!B394</f>
        <v>12</v>
      </c>
      <c r="O400" s="15">
        <f>bar!E323</f>
        <v>-13.999999999999998</v>
      </c>
      <c r="P400" s="15">
        <f>bar!F323</f>
        <v>19</v>
      </c>
      <c r="Q400" s="10">
        <f>bar!H323</f>
        <v>0</v>
      </c>
      <c r="R400" s="16">
        <f t="shared" si="41"/>
        <v>-6.0000000000000001E-3</v>
      </c>
      <c r="S400" s="32">
        <f t="shared" si="42"/>
        <v>-4200</v>
      </c>
      <c r="T400" s="15">
        <f t="shared" si="43"/>
        <v>0</v>
      </c>
      <c r="U400" s="15">
        <f t="shared" si="44"/>
        <v>0</v>
      </c>
      <c r="V400" s="15">
        <f t="shared" si="45"/>
        <v>0</v>
      </c>
      <c r="W400" s="15">
        <f t="shared" si="46"/>
        <v>0</v>
      </c>
    </row>
    <row r="401" spans="1:23" ht="16.75">
      <c r="A401"/>
      <c r="B401"/>
      <c r="C401"/>
      <c r="D401"/>
      <c r="E401"/>
      <c r="F401"/>
      <c r="G401"/>
      <c r="H401"/>
      <c r="I401"/>
      <c r="J401"/>
      <c r="K401"/>
      <c r="L401">
        <f t="shared" ref="L401:L464" si="47">IF(Q401=0,0,IF(P401&gt;$B$20,Q401,0))</f>
        <v>0</v>
      </c>
      <c r="M401" s="10">
        <v>322</v>
      </c>
      <c r="N401" s="10">
        <f>bar!B395</f>
        <v>13</v>
      </c>
      <c r="O401" s="15">
        <f>bar!E324</f>
        <v>-13.999999999999998</v>
      </c>
      <c r="P401" s="15">
        <f>bar!F324</f>
        <v>19</v>
      </c>
      <c r="Q401" s="10">
        <f>bar!H324</f>
        <v>0</v>
      </c>
      <c r="R401" s="16">
        <f t="shared" ref="R401:R464" si="48">IF($B$2=1,-0.006,IF($D$83=0,$C$83,(P401-$E$83)*$D$83))</f>
        <v>-6.0000000000000001E-3</v>
      </c>
      <c r="S401" s="32">
        <f t="shared" ref="S401:S464" si="49">IF(R401&lt;0,-1*IF(ABS(R401)&gt;$N$75,$M$75,$M$75*ABS(R401)/$N$75),IF(ABS(R401)&gt;$N$75,$M$75,$M$75*ABS(R401)/$N$75))</f>
        <v>-4200</v>
      </c>
      <c r="T401" s="15">
        <f t="shared" ref="T401:T464" si="50">IF(R401&lt;0,0,Q401*S401)/1000</f>
        <v>0</v>
      </c>
      <c r="U401" s="15">
        <f t="shared" ref="U401:U464" si="51">IF(R401&gt;0,0,Q401*S401)/1000</f>
        <v>0</v>
      </c>
      <c r="V401" s="15">
        <f t="shared" ref="V401:V464" si="52">T401*P401/100</f>
        <v>0</v>
      </c>
      <c r="W401" s="15">
        <f t="shared" ref="W401:W464" si="53">U401*P401/100</f>
        <v>0</v>
      </c>
    </row>
    <row r="402" spans="1:23" ht="16.75">
      <c r="A402"/>
      <c r="B402"/>
      <c r="C402"/>
      <c r="D402"/>
      <c r="E402"/>
      <c r="F402"/>
      <c r="G402"/>
      <c r="H402"/>
      <c r="I402"/>
      <c r="J402"/>
      <c r="K402"/>
      <c r="L402">
        <f t="shared" si="47"/>
        <v>0</v>
      </c>
      <c r="M402" s="10">
        <v>323</v>
      </c>
      <c r="N402" s="10">
        <f>bar!B396</f>
        <v>14</v>
      </c>
      <c r="O402" s="15">
        <f>bar!E325</f>
        <v>-13.999999999999998</v>
      </c>
      <c r="P402" s="15">
        <f>bar!F325</f>
        <v>19</v>
      </c>
      <c r="Q402" s="10">
        <f>bar!H325</f>
        <v>0</v>
      </c>
      <c r="R402" s="16">
        <f t="shared" si="48"/>
        <v>-6.0000000000000001E-3</v>
      </c>
      <c r="S402" s="32">
        <f t="shared" si="49"/>
        <v>-4200</v>
      </c>
      <c r="T402" s="15">
        <f t="shared" si="50"/>
        <v>0</v>
      </c>
      <c r="U402" s="15">
        <f t="shared" si="51"/>
        <v>0</v>
      </c>
      <c r="V402" s="15">
        <f t="shared" si="52"/>
        <v>0</v>
      </c>
      <c r="W402" s="15">
        <f t="shared" si="53"/>
        <v>0</v>
      </c>
    </row>
    <row r="403" spans="1:23" ht="16.75">
      <c r="A403"/>
      <c r="B403"/>
      <c r="C403"/>
      <c r="D403"/>
      <c r="E403"/>
      <c r="F403"/>
      <c r="G403"/>
      <c r="H403"/>
      <c r="I403"/>
      <c r="J403"/>
      <c r="K403"/>
      <c r="L403">
        <f t="shared" si="47"/>
        <v>0</v>
      </c>
      <c r="M403" s="10">
        <v>324</v>
      </c>
      <c r="N403" s="10">
        <f>bar!B397</f>
        <v>15</v>
      </c>
      <c r="O403" s="15">
        <f>bar!E326</f>
        <v>-13.999999999999998</v>
      </c>
      <c r="P403" s="15">
        <f>bar!F326</f>
        <v>19</v>
      </c>
      <c r="Q403" s="10">
        <f>bar!H326</f>
        <v>0</v>
      </c>
      <c r="R403" s="16">
        <f t="shared" si="48"/>
        <v>-6.0000000000000001E-3</v>
      </c>
      <c r="S403" s="32">
        <f t="shared" si="49"/>
        <v>-4200</v>
      </c>
      <c r="T403" s="15">
        <f t="shared" si="50"/>
        <v>0</v>
      </c>
      <c r="U403" s="15">
        <f t="shared" si="51"/>
        <v>0</v>
      </c>
      <c r="V403" s="15">
        <f t="shared" si="52"/>
        <v>0</v>
      </c>
      <c r="W403" s="15">
        <f t="shared" si="53"/>
        <v>0</v>
      </c>
    </row>
    <row r="404" spans="1:23" ht="16.75">
      <c r="A404"/>
      <c r="B404"/>
      <c r="C404"/>
      <c r="D404"/>
      <c r="E404"/>
      <c r="F404"/>
      <c r="G404"/>
      <c r="H404"/>
      <c r="I404"/>
      <c r="J404"/>
      <c r="K404"/>
      <c r="L404">
        <f t="shared" si="47"/>
        <v>0</v>
      </c>
      <c r="M404" s="10">
        <v>325</v>
      </c>
      <c r="N404" s="10">
        <f>bar!B398</f>
        <v>16</v>
      </c>
      <c r="O404" s="15">
        <f>bar!E327</f>
        <v>-13.999999999999998</v>
      </c>
      <c r="P404" s="15">
        <f>bar!F327</f>
        <v>19</v>
      </c>
      <c r="Q404" s="10">
        <f>bar!H327</f>
        <v>0</v>
      </c>
      <c r="R404" s="16">
        <f t="shared" si="48"/>
        <v>-6.0000000000000001E-3</v>
      </c>
      <c r="S404" s="32">
        <f t="shared" si="49"/>
        <v>-4200</v>
      </c>
      <c r="T404" s="15">
        <f t="shared" si="50"/>
        <v>0</v>
      </c>
      <c r="U404" s="15">
        <f t="shared" si="51"/>
        <v>0</v>
      </c>
      <c r="V404" s="15">
        <f t="shared" si="52"/>
        <v>0</v>
      </c>
      <c r="W404" s="15">
        <f t="shared" si="53"/>
        <v>0</v>
      </c>
    </row>
    <row r="405" spans="1:23" ht="16.75">
      <c r="A405"/>
      <c r="B405"/>
      <c r="C405"/>
      <c r="D405"/>
      <c r="E405"/>
      <c r="F405"/>
      <c r="G405"/>
      <c r="H405"/>
      <c r="I405"/>
      <c r="J405"/>
      <c r="K405"/>
      <c r="L405">
        <f t="shared" si="47"/>
        <v>0</v>
      </c>
      <c r="M405" s="10">
        <v>326</v>
      </c>
      <c r="N405" s="10">
        <f>bar!B399</f>
        <v>17</v>
      </c>
      <c r="O405" s="15">
        <f>bar!E328</f>
        <v>-13.999999999999998</v>
      </c>
      <c r="P405" s="15">
        <f>bar!F328</f>
        <v>19</v>
      </c>
      <c r="Q405" s="10">
        <f>bar!H328</f>
        <v>0</v>
      </c>
      <c r="R405" s="16">
        <f t="shared" si="48"/>
        <v>-6.0000000000000001E-3</v>
      </c>
      <c r="S405" s="32">
        <f t="shared" si="49"/>
        <v>-4200</v>
      </c>
      <c r="T405" s="15">
        <f t="shared" si="50"/>
        <v>0</v>
      </c>
      <c r="U405" s="15">
        <f t="shared" si="51"/>
        <v>0</v>
      </c>
      <c r="V405" s="15">
        <f t="shared" si="52"/>
        <v>0</v>
      </c>
      <c r="W405" s="15">
        <f t="shared" si="53"/>
        <v>0</v>
      </c>
    </row>
    <row r="406" spans="1:23" ht="16.75">
      <c r="A406"/>
      <c r="B406"/>
      <c r="C406"/>
      <c r="D406"/>
      <c r="E406"/>
      <c r="F406"/>
      <c r="G406"/>
      <c r="H406"/>
      <c r="I406"/>
      <c r="J406"/>
      <c r="K406"/>
      <c r="L406">
        <f t="shared" si="47"/>
        <v>0</v>
      </c>
      <c r="M406" s="10">
        <v>327</v>
      </c>
      <c r="N406" s="10">
        <f>bar!B400</f>
        <v>18</v>
      </c>
      <c r="O406" s="15">
        <f>bar!E329</f>
        <v>-13.999999999999998</v>
      </c>
      <c r="P406" s="15">
        <f>bar!F329</f>
        <v>19</v>
      </c>
      <c r="Q406" s="10">
        <f>bar!H329</f>
        <v>0</v>
      </c>
      <c r="R406" s="16">
        <f t="shared" si="48"/>
        <v>-6.0000000000000001E-3</v>
      </c>
      <c r="S406" s="32">
        <f t="shared" si="49"/>
        <v>-4200</v>
      </c>
      <c r="T406" s="15">
        <f t="shared" si="50"/>
        <v>0</v>
      </c>
      <c r="U406" s="15">
        <f t="shared" si="51"/>
        <v>0</v>
      </c>
      <c r="V406" s="15">
        <f t="shared" si="52"/>
        <v>0</v>
      </c>
      <c r="W406" s="15">
        <f t="shared" si="53"/>
        <v>0</v>
      </c>
    </row>
    <row r="407" spans="1:23" ht="16.75">
      <c r="A407"/>
      <c r="B407"/>
      <c r="C407"/>
      <c r="D407"/>
      <c r="E407"/>
      <c r="F407"/>
      <c r="G407"/>
      <c r="H407"/>
      <c r="I407"/>
      <c r="J407"/>
      <c r="K407"/>
      <c r="L407">
        <f t="shared" si="47"/>
        <v>0</v>
      </c>
      <c r="M407" s="10">
        <v>328</v>
      </c>
      <c r="N407" s="10">
        <f>bar!B401</f>
        <v>19</v>
      </c>
      <c r="O407" s="15">
        <f>bar!E330</f>
        <v>-13.999999999999998</v>
      </c>
      <c r="P407" s="15">
        <f>bar!F330</f>
        <v>19</v>
      </c>
      <c r="Q407" s="10">
        <f>bar!H330</f>
        <v>0</v>
      </c>
      <c r="R407" s="16">
        <f t="shared" si="48"/>
        <v>-6.0000000000000001E-3</v>
      </c>
      <c r="S407" s="32">
        <f t="shared" si="49"/>
        <v>-4200</v>
      </c>
      <c r="T407" s="15">
        <f t="shared" si="50"/>
        <v>0</v>
      </c>
      <c r="U407" s="15">
        <f t="shared" si="51"/>
        <v>0</v>
      </c>
      <c r="V407" s="15">
        <f t="shared" si="52"/>
        <v>0</v>
      </c>
      <c r="W407" s="15">
        <f t="shared" si="53"/>
        <v>0</v>
      </c>
    </row>
    <row r="408" spans="1:23" ht="16.75">
      <c r="A408"/>
      <c r="B408"/>
      <c r="C408"/>
      <c r="D408"/>
      <c r="E408"/>
      <c r="F408"/>
      <c r="G408"/>
      <c r="H408"/>
      <c r="I408"/>
      <c r="J408"/>
      <c r="K408"/>
      <c r="L408">
        <f t="shared" si="47"/>
        <v>0</v>
      </c>
      <c r="M408" s="10">
        <v>329</v>
      </c>
      <c r="N408" s="10">
        <f>bar!B402</f>
        <v>20</v>
      </c>
      <c r="O408" s="15">
        <f>bar!E331</f>
        <v>-13.999999999999998</v>
      </c>
      <c r="P408" s="15">
        <f>bar!F331</f>
        <v>19</v>
      </c>
      <c r="Q408" s="10">
        <f>bar!H331</f>
        <v>0</v>
      </c>
      <c r="R408" s="16">
        <f t="shared" si="48"/>
        <v>-6.0000000000000001E-3</v>
      </c>
      <c r="S408" s="32">
        <f t="shared" si="49"/>
        <v>-4200</v>
      </c>
      <c r="T408" s="15">
        <f t="shared" si="50"/>
        <v>0</v>
      </c>
      <c r="U408" s="15">
        <f t="shared" si="51"/>
        <v>0</v>
      </c>
      <c r="V408" s="15">
        <f t="shared" si="52"/>
        <v>0</v>
      </c>
      <c r="W408" s="15">
        <f t="shared" si="53"/>
        <v>0</v>
      </c>
    </row>
    <row r="409" spans="1:23" ht="16.75">
      <c r="A409"/>
      <c r="B409"/>
      <c r="C409"/>
      <c r="D409"/>
      <c r="E409"/>
      <c r="F409"/>
      <c r="G409"/>
      <c r="H409"/>
      <c r="I409"/>
      <c r="J409"/>
      <c r="K409"/>
      <c r="L409">
        <f t="shared" si="47"/>
        <v>0</v>
      </c>
      <c r="M409" s="10">
        <v>330</v>
      </c>
      <c r="N409" s="10">
        <f>bar!B403</f>
        <v>0</v>
      </c>
      <c r="O409" s="15">
        <f>bar!E332</f>
        <v>-13.999999999999998</v>
      </c>
      <c r="P409" s="15">
        <f>bar!F332</f>
        <v>19</v>
      </c>
      <c r="Q409" s="10">
        <f>bar!H332</f>
        <v>0</v>
      </c>
      <c r="R409" s="16">
        <f t="shared" si="48"/>
        <v>-6.0000000000000001E-3</v>
      </c>
      <c r="S409" s="32">
        <f t="shared" si="49"/>
        <v>-4200</v>
      </c>
      <c r="T409" s="15">
        <f t="shared" si="50"/>
        <v>0</v>
      </c>
      <c r="U409" s="15">
        <f t="shared" si="51"/>
        <v>0</v>
      </c>
      <c r="V409" s="15">
        <f t="shared" si="52"/>
        <v>0</v>
      </c>
      <c r="W409" s="15">
        <f t="shared" si="53"/>
        <v>0</v>
      </c>
    </row>
    <row r="410" spans="1:23" ht="16.75">
      <c r="A410"/>
      <c r="B410"/>
      <c r="C410"/>
      <c r="D410"/>
      <c r="E410"/>
      <c r="F410"/>
      <c r="G410"/>
      <c r="H410"/>
      <c r="I410"/>
      <c r="J410"/>
      <c r="K410"/>
      <c r="L410">
        <f t="shared" si="47"/>
        <v>0</v>
      </c>
      <c r="M410" s="10">
        <v>331</v>
      </c>
      <c r="N410" s="10">
        <f>bar!B404</f>
        <v>0</v>
      </c>
      <c r="O410" s="15">
        <f>bar!E333</f>
        <v>-13.999999999999998</v>
      </c>
      <c r="P410" s="15">
        <f>bar!F333</f>
        <v>19</v>
      </c>
      <c r="Q410" s="10">
        <f>bar!H333</f>
        <v>0</v>
      </c>
      <c r="R410" s="16">
        <f t="shared" si="48"/>
        <v>-6.0000000000000001E-3</v>
      </c>
      <c r="S410" s="32">
        <f t="shared" si="49"/>
        <v>-4200</v>
      </c>
      <c r="T410" s="15">
        <f t="shared" si="50"/>
        <v>0</v>
      </c>
      <c r="U410" s="15">
        <f t="shared" si="51"/>
        <v>0</v>
      </c>
      <c r="V410" s="15">
        <f t="shared" si="52"/>
        <v>0</v>
      </c>
      <c r="W410" s="15">
        <f t="shared" si="53"/>
        <v>0</v>
      </c>
    </row>
    <row r="411" spans="1:23" ht="16.75">
      <c r="A411"/>
      <c r="B411"/>
      <c r="C411"/>
      <c r="D411"/>
      <c r="E411"/>
      <c r="F411"/>
      <c r="G411"/>
      <c r="H411"/>
      <c r="I411"/>
      <c r="J411"/>
      <c r="K411"/>
      <c r="L411">
        <f t="shared" si="47"/>
        <v>0</v>
      </c>
      <c r="M411" s="10">
        <v>332</v>
      </c>
      <c r="N411" s="10">
        <f>bar!B405</f>
        <v>0</v>
      </c>
      <c r="O411" s="15">
        <f>bar!E334</f>
        <v>-13.999999999999998</v>
      </c>
      <c r="P411" s="15">
        <f>bar!F334</f>
        <v>19</v>
      </c>
      <c r="Q411" s="10">
        <f>bar!H334</f>
        <v>0</v>
      </c>
      <c r="R411" s="16">
        <f t="shared" si="48"/>
        <v>-6.0000000000000001E-3</v>
      </c>
      <c r="S411" s="32">
        <f t="shared" si="49"/>
        <v>-4200</v>
      </c>
      <c r="T411" s="15">
        <f t="shared" si="50"/>
        <v>0</v>
      </c>
      <c r="U411" s="15">
        <f t="shared" si="51"/>
        <v>0</v>
      </c>
      <c r="V411" s="15">
        <f t="shared" si="52"/>
        <v>0</v>
      </c>
      <c r="W411" s="15">
        <f t="shared" si="53"/>
        <v>0</v>
      </c>
    </row>
    <row r="412" spans="1:23" ht="16.75">
      <c r="A412"/>
      <c r="B412"/>
      <c r="C412"/>
      <c r="D412"/>
      <c r="E412"/>
      <c r="F412"/>
      <c r="G412"/>
      <c r="H412"/>
      <c r="I412"/>
      <c r="J412"/>
      <c r="K412"/>
      <c r="L412">
        <f t="shared" si="47"/>
        <v>0</v>
      </c>
      <c r="M412" s="10">
        <v>333</v>
      </c>
      <c r="N412" s="10">
        <f>bar!B406</f>
        <v>0</v>
      </c>
      <c r="O412" s="15">
        <f>bar!E335</f>
        <v>-13.999999999999998</v>
      </c>
      <c r="P412" s="15">
        <f>bar!F335</f>
        <v>19</v>
      </c>
      <c r="Q412" s="10">
        <f>bar!H335</f>
        <v>0</v>
      </c>
      <c r="R412" s="16">
        <f t="shared" si="48"/>
        <v>-6.0000000000000001E-3</v>
      </c>
      <c r="S412" s="32">
        <f t="shared" si="49"/>
        <v>-4200</v>
      </c>
      <c r="T412" s="15">
        <f t="shared" si="50"/>
        <v>0</v>
      </c>
      <c r="U412" s="15">
        <f t="shared" si="51"/>
        <v>0</v>
      </c>
      <c r="V412" s="15">
        <f t="shared" si="52"/>
        <v>0</v>
      </c>
      <c r="W412" s="15">
        <f t="shared" si="53"/>
        <v>0</v>
      </c>
    </row>
    <row r="413" spans="1:23" ht="16.75">
      <c r="A413"/>
      <c r="B413"/>
      <c r="C413"/>
      <c r="D413"/>
      <c r="E413"/>
      <c r="F413"/>
      <c r="G413"/>
      <c r="H413"/>
      <c r="I413"/>
      <c r="J413"/>
      <c r="K413"/>
      <c r="L413">
        <f t="shared" si="47"/>
        <v>0</v>
      </c>
      <c r="M413" s="10">
        <v>334</v>
      </c>
      <c r="N413" s="10">
        <f>bar!B407</f>
        <v>0</v>
      </c>
      <c r="O413" s="15">
        <f>bar!E336</f>
        <v>-13.999999999999998</v>
      </c>
      <c r="P413" s="15">
        <f>bar!F336</f>
        <v>19</v>
      </c>
      <c r="Q413" s="10">
        <f>bar!H336</f>
        <v>0</v>
      </c>
      <c r="R413" s="16">
        <f t="shared" si="48"/>
        <v>-6.0000000000000001E-3</v>
      </c>
      <c r="S413" s="32">
        <f t="shared" si="49"/>
        <v>-4200</v>
      </c>
      <c r="T413" s="15">
        <f t="shared" si="50"/>
        <v>0</v>
      </c>
      <c r="U413" s="15">
        <f t="shared" si="51"/>
        <v>0</v>
      </c>
      <c r="V413" s="15">
        <f t="shared" si="52"/>
        <v>0</v>
      </c>
      <c r="W413" s="15">
        <f t="shared" si="53"/>
        <v>0</v>
      </c>
    </row>
    <row r="414" spans="1:23" ht="16.75">
      <c r="A414"/>
      <c r="B414"/>
      <c r="C414"/>
      <c r="D414"/>
      <c r="E414"/>
      <c r="F414"/>
      <c r="G414"/>
      <c r="H414"/>
      <c r="I414"/>
      <c r="J414"/>
      <c r="K414"/>
      <c r="L414">
        <f t="shared" si="47"/>
        <v>0</v>
      </c>
      <c r="M414" s="10">
        <v>335</v>
      </c>
      <c r="N414" s="10">
        <f>bar!B408</f>
        <v>0</v>
      </c>
      <c r="O414" s="15">
        <f>bar!E337</f>
        <v>-13.999999999999998</v>
      </c>
      <c r="P414" s="15">
        <f>bar!F337</f>
        <v>19</v>
      </c>
      <c r="Q414" s="10">
        <f>bar!H337</f>
        <v>0</v>
      </c>
      <c r="R414" s="16">
        <f t="shared" si="48"/>
        <v>-6.0000000000000001E-3</v>
      </c>
      <c r="S414" s="32">
        <f t="shared" si="49"/>
        <v>-4200</v>
      </c>
      <c r="T414" s="15">
        <f t="shared" si="50"/>
        <v>0</v>
      </c>
      <c r="U414" s="15">
        <f t="shared" si="51"/>
        <v>0</v>
      </c>
      <c r="V414" s="15">
        <f t="shared" si="52"/>
        <v>0</v>
      </c>
      <c r="W414" s="15">
        <f t="shared" si="53"/>
        <v>0</v>
      </c>
    </row>
    <row r="415" spans="1:23" ht="16.75">
      <c r="A415"/>
      <c r="B415"/>
      <c r="C415"/>
      <c r="D415"/>
      <c r="E415"/>
      <c r="F415"/>
      <c r="G415"/>
      <c r="H415"/>
      <c r="I415"/>
      <c r="J415"/>
      <c r="K415"/>
      <c r="L415">
        <f t="shared" si="47"/>
        <v>0</v>
      </c>
      <c r="M415" s="10">
        <v>336</v>
      </c>
      <c r="N415" s="10">
        <f>bar!B409</f>
        <v>0</v>
      </c>
      <c r="O415" s="15">
        <f>bar!E338</f>
        <v>-13.999999999999998</v>
      </c>
      <c r="P415" s="15">
        <f>bar!F338</f>
        <v>19</v>
      </c>
      <c r="Q415" s="10">
        <f>bar!H338</f>
        <v>0</v>
      </c>
      <c r="R415" s="16">
        <f t="shared" si="48"/>
        <v>-6.0000000000000001E-3</v>
      </c>
      <c r="S415" s="32">
        <f t="shared" si="49"/>
        <v>-4200</v>
      </c>
      <c r="T415" s="15">
        <f t="shared" si="50"/>
        <v>0</v>
      </c>
      <c r="U415" s="15">
        <f t="shared" si="51"/>
        <v>0</v>
      </c>
      <c r="V415" s="15">
        <f t="shared" si="52"/>
        <v>0</v>
      </c>
      <c r="W415" s="15">
        <f t="shared" si="53"/>
        <v>0</v>
      </c>
    </row>
    <row r="416" spans="1:23" ht="16.75">
      <c r="A416"/>
      <c r="B416"/>
      <c r="C416"/>
      <c r="D416"/>
      <c r="E416"/>
      <c r="F416"/>
      <c r="G416"/>
      <c r="H416"/>
      <c r="I416"/>
      <c r="J416"/>
      <c r="K416"/>
      <c r="L416">
        <f t="shared" si="47"/>
        <v>0</v>
      </c>
      <c r="M416" s="10">
        <v>337</v>
      </c>
      <c r="N416" s="10">
        <f>bar!B410</f>
        <v>0</v>
      </c>
      <c r="O416" s="15">
        <f>bar!E339</f>
        <v>-13.999999999999998</v>
      </c>
      <c r="P416" s="15">
        <f>bar!F339</f>
        <v>19</v>
      </c>
      <c r="Q416" s="10">
        <f>bar!H339</f>
        <v>0</v>
      </c>
      <c r="R416" s="16">
        <f t="shared" si="48"/>
        <v>-6.0000000000000001E-3</v>
      </c>
      <c r="S416" s="32">
        <f t="shared" si="49"/>
        <v>-4200</v>
      </c>
      <c r="T416" s="15">
        <f t="shared" si="50"/>
        <v>0</v>
      </c>
      <c r="U416" s="15">
        <f t="shared" si="51"/>
        <v>0</v>
      </c>
      <c r="V416" s="15">
        <f t="shared" si="52"/>
        <v>0</v>
      </c>
      <c r="W416" s="15">
        <f t="shared" si="53"/>
        <v>0</v>
      </c>
    </row>
    <row r="417" spans="1:23" ht="16.75">
      <c r="A417"/>
      <c r="B417"/>
      <c r="C417"/>
      <c r="D417"/>
      <c r="E417"/>
      <c r="F417"/>
      <c r="G417"/>
      <c r="H417"/>
      <c r="I417"/>
      <c r="J417"/>
      <c r="K417"/>
      <c r="L417">
        <f t="shared" si="47"/>
        <v>0</v>
      </c>
      <c r="M417" s="10">
        <v>338</v>
      </c>
      <c r="N417" s="10">
        <f>bar!B411</f>
        <v>0</v>
      </c>
      <c r="O417" s="15">
        <f>bar!E340</f>
        <v>-13.999999999999998</v>
      </c>
      <c r="P417" s="15">
        <f>bar!F340</f>
        <v>19</v>
      </c>
      <c r="Q417" s="10">
        <f>bar!H340</f>
        <v>0</v>
      </c>
      <c r="R417" s="16">
        <f t="shared" si="48"/>
        <v>-6.0000000000000001E-3</v>
      </c>
      <c r="S417" s="32">
        <f t="shared" si="49"/>
        <v>-4200</v>
      </c>
      <c r="T417" s="15">
        <f t="shared" si="50"/>
        <v>0</v>
      </c>
      <c r="U417" s="15">
        <f t="shared" si="51"/>
        <v>0</v>
      </c>
      <c r="V417" s="15">
        <f t="shared" si="52"/>
        <v>0</v>
      </c>
      <c r="W417" s="15">
        <f t="shared" si="53"/>
        <v>0</v>
      </c>
    </row>
    <row r="418" spans="1:23" ht="16.75">
      <c r="A418"/>
      <c r="B418"/>
      <c r="C418"/>
      <c r="D418"/>
      <c r="E418"/>
      <c r="F418"/>
      <c r="G418"/>
      <c r="H418"/>
      <c r="I418"/>
      <c r="J418"/>
      <c r="K418"/>
      <c r="L418">
        <f t="shared" si="47"/>
        <v>0</v>
      </c>
      <c r="M418" s="10">
        <v>339</v>
      </c>
      <c r="N418" s="10">
        <f>bar!B412</f>
        <v>0</v>
      </c>
      <c r="O418" s="15">
        <f>bar!E341</f>
        <v>-13.999999999999998</v>
      </c>
      <c r="P418" s="15">
        <f>bar!F341</f>
        <v>19</v>
      </c>
      <c r="Q418" s="10">
        <f>bar!H341</f>
        <v>0</v>
      </c>
      <c r="R418" s="16">
        <f t="shared" si="48"/>
        <v>-6.0000000000000001E-3</v>
      </c>
      <c r="S418" s="32">
        <f t="shared" si="49"/>
        <v>-4200</v>
      </c>
      <c r="T418" s="15">
        <f t="shared" si="50"/>
        <v>0</v>
      </c>
      <c r="U418" s="15">
        <f t="shared" si="51"/>
        <v>0</v>
      </c>
      <c r="V418" s="15">
        <f t="shared" si="52"/>
        <v>0</v>
      </c>
      <c r="W418" s="15">
        <f t="shared" si="53"/>
        <v>0</v>
      </c>
    </row>
    <row r="419" spans="1:23" ht="16.75">
      <c r="A419"/>
      <c r="B419"/>
      <c r="C419"/>
      <c r="D419"/>
      <c r="E419"/>
      <c r="F419"/>
      <c r="G419"/>
      <c r="H419"/>
      <c r="I419"/>
      <c r="J419"/>
      <c r="K419"/>
      <c r="L419">
        <f t="shared" si="47"/>
        <v>0</v>
      </c>
      <c r="M419" s="10">
        <v>340</v>
      </c>
      <c r="N419" s="10">
        <f>bar!B413</f>
        <v>0</v>
      </c>
      <c r="O419" s="15">
        <f>bar!E342</f>
        <v>-13.999999999999998</v>
      </c>
      <c r="P419" s="15">
        <f>bar!F342</f>
        <v>19</v>
      </c>
      <c r="Q419" s="10">
        <f>bar!H342</f>
        <v>0</v>
      </c>
      <c r="R419" s="16">
        <f t="shared" si="48"/>
        <v>-6.0000000000000001E-3</v>
      </c>
      <c r="S419" s="32">
        <f t="shared" si="49"/>
        <v>-4200</v>
      </c>
      <c r="T419" s="15">
        <f t="shared" si="50"/>
        <v>0</v>
      </c>
      <c r="U419" s="15">
        <f t="shared" si="51"/>
        <v>0</v>
      </c>
      <c r="V419" s="15">
        <f t="shared" si="52"/>
        <v>0</v>
      </c>
      <c r="W419" s="15">
        <f t="shared" si="53"/>
        <v>0</v>
      </c>
    </row>
    <row r="420" spans="1:23" ht="16.75">
      <c r="A420"/>
      <c r="B420"/>
      <c r="C420"/>
      <c r="D420"/>
      <c r="E420"/>
      <c r="F420"/>
      <c r="G420"/>
      <c r="H420"/>
      <c r="I420"/>
      <c r="J420"/>
      <c r="K420"/>
      <c r="L420">
        <f t="shared" si="47"/>
        <v>0</v>
      </c>
      <c r="M420" s="10">
        <v>341</v>
      </c>
      <c r="N420" s="10">
        <f>bar!B414</f>
        <v>0</v>
      </c>
      <c r="O420" s="15">
        <f>bar!E343</f>
        <v>-13.999999999999998</v>
      </c>
      <c r="P420" s="15">
        <f>bar!F343</f>
        <v>19</v>
      </c>
      <c r="Q420" s="10">
        <f>bar!H343</f>
        <v>0</v>
      </c>
      <c r="R420" s="16">
        <f t="shared" si="48"/>
        <v>-6.0000000000000001E-3</v>
      </c>
      <c r="S420" s="32">
        <f t="shared" si="49"/>
        <v>-4200</v>
      </c>
      <c r="T420" s="15">
        <f t="shared" si="50"/>
        <v>0</v>
      </c>
      <c r="U420" s="15">
        <f t="shared" si="51"/>
        <v>0</v>
      </c>
      <c r="V420" s="15">
        <f t="shared" si="52"/>
        <v>0</v>
      </c>
      <c r="W420" s="15">
        <f t="shared" si="53"/>
        <v>0</v>
      </c>
    </row>
    <row r="421" spans="1:23" ht="16.75">
      <c r="A421"/>
      <c r="B421"/>
      <c r="C421"/>
      <c r="D421"/>
      <c r="E421"/>
      <c r="F421"/>
      <c r="G421"/>
      <c r="H421"/>
      <c r="I421"/>
      <c r="J421"/>
      <c r="K421"/>
      <c r="L421">
        <f t="shared" si="47"/>
        <v>0</v>
      </c>
      <c r="M421" s="10">
        <v>342</v>
      </c>
      <c r="N421" s="10">
        <f>bar!B415</f>
        <v>0</v>
      </c>
      <c r="O421" s="15">
        <f>bar!E344</f>
        <v>-13.999999999999998</v>
      </c>
      <c r="P421" s="15">
        <f>bar!F344</f>
        <v>19</v>
      </c>
      <c r="Q421" s="10">
        <f>bar!H344</f>
        <v>0</v>
      </c>
      <c r="R421" s="16">
        <f t="shared" si="48"/>
        <v>-6.0000000000000001E-3</v>
      </c>
      <c r="S421" s="32">
        <f t="shared" si="49"/>
        <v>-4200</v>
      </c>
      <c r="T421" s="15">
        <f t="shared" si="50"/>
        <v>0</v>
      </c>
      <c r="U421" s="15">
        <f t="shared" si="51"/>
        <v>0</v>
      </c>
      <c r="V421" s="15">
        <f t="shared" si="52"/>
        <v>0</v>
      </c>
      <c r="W421" s="15">
        <f t="shared" si="53"/>
        <v>0</v>
      </c>
    </row>
    <row r="422" spans="1:23" ht="16.75">
      <c r="A422"/>
      <c r="B422"/>
      <c r="C422"/>
      <c r="D422"/>
      <c r="E422"/>
      <c r="F422"/>
      <c r="G422"/>
      <c r="H422"/>
      <c r="I422"/>
      <c r="J422"/>
      <c r="K422"/>
      <c r="L422">
        <f t="shared" si="47"/>
        <v>0</v>
      </c>
      <c r="M422" s="10">
        <v>343</v>
      </c>
      <c r="N422" s="10">
        <f>bar!B416</f>
        <v>0</v>
      </c>
      <c r="O422" s="15">
        <f>bar!E345</f>
        <v>-13.999999999999998</v>
      </c>
      <c r="P422" s="15">
        <f>bar!F345</f>
        <v>19</v>
      </c>
      <c r="Q422" s="10">
        <f>bar!H345</f>
        <v>0</v>
      </c>
      <c r="R422" s="16">
        <f t="shared" si="48"/>
        <v>-6.0000000000000001E-3</v>
      </c>
      <c r="S422" s="32">
        <f t="shared" si="49"/>
        <v>-4200</v>
      </c>
      <c r="T422" s="15">
        <f t="shared" si="50"/>
        <v>0</v>
      </c>
      <c r="U422" s="15">
        <f t="shared" si="51"/>
        <v>0</v>
      </c>
      <c r="V422" s="15">
        <f t="shared" si="52"/>
        <v>0</v>
      </c>
      <c r="W422" s="15">
        <f t="shared" si="53"/>
        <v>0</v>
      </c>
    </row>
    <row r="423" spans="1:23" ht="16.75">
      <c r="A423"/>
      <c r="B423"/>
      <c r="C423"/>
      <c r="D423"/>
      <c r="E423"/>
      <c r="F423"/>
      <c r="G423"/>
      <c r="H423"/>
      <c r="I423"/>
      <c r="J423"/>
      <c r="K423"/>
      <c r="L423">
        <f t="shared" si="47"/>
        <v>0</v>
      </c>
      <c r="M423" s="10">
        <v>344</v>
      </c>
      <c r="N423" s="10">
        <f>bar!B417</f>
        <v>0</v>
      </c>
      <c r="O423" s="15">
        <f>bar!E346</f>
        <v>-13.999999999999998</v>
      </c>
      <c r="P423" s="15">
        <f>bar!F346</f>
        <v>19</v>
      </c>
      <c r="Q423" s="10">
        <f>bar!H346</f>
        <v>0</v>
      </c>
      <c r="R423" s="16">
        <f t="shared" si="48"/>
        <v>-6.0000000000000001E-3</v>
      </c>
      <c r="S423" s="32">
        <f t="shared" si="49"/>
        <v>-4200</v>
      </c>
      <c r="T423" s="15">
        <f t="shared" si="50"/>
        <v>0</v>
      </c>
      <c r="U423" s="15">
        <f t="shared" si="51"/>
        <v>0</v>
      </c>
      <c r="V423" s="15">
        <f t="shared" si="52"/>
        <v>0</v>
      </c>
      <c r="W423" s="15">
        <f t="shared" si="53"/>
        <v>0</v>
      </c>
    </row>
    <row r="424" spans="1:23" ht="16.75">
      <c r="A424"/>
      <c r="B424"/>
      <c r="C424"/>
      <c r="D424"/>
      <c r="E424"/>
      <c r="F424"/>
      <c r="G424"/>
      <c r="H424"/>
      <c r="I424"/>
      <c r="J424"/>
      <c r="K424"/>
      <c r="L424">
        <f t="shared" si="47"/>
        <v>0</v>
      </c>
      <c r="M424" s="10">
        <v>345</v>
      </c>
      <c r="N424" s="10">
        <f>bar!B418</f>
        <v>0</v>
      </c>
      <c r="O424" s="15">
        <f>bar!E347</f>
        <v>-13.999999999999998</v>
      </c>
      <c r="P424" s="15">
        <f>bar!F347</f>
        <v>19</v>
      </c>
      <c r="Q424" s="10">
        <f>bar!H347</f>
        <v>0</v>
      </c>
      <c r="R424" s="16">
        <f t="shared" si="48"/>
        <v>-6.0000000000000001E-3</v>
      </c>
      <c r="S424" s="32">
        <f t="shared" si="49"/>
        <v>-4200</v>
      </c>
      <c r="T424" s="15">
        <f t="shared" si="50"/>
        <v>0</v>
      </c>
      <c r="U424" s="15">
        <f t="shared" si="51"/>
        <v>0</v>
      </c>
      <c r="V424" s="15">
        <f t="shared" si="52"/>
        <v>0</v>
      </c>
      <c r="W424" s="15">
        <f t="shared" si="53"/>
        <v>0</v>
      </c>
    </row>
    <row r="425" spans="1:23" ht="16.75">
      <c r="A425"/>
      <c r="B425"/>
      <c r="C425"/>
      <c r="D425"/>
      <c r="E425"/>
      <c r="F425"/>
      <c r="G425"/>
      <c r="H425"/>
      <c r="I425"/>
      <c r="J425"/>
      <c r="K425"/>
      <c r="L425">
        <f t="shared" si="47"/>
        <v>0</v>
      </c>
      <c r="M425" s="10">
        <v>346</v>
      </c>
      <c r="N425" s="10">
        <f>bar!B419</f>
        <v>0</v>
      </c>
      <c r="O425" s="15">
        <f>bar!E348</f>
        <v>-13.999999999999998</v>
      </c>
      <c r="P425" s="15">
        <f>bar!F348</f>
        <v>19</v>
      </c>
      <c r="Q425" s="10">
        <f>bar!H348</f>
        <v>0</v>
      </c>
      <c r="R425" s="16">
        <f t="shared" si="48"/>
        <v>-6.0000000000000001E-3</v>
      </c>
      <c r="S425" s="32">
        <f t="shared" si="49"/>
        <v>-4200</v>
      </c>
      <c r="T425" s="15">
        <f t="shared" si="50"/>
        <v>0</v>
      </c>
      <c r="U425" s="15">
        <f t="shared" si="51"/>
        <v>0</v>
      </c>
      <c r="V425" s="15">
        <f t="shared" si="52"/>
        <v>0</v>
      </c>
      <c r="W425" s="15">
        <f t="shared" si="53"/>
        <v>0</v>
      </c>
    </row>
    <row r="426" spans="1:23" ht="16.75">
      <c r="A426"/>
      <c r="B426"/>
      <c r="C426"/>
      <c r="D426"/>
      <c r="E426"/>
      <c r="F426"/>
      <c r="G426"/>
      <c r="H426"/>
      <c r="I426"/>
      <c r="J426"/>
      <c r="K426"/>
      <c r="L426">
        <f t="shared" si="47"/>
        <v>0</v>
      </c>
      <c r="M426" s="10">
        <v>347</v>
      </c>
      <c r="N426" s="10">
        <f>bar!B420</f>
        <v>0</v>
      </c>
      <c r="O426" s="15">
        <f>bar!E349</f>
        <v>-13.999999999999998</v>
      </c>
      <c r="P426" s="15">
        <f>bar!F349</f>
        <v>19</v>
      </c>
      <c r="Q426" s="10">
        <f>bar!H349</f>
        <v>0</v>
      </c>
      <c r="R426" s="16">
        <f t="shared" si="48"/>
        <v>-6.0000000000000001E-3</v>
      </c>
      <c r="S426" s="32">
        <f t="shared" si="49"/>
        <v>-4200</v>
      </c>
      <c r="T426" s="15">
        <f t="shared" si="50"/>
        <v>0</v>
      </c>
      <c r="U426" s="15">
        <f t="shared" si="51"/>
        <v>0</v>
      </c>
      <c r="V426" s="15">
        <f t="shared" si="52"/>
        <v>0</v>
      </c>
      <c r="W426" s="15">
        <f t="shared" si="53"/>
        <v>0</v>
      </c>
    </row>
    <row r="427" spans="1:23" ht="16.75">
      <c r="A427"/>
      <c r="B427"/>
      <c r="C427"/>
      <c r="D427"/>
      <c r="E427"/>
      <c r="F427"/>
      <c r="G427"/>
      <c r="H427"/>
      <c r="I427"/>
      <c r="J427"/>
      <c r="K427"/>
      <c r="L427">
        <f t="shared" si="47"/>
        <v>0</v>
      </c>
      <c r="M427" s="10">
        <v>348</v>
      </c>
      <c r="N427" s="10">
        <f>bar!B421</f>
        <v>0</v>
      </c>
      <c r="O427" s="15">
        <f>bar!E350</f>
        <v>-13.999999999999998</v>
      </c>
      <c r="P427" s="15">
        <f>bar!F350</f>
        <v>19</v>
      </c>
      <c r="Q427" s="10">
        <f>bar!H350</f>
        <v>0</v>
      </c>
      <c r="R427" s="16">
        <f t="shared" si="48"/>
        <v>-6.0000000000000001E-3</v>
      </c>
      <c r="S427" s="32">
        <f t="shared" si="49"/>
        <v>-4200</v>
      </c>
      <c r="T427" s="15">
        <f t="shared" si="50"/>
        <v>0</v>
      </c>
      <c r="U427" s="15">
        <f t="shared" si="51"/>
        <v>0</v>
      </c>
      <c r="V427" s="15">
        <f t="shared" si="52"/>
        <v>0</v>
      </c>
      <c r="W427" s="15">
        <f t="shared" si="53"/>
        <v>0</v>
      </c>
    </row>
    <row r="428" spans="1:23" ht="16.75">
      <c r="A428"/>
      <c r="B428"/>
      <c r="C428"/>
      <c r="D428"/>
      <c r="E428"/>
      <c r="F428"/>
      <c r="G428"/>
      <c r="H428"/>
      <c r="I428"/>
      <c r="J428"/>
      <c r="K428"/>
      <c r="L428">
        <f t="shared" si="47"/>
        <v>0</v>
      </c>
      <c r="M428" s="10">
        <v>349</v>
      </c>
      <c r="N428" s="10">
        <f>bar!B422</f>
        <v>0</v>
      </c>
      <c r="O428" s="15">
        <f>bar!E351</f>
        <v>-13.999999999999998</v>
      </c>
      <c r="P428" s="15">
        <f>bar!F351</f>
        <v>19</v>
      </c>
      <c r="Q428" s="10">
        <f>bar!H351</f>
        <v>0</v>
      </c>
      <c r="R428" s="16">
        <f t="shared" si="48"/>
        <v>-6.0000000000000001E-3</v>
      </c>
      <c r="S428" s="32">
        <f t="shared" si="49"/>
        <v>-4200</v>
      </c>
      <c r="T428" s="15">
        <f t="shared" si="50"/>
        <v>0</v>
      </c>
      <c r="U428" s="15">
        <f t="shared" si="51"/>
        <v>0</v>
      </c>
      <c r="V428" s="15">
        <f t="shared" si="52"/>
        <v>0</v>
      </c>
      <c r="W428" s="15">
        <f t="shared" si="53"/>
        <v>0</v>
      </c>
    </row>
    <row r="429" spans="1:23" ht="16.75">
      <c r="A429"/>
      <c r="B429"/>
      <c r="C429"/>
      <c r="D429"/>
      <c r="E429"/>
      <c r="F429"/>
      <c r="G429"/>
      <c r="H429"/>
      <c r="I429"/>
      <c r="J429"/>
      <c r="K429"/>
      <c r="L429">
        <f t="shared" si="47"/>
        <v>0</v>
      </c>
      <c r="M429" s="10">
        <v>350</v>
      </c>
      <c r="N429" s="10">
        <f>bar!B423</f>
        <v>0</v>
      </c>
      <c r="O429" s="15">
        <f>bar!E352</f>
        <v>-13.999999999999998</v>
      </c>
      <c r="P429" s="15">
        <f>bar!F352</f>
        <v>19</v>
      </c>
      <c r="Q429" s="10">
        <f>bar!H352</f>
        <v>0</v>
      </c>
      <c r="R429" s="16">
        <f t="shared" si="48"/>
        <v>-6.0000000000000001E-3</v>
      </c>
      <c r="S429" s="32">
        <f t="shared" si="49"/>
        <v>-4200</v>
      </c>
      <c r="T429" s="15">
        <f t="shared" si="50"/>
        <v>0</v>
      </c>
      <c r="U429" s="15">
        <f t="shared" si="51"/>
        <v>0</v>
      </c>
      <c r="V429" s="15">
        <f t="shared" si="52"/>
        <v>0</v>
      </c>
      <c r="W429" s="15">
        <f t="shared" si="53"/>
        <v>0</v>
      </c>
    </row>
    <row r="430" spans="1:23" ht="16.75">
      <c r="A430"/>
      <c r="B430"/>
      <c r="C430"/>
      <c r="D430"/>
      <c r="E430"/>
      <c r="F430"/>
      <c r="G430"/>
      <c r="H430"/>
      <c r="I430"/>
      <c r="J430"/>
      <c r="K430"/>
      <c r="L430">
        <f t="shared" si="47"/>
        <v>0</v>
      </c>
      <c r="M430" s="10">
        <v>351</v>
      </c>
      <c r="N430" s="10">
        <f>bar!B424</f>
        <v>0</v>
      </c>
      <c r="O430" s="15">
        <f>bar!E353</f>
        <v>-13.999999999999998</v>
      </c>
      <c r="P430" s="15">
        <f>bar!F353</f>
        <v>19</v>
      </c>
      <c r="Q430" s="10">
        <f>bar!H353</f>
        <v>0</v>
      </c>
      <c r="R430" s="16">
        <f t="shared" si="48"/>
        <v>-6.0000000000000001E-3</v>
      </c>
      <c r="S430" s="32">
        <f t="shared" si="49"/>
        <v>-4200</v>
      </c>
      <c r="T430" s="15">
        <f t="shared" si="50"/>
        <v>0</v>
      </c>
      <c r="U430" s="15">
        <f t="shared" si="51"/>
        <v>0</v>
      </c>
      <c r="V430" s="15">
        <f t="shared" si="52"/>
        <v>0</v>
      </c>
      <c r="W430" s="15">
        <f t="shared" si="53"/>
        <v>0</v>
      </c>
    </row>
    <row r="431" spans="1:23" ht="16.75">
      <c r="A431"/>
      <c r="B431"/>
      <c r="C431"/>
      <c r="D431"/>
      <c r="E431"/>
      <c r="F431"/>
      <c r="G431"/>
      <c r="H431"/>
      <c r="I431"/>
      <c r="J431"/>
      <c r="K431"/>
      <c r="L431">
        <f t="shared" si="47"/>
        <v>0</v>
      </c>
      <c r="M431" s="10">
        <v>352</v>
      </c>
      <c r="N431" s="10">
        <f>bar!B425</f>
        <v>0</v>
      </c>
      <c r="O431" s="15">
        <f>bar!E354</f>
        <v>-13.999999999999998</v>
      </c>
      <c r="P431" s="15">
        <f>bar!F354</f>
        <v>19</v>
      </c>
      <c r="Q431" s="10">
        <f>bar!H354</f>
        <v>0</v>
      </c>
      <c r="R431" s="16">
        <f t="shared" si="48"/>
        <v>-6.0000000000000001E-3</v>
      </c>
      <c r="S431" s="32">
        <f t="shared" si="49"/>
        <v>-4200</v>
      </c>
      <c r="T431" s="15">
        <f t="shared" si="50"/>
        <v>0</v>
      </c>
      <c r="U431" s="15">
        <f t="shared" si="51"/>
        <v>0</v>
      </c>
      <c r="V431" s="15">
        <f t="shared" si="52"/>
        <v>0</v>
      </c>
      <c r="W431" s="15">
        <f t="shared" si="53"/>
        <v>0</v>
      </c>
    </row>
    <row r="432" spans="1:23" ht="16.75">
      <c r="A432"/>
      <c r="B432"/>
      <c r="C432"/>
      <c r="D432"/>
      <c r="E432"/>
      <c r="F432"/>
      <c r="G432"/>
      <c r="H432"/>
      <c r="I432"/>
      <c r="J432"/>
      <c r="K432"/>
      <c r="L432">
        <f t="shared" si="47"/>
        <v>0</v>
      </c>
      <c r="M432" s="10">
        <v>353</v>
      </c>
      <c r="N432" s="10">
        <f>bar!B426</f>
        <v>0</v>
      </c>
      <c r="O432" s="15">
        <f>bar!E355</f>
        <v>-13.999999999999998</v>
      </c>
      <c r="P432" s="15">
        <f>bar!F355</f>
        <v>19</v>
      </c>
      <c r="Q432" s="10">
        <f>bar!H355</f>
        <v>0</v>
      </c>
      <c r="R432" s="16">
        <f t="shared" si="48"/>
        <v>-6.0000000000000001E-3</v>
      </c>
      <c r="S432" s="32">
        <f t="shared" si="49"/>
        <v>-4200</v>
      </c>
      <c r="T432" s="15">
        <f t="shared" si="50"/>
        <v>0</v>
      </c>
      <c r="U432" s="15">
        <f t="shared" si="51"/>
        <v>0</v>
      </c>
      <c r="V432" s="15">
        <f t="shared" si="52"/>
        <v>0</v>
      </c>
      <c r="W432" s="15">
        <f t="shared" si="53"/>
        <v>0</v>
      </c>
    </row>
    <row r="433" spans="1:23" ht="16.75">
      <c r="A433"/>
      <c r="B433"/>
      <c r="C433"/>
      <c r="D433"/>
      <c r="E433"/>
      <c r="F433"/>
      <c r="G433"/>
      <c r="H433"/>
      <c r="I433"/>
      <c r="J433"/>
      <c r="K433"/>
      <c r="L433">
        <f t="shared" si="47"/>
        <v>0</v>
      </c>
      <c r="M433" s="10">
        <v>354</v>
      </c>
      <c r="N433" s="10">
        <f>bar!B427</f>
        <v>0</v>
      </c>
      <c r="O433" s="15">
        <f>bar!E356</f>
        <v>-13.999999999999998</v>
      </c>
      <c r="P433" s="15">
        <f>bar!F356</f>
        <v>19</v>
      </c>
      <c r="Q433" s="10">
        <f>bar!H356</f>
        <v>0</v>
      </c>
      <c r="R433" s="16">
        <f t="shared" si="48"/>
        <v>-6.0000000000000001E-3</v>
      </c>
      <c r="S433" s="32">
        <f t="shared" si="49"/>
        <v>-4200</v>
      </c>
      <c r="T433" s="15">
        <f t="shared" si="50"/>
        <v>0</v>
      </c>
      <c r="U433" s="15">
        <f t="shared" si="51"/>
        <v>0</v>
      </c>
      <c r="V433" s="15">
        <f t="shared" si="52"/>
        <v>0</v>
      </c>
      <c r="W433" s="15">
        <f t="shared" si="53"/>
        <v>0</v>
      </c>
    </row>
    <row r="434" spans="1:23" ht="16.75">
      <c r="A434"/>
      <c r="B434"/>
      <c r="C434"/>
      <c r="D434"/>
      <c r="E434"/>
      <c r="F434"/>
      <c r="G434"/>
      <c r="H434"/>
      <c r="I434"/>
      <c r="J434"/>
      <c r="K434"/>
      <c r="L434">
        <f t="shared" si="47"/>
        <v>0</v>
      </c>
      <c r="M434" s="10">
        <v>355</v>
      </c>
      <c r="N434" s="10">
        <f>bar!B428</f>
        <v>0</v>
      </c>
      <c r="O434" s="15">
        <f>bar!E357</f>
        <v>-13.999999999999998</v>
      </c>
      <c r="P434" s="15">
        <f>bar!F357</f>
        <v>19</v>
      </c>
      <c r="Q434" s="10">
        <f>bar!H357</f>
        <v>0</v>
      </c>
      <c r="R434" s="16">
        <f t="shared" si="48"/>
        <v>-6.0000000000000001E-3</v>
      </c>
      <c r="S434" s="32">
        <f t="shared" si="49"/>
        <v>-4200</v>
      </c>
      <c r="T434" s="15">
        <f t="shared" si="50"/>
        <v>0</v>
      </c>
      <c r="U434" s="15">
        <f t="shared" si="51"/>
        <v>0</v>
      </c>
      <c r="V434" s="15">
        <f t="shared" si="52"/>
        <v>0</v>
      </c>
      <c r="W434" s="15">
        <f t="shared" si="53"/>
        <v>0</v>
      </c>
    </row>
    <row r="435" spans="1:23" ht="16.75">
      <c r="A435"/>
      <c r="B435"/>
      <c r="C435"/>
      <c r="D435"/>
      <c r="E435"/>
      <c r="F435"/>
      <c r="G435"/>
      <c r="H435"/>
      <c r="I435"/>
      <c r="J435"/>
      <c r="K435"/>
      <c r="L435">
        <f t="shared" si="47"/>
        <v>0</v>
      </c>
      <c r="M435" s="10">
        <v>356</v>
      </c>
      <c r="N435" s="10">
        <f>bar!B429</f>
        <v>0</v>
      </c>
      <c r="O435" s="15">
        <f>bar!E358</f>
        <v>-13.999999999999998</v>
      </c>
      <c r="P435" s="15">
        <f>bar!F358</f>
        <v>19</v>
      </c>
      <c r="Q435" s="10">
        <f>bar!H358</f>
        <v>0</v>
      </c>
      <c r="R435" s="16">
        <f t="shared" si="48"/>
        <v>-6.0000000000000001E-3</v>
      </c>
      <c r="S435" s="32">
        <f t="shared" si="49"/>
        <v>-4200</v>
      </c>
      <c r="T435" s="15">
        <f t="shared" si="50"/>
        <v>0</v>
      </c>
      <c r="U435" s="15">
        <f t="shared" si="51"/>
        <v>0</v>
      </c>
      <c r="V435" s="15">
        <f t="shared" si="52"/>
        <v>0</v>
      </c>
      <c r="W435" s="15">
        <f t="shared" si="53"/>
        <v>0</v>
      </c>
    </row>
    <row r="436" spans="1:23" ht="16.75">
      <c r="A436"/>
      <c r="B436"/>
      <c r="C436"/>
      <c r="D436"/>
      <c r="E436"/>
      <c r="F436"/>
      <c r="G436"/>
      <c r="H436"/>
      <c r="I436"/>
      <c r="J436"/>
      <c r="K436"/>
      <c r="L436">
        <f t="shared" si="47"/>
        <v>0</v>
      </c>
      <c r="M436" s="10">
        <v>357</v>
      </c>
      <c r="N436" s="10">
        <f>bar!B430</f>
        <v>0</v>
      </c>
      <c r="O436" s="15">
        <f>bar!E359</f>
        <v>-13.999999999999998</v>
      </c>
      <c r="P436" s="15">
        <f>bar!F359</f>
        <v>19</v>
      </c>
      <c r="Q436" s="10">
        <f>bar!H359</f>
        <v>0</v>
      </c>
      <c r="R436" s="16">
        <f t="shared" si="48"/>
        <v>-6.0000000000000001E-3</v>
      </c>
      <c r="S436" s="32">
        <f t="shared" si="49"/>
        <v>-4200</v>
      </c>
      <c r="T436" s="15">
        <f t="shared" si="50"/>
        <v>0</v>
      </c>
      <c r="U436" s="15">
        <f t="shared" si="51"/>
        <v>0</v>
      </c>
      <c r="V436" s="15">
        <f t="shared" si="52"/>
        <v>0</v>
      </c>
      <c r="W436" s="15">
        <f t="shared" si="53"/>
        <v>0</v>
      </c>
    </row>
    <row r="437" spans="1:23" ht="16.75">
      <c r="A437"/>
      <c r="B437"/>
      <c r="C437"/>
      <c r="D437"/>
      <c r="E437"/>
      <c r="F437"/>
      <c r="G437"/>
      <c r="H437"/>
      <c r="I437"/>
      <c r="J437"/>
      <c r="K437"/>
      <c r="L437">
        <f t="shared" si="47"/>
        <v>0</v>
      </c>
      <c r="M437" s="10">
        <v>358</v>
      </c>
      <c r="N437" s="10">
        <f>bar!B431</f>
        <v>0</v>
      </c>
      <c r="O437" s="15">
        <f>bar!E360</f>
        <v>-13.999999999999998</v>
      </c>
      <c r="P437" s="15">
        <f>bar!F360</f>
        <v>19</v>
      </c>
      <c r="Q437" s="10">
        <f>bar!H360</f>
        <v>0</v>
      </c>
      <c r="R437" s="16">
        <f t="shared" si="48"/>
        <v>-6.0000000000000001E-3</v>
      </c>
      <c r="S437" s="32">
        <f t="shared" si="49"/>
        <v>-4200</v>
      </c>
      <c r="T437" s="15">
        <f t="shared" si="50"/>
        <v>0</v>
      </c>
      <c r="U437" s="15">
        <f t="shared" si="51"/>
        <v>0</v>
      </c>
      <c r="V437" s="15">
        <f t="shared" si="52"/>
        <v>0</v>
      </c>
      <c r="W437" s="15">
        <f t="shared" si="53"/>
        <v>0</v>
      </c>
    </row>
    <row r="438" spans="1:23" ht="16.75">
      <c r="A438"/>
      <c r="B438"/>
      <c r="C438"/>
      <c r="D438"/>
      <c r="E438"/>
      <c r="F438"/>
      <c r="G438"/>
      <c r="H438"/>
      <c r="I438"/>
      <c r="J438"/>
      <c r="K438"/>
      <c r="L438">
        <f t="shared" si="47"/>
        <v>0</v>
      </c>
      <c r="M438" s="10">
        <v>359</v>
      </c>
      <c r="N438" s="10">
        <f>bar!B432</f>
        <v>0</v>
      </c>
      <c r="O438" s="15">
        <f>bar!E361</f>
        <v>-13.999999999999998</v>
      </c>
      <c r="P438" s="15">
        <f>bar!F361</f>
        <v>19</v>
      </c>
      <c r="Q438" s="10">
        <f>bar!H361</f>
        <v>0</v>
      </c>
      <c r="R438" s="16">
        <f t="shared" si="48"/>
        <v>-6.0000000000000001E-3</v>
      </c>
      <c r="S438" s="32">
        <f t="shared" si="49"/>
        <v>-4200</v>
      </c>
      <c r="T438" s="15">
        <f t="shared" si="50"/>
        <v>0</v>
      </c>
      <c r="U438" s="15">
        <f t="shared" si="51"/>
        <v>0</v>
      </c>
      <c r="V438" s="15">
        <f t="shared" si="52"/>
        <v>0</v>
      </c>
      <c r="W438" s="15">
        <f t="shared" si="53"/>
        <v>0</v>
      </c>
    </row>
    <row r="439" spans="1:23" ht="16.75">
      <c r="A439"/>
      <c r="B439"/>
      <c r="C439"/>
      <c r="D439"/>
      <c r="E439"/>
      <c r="F439"/>
      <c r="G439"/>
      <c r="H439"/>
      <c r="I439"/>
      <c r="J439"/>
      <c r="K439"/>
      <c r="L439">
        <f t="shared" si="47"/>
        <v>0</v>
      </c>
      <c r="M439" s="10">
        <v>360</v>
      </c>
      <c r="N439" s="10">
        <f>bar!B433</f>
        <v>0</v>
      </c>
      <c r="O439" s="15">
        <f>bar!E362</f>
        <v>-13.999999999999998</v>
      </c>
      <c r="P439" s="15">
        <f>bar!F362</f>
        <v>19</v>
      </c>
      <c r="Q439" s="10">
        <f>bar!H362</f>
        <v>0</v>
      </c>
      <c r="R439" s="16">
        <f t="shared" si="48"/>
        <v>-6.0000000000000001E-3</v>
      </c>
      <c r="S439" s="32">
        <f t="shared" si="49"/>
        <v>-4200</v>
      </c>
      <c r="T439" s="15">
        <f t="shared" si="50"/>
        <v>0</v>
      </c>
      <c r="U439" s="15">
        <f t="shared" si="51"/>
        <v>0</v>
      </c>
      <c r="V439" s="15">
        <f t="shared" si="52"/>
        <v>0</v>
      </c>
      <c r="W439" s="15">
        <f t="shared" si="53"/>
        <v>0</v>
      </c>
    </row>
    <row r="440" spans="1:23" ht="16.75">
      <c r="A440"/>
      <c r="B440"/>
      <c r="C440"/>
      <c r="D440"/>
      <c r="E440"/>
      <c r="F440"/>
      <c r="G440"/>
      <c r="H440"/>
      <c r="I440"/>
      <c r="J440"/>
      <c r="K440"/>
      <c r="L440">
        <f t="shared" si="47"/>
        <v>0</v>
      </c>
      <c r="M440" s="10">
        <v>361</v>
      </c>
      <c r="N440" s="10">
        <f>bar!B434</f>
        <v>0</v>
      </c>
      <c r="O440" s="15">
        <f>bar!E363</f>
        <v>-13.999999999999998</v>
      </c>
      <c r="P440" s="15">
        <f>bar!F363</f>
        <v>19</v>
      </c>
      <c r="Q440" s="10">
        <f>bar!H363</f>
        <v>0</v>
      </c>
      <c r="R440" s="16">
        <f t="shared" si="48"/>
        <v>-6.0000000000000001E-3</v>
      </c>
      <c r="S440" s="32">
        <f t="shared" si="49"/>
        <v>-4200</v>
      </c>
      <c r="T440" s="15">
        <f t="shared" si="50"/>
        <v>0</v>
      </c>
      <c r="U440" s="15">
        <f t="shared" si="51"/>
        <v>0</v>
      </c>
      <c r="V440" s="15">
        <f t="shared" si="52"/>
        <v>0</v>
      </c>
      <c r="W440" s="15">
        <f t="shared" si="53"/>
        <v>0</v>
      </c>
    </row>
    <row r="441" spans="1:23" ht="16.75">
      <c r="A441"/>
      <c r="B441"/>
      <c r="C441"/>
      <c r="D441"/>
      <c r="E441"/>
      <c r="F441"/>
      <c r="G441"/>
      <c r="H441"/>
      <c r="I441"/>
      <c r="J441"/>
      <c r="K441"/>
      <c r="L441">
        <f t="shared" si="47"/>
        <v>0</v>
      </c>
      <c r="M441" s="10">
        <v>362</v>
      </c>
      <c r="N441" s="10">
        <f>bar!B435</f>
        <v>0</v>
      </c>
      <c r="O441" s="15">
        <f>bar!E364</f>
        <v>-13.999999999999998</v>
      </c>
      <c r="P441" s="15">
        <f>bar!F364</f>
        <v>19</v>
      </c>
      <c r="Q441" s="10">
        <f>bar!H364</f>
        <v>0</v>
      </c>
      <c r="R441" s="16">
        <f t="shared" si="48"/>
        <v>-6.0000000000000001E-3</v>
      </c>
      <c r="S441" s="32">
        <f t="shared" si="49"/>
        <v>-4200</v>
      </c>
      <c r="T441" s="15">
        <f t="shared" si="50"/>
        <v>0</v>
      </c>
      <c r="U441" s="15">
        <f t="shared" si="51"/>
        <v>0</v>
      </c>
      <c r="V441" s="15">
        <f t="shared" si="52"/>
        <v>0</v>
      </c>
      <c r="W441" s="15">
        <f t="shared" si="53"/>
        <v>0</v>
      </c>
    </row>
    <row r="442" spans="1:23" ht="16.75">
      <c r="A442"/>
      <c r="B442"/>
      <c r="C442"/>
      <c r="D442"/>
      <c r="E442"/>
      <c r="F442"/>
      <c r="G442"/>
      <c r="H442"/>
      <c r="I442"/>
      <c r="J442"/>
      <c r="K442"/>
      <c r="L442">
        <f t="shared" si="47"/>
        <v>0</v>
      </c>
      <c r="M442" s="10">
        <v>363</v>
      </c>
      <c r="N442" s="10">
        <f>bar!B436</f>
        <v>0</v>
      </c>
      <c r="O442" s="15">
        <f>bar!E365</f>
        <v>-13.999999999999998</v>
      </c>
      <c r="P442" s="15">
        <f>bar!F365</f>
        <v>19</v>
      </c>
      <c r="Q442" s="10">
        <f>bar!H365</f>
        <v>0</v>
      </c>
      <c r="R442" s="16">
        <f t="shared" si="48"/>
        <v>-6.0000000000000001E-3</v>
      </c>
      <c r="S442" s="32">
        <f t="shared" si="49"/>
        <v>-4200</v>
      </c>
      <c r="T442" s="15">
        <f t="shared" si="50"/>
        <v>0</v>
      </c>
      <c r="U442" s="15">
        <f t="shared" si="51"/>
        <v>0</v>
      </c>
      <c r="V442" s="15">
        <f t="shared" si="52"/>
        <v>0</v>
      </c>
      <c r="W442" s="15">
        <f t="shared" si="53"/>
        <v>0</v>
      </c>
    </row>
    <row r="443" spans="1:23" ht="16.75">
      <c r="A443"/>
      <c r="B443"/>
      <c r="C443"/>
      <c r="D443"/>
      <c r="E443"/>
      <c r="F443"/>
      <c r="G443"/>
      <c r="H443"/>
      <c r="I443"/>
      <c r="J443"/>
      <c r="K443"/>
      <c r="L443">
        <f t="shared" si="47"/>
        <v>0</v>
      </c>
      <c r="M443" s="10">
        <v>364</v>
      </c>
      <c r="N443" s="10">
        <f>bar!B437</f>
        <v>0</v>
      </c>
      <c r="O443" s="15">
        <f>bar!E366</f>
        <v>-13.999999999999998</v>
      </c>
      <c r="P443" s="15">
        <f>bar!F366</f>
        <v>19</v>
      </c>
      <c r="Q443" s="10">
        <f>bar!H366</f>
        <v>0</v>
      </c>
      <c r="R443" s="16">
        <f t="shared" si="48"/>
        <v>-6.0000000000000001E-3</v>
      </c>
      <c r="S443" s="32">
        <f t="shared" si="49"/>
        <v>-4200</v>
      </c>
      <c r="T443" s="15">
        <f t="shared" si="50"/>
        <v>0</v>
      </c>
      <c r="U443" s="15">
        <f t="shared" si="51"/>
        <v>0</v>
      </c>
      <c r="V443" s="15">
        <f t="shared" si="52"/>
        <v>0</v>
      </c>
      <c r="W443" s="15">
        <f t="shared" si="53"/>
        <v>0</v>
      </c>
    </row>
    <row r="444" spans="1:23" ht="16.75">
      <c r="A444"/>
      <c r="B444"/>
      <c r="C444"/>
      <c r="D444"/>
      <c r="E444"/>
      <c r="F444"/>
      <c r="G444"/>
      <c r="H444"/>
      <c r="I444"/>
      <c r="J444"/>
      <c r="K444"/>
      <c r="L444">
        <f t="shared" si="47"/>
        <v>0</v>
      </c>
      <c r="M444" s="10">
        <v>365</v>
      </c>
      <c r="N444" s="10">
        <f>bar!B438</f>
        <v>0</v>
      </c>
      <c r="O444" s="15">
        <f>bar!E367</f>
        <v>-13.999999999999998</v>
      </c>
      <c r="P444" s="15">
        <f>bar!F367</f>
        <v>19</v>
      </c>
      <c r="Q444" s="10">
        <f>bar!H367</f>
        <v>0</v>
      </c>
      <c r="R444" s="16">
        <f t="shared" si="48"/>
        <v>-6.0000000000000001E-3</v>
      </c>
      <c r="S444" s="32">
        <f t="shared" si="49"/>
        <v>-4200</v>
      </c>
      <c r="T444" s="15">
        <f t="shared" si="50"/>
        <v>0</v>
      </c>
      <c r="U444" s="15">
        <f t="shared" si="51"/>
        <v>0</v>
      </c>
      <c r="V444" s="15">
        <f t="shared" si="52"/>
        <v>0</v>
      </c>
      <c r="W444" s="15">
        <f t="shared" si="53"/>
        <v>0</v>
      </c>
    </row>
    <row r="445" spans="1:23" ht="16.75">
      <c r="A445"/>
      <c r="B445"/>
      <c r="C445"/>
      <c r="D445"/>
      <c r="E445"/>
      <c r="F445"/>
      <c r="G445"/>
      <c r="H445"/>
      <c r="I445"/>
      <c r="J445"/>
      <c r="K445"/>
      <c r="L445">
        <f t="shared" si="47"/>
        <v>0</v>
      </c>
      <c r="M445" s="10">
        <v>366</v>
      </c>
      <c r="N445" s="10">
        <f>bar!B439</f>
        <v>0</v>
      </c>
      <c r="O445" s="15">
        <f>bar!E368</f>
        <v>-13.999999999999998</v>
      </c>
      <c r="P445" s="15">
        <f>bar!F368</f>
        <v>19</v>
      </c>
      <c r="Q445" s="10">
        <f>bar!H368</f>
        <v>0</v>
      </c>
      <c r="R445" s="16">
        <f t="shared" si="48"/>
        <v>-6.0000000000000001E-3</v>
      </c>
      <c r="S445" s="32">
        <f t="shared" si="49"/>
        <v>-4200</v>
      </c>
      <c r="T445" s="15">
        <f t="shared" si="50"/>
        <v>0</v>
      </c>
      <c r="U445" s="15">
        <f t="shared" si="51"/>
        <v>0</v>
      </c>
      <c r="V445" s="15">
        <f t="shared" si="52"/>
        <v>0</v>
      </c>
      <c r="W445" s="15">
        <f t="shared" si="53"/>
        <v>0</v>
      </c>
    </row>
    <row r="446" spans="1:23" ht="16.75">
      <c r="A446"/>
      <c r="B446"/>
      <c r="C446"/>
      <c r="D446"/>
      <c r="E446"/>
      <c r="F446"/>
      <c r="G446"/>
      <c r="H446"/>
      <c r="I446"/>
      <c r="J446"/>
      <c r="K446"/>
      <c r="L446">
        <f t="shared" si="47"/>
        <v>0</v>
      </c>
      <c r="M446" s="10">
        <v>367</v>
      </c>
      <c r="N446" s="10">
        <f>bar!B440</f>
        <v>0</v>
      </c>
      <c r="O446" s="15">
        <f>bar!E369</f>
        <v>-13.999999999999998</v>
      </c>
      <c r="P446" s="15">
        <f>bar!F369</f>
        <v>19</v>
      </c>
      <c r="Q446" s="10">
        <f>bar!H369</f>
        <v>0</v>
      </c>
      <c r="R446" s="16">
        <f t="shared" si="48"/>
        <v>-6.0000000000000001E-3</v>
      </c>
      <c r="S446" s="32">
        <f t="shared" si="49"/>
        <v>-4200</v>
      </c>
      <c r="T446" s="15">
        <f t="shared" si="50"/>
        <v>0</v>
      </c>
      <c r="U446" s="15">
        <f t="shared" si="51"/>
        <v>0</v>
      </c>
      <c r="V446" s="15">
        <f t="shared" si="52"/>
        <v>0</v>
      </c>
      <c r="W446" s="15">
        <f t="shared" si="53"/>
        <v>0</v>
      </c>
    </row>
    <row r="447" spans="1:23" ht="16.75">
      <c r="A447"/>
      <c r="B447"/>
      <c r="C447"/>
      <c r="D447"/>
      <c r="E447"/>
      <c r="F447"/>
      <c r="G447"/>
      <c r="H447"/>
      <c r="I447"/>
      <c r="J447"/>
      <c r="K447"/>
      <c r="L447">
        <f t="shared" si="47"/>
        <v>0</v>
      </c>
      <c r="M447" s="10">
        <v>368</v>
      </c>
      <c r="N447" s="10">
        <f>bar!B441</f>
        <v>0</v>
      </c>
      <c r="O447" s="15">
        <f>bar!E370</f>
        <v>-13.999999999999998</v>
      </c>
      <c r="P447" s="15">
        <f>bar!F370</f>
        <v>19</v>
      </c>
      <c r="Q447" s="10">
        <f>bar!H370</f>
        <v>0</v>
      </c>
      <c r="R447" s="16">
        <f t="shared" si="48"/>
        <v>-6.0000000000000001E-3</v>
      </c>
      <c r="S447" s="32">
        <f t="shared" si="49"/>
        <v>-4200</v>
      </c>
      <c r="T447" s="15">
        <f t="shared" si="50"/>
        <v>0</v>
      </c>
      <c r="U447" s="15">
        <f t="shared" si="51"/>
        <v>0</v>
      </c>
      <c r="V447" s="15">
        <f t="shared" si="52"/>
        <v>0</v>
      </c>
      <c r="W447" s="15">
        <f t="shared" si="53"/>
        <v>0</v>
      </c>
    </row>
    <row r="448" spans="1:23" ht="16.75">
      <c r="A448"/>
      <c r="B448"/>
      <c r="C448"/>
      <c r="D448"/>
      <c r="E448"/>
      <c r="F448"/>
      <c r="G448"/>
      <c r="H448"/>
      <c r="I448"/>
      <c r="J448"/>
      <c r="K448"/>
      <c r="L448">
        <f t="shared" si="47"/>
        <v>0</v>
      </c>
      <c r="M448" s="10">
        <v>369</v>
      </c>
      <c r="N448" s="10">
        <f>bar!B442</f>
        <v>0</v>
      </c>
      <c r="O448" s="15">
        <f>bar!E371</f>
        <v>-13.999999999999998</v>
      </c>
      <c r="P448" s="15">
        <f>bar!F371</f>
        <v>19</v>
      </c>
      <c r="Q448" s="10">
        <f>bar!H371</f>
        <v>0</v>
      </c>
      <c r="R448" s="16">
        <f t="shared" si="48"/>
        <v>-6.0000000000000001E-3</v>
      </c>
      <c r="S448" s="32">
        <f t="shared" si="49"/>
        <v>-4200</v>
      </c>
      <c r="T448" s="15">
        <f t="shared" si="50"/>
        <v>0</v>
      </c>
      <c r="U448" s="15">
        <f t="shared" si="51"/>
        <v>0</v>
      </c>
      <c r="V448" s="15">
        <f t="shared" si="52"/>
        <v>0</v>
      </c>
      <c r="W448" s="15">
        <f t="shared" si="53"/>
        <v>0</v>
      </c>
    </row>
    <row r="449" spans="1:23" ht="16.75">
      <c r="A449"/>
      <c r="B449"/>
      <c r="C449"/>
      <c r="D449"/>
      <c r="E449"/>
      <c r="F449"/>
      <c r="G449"/>
      <c r="H449"/>
      <c r="I449"/>
      <c r="J449"/>
      <c r="K449"/>
      <c r="L449">
        <f t="shared" si="47"/>
        <v>0</v>
      </c>
      <c r="M449" s="10">
        <v>370</v>
      </c>
      <c r="N449" s="10">
        <f>bar!B443</f>
        <v>0</v>
      </c>
      <c r="O449" s="15">
        <f>bar!E372</f>
        <v>-13.999999999999998</v>
      </c>
      <c r="P449" s="15">
        <f>bar!F372</f>
        <v>19</v>
      </c>
      <c r="Q449" s="10">
        <f>bar!H372</f>
        <v>0</v>
      </c>
      <c r="R449" s="16">
        <f t="shared" si="48"/>
        <v>-6.0000000000000001E-3</v>
      </c>
      <c r="S449" s="32">
        <f t="shared" si="49"/>
        <v>-4200</v>
      </c>
      <c r="T449" s="15">
        <f t="shared" si="50"/>
        <v>0</v>
      </c>
      <c r="U449" s="15">
        <f t="shared" si="51"/>
        <v>0</v>
      </c>
      <c r="V449" s="15">
        <f t="shared" si="52"/>
        <v>0</v>
      </c>
      <c r="W449" s="15">
        <f t="shared" si="53"/>
        <v>0</v>
      </c>
    </row>
    <row r="450" spans="1:23" ht="16.75">
      <c r="A450"/>
      <c r="B450"/>
      <c r="C450"/>
      <c r="D450"/>
      <c r="E450"/>
      <c r="F450"/>
      <c r="G450"/>
      <c r="H450"/>
      <c r="I450"/>
      <c r="J450"/>
      <c r="K450"/>
      <c r="L450">
        <f t="shared" si="47"/>
        <v>0</v>
      </c>
      <c r="M450" s="10">
        <v>371</v>
      </c>
      <c r="N450" s="10">
        <f>bar!B444</f>
        <v>0</v>
      </c>
      <c r="O450" s="15">
        <f>bar!E373</f>
        <v>-13.999999999999998</v>
      </c>
      <c r="P450" s="15">
        <f>bar!F373</f>
        <v>19</v>
      </c>
      <c r="Q450" s="10">
        <f>bar!H373</f>
        <v>0</v>
      </c>
      <c r="R450" s="16">
        <f t="shared" si="48"/>
        <v>-6.0000000000000001E-3</v>
      </c>
      <c r="S450" s="32">
        <f t="shared" si="49"/>
        <v>-4200</v>
      </c>
      <c r="T450" s="15">
        <f t="shared" si="50"/>
        <v>0</v>
      </c>
      <c r="U450" s="15">
        <f t="shared" si="51"/>
        <v>0</v>
      </c>
      <c r="V450" s="15">
        <f t="shared" si="52"/>
        <v>0</v>
      </c>
      <c r="W450" s="15">
        <f t="shared" si="53"/>
        <v>0</v>
      </c>
    </row>
    <row r="451" spans="1:23" ht="16.75">
      <c r="A451"/>
      <c r="B451"/>
      <c r="C451"/>
      <c r="D451"/>
      <c r="E451"/>
      <c r="F451"/>
      <c r="G451"/>
      <c r="H451"/>
      <c r="I451"/>
      <c r="J451"/>
      <c r="K451"/>
      <c r="L451">
        <f t="shared" si="47"/>
        <v>0</v>
      </c>
      <c r="M451" s="10">
        <v>372</v>
      </c>
      <c r="N451" s="10">
        <f>bar!B445</f>
        <v>0</v>
      </c>
      <c r="O451" s="15">
        <f>bar!E374</f>
        <v>-13.999999999999998</v>
      </c>
      <c r="P451" s="15">
        <f>bar!F374</f>
        <v>19</v>
      </c>
      <c r="Q451" s="10">
        <f>bar!H374</f>
        <v>0</v>
      </c>
      <c r="R451" s="16">
        <f t="shared" si="48"/>
        <v>-6.0000000000000001E-3</v>
      </c>
      <c r="S451" s="32">
        <f t="shared" si="49"/>
        <v>-4200</v>
      </c>
      <c r="T451" s="15">
        <f t="shared" si="50"/>
        <v>0</v>
      </c>
      <c r="U451" s="15">
        <f t="shared" si="51"/>
        <v>0</v>
      </c>
      <c r="V451" s="15">
        <f t="shared" si="52"/>
        <v>0</v>
      </c>
      <c r="W451" s="15">
        <f t="shared" si="53"/>
        <v>0</v>
      </c>
    </row>
    <row r="452" spans="1:23" ht="16.75">
      <c r="A452"/>
      <c r="B452"/>
      <c r="C452"/>
      <c r="D452"/>
      <c r="E452"/>
      <c r="F452"/>
      <c r="G452"/>
      <c r="H452"/>
      <c r="I452"/>
      <c r="J452"/>
      <c r="K452"/>
      <c r="L452">
        <f t="shared" si="47"/>
        <v>0</v>
      </c>
      <c r="M452" s="10">
        <v>373</v>
      </c>
      <c r="N452" s="10">
        <f>bar!B446</f>
        <v>0</v>
      </c>
      <c r="O452" s="15">
        <f>bar!E375</f>
        <v>-13.999999999999998</v>
      </c>
      <c r="P452" s="15">
        <f>bar!F375</f>
        <v>19</v>
      </c>
      <c r="Q452" s="10">
        <f>bar!H375</f>
        <v>0</v>
      </c>
      <c r="R452" s="16">
        <f t="shared" si="48"/>
        <v>-6.0000000000000001E-3</v>
      </c>
      <c r="S452" s="32">
        <f t="shared" si="49"/>
        <v>-4200</v>
      </c>
      <c r="T452" s="15">
        <f t="shared" si="50"/>
        <v>0</v>
      </c>
      <c r="U452" s="15">
        <f t="shared" si="51"/>
        <v>0</v>
      </c>
      <c r="V452" s="15">
        <f t="shared" si="52"/>
        <v>0</v>
      </c>
      <c r="W452" s="15">
        <f t="shared" si="53"/>
        <v>0</v>
      </c>
    </row>
    <row r="453" spans="1:23" ht="16.75">
      <c r="A453"/>
      <c r="B453"/>
      <c r="C453"/>
      <c r="D453"/>
      <c r="E453"/>
      <c r="F453"/>
      <c r="G453"/>
      <c r="H453"/>
      <c r="I453"/>
      <c r="J453"/>
      <c r="K453"/>
      <c r="L453">
        <f t="shared" si="47"/>
        <v>0</v>
      </c>
      <c r="M453" s="10">
        <v>374</v>
      </c>
      <c r="N453" s="10">
        <f>bar!B447</f>
        <v>0</v>
      </c>
      <c r="O453" s="15">
        <f>bar!E376</f>
        <v>-13.999999999999998</v>
      </c>
      <c r="P453" s="15">
        <f>bar!F376</f>
        <v>19</v>
      </c>
      <c r="Q453" s="10">
        <f>bar!H376</f>
        <v>0</v>
      </c>
      <c r="R453" s="16">
        <f t="shared" si="48"/>
        <v>-6.0000000000000001E-3</v>
      </c>
      <c r="S453" s="32">
        <f t="shared" si="49"/>
        <v>-4200</v>
      </c>
      <c r="T453" s="15">
        <f t="shared" si="50"/>
        <v>0</v>
      </c>
      <c r="U453" s="15">
        <f t="shared" si="51"/>
        <v>0</v>
      </c>
      <c r="V453" s="15">
        <f t="shared" si="52"/>
        <v>0</v>
      </c>
      <c r="W453" s="15">
        <f t="shared" si="53"/>
        <v>0</v>
      </c>
    </row>
    <row r="454" spans="1:23" ht="16.75">
      <c r="A454"/>
      <c r="B454"/>
      <c r="C454"/>
      <c r="D454"/>
      <c r="E454"/>
      <c r="F454"/>
      <c r="G454"/>
      <c r="H454"/>
      <c r="I454"/>
      <c r="J454"/>
      <c r="K454"/>
      <c r="L454">
        <f t="shared" si="47"/>
        <v>0</v>
      </c>
      <c r="M454" s="10">
        <v>375</v>
      </c>
      <c r="N454" s="10">
        <f>bar!B448</f>
        <v>0</v>
      </c>
      <c r="O454" s="15">
        <f>bar!E377</f>
        <v>-13.999999999999998</v>
      </c>
      <c r="P454" s="15">
        <f>bar!F377</f>
        <v>19</v>
      </c>
      <c r="Q454" s="10">
        <f>bar!H377</f>
        <v>0</v>
      </c>
      <c r="R454" s="16">
        <f t="shared" si="48"/>
        <v>-6.0000000000000001E-3</v>
      </c>
      <c r="S454" s="32">
        <f t="shared" si="49"/>
        <v>-4200</v>
      </c>
      <c r="T454" s="15">
        <f t="shared" si="50"/>
        <v>0</v>
      </c>
      <c r="U454" s="15">
        <f t="shared" si="51"/>
        <v>0</v>
      </c>
      <c r="V454" s="15">
        <f t="shared" si="52"/>
        <v>0</v>
      </c>
      <c r="W454" s="15">
        <f t="shared" si="53"/>
        <v>0</v>
      </c>
    </row>
    <row r="455" spans="1:23" ht="16.75">
      <c r="A455"/>
      <c r="B455"/>
      <c r="C455"/>
      <c r="D455"/>
      <c r="E455"/>
      <c r="F455"/>
      <c r="G455"/>
      <c r="H455"/>
      <c r="I455"/>
      <c r="J455"/>
      <c r="K455"/>
      <c r="L455">
        <f t="shared" si="47"/>
        <v>0</v>
      </c>
      <c r="M455" s="10">
        <v>376</v>
      </c>
      <c r="N455" s="10">
        <f>bar!B449</f>
        <v>0</v>
      </c>
      <c r="O455" s="15">
        <f>bar!E378</f>
        <v>-13.999999999999998</v>
      </c>
      <c r="P455" s="15">
        <f>bar!F378</f>
        <v>19</v>
      </c>
      <c r="Q455" s="10">
        <f>bar!H378</f>
        <v>0</v>
      </c>
      <c r="R455" s="16">
        <f t="shared" si="48"/>
        <v>-6.0000000000000001E-3</v>
      </c>
      <c r="S455" s="32">
        <f t="shared" si="49"/>
        <v>-4200</v>
      </c>
      <c r="T455" s="15">
        <f t="shared" si="50"/>
        <v>0</v>
      </c>
      <c r="U455" s="15">
        <f t="shared" si="51"/>
        <v>0</v>
      </c>
      <c r="V455" s="15">
        <f t="shared" si="52"/>
        <v>0</v>
      </c>
      <c r="W455" s="15">
        <f t="shared" si="53"/>
        <v>0</v>
      </c>
    </row>
    <row r="456" spans="1:23" ht="16.75">
      <c r="A456"/>
      <c r="B456"/>
      <c r="C456"/>
      <c r="D456"/>
      <c r="E456"/>
      <c r="F456"/>
      <c r="G456"/>
      <c r="H456"/>
      <c r="I456"/>
      <c r="J456"/>
      <c r="K456"/>
      <c r="L456">
        <f t="shared" si="47"/>
        <v>0</v>
      </c>
      <c r="M456" s="10">
        <v>377</v>
      </c>
      <c r="N456" s="10">
        <f>bar!B450</f>
        <v>0</v>
      </c>
      <c r="O456" s="15">
        <f>bar!E379</f>
        <v>-13.999999999999998</v>
      </c>
      <c r="P456" s="15">
        <f>bar!F379</f>
        <v>19</v>
      </c>
      <c r="Q456" s="10">
        <f>bar!H379</f>
        <v>0</v>
      </c>
      <c r="R456" s="16">
        <f t="shared" si="48"/>
        <v>-6.0000000000000001E-3</v>
      </c>
      <c r="S456" s="32">
        <f t="shared" si="49"/>
        <v>-4200</v>
      </c>
      <c r="T456" s="15">
        <f t="shared" si="50"/>
        <v>0</v>
      </c>
      <c r="U456" s="15">
        <f t="shared" si="51"/>
        <v>0</v>
      </c>
      <c r="V456" s="15">
        <f t="shared" si="52"/>
        <v>0</v>
      </c>
      <c r="W456" s="15">
        <f t="shared" si="53"/>
        <v>0</v>
      </c>
    </row>
    <row r="457" spans="1:23" ht="16.75">
      <c r="A457"/>
      <c r="B457"/>
      <c r="C457"/>
      <c r="D457"/>
      <c r="E457"/>
      <c r="F457"/>
      <c r="G457"/>
      <c r="H457"/>
      <c r="I457"/>
      <c r="J457"/>
      <c r="K457"/>
      <c r="L457">
        <f t="shared" si="47"/>
        <v>0</v>
      </c>
      <c r="M457" s="10">
        <v>378</v>
      </c>
      <c r="N457" s="10">
        <f>bar!B451</f>
        <v>0</v>
      </c>
      <c r="O457" s="15">
        <f>bar!E380</f>
        <v>-13.999999999999998</v>
      </c>
      <c r="P457" s="15">
        <f>bar!F380</f>
        <v>19</v>
      </c>
      <c r="Q457" s="10">
        <f>bar!H380</f>
        <v>0</v>
      </c>
      <c r="R457" s="16">
        <f t="shared" si="48"/>
        <v>-6.0000000000000001E-3</v>
      </c>
      <c r="S457" s="32">
        <f t="shared" si="49"/>
        <v>-4200</v>
      </c>
      <c r="T457" s="15">
        <f t="shared" si="50"/>
        <v>0</v>
      </c>
      <c r="U457" s="15">
        <f t="shared" si="51"/>
        <v>0</v>
      </c>
      <c r="V457" s="15">
        <f t="shared" si="52"/>
        <v>0</v>
      </c>
      <c r="W457" s="15">
        <f t="shared" si="53"/>
        <v>0</v>
      </c>
    </row>
    <row r="458" spans="1:23" ht="16.75">
      <c r="A458"/>
      <c r="B458"/>
      <c r="C458"/>
      <c r="D458"/>
      <c r="E458"/>
      <c r="F458"/>
      <c r="G458"/>
      <c r="H458"/>
      <c r="I458"/>
      <c r="J458"/>
      <c r="K458"/>
      <c r="L458">
        <f t="shared" si="47"/>
        <v>0</v>
      </c>
      <c r="M458" s="10">
        <v>379</v>
      </c>
      <c r="N458" s="10">
        <f>bar!B452</f>
        <v>0</v>
      </c>
      <c r="O458" s="15">
        <f>bar!E381</f>
        <v>-13.999999999999998</v>
      </c>
      <c r="P458" s="15">
        <f>bar!F381</f>
        <v>19</v>
      </c>
      <c r="Q458" s="10">
        <f>bar!H381</f>
        <v>0</v>
      </c>
      <c r="R458" s="16">
        <f t="shared" si="48"/>
        <v>-6.0000000000000001E-3</v>
      </c>
      <c r="S458" s="32">
        <f t="shared" si="49"/>
        <v>-4200</v>
      </c>
      <c r="T458" s="15">
        <f t="shared" si="50"/>
        <v>0</v>
      </c>
      <c r="U458" s="15">
        <f t="shared" si="51"/>
        <v>0</v>
      </c>
      <c r="V458" s="15">
        <f t="shared" si="52"/>
        <v>0</v>
      </c>
      <c r="W458" s="15">
        <f t="shared" si="53"/>
        <v>0</v>
      </c>
    </row>
    <row r="459" spans="1:23" ht="16.75">
      <c r="A459"/>
      <c r="B459"/>
      <c r="C459"/>
      <c r="D459"/>
      <c r="E459"/>
      <c r="F459"/>
      <c r="G459"/>
      <c r="H459"/>
      <c r="I459"/>
      <c r="J459"/>
      <c r="K459"/>
      <c r="L459">
        <f t="shared" si="47"/>
        <v>0</v>
      </c>
      <c r="M459" s="10">
        <v>380</v>
      </c>
      <c r="N459" s="10">
        <f>bar!B453</f>
        <v>0</v>
      </c>
      <c r="O459" s="15">
        <f>bar!E382</f>
        <v>-13.999999999999998</v>
      </c>
      <c r="P459" s="15">
        <f>bar!F382</f>
        <v>19</v>
      </c>
      <c r="Q459" s="10">
        <f>bar!H382</f>
        <v>0</v>
      </c>
      <c r="R459" s="16">
        <f t="shared" si="48"/>
        <v>-6.0000000000000001E-3</v>
      </c>
      <c r="S459" s="32">
        <f t="shared" si="49"/>
        <v>-4200</v>
      </c>
      <c r="T459" s="15">
        <f t="shared" si="50"/>
        <v>0</v>
      </c>
      <c r="U459" s="15">
        <f t="shared" si="51"/>
        <v>0</v>
      </c>
      <c r="V459" s="15">
        <f t="shared" si="52"/>
        <v>0</v>
      </c>
      <c r="W459" s="15">
        <f t="shared" si="53"/>
        <v>0</v>
      </c>
    </row>
    <row r="460" spans="1:23" ht="16.75">
      <c r="A460"/>
      <c r="B460"/>
      <c r="C460"/>
      <c r="D460"/>
      <c r="E460"/>
      <c r="F460"/>
      <c r="G460"/>
      <c r="H460"/>
      <c r="I460"/>
      <c r="J460"/>
      <c r="K460"/>
      <c r="L460">
        <f t="shared" si="47"/>
        <v>0</v>
      </c>
      <c r="M460" s="10">
        <v>381</v>
      </c>
      <c r="N460" s="10">
        <f>bar!B454</f>
        <v>0</v>
      </c>
      <c r="O460" s="15">
        <f>bar!E383</f>
        <v>-13.999999999999998</v>
      </c>
      <c r="P460" s="15">
        <f>bar!F383</f>
        <v>19</v>
      </c>
      <c r="Q460" s="10">
        <f>bar!H383</f>
        <v>0</v>
      </c>
      <c r="R460" s="16">
        <f t="shared" si="48"/>
        <v>-6.0000000000000001E-3</v>
      </c>
      <c r="S460" s="32">
        <f t="shared" si="49"/>
        <v>-4200</v>
      </c>
      <c r="T460" s="15">
        <f t="shared" si="50"/>
        <v>0</v>
      </c>
      <c r="U460" s="15">
        <f t="shared" si="51"/>
        <v>0</v>
      </c>
      <c r="V460" s="15">
        <f t="shared" si="52"/>
        <v>0</v>
      </c>
      <c r="W460" s="15">
        <f>U460*P460/100</f>
        <v>0</v>
      </c>
    </row>
    <row r="461" spans="1:23" ht="16.75">
      <c r="A461"/>
      <c r="B461"/>
      <c r="C461"/>
      <c r="D461"/>
      <c r="E461"/>
      <c r="F461"/>
      <c r="G461"/>
      <c r="H461"/>
      <c r="I461"/>
      <c r="J461"/>
      <c r="K461"/>
      <c r="L461">
        <f t="shared" si="47"/>
        <v>0</v>
      </c>
      <c r="M461" s="10">
        <v>382</v>
      </c>
      <c r="N461" s="10">
        <f>bar!B455</f>
        <v>0</v>
      </c>
      <c r="O461" s="15">
        <f>bar!E384</f>
        <v>-13.999999999999998</v>
      </c>
      <c r="P461" s="15">
        <f>bar!F384</f>
        <v>19</v>
      </c>
      <c r="Q461" s="10">
        <f>bar!H384</f>
        <v>0</v>
      </c>
      <c r="R461" s="16">
        <f t="shared" si="48"/>
        <v>-6.0000000000000001E-3</v>
      </c>
      <c r="S461" s="32">
        <f t="shared" si="49"/>
        <v>-4200</v>
      </c>
      <c r="T461" s="15">
        <f t="shared" si="50"/>
        <v>0</v>
      </c>
      <c r="U461" s="15">
        <f t="shared" si="51"/>
        <v>0</v>
      </c>
      <c r="V461" s="15">
        <f t="shared" si="52"/>
        <v>0</v>
      </c>
      <c r="W461" s="15">
        <f t="shared" si="53"/>
        <v>0</v>
      </c>
    </row>
    <row r="462" spans="1:23" ht="16.75">
      <c r="A462"/>
      <c r="B462"/>
      <c r="C462"/>
      <c r="D462"/>
      <c r="E462"/>
      <c r="F462"/>
      <c r="G462"/>
      <c r="H462"/>
      <c r="I462"/>
      <c r="J462"/>
      <c r="K462"/>
      <c r="L462">
        <f t="shared" si="47"/>
        <v>0</v>
      </c>
      <c r="M462" s="10">
        <v>383</v>
      </c>
      <c r="N462" s="10">
        <f>bar!B456</f>
        <v>0</v>
      </c>
      <c r="O462" s="15">
        <f>bar!E385</f>
        <v>-13.999999999999998</v>
      </c>
      <c r="P462" s="15">
        <f>bar!F385</f>
        <v>19</v>
      </c>
      <c r="Q462" s="10">
        <f>bar!H385</f>
        <v>0</v>
      </c>
      <c r="R462" s="16">
        <f t="shared" si="48"/>
        <v>-6.0000000000000001E-3</v>
      </c>
      <c r="S462" s="32">
        <f t="shared" si="49"/>
        <v>-4200</v>
      </c>
      <c r="T462" s="15">
        <f t="shared" si="50"/>
        <v>0</v>
      </c>
      <c r="U462" s="15">
        <f t="shared" si="51"/>
        <v>0</v>
      </c>
      <c r="V462" s="15">
        <f t="shared" si="52"/>
        <v>0</v>
      </c>
      <c r="W462" s="15">
        <f t="shared" si="53"/>
        <v>0</v>
      </c>
    </row>
    <row r="463" spans="1:23" ht="16.75">
      <c r="A463"/>
      <c r="B463"/>
      <c r="C463"/>
      <c r="D463"/>
      <c r="E463"/>
      <c r="F463"/>
      <c r="G463"/>
      <c r="H463"/>
      <c r="I463"/>
      <c r="J463"/>
      <c r="K463"/>
      <c r="L463">
        <f t="shared" si="47"/>
        <v>0</v>
      </c>
      <c r="M463" s="10">
        <v>384</v>
      </c>
      <c r="N463" s="10">
        <f>bar!B457</f>
        <v>0</v>
      </c>
      <c r="O463" s="15">
        <f>bar!E386</f>
        <v>-13.999999999999998</v>
      </c>
      <c r="P463" s="15">
        <f>bar!F386</f>
        <v>19</v>
      </c>
      <c r="Q463" s="10">
        <f>bar!H386</f>
        <v>0</v>
      </c>
      <c r="R463" s="16">
        <f t="shared" si="48"/>
        <v>-6.0000000000000001E-3</v>
      </c>
      <c r="S463" s="32">
        <f t="shared" si="49"/>
        <v>-4200</v>
      </c>
      <c r="T463" s="15">
        <f t="shared" si="50"/>
        <v>0</v>
      </c>
      <c r="U463" s="15">
        <f t="shared" si="51"/>
        <v>0</v>
      </c>
      <c r="V463" s="15">
        <f t="shared" si="52"/>
        <v>0</v>
      </c>
      <c r="W463" s="15">
        <f t="shared" si="53"/>
        <v>0</v>
      </c>
    </row>
    <row r="464" spans="1:23" ht="16.75">
      <c r="A464"/>
      <c r="B464"/>
      <c r="C464"/>
      <c r="D464"/>
      <c r="E464"/>
      <c r="F464"/>
      <c r="G464"/>
      <c r="H464"/>
      <c r="I464"/>
      <c r="J464"/>
      <c r="K464"/>
      <c r="L464">
        <f t="shared" si="47"/>
        <v>0</v>
      </c>
      <c r="M464" s="10">
        <v>385</v>
      </c>
      <c r="N464" s="10">
        <f>bar!B458</f>
        <v>0</v>
      </c>
      <c r="O464" s="15">
        <f>bar!E387</f>
        <v>-13.999999999999998</v>
      </c>
      <c r="P464" s="15">
        <f>bar!F387</f>
        <v>19</v>
      </c>
      <c r="Q464" s="10">
        <f>bar!H387</f>
        <v>0</v>
      </c>
      <c r="R464" s="16">
        <f t="shared" si="48"/>
        <v>-6.0000000000000001E-3</v>
      </c>
      <c r="S464" s="32">
        <f t="shared" si="49"/>
        <v>-4200</v>
      </c>
      <c r="T464" s="15">
        <f t="shared" si="50"/>
        <v>0</v>
      </c>
      <c r="U464" s="15">
        <f t="shared" si="51"/>
        <v>0</v>
      </c>
      <c r="V464" s="15">
        <f t="shared" si="52"/>
        <v>0</v>
      </c>
      <c r="W464" s="15">
        <f t="shared" si="53"/>
        <v>0</v>
      </c>
    </row>
    <row r="465" spans="1:23" ht="16.75">
      <c r="A465"/>
      <c r="B465"/>
      <c r="C465"/>
      <c r="D465"/>
      <c r="E465"/>
      <c r="F465"/>
      <c r="G465"/>
      <c r="H465"/>
      <c r="I465"/>
      <c r="J465"/>
      <c r="K465"/>
      <c r="L465">
        <f t="shared" ref="L465:L479" si="54">IF(Q465=0,0,IF(P465&gt;$B$20,Q465,0))</f>
        <v>0</v>
      </c>
      <c r="M465" s="10">
        <v>386</v>
      </c>
      <c r="N465" s="10">
        <f>bar!B459</f>
        <v>0</v>
      </c>
      <c r="O465" s="15">
        <f>bar!E388</f>
        <v>-13.999999999999998</v>
      </c>
      <c r="P465" s="15">
        <f>bar!F388</f>
        <v>19</v>
      </c>
      <c r="Q465" s="10">
        <f>bar!H388</f>
        <v>0</v>
      </c>
      <c r="R465" s="16">
        <f t="shared" ref="R465:R479" si="55">IF($B$2=1,-0.006,IF($D$83=0,$C$83,(P465-$E$83)*$D$83))</f>
        <v>-6.0000000000000001E-3</v>
      </c>
      <c r="S465" s="32">
        <f t="shared" ref="S465:S479" si="56">IF(R465&lt;0,-1*IF(ABS(R465)&gt;$N$75,$M$75,$M$75*ABS(R465)/$N$75),IF(ABS(R465)&gt;$N$75,$M$75,$M$75*ABS(R465)/$N$75))</f>
        <v>-4200</v>
      </c>
      <c r="T465" s="15">
        <f t="shared" ref="T465:T479" si="57">IF(R465&lt;0,0,Q465*S465)/1000</f>
        <v>0</v>
      </c>
      <c r="U465" s="15">
        <f t="shared" ref="U465:U479" si="58">IF(R465&gt;0,0,Q465*S465)/1000</f>
        <v>0</v>
      </c>
      <c r="V465" s="15">
        <f t="shared" ref="V465:V479" si="59">T465*P465/100</f>
        <v>0</v>
      </c>
      <c r="W465" s="15">
        <f t="shared" ref="W465:W479" si="60">U465*P465/100</f>
        <v>0</v>
      </c>
    </row>
    <row r="466" spans="1:23" ht="16.75">
      <c r="A466"/>
      <c r="B466"/>
      <c r="C466"/>
      <c r="D466"/>
      <c r="E466"/>
      <c r="F466"/>
      <c r="G466"/>
      <c r="H466"/>
      <c r="I466"/>
      <c r="J466"/>
      <c r="K466"/>
      <c r="L466">
        <f t="shared" si="54"/>
        <v>0</v>
      </c>
      <c r="M466" s="10">
        <v>387</v>
      </c>
      <c r="N466" s="10">
        <f>bar!B460</f>
        <v>0</v>
      </c>
      <c r="O466" s="15">
        <f>bar!E389</f>
        <v>-13.999999999999998</v>
      </c>
      <c r="P466" s="15">
        <f>bar!F389</f>
        <v>19</v>
      </c>
      <c r="Q466" s="10">
        <f>bar!H389</f>
        <v>0</v>
      </c>
      <c r="R466" s="16">
        <f t="shared" si="55"/>
        <v>-6.0000000000000001E-3</v>
      </c>
      <c r="S466" s="32">
        <f t="shared" si="56"/>
        <v>-4200</v>
      </c>
      <c r="T466" s="15">
        <f t="shared" si="57"/>
        <v>0</v>
      </c>
      <c r="U466" s="15">
        <f t="shared" si="58"/>
        <v>0</v>
      </c>
      <c r="V466" s="15">
        <f t="shared" si="59"/>
        <v>0</v>
      </c>
      <c r="W466" s="15">
        <f t="shared" si="60"/>
        <v>0</v>
      </c>
    </row>
    <row r="467" spans="1:23" ht="16.75">
      <c r="A467"/>
      <c r="B467"/>
      <c r="C467"/>
      <c r="D467"/>
      <c r="E467"/>
      <c r="F467"/>
      <c r="G467"/>
      <c r="H467"/>
      <c r="I467"/>
      <c r="J467"/>
      <c r="K467"/>
      <c r="L467">
        <f t="shared" si="54"/>
        <v>0</v>
      </c>
      <c r="M467" s="10">
        <v>388</v>
      </c>
      <c r="N467" s="10">
        <f>bar!B461</f>
        <v>0</v>
      </c>
      <c r="O467" s="15">
        <f>bar!E390</f>
        <v>-13.999999999999998</v>
      </c>
      <c r="P467" s="15">
        <f>bar!F390</f>
        <v>19</v>
      </c>
      <c r="Q467" s="10">
        <f>bar!H390</f>
        <v>0</v>
      </c>
      <c r="R467" s="16">
        <f t="shared" si="55"/>
        <v>-6.0000000000000001E-3</v>
      </c>
      <c r="S467" s="32">
        <f t="shared" si="56"/>
        <v>-4200</v>
      </c>
      <c r="T467" s="15">
        <f t="shared" si="57"/>
        <v>0</v>
      </c>
      <c r="U467" s="15">
        <f t="shared" si="58"/>
        <v>0</v>
      </c>
      <c r="V467" s="15">
        <f t="shared" si="59"/>
        <v>0</v>
      </c>
      <c r="W467" s="15">
        <f t="shared" si="60"/>
        <v>0</v>
      </c>
    </row>
    <row r="468" spans="1:23" ht="16.75">
      <c r="A468"/>
      <c r="B468"/>
      <c r="C468"/>
      <c r="D468"/>
      <c r="E468"/>
      <c r="F468"/>
      <c r="G468"/>
      <c r="H468"/>
      <c r="I468"/>
      <c r="J468"/>
      <c r="K468"/>
      <c r="L468">
        <f t="shared" si="54"/>
        <v>0</v>
      </c>
      <c r="M468" s="10">
        <v>389</v>
      </c>
      <c r="N468" s="10">
        <f>bar!B462</f>
        <v>0</v>
      </c>
      <c r="O468" s="15">
        <f>bar!E391</f>
        <v>-13.999999999999998</v>
      </c>
      <c r="P468" s="15">
        <f>bar!F391</f>
        <v>19</v>
      </c>
      <c r="Q468" s="10">
        <f>bar!H391</f>
        <v>0</v>
      </c>
      <c r="R468" s="16">
        <f t="shared" si="55"/>
        <v>-6.0000000000000001E-3</v>
      </c>
      <c r="S468" s="32">
        <f t="shared" si="56"/>
        <v>-4200</v>
      </c>
      <c r="T468" s="15">
        <f t="shared" si="57"/>
        <v>0</v>
      </c>
      <c r="U468" s="15">
        <f t="shared" si="58"/>
        <v>0</v>
      </c>
      <c r="V468" s="15">
        <f t="shared" si="59"/>
        <v>0</v>
      </c>
      <c r="W468" s="15">
        <f t="shared" si="60"/>
        <v>0</v>
      </c>
    </row>
    <row r="469" spans="1:23" ht="16.75">
      <c r="A469"/>
      <c r="B469"/>
      <c r="C469"/>
      <c r="D469"/>
      <c r="E469"/>
      <c r="F469"/>
      <c r="G469"/>
      <c r="H469"/>
      <c r="I469"/>
      <c r="J469"/>
      <c r="K469"/>
      <c r="L469">
        <f t="shared" si="54"/>
        <v>0</v>
      </c>
      <c r="M469" s="10">
        <v>390</v>
      </c>
      <c r="N469" s="10">
        <f>bar!B463</f>
        <v>0</v>
      </c>
      <c r="O469" s="15">
        <f>bar!E392</f>
        <v>-13.999999999999998</v>
      </c>
      <c r="P469" s="15">
        <f>bar!F392</f>
        <v>19</v>
      </c>
      <c r="Q469" s="10">
        <f>bar!H392</f>
        <v>0</v>
      </c>
      <c r="R469" s="16">
        <f t="shared" si="55"/>
        <v>-6.0000000000000001E-3</v>
      </c>
      <c r="S469" s="32">
        <f t="shared" si="56"/>
        <v>-4200</v>
      </c>
      <c r="T469" s="15">
        <f t="shared" si="57"/>
        <v>0</v>
      </c>
      <c r="U469" s="15">
        <f t="shared" si="58"/>
        <v>0</v>
      </c>
      <c r="V469" s="15">
        <f t="shared" si="59"/>
        <v>0</v>
      </c>
      <c r="W469" s="15">
        <f t="shared" si="60"/>
        <v>0</v>
      </c>
    </row>
    <row r="470" spans="1:23" ht="16.75">
      <c r="A470"/>
      <c r="B470"/>
      <c r="C470"/>
      <c r="D470"/>
      <c r="E470"/>
      <c r="F470"/>
      <c r="G470"/>
      <c r="H470"/>
      <c r="I470"/>
      <c r="J470"/>
      <c r="K470"/>
      <c r="L470">
        <f t="shared" si="54"/>
        <v>0</v>
      </c>
      <c r="M470" s="10">
        <v>391</v>
      </c>
      <c r="N470" s="10">
        <f>bar!B464</f>
        <v>0</v>
      </c>
      <c r="O470" s="15">
        <f>bar!E393</f>
        <v>-13.999999999999998</v>
      </c>
      <c r="P470" s="15">
        <f>bar!F393</f>
        <v>19</v>
      </c>
      <c r="Q470" s="10">
        <f>bar!H393</f>
        <v>0</v>
      </c>
      <c r="R470" s="16">
        <f t="shared" si="55"/>
        <v>-6.0000000000000001E-3</v>
      </c>
      <c r="S470" s="32">
        <f t="shared" si="56"/>
        <v>-4200</v>
      </c>
      <c r="T470" s="15">
        <f t="shared" si="57"/>
        <v>0</v>
      </c>
      <c r="U470" s="15">
        <f t="shared" si="58"/>
        <v>0</v>
      </c>
      <c r="V470" s="15">
        <f t="shared" si="59"/>
        <v>0</v>
      </c>
      <c r="W470" s="15">
        <f t="shared" si="60"/>
        <v>0</v>
      </c>
    </row>
    <row r="471" spans="1:23" ht="16.75">
      <c r="A471"/>
      <c r="B471"/>
      <c r="C471"/>
      <c r="D471"/>
      <c r="E471"/>
      <c r="F471"/>
      <c r="G471"/>
      <c r="H471"/>
      <c r="I471"/>
      <c r="J471"/>
      <c r="K471"/>
      <c r="L471">
        <f t="shared" si="54"/>
        <v>0</v>
      </c>
      <c r="M471" s="10">
        <v>392</v>
      </c>
      <c r="N471" s="10">
        <f>bar!B465</f>
        <v>0</v>
      </c>
      <c r="O471" s="15">
        <f>bar!E394</f>
        <v>-13.999999999999998</v>
      </c>
      <c r="P471" s="15">
        <f>bar!F394</f>
        <v>19</v>
      </c>
      <c r="Q471" s="10">
        <f>bar!H394</f>
        <v>0</v>
      </c>
      <c r="R471" s="16">
        <f t="shared" si="55"/>
        <v>-6.0000000000000001E-3</v>
      </c>
      <c r="S471" s="32">
        <f t="shared" si="56"/>
        <v>-4200</v>
      </c>
      <c r="T471" s="15">
        <f t="shared" si="57"/>
        <v>0</v>
      </c>
      <c r="U471" s="15">
        <f t="shared" si="58"/>
        <v>0</v>
      </c>
      <c r="V471" s="15">
        <f t="shared" si="59"/>
        <v>0</v>
      </c>
      <c r="W471" s="15">
        <f t="shared" si="60"/>
        <v>0</v>
      </c>
    </row>
    <row r="472" spans="1:23" ht="16.75">
      <c r="A472"/>
      <c r="B472"/>
      <c r="C472"/>
      <c r="D472"/>
      <c r="E472"/>
      <c r="F472"/>
      <c r="G472"/>
      <c r="H472"/>
      <c r="I472"/>
      <c r="J472"/>
      <c r="K472"/>
      <c r="L472">
        <f t="shared" si="54"/>
        <v>0</v>
      </c>
      <c r="M472" s="10">
        <v>393</v>
      </c>
      <c r="N472" s="10">
        <f>bar!B466</f>
        <v>0</v>
      </c>
      <c r="O472" s="15">
        <f>bar!E395</f>
        <v>-13.999999999999998</v>
      </c>
      <c r="P472" s="15">
        <f>bar!F395</f>
        <v>19</v>
      </c>
      <c r="Q472" s="10">
        <f>bar!H395</f>
        <v>0</v>
      </c>
      <c r="R472" s="16">
        <f t="shared" si="55"/>
        <v>-6.0000000000000001E-3</v>
      </c>
      <c r="S472" s="32">
        <f t="shared" si="56"/>
        <v>-4200</v>
      </c>
      <c r="T472" s="15">
        <f t="shared" si="57"/>
        <v>0</v>
      </c>
      <c r="U472" s="15">
        <f t="shared" si="58"/>
        <v>0</v>
      </c>
      <c r="V472" s="15">
        <f t="shared" si="59"/>
        <v>0</v>
      </c>
      <c r="W472" s="15">
        <f t="shared" si="60"/>
        <v>0</v>
      </c>
    </row>
    <row r="473" spans="1:23" ht="16.75">
      <c r="A473"/>
      <c r="B473"/>
      <c r="C473"/>
      <c r="D473"/>
      <c r="E473"/>
      <c r="F473"/>
      <c r="G473"/>
      <c r="H473"/>
      <c r="I473"/>
      <c r="J473"/>
      <c r="K473"/>
      <c r="L473">
        <f t="shared" si="54"/>
        <v>0</v>
      </c>
      <c r="M473" s="10">
        <v>394</v>
      </c>
      <c r="N473" s="10">
        <f>bar!B467</f>
        <v>0</v>
      </c>
      <c r="O473" s="15">
        <f>bar!E396</f>
        <v>-13.999999999999998</v>
      </c>
      <c r="P473" s="15">
        <f>bar!F396</f>
        <v>19</v>
      </c>
      <c r="Q473" s="10">
        <f>bar!H396</f>
        <v>0</v>
      </c>
      <c r="R473" s="16">
        <f t="shared" si="55"/>
        <v>-6.0000000000000001E-3</v>
      </c>
      <c r="S473" s="32">
        <f t="shared" si="56"/>
        <v>-4200</v>
      </c>
      <c r="T473" s="15">
        <f t="shared" si="57"/>
        <v>0</v>
      </c>
      <c r="U473" s="15">
        <f t="shared" si="58"/>
        <v>0</v>
      </c>
      <c r="V473" s="15">
        <f t="shared" si="59"/>
        <v>0</v>
      </c>
      <c r="W473" s="15">
        <f t="shared" si="60"/>
        <v>0</v>
      </c>
    </row>
    <row r="474" spans="1:23" ht="16.75">
      <c r="A474"/>
      <c r="B474"/>
      <c r="C474"/>
      <c r="D474"/>
      <c r="E474"/>
      <c r="F474"/>
      <c r="G474"/>
      <c r="H474"/>
      <c r="I474"/>
      <c r="J474"/>
      <c r="K474"/>
      <c r="L474">
        <f t="shared" si="54"/>
        <v>0</v>
      </c>
      <c r="M474" s="10">
        <v>395</v>
      </c>
      <c r="N474" s="10">
        <f>bar!B468</f>
        <v>0</v>
      </c>
      <c r="O474" s="15">
        <f>bar!E397</f>
        <v>-13.999999999999998</v>
      </c>
      <c r="P474" s="15">
        <f>bar!F397</f>
        <v>19</v>
      </c>
      <c r="Q474" s="10">
        <f>bar!H397</f>
        <v>0</v>
      </c>
      <c r="R474" s="16">
        <f t="shared" si="55"/>
        <v>-6.0000000000000001E-3</v>
      </c>
      <c r="S474" s="32">
        <f t="shared" si="56"/>
        <v>-4200</v>
      </c>
      <c r="T474" s="15">
        <f t="shared" si="57"/>
        <v>0</v>
      </c>
      <c r="U474" s="15">
        <f t="shared" si="58"/>
        <v>0</v>
      </c>
      <c r="V474" s="15">
        <f t="shared" si="59"/>
        <v>0</v>
      </c>
      <c r="W474" s="15">
        <f t="shared" si="60"/>
        <v>0</v>
      </c>
    </row>
    <row r="475" spans="1:23" ht="16.75">
      <c r="A475"/>
      <c r="B475"/>
      <c r="C475"/>
      <c r="D475"/>
      <c r="E475"/>
      <c r="F475"/>
      <c r="G475"/>
      <c r="H475"/>
      <c r="I475"/>
      <c r="J475"/>
      <c r="K475"/>
      <c r="L475">
        <f t="shared" si="54"/>
        <v>0</v>
      </c>
      <c r="M475" s="10">
        <v>396</v>
      </c>
      <c r="N475" s="10">
        <f>bar!B469</f>
        <v>0</v>
      </c>
      <c r="O475" s="15">
        <f>bar!E398</f>
        <v>-13.999999999999998</v>
      </c>
      <c r="P475" s="15">
        <f>bar!F398</f>
        <v>19</v>
      </c>
      <c r="Q475" s="10">
        <f>bar!H398</f>
        <v>0</v>
      </c>
      <c r="R475" s="16">
        <f t="shared" si="55"/>
        <v>-6.0000000000000001E-3</v>
      </c>
      <c r="S475" s="32">
        <f t="shared" si="56"/>
        <v>-4200</v>
      </c>
      <c r="T475" s="15">
        <f t="shared" si="57"/>
        <v>0</v>
      </c>
      <c r="U475" s="15">
        <f t="shared" si="58"/>
        <v>0</v>
      </c>
      <c r="V475" s="15">
        <f t="shared" si="59"/>
        <v>0</v>
      </c>
      <c r="W475" s="15">
        <f t="shared" si="60"/>
        <v>0</v>
      </c>
    </row>
    <row r="476" spans="1:23" ht="16.75">
      <c r="A476"/>
      <c r="B476"/>
      <c r="C476"/>
      <c r="D476"/>
      <c r="E476"/>
      <c r="F476"/>
      <c r="G476"/>
      <c r="H476"/>
      <c r="I476"/>
      <c r="J476"/>
      <c r="K476"/>
      <c r="L476">
        <f t="shared" si="54"/>
        <v>0</v>
      </c>
      <c r="M476" s="10">
        <v>397</v>
      </c>
      <c r="N476" s="10">
        <f>bar!B470</f>
        <v>0</v>
      </c>
      <c r="O476" s="15">
        <f>bar!E399</f>
        <v>-13.999999999999998</v>
      </c>
      <c r="P476" s="15">
        <f>bar!F399</f>
        <v>19</v>
      </c>
      <c r="Q476" s="10">
        <f>bar!H399</f>
        <v>0</v>
      </c>
      <c r="R476" s="16">
        <f t="shared" si="55"/>
        <v>-6.0000000000000001E-3</v>
      </c>
      <c r="S476" s="32">
        <f t="shared" si="56"/>
        <v>-4200</v>
      </c>
      <c r="T476" s="15">
        <f t="shared" si="57"/>
        <v>0</v>
      </c>
      <c r="U476" s="15">
        <f t="shared" si="58"/>
        <v>0</v>
      </c>
      <c r="V476" s="15">
        <f t="shared" si="59"/>
        <v>0</v>
      </c>
      <c r="W476" s="15">
        <f t="shared" si="60"/>
        <v>0</v>
      </c>
    </row>
    <row r="477" spans="1:23" ht="16.75">
      <c r="A477"/>
      <c r="B477"/>
      <c r="C477"/>
      <c r="D477"/>
      <c r="E477"/>
      <c r="F477"/>
      <c r="G477"/>
      <c r="H477"/>
      <c r="I477"/>
      <c r="J477"/>
      <c r="K477"/>
      <c r="L477">
        <f t="shared" si="54"/>
        <v>0</v>
      </c>
      <c r="M477" s="10">
        <v>398</v>
      </c>
      <c r="N477" s="10">
        <f>bar!B471</f>
        <v>0</v>
      </c>
      <c r="O477" s="15">
        <f>bar!E400</f>
        <v>-13.999999999999998</v>
      </c>
      <c r="P477" s="15">
        <f>bar!F400</f>
        <v>19</v>
      </c>
      <c r="Q477" s="10">
        <f>bar!H400</f>
        <v>0</v>
      </c>
      <c r="R477" s="16">
        <f t="shared" si="55"/>
        <v>-6.0000000000000001E-3</v>
      </c>
      <c r="S477" s="32">
        <f t="shared" si="56"/>
        <v>-4200</v>
      </c>
      <c r="T477" s="15">
        <f t="shared" si="57"/>
        <v>0</v>
      </c>
      <c r="U477" s="15">
        <f t="shared" si="58"/>
        <v>0</v>
      </c>
      <c r="V477" s="15">
        <f t="shared" si="59"/>
        <v>0</v>
      </c>
      <c r="W477" s="15">
        <f t="shared" si="60"/>
        <v>0</v>
      </c>
    </row>
    <row r="478" spans="1:23" ht="16.75">
      <c r="A478"/>
      <c r="B478"/>
      <c r="C478"/>
      <c r="D478"/>
      <c r="E478"/>
      <c r="F478"/>
      <c r="G478"/>
      <c r="H478"/>
      <c r="I478"/>
      <c r="J478"/>
      <c r="K478"/>
      <c r="L478">
        <f t="shared" si="54"/>
        <v>0</v>
      </c>
      <c r="M478" s="10">
        <v>399</v>
      </c>
      <c r="N478" s="10">
        <f>bar!B472</f>
        <v>0</v>
      </c>
      <c r="O478" s="15">
        <f>bar!E401</f>
        <v>-13.999999999999998</v>
      </c>
      <c r="P478" s="15">
        <f>bar!F401</f>
        <v>19</v>
      </c>
      <c r="Q478" s="10">
        <f>bar!H401</f>
        <v>0</v>
      </c>
      <c r="R478" s="16">
        <f t="shared" si="55"/>
        <v>-6.0000000000000001E-3</v>
      </c>
      <c r="S478" s="32">
        <f t="shared" si="56"/>
        <v>-4200</v>
      </c>
      <c r="T478" s="15">
        <f t="shared" si="57"/>
        <v>0</v>
      </c>
      <c r="U478" s="15">
        <f t="shared" si="58"/>
        <v>0</v>
      </c>
      <c r="V478" s="15">
        <f t="shared" si="59"/>
        <v>0</v>
      </c>
      <c r="W478" s="15">
        <f t="shared" si="60"/>
        <v>0</v>
      </c>
    </row>
    <row r="479" spans="1:23" ht="16.75">
      <c r="A479"/>
      <c r="B479"/>
      <c r="C479"/>
      <c r="D479"/>
      <c r="E479"/>
      <c r="F479"/>
      <c r="G479"/>
      <c r="H479"/>
      <c r="I479"/>
      <c r="J479"/>
      <c r="K479"/>
      <c r="L479">
        <f t="shared" si="54"/>
        <v>0</v>
      </c>
      <c r="M479" s="10">
        <v>400</v>
      </c>
      <c r="N479" s="10">
        <f>bar!B473</f>
        <v>0</v>
      </c>
      <c r="O479" s="15">
        <f>bar!E402</f>
        <v>-13.999999999999998</v>
      </c>
      <c r="P479" s="15">
        <f>bar!F402</f>
        <v>19</v>
      </c>
      <c r="Q479" s="10">
        <f>bar!H402</f>
        <v>0</v>
      </c>
      <c r="R479" s="16">
        <f t="shared" si="55"/>
        <v>-6.0000000000000001E-3</v>
      </c>
      <c r="S479" s="32">
        <f t="shared" si="56"/>
        <v>-4200</v>
      </c>
      <c r="T479" s="15">
        <f t="shared" si="57"/>
        <v>0</v>
      </c>
      <c r="U479" s="15">
        <f t="shared" si="58"/>
        <v>0</v>
      </c>
      <c r="V479" s="15">
        <f t="shared" si="59"/>
        <v>0</v>
      </c>
      <c r="W479" s="15">
        <f t="shared" si="60"/>
        <v>0</v>
      </c>
    </row>
  </sheetData>
  <mergeCells count="10">
    <mergeCell ref="D95:D96"/>
    <mergeCell ref="A13:F13"/>
    <mergeCell ref="A23:P23"/>
    <mergeCell ref="A32:H32"/>
    <mergeCell ref="E81:E82"/>
    <mergeCell ref="F81:F82"/>
    <mergeCell ref="G81:G82"/>
    <mergeCell ref="H81:H82"/>
    <mergeCell ref="I81:I82"/>
    <mergeCell ref="K81:K82"/>
  </mergeCells>
  <phoneticPr fontId="1" type="noConversion"/>
  <dataValidations count="2">
    <dataValidation type="list" sqref="B3 E3" xr:uid="{742BF210-C74B-4341-8740-E411C7236DBF}">
      <formula1>"mm,cm,m"</formula1>
    </dataValidation>
    <dataValidation type="list" sqref="E7" xr:uid="{57C1B3B8-B08D-40EC-A4DE-782710277BAC}">
      <formula1>"Above (y &gt;= y_cut),Below (y &lt;= y_cut)"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25</vt:i4>
      </vt:variant>
      <vt:variant>
        <vt:lpstr>具名範圍</vt:lpstr>
      </vt:variant>
      <vt:variant>
        <vt:i4>1</vt:i4>
      </vt:variant>
    </vt:vector>
  </HeadingPairs>
  <TitlesOfParts>
    <vt:vector size="26" baseType="lpstr">
      <vt:lpstr>check</vt:lpstr>
      <vt:lpstr>rebarps</vt:lpstr>
      <vt:lpstr>rectangle</vt:lpstr>
      <vt:lpstr>bar</vt:lpstr>
      <vt:lpstr>R0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  <vt:lpstr>R14</vt:lpstr>
      <vt:lpstr>R15</vt:lpstr>
      <vt:lpstr>R16</vt:lpstr>
      <vt:lpstr>R17</vt:lpstr>
      <vt:lpstr>R18</vt:lpstr>
      <vt:lpstr>R19</vt:lpstr>
      <vt:lpstr>R20</vt:lpstr>
      <vt:lpstr>check!Print_Area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陳荻閎</dc:creator>
  <cp:lastModifiedBy>荻閎 陳</cp:lastModifiedBy>
  <cp:lastPrinted>2023-12-05T07:40:51Z</cp:lastPrinted>
  <dcterms:created xsi:type="dcterms:W3CDTF">2021-12-25T01:23:22Z</dcterms:created>
  <dcterms:modified xsi:type="dcterms:W3CDTF">2026-05-27T10:26:58Z</dcterms:modified>
</cp:coreProperties>
</file>