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James Cox\QMC Dropbox\James Cox\Internal_share\Jobs\1960_Rome_SRT\Reports and analysis\LensPoistions\"/>
    </mc:Choice>
  </mc:AlternateContent>
  <xr:revisionPtr revIDLastSave="0" documentId="13_ncr:1_{5EF20160-D1F9-4649-93F2-524C441FAED1}" xr6:coauthVersionLast="47" xr6:coauthVersionMax="47" xr10:uidLastSave="{00000000-0000-0000-0000-000000000000}"/>
  <bookViews>
    <workbookView xWindow="-28920" yWindow="-1020" windowWidth="29040" windowHeight="15840" activeTab="1" xr2:uid="{00000000-000D-0000-FFFF-FFFF00000000}"/>
  </bookViews>
  <sheets>
    <sheet name="Sheet1" sheetId="1" r:id="rId1"/>
    <sheet name="Summary for Rome" sheetId="3" r:id="rId2"/>
    <sheet name="Sheet2" sheetId="2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3" l="1"/>
  <c r="F98" i="2"/>
  <c r="E83" i="2"/>
  <c r="F65" i="2"/>
  <c r="D11" i="2"/>
  <c r="F19" i="2"/>
  <c r="F20" i="2"/>
  <c r="F21" i="2"/>
  <c r="E18" i="2"/>
  <c r="F18" i="2" s="1"/>
  <c r="D43" i="2"/>
  <c r="D45" i="2" s="1"/>
  <c r="G8" i="1"/>
  <c r="D47" i="2" l="1"/>
</calcChain>
</file>

<file path=xl/sharedStrings.xml><?xml version="1.0" encoding="utf-8"?>
<sst xmlns="http://schemas.openxmlformats.org/spreadsheetml/2006/main" count="99" uniqueCount="75">
  <si>
    <t>lens 1 before = 285.97</t>
  </si>
  <si>
    <t>lens 1 after = 289.99</t>
  </si>
  <si>
    <t>coldstop before = 611.86</t>
  </si>
  <si>
    <t>coldstop after = 615.00</t>
  </si>
  <si>
    <t>lens 2 before = 805.54</t>
  </si>
  <si>
    <t>lens 2 after = 808.02</t>
  </si>
  <si>
    <t>KID array before = 993.16</t>
  </si>
  <si>
    <t>KID array after = 995.00</t>
  </si>
  <si>
    <t>Item</t>
  </si>
  <si>
    <t>Distance Warm</t>
  </si>
  <si>
    <t>Distance Cold</t>
  </si>
  <si>
    <t>Lens 1</t>
  </si>
  <si>
    <t>Cold stop</t>
  </si>
  <si>
    <t>Lens 2</t>
  </si>
  <si>
    <t>KID Array</t>
  </si>
  <si>
    <t>cold stop to lens 1</t>
  </si>
  <si>
    <t>The correct lens distances from the window are:  </t>
  </si>
  <si>
    <t>    - Window to lens1 top vertex = 290mm</t>
  </si>
  <si>
    <t>    - Lens 1 thickness (top vertex to bottom) = 41.11mm (331)</t>
  </si>
  <si>
    <t>    - bottom lens1 to coldstop = 276.89mm (608)</t>
  </si>
  <si>
    <t>    - Coldstop thickness = 1mm (609)</t>
  </si>
  <si>
    <t>    - cold stop top to top vertex of lens2 = 200mm (808)</t>
  </si>
  <si>
    <t>    - Lens2 thickness (top to bottom vertex) = 22mm (830)</t>
  </si>
  <si>
    <t>    - Bottom vertex lens2 to array = 165mm (995)</t>
  </si>
  <si>
    <t xml:space="preserve">    </t>
  </si>
  <si>
    <t>Lens 2 top vertex = 9.92mm from bottom flat face</t>
  </si>
  <si>
    <t xml:space="preserve">JC Measure </t>
  </si>
  <si>
    <t>I measure 327.09</t>
  </si>
  <si>
    <t xml:space="preserve">distance </t>
  </si>
  <si>
    <t>jc measure</t>
  </si>
  <si>
    <t>back of hdpe window to lens surface</t>
  </si>
  <si>
    <t>b of hdpe to coldstop</t>
  </si>
  <si>
    <t>section from CW code:</t>
  </si>
  <si>
    <t>quoted cold</t>
  </si>
  <si>
    <t>this appears wrong</t>
  </si>
  <si>
    <t>ok</t>
  </si>
  <si>
    <t>top of hdpe to lens 2 shield plate = 827.41</t>
  </si>
  <si>
    <t>warm quoted</t>
  </si>
  <si>
    <t>what chris sent to rome</t>
  </si>
  <si>
    <t>between lens plate and TOP of HDPE</t>
  </si>
  <si>
    <t>HDPE thickness</t>
  </si>
  <si>
    <t>distance to back of hdpe</t>
  </si>
  <si>
    <t>distance from sitting plate to smallest vertex</t>
  </si>
  <si>
    <t>distance to bottom (biggest) vertex</t>
  </si>
  <si>
    <t>distance to top (smallest vertex)</t>
  </si>
  <si>
    <t xml:space="preserve">I measure warm </t>
  </si>
  <si>
    <t>difference</t>
  </si>
  <si>
    <t>cs top to lens 2 top</t>
  </si>
  <si>
    <t>210.57 to plate</t>
  </si>
  <si>
    <t xml:space="preserve">distance between top of HDPE and KID array </t>
  </si>
  <si>
    <t>hdpe thickness</t>
  </si>
  <si>
    <t xml:space="preserve">distance between bottom of HDPE and KID array </t>
  </si>
  <si>
    <t>this is correct warm distance</t>
  </si>
  <si>
    <t>lens thickness is correct, distance is correct (if subtract 41.11 to get distance to top of vertex)</t>
  </si>
  <si>
    <t>warm measured (to mounting plates)</t>
  </si>
  <si>
    <t>what chris emailed seems incontradiction to requirement</t>
  </si>
  <si>
    <t>lens 2 height from sitting plate = 5.16 + 4.76 = 9.92</t>
  </si>
  <si>
    <t xml:space="preserve">Lens 2 (assume top vertex) </t>
  </si>
  <si>
    <t>Lens 1 (assume top vertex)</t>
  </si>
  <si>
    <t>NOTE: top is facing HDPE</t>
  </si>
  <si>
    <t>distances defined from back of HDPE</t>
  </si>
  <si>
    <t>distance between lens1 plate and cs</t>
  </si>
  <si>
    <t>distance between plate and bottom of lens</t>
  </si>
  <si>
    <t>1mm is ok</t>
  </si>
  <si>
    <t>specified (COLD)</t>
  </si>
  <si>
    <t>distance from top of CS to lens2 mounting surface</t>
  </si>
  <si>
    <t>cold stop top to top vertex of le</t>
  </si>
  <si>
    <t>Lens 1 (top vertex)</t>
  </si>
  <si>
    <t xml:space="preserve">Lens 2 (top vertex) </t>
  </si>
  <si>
    <r>
      <rPr>
        <b/>
        <sz val="11"/>
        <color theme="1"/>
        <rFont val="Calibri"/>
        <family val="2"/>
        <scheme val="minor"/>
      </rPr>
      <t>NOTE 1</t>
    </r>
    <r>
      <rPr>
        <sz val="11"/>
        <color theme="1"/>
        <rFont val="Calibri"/>
        <family val="2"/>
        <scheme val="minor"/>
      </rPr>
      <t>: Distances are defined from BACK of HDPE window.</t>
    </r>
  </si>
  <si>
    <r>
      <rPr>
        <b/>
        <sz val="11"/>
        <color theme="1"/>
        <rFont val="Calibri"/>
        <family val="2"/>
        <scheme val="minor"/>
      </rPr>
      <t>NOTE 2</t>
    </r>
    <r>
      <rPr>
        <sz val="11"/>
        <color theme="1"/>
        <rFont val="Calibri"/>
        <family val="2"/>
        <scheme val="minor"/>
      </rPr>
      <t>: Top is defined as facing the HDPE window.</t>
    </r>
  </si>
  <si>
    <t>Distance Warm (mm)</t>
  </si>
  <si>
    <t>Distance Cold (mm)</t>
  </si>
  <si>
    <t>coldstop before = 605.8600000000001</t>
  </si>
  <si>
    <t>coldstop after = 609.0045383916042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</si>
</sst>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9525</xdr:colOff>
      <xdr:row>1</xdr:row>
      <xdr:rowOff>38100</xdr:rowOff>
    </xdr:from>
    <xdr:to>
      <xdr:col>22</xdr:col>
      <xdr:colOff>19647</xdr:colOff>
      <xdr:row>25</xdr:row>
      <xdr:rowOff>48264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75955B-7AB5-49CF-BC7C-CC30B419D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6525" y="228600"/>
          <a:ext cx="4277322" cy="45821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24</xdr:row>
      <xdr:rowOff>0</xdr:rowOff>
    </xdr:from>
    <xdr:to>
      <xdr:col>12</xdr:col>
      <xdr:colOff>591204</xdr:colOff>
      <xdr:row>45</xdr:row>
      <xdr:rowOff>133927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879987-B440-4A5E-8D70-7269A8CA6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9800" y="4572000"/>
          <a:ext cx="4686954" cy="41344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133350</xdr:colOff>
      <xdr:row>9</xdr:row>
      <xdr:rowOff>89000</xdr:rowOff>
    </xdr:from>
    <xdr:to>
      <xdr:col>20</xdr:col>
      <xdr:colOff>58418</xdr:colOff>
      <xdr:row>39</xdr:row>
      <xdr:rowOff>10436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8A6B19-B62F-42F4-AF46-F6DA4E59E5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25100" y="1803500"/>
          <a:ext cx="7849868" cy="563643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5</xdr:col>
      <xdr:colOff>162635</xdr:colOff>
      <xdr:row>33</xdr:row>
      <xdr:rowOff>124002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5204B1-36F2-4835-B5A5-F82CB9FDE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38550" y="4953000"/>
          <a:ext cx="5087060" cy="126700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648554</xdr:colOff>
      <xdr:row>56</xdr:row>
      <xdr:rowOff>19558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F0A3C59-3A65-4D20-969E-43A710CFC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858000"/>
          <a:ext cx="6115904" cy="36390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4</xdr:col>
      <xdr:colOff>877463</xdr:colOff>
      <xdr:row>76</xdr:row>
      <xdr:rowOff>133821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E5F98ED-DE18-405A-A6DD-6EDC36E69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1239500"/>
          <a:ext cx="8335538" cy="3372321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79</xdr:row>
      <xdr:rowOff>0</xdr:rowOff>
    </xdr:from>
    <xdr:to>
      <xdr:col>3</xdr:col>
      <xdr:colOff>353370</xdr:colOff>
      <xdr:row>92</xdr:row>
      <xdr:rowOff>124188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BA8134B-DDD3-4635-A296-3C798BAAE7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25" y="15049500"/>
          <a:ext cx="6773220" cy="26006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4</xdr:col>
      <xdr:colOff>1039411</xdr:colOff>
      <xdr:row>118</xdr:row>
      <xdr:rowOff>95875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55E75B6-E1F7-45AA-A396-807FF7C37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8097500"/>
          <a:ext cx="8497486" cy="4477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workbookViewId="0">
      <selection activeCell="G16" sqref="G16"/>
    </sheetView>
  </sheetViews>
  <sheetFormatPr defaultRowHeight="15" x14ac:dyDescent="0.25"/>
  <cols>
    <col min="6" max="6" width="17" bestFit="1" customWidth="1"/>
    <col min="7" max="7" width="14.42578125" bestFit="1" customWidth="1"/>
    <col min="8" max="8" width="13.140625" bestFit="1" customWidth="1"/>
    <col min="10" max="10" width="34" bestFit="1" customWidth="1"/>
  </cols>
  <sheetData>
    <row r="1" spans="1:18" x14ac:dyDescent="0.25">
      <c r="F1" t="s">
        <v>8</v>
      </c>
      <c r="G1" t="s">
        <v>9</v>
      </c>
      <c r="H1" t="s">
        <v>10</v>
      </c>
      <c r="J1" t="s">
        <v>26</v>
      </c>
    </row>
    <row r="2" spans="1:18" x14ac:dyDescent="0.25">
      <c r="A2" s="1" t="s">
        <v>0</v>
      </c>
      <c r="F2" t="s">
        <v>11</v>
      </c>
      <c r="G2">
        <v>285.97000000000003</v>
      </c>
      <c r="H2">
        <v>289.99</v>
      </c>
    </row>
    <row r="3" spans="1:18" x14ac:dyDescent="0.25">
      <c r="A3" s="1" t="s">
        <v>1</v>
      </c>
      <c r="F3" t="s">
        <v>12</v>
      </c>
      <c r="G3">
        <v>611.86</v>
      </c>
      <c r="H3">
        <v>615</v>
      </c>
      <c r="J3">
        <v>604.84</v>
      </c>
    </row>
    <row r="4" spans="1:18" x14ac:dyDescent="0.25">
      <c r="A4" s="1" t="s">
        <v>2</v>
      </c>
      <c r="F4" t="s">
        <v>13</v>
      </c>
      <c r="G4">
        <v>805.54</v>
      </c>
      <c r="H4">
        <v>808.02</v>
      </c>
    </row>
    <row r="5" spans="1:18" x14ac:dyDescent="0.25">
      <c r="A5" s="1" t="s">
        <v>3</v>
      </c>
      <c r="F5" t="s">
        <v>14</v>
      </c>
      <c r="G5">
        <v>933.16</v>
      </c>
      <c r="H5">
        <v>995</v>
      </c>
    </row>
    <row r="6" spans="1:18" x14ac:dyDescent="0.25">
      <c r="A6" s="1" t="s">
        <v>4</v>
      </c>
    </row>
    <row r="7" spans="1:18" x14ac:dyDescent="0.25">
      <c r="A7" s="1" t="s">
        <v>5</v>
      </c>
    </row>
    <row r="8" spans="1:18" x14ac:dyDescent="0.25">
      <c r="A8" s="1"/>
      <c r="F8" t="s">
        <v>15</v>
      </c>
      <c r="G8">
        <f>G3-G2</f>
        <v>325.89</v>
      </c>
      <c r="I8">
        <v>6</v>
      </c>
    </row>
    <row r="9" spans="1:18" x14ac:dyDescent="0.25">
      <c r="A9" s="1" t="s">
        <v>6</v>
      </c>
    </row>
    <row r="10" spans="1:18" x14ac:dyDescent="0.25">
      <c r="A10" s="1" t="s">
        <v>7</v>
      </c>
    </row>
    <row r="11" spans="1:18" x14ac:dyDescent="0.25">
      <c r="J11" t="s">
        <v>28</v>
      </c>
      <c r="K11" t="s">
        <v>29</v>
      </c>
    </row>
    <row r="12" spans="1:18" x14ac:dyDescent="0.25">
      <c r="H12" t="s">
        <v>16</v>
      </c>
      <c r="Q12" t="s">
        <v>31</v>
      </c>
      <c r="R12">
        <v>604.84</v>
      </c>
    </row>
    <row r="13" spans="1:18" x14ac:dyDescent="0.25">
      <c r="H13" t="s">
        <v>17</v>
      </c>
      <c r="Q13" t="s">
        <v>30</v>
      </c>
      <c r="R13">
        <v>327.08</v>
      </c>
    </row>
    <row r="14" spans="1:18" x14ac:dyDescent="0.25">
      <c r="H14" t="s">
        <v>18</v>
      </c>
      <c r="N14" t="s">
        <v>27</v>
      </c>
    </row>
    <row r="15" spans="1:18" x14ac:dyDescent="0.25">
      <c r="H15" t="s">
        <v>19</v>
      </c>
    </row>
    <row r="16" spans="1:18" x14ac:dyDescent="0.25">
      <c r="H16" t="s">
        <v>20</v>
      </c>
    </row>
    <row r="17" spans="8:8" x14ac:dyDescent="0.25">
      <c r="H17" t="s">
        <v>21</v>
      </c>
    </row>
    <row r="18" spans="8:8" x14ac:dyDescent="0.25">
      <c r="H18" t="s">
        <v>22</v>
      </c>
    </row>
    <row r="19" spans="8:8" x14ac:dyDescent="0.25">
      <c r="H19" t="s">
        <v>23</v>
      </c>
    </row>
    <row r="20" spans="8:8" x14ac:dyDescent="0.25">
      <c r="H20" t="s">
        <v>24</v>
      </c>
    </row>
    <row r="21" spans="8:8" x14ac:dyDescent="0.25">
      <c r="H21" t="s">
        <v>25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07C83-52C0-4330-B3B8-61750E739D8B}">
  <dimension ref="A1:D13"/>
  <sheetViews>
    <sheetView tabSelected="1" workbookViewId="0">
      <selection activeCell="C15" sqref="C15"/>
    </sheetView>
  </sheetViews>
  <sheetFormatPr defaultRowHeight="15" x14ac:dyDescent="0.25"/>
  <cols>
    <col min="1" max="1" width="25.5703125" bestFit="1" customWidth="1"/>
    <col min="2" max="2" width="20" bestFit="1" customWidth="1"/>
    <col min="3" max="3" width="18.5703125" bestFit="1" customWidth="1"/>
    <col min="4" max="4" width="15.7109375" bestFit="1" customWidth="1"/>
  </cols>
  <sheetData>
    <row r="1" spans="1:4" x14ac:dyDescent="0.25">
      <c r="A1" t="s">
        <v>69</v>
      </c>
    </row>
    <row r="2" spans="1:4" x14ac:dyDescent="0.25">
      <c r="A2" t="s">
        <v>70</v>
      </c>
    </row>
    <row r="4" spans="1:4" x14ac:dyDescent="0.25">
      <c r="A4" s="2" t="s">
        <v>8</v>
      </c>
      <c r="B4" s="2" t="s">
        <v>71</v>
      </c>
      <c r="C4" s="2" t="s">
        <v>72</v>
      </c>
      <c r="D4" s="2" t="s">
        <v>45</v>
      </c>
    </row>
    <row r="5" spans="1:4" x14ac:dyDescent="0.25">
      <c r="A5" t="s">
        <v>67</v>
      </c>
      <c r="B5" s="3">
        <v>285.97000000000003</v>
      </c>
      <c r="C5" s="3">
        <v>290</v>
      </c>
      <c r="D5">
        <f>327.09-41.11</f>
        <v>285.97999999999996</v>
      </c>
    </row>
    <row r="6" spans="1:4" x14ac:dyDescent="0.25">
      <c r="A6" t="s">
        <v>12</v>
      </c>
      <c r="B6" s="3">
        <v>605.9</v>
      </c>
      <c r="C6" s="3">
        <v>609</v>
      </c>
      <c r="D6">
        <v>604.84</v>
      </c>
    </row>
    <row r="7" spans="1:4" x14ac:dyDescent="0.25">
      <c r="A7" t="s">
        <v>68</v>
      </c>
      <c r="B7" s="3">
        <v>805.54</v>
      </c>
      <c r="C7" s="3">
        <v>808</v>
      </c>
      <c r="D7">
        <v>805.5</v>
      </c>
    </row>
    <row r="8" spans="1:4" x14ac:dyDescent="0.25">
      <c r="A8" t="s">
        <v>14</v>
      </c>
      <c r="B8" s="3">
        <v>993.16</v>
      </c>
      <c r="C8" s="3">
        <v>995</v>
      </c>
      <c r="D8">
        <v>993.16</v>
      </c>
    </row>
    <row r="12" spans="1:4" x14ac:dyDescent="0.25">
      <c r="A12" t="s">
        <v>73</v>
      </c>
    </row>
    <row r="13" spans="1:4" x14ac:dyDescent="0.25">
      <c r="A13" t="s">
        <v>74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37790-F343-4E00-8973-28084C525987}">
  <dimension ref="A1:G98"/>
  <sheetViews>
    <sheetView topLeftCell="A13" workbookViewId="0">
      <selection activeCell="E19" sqref="E19"/>
    </sheetView>
  </sheetViews>
  <sheetFormatPr defaultRowHeight="15" x14ac:dyDescent="0.25"/>
  <cols>
    <col min="1" max="1" width="54.5703125" bestFit="1" customWidth="1"/>
    <col min="2" max="2" width="27.42578125" bestFit="1" customWidth="1"/>
    <col min="3" max="3" width="14.42578125" bestFit="1" customWidth="1"/>
    <col min="4" max="4" width="15.42578125" bestFit="1" customWidth="1"/>
    <col min="5" max="5" width="16.5703125" customWidth="1"/>
    <col min="6" max="6" width="15.28515625" customWidth="1"/>
  </cols>
  <sheetData>
    <row r="1" spans="1:6" x14ac:dyDescent="0.25">
      <c r="A1" t="s">
        <v>32</v>
      </c>
    </row>
    <row r="2" spans="1:6" x14ac:dyDescent="0.25">
      <c r="B2" t="s">
        <v>33</v>
      </c>
      <c r="C2" t="s">
        <v>37</v>
      </c>
      <c r="D2" t="s">
        <v>54</v>
      </c>
    </row>
    <row r="3" spans="1:6" x14ac:dyDescent="0.25">
      <c r="A3" t="s">
        <v>16</v>
      </c>
    </row>
    <row r="4" spans="1:6" x14ac:dyDescent="0.25">
      <c r="A4" t="s">
        <v>17</v>
      </c>
      <c r="B4">
        <v>290</v>
      </c>
    </row>
    <row r="5" spans="1:6" x14ac:dyDescent="0.25">
      <c r="A5" t="s">
        <v>18</v>
      </c>
      <c r="B5">
        <v>331</v>
      </c>
      <c r="D5">
        <v>327.08999999999997</v>
      </c>
      <c r="F5" t="s">
        <v>53</v>
      </c>
    </row>
    <row r="6" spans="1:6" x14ac:dyDescent="0.25">
      <c r="A6" t="s">
        <v>19</v>
      </c>
      <c r="B6">
        <v>607.89</v>
      </c>
      <c r="D6">
        <v>604.84</v>
      </c>
      <c r="F6" t="s">
        <v>34</v>
      </c>
    </row>
    <row r="7" spans="1:6" x14ac:dyDescent="0.25">
      <c r="A7" t="s">
        <v>20</v>
      </c>
      <c r="B7">
        <v>608.89</v>
      </c>
      <c r="F7" t="s">
        <v>63</v>
      </c>
    </row>
    <row r="8" spans="1:6" x14ac:dyDescent="0.25">
      <c r="A8" t="s">
        <v>21</v>
      </c>
      <c r="B8">
        <v>807.89</v>
      </c>
      <c r="D8">
        <v>815.40899999999999</v>
      </c>
      <c r="F8" t="s">
        <v>56</v>
      </c>
    </row>
    <row r="9" spans="1:6" x14ac:dyDescent="0.25">
      <c r="A9" t="s">
        <v>22</v>
      </c>
      <c r="B9">
        <v>829.89</v>
      </c>
    </row>
    <row r="10" spans="1:6" x14ac:dyDescent="0.25">
      <c r="A10" t="s">
        <v>23</v>
      </c>
      <c r="B10">
        <v>994.89</v>
      </c>
    </row>
    <row r="11" spans="1:6" x14ac:dyDescent="0.25">
      <c r="A11" t="s">
        <v>47</v>
      </c>
      <c r="D11">
        <f>210.57 - 4.76</f>
        <v>205.81</v>
      </c>
      <c r="F11" t="s">
        <v>48</v>
      </c>
    </row>
    <row r="13" spans="1:6" x14ac:dyDescent="0.25">
      <c r="A13" t="s">
        <v>25</v>
      </c>
    </row>
    <row r="15" spans="1:6" x14ac:dyDescent="0.25">
      <c r="A15" t="s">
        <v>36</v>
      </c>
    </row>
    <row r="17" spans="1:7" x14ac:dyDescent="0.25">
      <c r="A17" t="s">
        <v>38</v>
      </c>
      <c r="B17" t="s">
        <v>8</v>
      </c>
      <c r="C17" t="s">
        <v>9</v>
      </c>
      <c r="D17" t="s">
        <v>10</v>
      </c>
      <c r="E17" t="s">
        <v>45</v>
      </c>
      <c r="F17" t="s">
        <v>46</v>
      </c>
    </row>
    <row r="18" spans="1:7" x14ac:dyDescent="0.25">
      <c r="B18" t="s">
        <v>58</v>
      </c>
      <c r="C18">
        <v>285.97000000000003</v>
      </c>
      <c r="D18">
        <v>289.99</v>
      </c>
      <c r="E18">
        <f>327.09-41.11</f>
        <v>285.97999999999996</v>
      </c>
      <c r="F18">
        <f>E18-C18</f>
        <v>9.9999999999340616E-3</v>
      </c>
    </row>
    <row r="19" spans="1:7" x14ac:dyDescent="0.25">
      <c r="B19" t="s">
        <v>12</v>
      </c>
      <c r="C19">
        <v>615</v>
      </c>
      <c r="D19">
        <v>611.86</v>
      </c>
      <c r="E19">
        <v>604.84</v>
      </c>
      <c r="F19">
        <f t="shared" ref="F19:F21" si="0">E19-C19</f>
        <v>-10.159999999999968</v>
      </c>
      <c r="G19" t="s">
        <v>55</v>
      </c>
    </row>
    <row r="20" spans="1:7" x14ac:dyDescent="0.25">
      <c r="B20" t="s">
        <v>57</v>
      </c>
      <c r="C20">
        <v>805.54</v>
      </c>
      <c r="D20">
        <v>808.02</v>
      </c>
      <c r="E20">
        <v>805.5</v>
      </c>
      <c r="F20">
        <f t="shared" si="0"/>
        <v>-3.999999999996362E-2</v>
      </c>
      <c r="G20" t="s">
        <v>35</v>
      </c>
    </row>
    <row r="21" spans="1:7" x14ac:dyDescent="0.25">
      <c r="B21" t="s">
        <v>14</v>
      </c>
      <c r="C21">
        <v>993.16</v>
      </c>
      <c r="D21">
        <v>995</v>
      </c>
      <c r="E21">
        <v>993.16</v>
      </c>
      <c r="F21">
        <f t="shared" si="0"/>
        <v>0</v>
      </c>
      <c r="G21" t="s">
        <v>35</v>
      </c>
    </row>
    <row r="23" spans="1:7" x14ac:dyDescent="0.25">
      <c r="B23" t="s">
        <v>59</v>
      </c>
    </row>
    <row r="24" spans="1:7" x14ac:dyDescent="0.25">
      <c r="B24" t="s">
        <v>60</v>
      </c>
    </row>
    <row r="41" spans="4:5" x14ac:dyDescent="0.25">
      <c r="D41">
        <v>827.40899999999999</v>
      </c>
      <c r="E41" t="s">
        <v>39</v>
      </c>
    </row>
    <row r="42" spans="4:5" x14ac:dyDescent="0.25">
      <c r="D42">
        <v>12</v>
      </c>
      <c r="E42" t="s">
        <v>40</v>
      </c>
    </row>
    <row r="43" spans="4:5" x14ac:dyDescent="0.25">
      <c r="D43">
        <f>D41-D42</f>
        <v>815.40899999999999</v>
      </c>
      <c r="E43" t="s">
        <v>41</v>
      </c>
    </row>
    <row r="44" spans="4:5" x14ac:dyDescent="0.25">
      <c r="D44">
        <v>9.92</v>
      </c>
      <c r="E44" t="s">
        <v>56</v>
      </c>
    </row>
    <row r="45" spans="4:5" x14ac:dyDescent="0.25">
      <c r="D45">
        <f>D43-D44</f>
        <v>805.48900000000003</v>
      </c>
      <c r="E45" t="s">
        <v>43</v>
      </c>
    </row>
    <row r="46" spans="4:5" x14ac:dyDescent="0.25">
      <c r="D46">
        <v>4.76</v>
      </c>
      <c r="E46" t="s">
        <v>42</v>
      </c>
    </row>
    <row r="47" spans="4:5" x14ac:dyDescent="0.25">
      <c r="D47">
        <f>D43-D46</f>
        <v>810.649</v>
      </c>
      <c r="E47" t="s">
        <v>44</v>
      </c>
    </row>
    <row r="63" spans="6:7" x14ac:dyDescent="0.25">
      <c r="F63">
        <v>1005.16</v>
      </c>
      <c r="G63" t="s">
        <v>49</v>
      </c>
    </row>
    <row r="64" spans="6:7" x14ac:dyDescent="0.25">
      <c r="F64">
        <v>12</v>
      </c>
      <c r="G64" t="s">
        <v>50</v>
      </c>
    </row>
    <row r="65" spans="5:7" x14ac:dyDescent="0.25">
      <c r="F65">
        <f>F63-F64</f>
        <v>993.16</v>
      </c>
      <c r="G65" t="s">
        <v>51</v>
      </c>
    </row>
    <row r="66" spans="5:7" x14ac:dyDescent="0.25">
      <c r="G66" t="s">
        <v>52</v>
      </c>
    </row>
    <row r="77" spans="5:7" x14ac:dyDescent="0.25">
      <c r="F77" t="s">
        <v>19</v>
      </c>
    </row>
    <row r="80" spans="5:7" x14ac:dyDescent="0.25">
      <c r="E80">
        <v>277.35599999999999</v>
      </c>
      <c r="F80" t="s">
        <v>61</v>
      </c>
    </row>
    <row r="81" spans="5:7" x14ac:dyDescent="0.25">
      <c r="E81">
        <v>23.11</v>
      </c>
      <c r="F81" t="s">
        <v>62</v>
      </c>
    </row>
    <row r="82" spans="5:7" x14ac:dyDescent="0.25">
      <c r="E82">
        <v>276.89</v>
      </c>
      <c r="F82" t="s">
        <v>64</v>
      </c>
    </row>
    <row r="83" spans="5:7" x14ac:dyDescent="0.25">
      <c r="E83">
        <f>E80-E82</f>
        <v>0.46600000000000819</v>
      </c>
      <c r="F83" t="s">
        <v>46</v>
      </c>
    </row>
    <row r="93" spans="5:7" x14ac:dyDescent="0.25">
      <c r="F93" t="s">
        <v>21</v>
      </c>
    </row>
    <row r="96" spans="5:7" x14ac:dyDescent="0.25">
      <c r="F96">
        <v>210.57</v>
      </c>
      <c r="G96" t="s">
        <v>65</v>
      </c>
    </row>
    <row r="97" spans="6:7" x14ac:dyDescent="0.25">
      <c r="F97">
        <v>9.92</v>
      </c>
      <c r="G97" t="s">
        <v>56</v>
      </c>
    </row>
    <row r="98" spans="6:7" x14ac:dyDescent="0.25">
      <c r="F98">
        <f>F96-F97</f>
        <v>200.65</v>
      </c>
      <c r="G98" t="s">
        <v>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Summary for Rome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Cox</dc:creator>
  <cp:lastModifiedBy>Administrator</cp:lastModifiedBy>
  <dcterms:created xsi:type="dcterms:W3CDTF">2015-06-05T18:17:20Z</dcterms:created>
  <dcterms:modified xsi:type="dcterms:W3CDTF">2021-11-29T12:57:59Z</dcterms:modified>
</cp:coreProperties>
</file>