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ilnash\Desktop\Projects\Zenith Partner Billing Template\"/>
    </mc:Choice>
  </mc:AlternateContent>
  <xr:revisionPtr revIDLastSave="0" documentId="8_{AC83CD56-6998-4A6B-A057-5146CCAE642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3" r:id="rId1"/>
    <sheet name="aging" sheetId="7" r:id="rId2"/>
    <sheet name="discrepancies" sheetId="1" r:id="rId3"/>
    <sheet name="invoices" sheetId="5" r:id="rId4"/>
    <sheet name="planned spend" sheetId="12" r:id="rId5"/>
    <sheet name="invoice pivot" sheetId="6" r:id="rId6"/>
    <sheet name="aging pivot" sheetId="9" r:id="rId7"/>
    <sheet name="vlookups" sheetId="11" r:id="rId8"/>
  </sheets>
  <definedNames>
    <definedName name="_xlnm._FilterDatabase" localSheetId="2" hidden="1">discrepancies!$A$2:$R$336</definedName>
    <definedName name="_xlnm._FilterDatabase" localSheetId="3" hidden="1">invoices!$A$1:$S$430</definedName>
    <definedName name="_xlnm._FilterDatabase" localSheetId="0" hidden="1">Summary!$H$4:$I$107</definedName>
    <definedName name="_xlnm.Print_Titles" localSheetId="2">discrepancies!#REF!</definedName>
  </definedName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H12" i="3"/>
  <c r="H7" i="3"/>
  <c r="H8" i="3"/>
  <c r="H9" i="3"/>
  <c r="I9" i="3"/>
  <c r="H10" i="3"/>
  <c r="H11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5" i="3"/>
  <c r="G5" i="3" s="1"/>
  <c r="H6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5" i="3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" i="1"/>
  <c r="C5" i="3"/>
  <c r="D5" i="3" s="1"/>
  <c r="C6" i="3"/>
  <c r="D6" i="3" s="1"/>
  <c r="E6" i="3" s="1"/>
  <c r="C7" i="3"/>
  <c r="D7" i="3" s="1"/>
  <c r="E7" i="3" s="1"/>
  <c r="C8" i="3"/>
  <c r="D8" i="3" s="1"/>
  <c r="E8" i="3" s="1"/>
  <c r="C9" i="3"/>
  <c r="D9" i="3" s="1"/>
  <c r="C10" i="3"/>
  <c r="D10" i="3" s="1"/>
  <c r="C11" i="3"/>
  <c r="D11" i="3" s="1"/>
  <c r="C12" i="3"/>
  <c r="D12" i="3" s="1"/>
  <c r="E12" i="3" s="1"/>
  <c r="C13" i="3"/>
  <c r="D13" i="3" s="1"/>
  <c r="E13" i="3" s="1"/>
  <c r="C14" i="3"/>
  <c r="D14" i="3" s="1"/>
  <c r="E14" i="3" s="1"/>
  <c r="C15" i="3"/>
  <c r="D15" i="3" s="1"/>
  <c r="E15" i="3" s="1"/>
  <c r="C16" i="3"/>
  <c r="D16" i="3" s="1"/>
  <c r="E16" i="3" s="1"/>
  <c r="C17" i="3"/>
  <c r="D17" i="3" s="1"/>
  <c r="E17" i="3" s="1"/>
  <c r="C18" i="3"/>
  <c r="D18" i="3" s="1"/>
  <c r="C19" i="3"/>
  <c r="D19" i="3" s="1"/>
  <c r="E19" i="3" s="1"/>
  <c r="C20" i="3"/>
  <c r="D20" i="3" s="1"/>
  <c r="E20" i="3" s="1"/>
  <c r="C21" i="3"/>
  <c r="D21" i="3" s="1"/>
  <c r="E21" i="3" s="1"/>
  <c r="C22" i="3"/>
  <c r="D22" i="3" s="1"/>
  <c r="E22" i="3" s="1"/>
  <c r="C23" i="3"/>
  <c r="D23" i="3" s="1"/>
  <c r="E23" i="3" s="1"/>
  <c r="C24" i="3"/>
  <c r="D24" i="3" s="1"/>
  <c r="E24" i="3" s="1"/>
  <c r="C25" i="3"/>
  <c r="D25" i="3" s="1"/>
  <c r="E25" i="3" s="1"/>
  <c r="C26" i="3"/>
  <c r="D26" i="3" s="1"/>
  <c r="E26" i="3" s="1"/>
  <c r="C27" i="3"/>
  <c r="D27" i="3" s="1"/>
  <c r="C28" i="3"/>
  <c r="D28" i="3" s="1"/>
  <c r="E28" i="3" s="1"/>
  <c r="C29" i="3"/>
  <c r="D29" i="3" s="1"/>
  <c r="E29" i="3" s="1"/>
  <c r="C30" i="3"/>
  <c r="D30" i="3" s="1"/>
  <c r="E30" i="3" s="1"/>
  <c r="C31" i="3"/>
  <c r="D31" i="3" s="1"/>
  <c r="E31" i="3" s="1"/>
  <c r="C32" i="3"/>
  <c r="D32" i="3" s="1"/>
  <c r="E32" i="3" s="1"/>
  <c r="C33" i="3"/>
  <c r="D33" i="3" s="1"/>
  <c r="E33" i="3" s="1"/>
  <c r="C34" i="3"/>
  <c r="D34" i="3" s="1"/>
  <c r="E34" i="3" s="1"/>
  <c r="C35" i="3"/>
  <c r="D35" i="3" s="1"/>
  <c r="E35" i="3" s="1"/>
  <c r="C36" i="3"/>
  <c r="D36" i="3" s="1"/>
  <c r="E36" i="3" s="1"/>
  <c r="C37" i="3"/>
  <c r="D37" i="3" s="1"/>
  <c r="E37" i="3" s="1"/>
  <c r="C38" i="3"/>
  <c r="D38" i="3" s="1"/>
  <c r="E38" i="3" s="1"/>
  <c r="C39" i="3"/>
  <c r="D39" i="3" s="1"/>
  <c r="E39" i="3" s="1"/>
  <c r="C40" i="3"/>
  <c r="D40" i="3" s="1"/>
  <c r="E40" i="3" s="1"/>
  <c r="C41" i="3"/>
  <c r="D41" i="3" s="1"/>
  <c r="C42" i="3"/>
  <c r="D42" i="3" s="1"/>
  <c r="C43" i="3"/>
  <c r="D43" i="3" s="1"/>
  <c r="C44" i="3"/>
  <c r="D44" i="3" s="1"/>
  <c r="E44" i="3" s="1"/>
  <c r="C45" i="3"/>
  <c r="D45" i="3" s="1"/>
  <c r="E45" i="3" s="1"/>
  <c r="C46" i="3"/>
  <c r="D46" i="3" s="1"/>
  <c r="E46" i="3" s="1"/>
  <c r="C47" i="3"/>
  <c r="D47" i="3" s="1"/>
  <c r="E47" i="3" s="1"/>
  <c r="C48" i="3"/>
  <c r="D48" i="3" s="1"/>
  <c r="E48" i="3" s="1"/>
  <c r="C49" i="3"/>
  <c r="D49" i="3" s="1"/>
  <c r="E49" i="3" s="1"/>
  <c r="C50" i="3"/>
  <c r="D50" i="3" s="1"/>
  <c r="C51" i="3"/>
  <c r="D51" i="3" s="1"/>
  <c r="C52" i="3"/>
  <c r="D52" i="3" s="1"/>
  <c r="E52" i="3" s="1"/>
  <c r="C53" i="3"/>
  <c r="D53" i="3" s="1"/>
  <c r="E53" i="3" s="1"/>
  <c r="C54" i="3"/>
  <c r="D54" i="3" s="1"/>
  <c r="E54" i="3" s="1"/>
  <c r="C55" i="3"/>
  <c r="D55" i="3" s="1"/>
  <c r="E55" i="3" s="1"/>
  <c r="C56" i="3"/>
  <c r="D56" i="3" s="1"/>
  <c r="E56" i="3" s="1"/>
  <c r="C57" i="3"/>
  <c r="D57" i="3" s="1"/>
  <c r="E57" i="3" s="1"/>
  <c r="C58" i="3"/>
  <c r="D58" i="3" s="1"/>
  <c r="E58" i="3" s="1"/>
  <c r="C59" i="3"/>
  <c r="D59" i="3" s="1"/>
  <c r="E59" i="3" s="1"/>
  <c r="C60" i="3"/>
  <c r="D60" i="3" s="1"/>
  <c r="E60" i="3" s="1"/>
  <c r="C61" i="3"/>
  <c r="D61" i="3" s="1"/>
  <c r="E61" i="3" s="1"/>
  <c r="C62" i="3"/>
  <c r="D62" i="3" s="1"/>
  <c r="E62" i="3" s="1"/>
  <c r="C63" i="3"/>
  <c r="D63" i="3" s="1"/>
  <c r="E63" i="3" s="1"/>
  <c r="C64" i="3"/>
  <c r="D64" i="3" s="1"/>
  <c r="E64" i="3" s="1"/>
  <c r="C65" i="3"/>
  <c r="D65" i="3" s="1"/>
  <c r="E65" i="3" s="1"/>
  <c r="C66" i="3"/>
  <c r="D66" i="3" s="1"/>
  <c r="C67" i="3"/>
  <c r="D67" i="3" s="1"/>
  <c r="E67" i="3" s="1"/>
  <c r="C68" i="3"/>
  <c r="D68" i="3" s="1"/>
  <c r="E68" i="3" s="1"/>
  <c r="C69" i="3"/>
  <c r="D69" i="3" s="1"/>
  <c r="E69" i="3" s="1"/>
  <c r="C70" i="3"/>
  <c r="D70" i="3" s="1"/>
  <c r="E70" i="3" s="1"/>
  <c r="C71" i="3"/>
  <c r="D71" i="3" s="1"/>
  <c r="E71" i="3" s="1"/>
  <c r="C72" i="3"/>
  <c r="D72" i="3" s="1"/>
  <c r="E72" i="3" s="1"/>
  <c r="C73" i="3"/>
  <c r="D73" i="3" s="1"/>
  <c r="E73" i="3" s="1"/>
  <c r="C74" i="3"/>
  <c r="D74" i="3" s="1"/>
  <c r="E74" i="3" s="1"/>
  <c r="C75" i="3"/>
  <c r="D75" i="3" s="1"/>
  <c r="E75" i="3" s="1"/>
  <c r="C76" i="3"/>
  <c r="D76" i="3" s="1"/>
  <c r="E76" i="3" s="1"/>
  <c r="C77" i="3"/>
  <c r="D77" i="3" s="1"/>
  <c r="E77" i="3" s="1"/>
  <c r="C78" i="3"/>
  <c r="D78" i="3" s="1"/>
  <c r="E78" i="3" s="1"/>
  <c r="C79" i="3"/>
  <c r="D79" i="3" s="1"/>
  <c r="E79" i="3" s="1"/>
  <c r="C80" i="3"/>
  <c r="D80" i="3" s="1"/>
  <c r="E80" i="3" s="1"/>
  <c r="C81" i="3"/>
  <c r="D81" i="3" s="1"/>
  <c r="E81" i="3" s="1"/>
  <c r="C82" i="3"/>
  <c r="D82" i="3" s="1"/>
  <c r="E82" i="3" s="1"/>
  <c r="C83" i="3"/>
  <c r="D83" i="3" s="1"/>
  <c r="C84" i="3"/>
  <c r="D84" i="3" s="1"/>
  <c r="E84" i="3" s="1"/>
  <c r="C85" i="3"/>
  <c r="D85" i="3" s="1"/>
  <c r="E85" i="3" s="1"/>
  <c r="C86" i="3"/>
  <c r="D86" i="3" s="1"/>
  <c r="E86" i="3" s="1"/>
  <c r="C87" i="3"/>
  <c r="D87" i="3" s="1"/>
  <c r="E87" i="3" s="1"/>
  <c r="C88" i="3"/>
  <c r="D88" i="3" s="1"/>
  <c r="E88" i="3" s="1"/>
  <c r="C89" i="3"/>
  <c r="D89" i="3" s="1"/>
  <c r="E89" i="3" s="1"/>
  <c r="C90" i="3"/>
  <c r="D90" i="3" s="1"/>
  <c r="E90" i="3" s="1"/>
  <c r="C91" i="3"/>
  <c r="D91" i="3" s="1"/>
  <c r="E91" i="3" s="1"/>
  <c r="C92" i="3"/>
  <c r="D92" i="3" s="1"/>
  <c r="E92" i="3" s="1"/>
  <c r="C93" i="3"/>
  <c r="D93" i="3" s="1"/>
  <c r="E93" i="3" s="1"/>
  <c r="C94" i="3"/>
  <c r="D94" i="3" s="1"/>
  <c r="E94" i="3" s="1"/>
  <c r="C95" i="3"/>
  <c r="D95" i="3" s="1"/>
  <c r="E95" i="3" s="1"/>
  <c r="C96" i="3"/>
  <c r="D96" i="3" s="1"/>
  <c r="E96" i="3" s="1"/>
  <c r="C97" i="3"/>
  <c r="D97" i="3" s="1"/>
  <c r="E97" i="3" s="1"/>
  <c r="C98" i="3"/>
  <c r="D98" i="3" s="1"/>
  <c r="E98" i="3" s="1"/>
  <c r="C99" i="3"/>
  <c r="D99" i="3" s="1"/>
  <c r="C100" i="3"/>
  <c r="D100" i="3" s="1"/>
  <c r="E100" i="3" s="1"/>
  <c r="C101" i="3"/>
  <c r="D101" i="3" s="1"/>
  <c r="E101" i="3" s="1"/>
  <c r="C102" i="3"/>
  <c r="D102" i="3" s="1"/>
  <c r="E102" i="3" s="1"/>
  <c r="C103" i="3"/>
  <c r="D103" i="3" s="1"/>
  <c r="E103" i="3" s="1"/>
  <c r="C104" i="3"/>
  <c r="D104" i="3" s="1"/>
  <c r="E104" i="3" s="1"/>
  <c r="C105" i="3"/>
  <c r="D105" i="3" s="1"/>
  <c r="E105" i="3" s="1"/>
  <c r="C106" i="3"/>
  <c r="D106" i="3" s="1"/>
  <c r="E106" i="3" s="1"/>
  <c r="C107" i="3"/>
  <c r="D107" i="3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2" i="7"/>
  <c r="R65" i="7"/>
  <c r="Q65" i="7"/>
  <c r="P65" i="7"/>
  <c r="O65" i="7"/>
  <c r="N65" i="7"/>
  <c r="M65" i="7"/>
  <c r="L65" i="7"/>
  <c r="S184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2" i="5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I8" i="3" l="1"/>
  <c r="I11" i="3"/>
  <c r="I7" i="3"/>
  <c r="I10" i="3"/>
  <c r="I12" i="3"/>
  <c r="I29" i="3"/>
  <c r="I21" i="3"/>
  <c r="G38" i="3"/>
  <c r="I28" i="3"/>
  <c r="I20" i="3"/>
  <c r="G46" i="3"/>
  <c r="G6" i="3"/>
  <c r="I35" i="3"/>
  <c r="I19" i="3"/>
  <c r="E107" i="3"/>
  <c r="G107" i="3" s="1"/>
  <c r="E99" i="3"/>
  <c r="G99" i="3" s="1"/>
  <c r="E83" i="3"/>
  <c r="G83" i="3" s="1"/>
  <c r="E51" i="3"/>
  <c r="G51" i="3" s="1"/>
  <c r="E43" i="3"/>
  <c r="E27" i="3"/>
  <c r="G27" i="3" s="1"/>
  <c r="E11" i="3"/>
  <c r="G11" i="3" s="1"/>
  <c r="I26" i="3"/>
  <c r="E66" i="3"/>
  <c r="G66" i="3" s="1"/>
  <c r="E50" i="3"/>
  <c r="G50" i="3" s="1"/>
  <c r="E42" i="3"/>
  <c r="G42" i="3" s="1"/>
  <c r="E18" i="3"/>
  <c r="I18" i="3" s="1"/>
  <c r="E10" i="3"/>
  <c r="G10" i="3" s="1"/>
  <c r="I33" i="3"/>
  <c r="I25" i="3"/>
  <c r="I17" i="3"/>
  <c r="E41" i="3"/>
  <c r="G41" i="3" s="1"/>
  <c r="E9" i="3"/>
  <c r="G9" i="3" s="1"/>
  <c r="I32" i="3"/>
  <c r="I24" i="3"/>
  <c r="I16" i="3"/>
  <c r="I31" i="3"/>
  <c r="I23" i="3"/>
  <c r="I15" i="3"/>
  <c r="I30" i="3"/>
  <c r="I22" i="3"/>
  <c r="I14" i="3"/>
  <c r="I6" i="3"/>
  <c r="G104" i="3"/>
  <c r="G56" i="3"/>
  <c r="G103" i="3"/>
  <c r="G47" i="3"/>
  <c r="G101" i="3"/>
  <c r="G93" i="3"/>
  <c r="G53" i="3"/>
  <c r="G45" i="3"/>
  <c r="G68" i="3"/>
  <c r="G75" i="3"/>
  <c r="G74" i="3"/>
  <c r="G102" i="3"/>
  <c r="G67" i="3"/>
  <c r="G44" i="3"/>
  <c r="G40" i="3"/>
  <c r="G28" i="3"/>
  <c r="G20" i="3"/>
  <c r="G82" i="3"/>
  <c r="G78" i="3"/>
  <c r="G59" i="3"/>
  <c r="G55" i="3"/>
  <c r="G8" i="3"/>
  <c r="G19" i="3"/>
  <c r="G81" i="3"/>
  <c r="G77" i="3"/>
  <c r="G58" i="3"/>
  <c r="G7" i="3"/>
  <c r="G26" i="3"/>
  <c r="G22" i="3"/>
  <c r="G76" i="3"/>
  <c r="G25" i="3"/>
  <c r="G21" i="3"/>
  <c r="G100" i="3"/>
  <c r="G90" i="3"/>
  <c r="G86" i="3"/>
  <c r="G60" i="3"/>
  <c r="G35" i="3"/>
  <c r="G31" i="3"/>
  <c r="G16" i="3"/>
  <c r="G12" i="3"/>
  <c r="G96" i="3"/>
  <c r="G85" i="3"/>
  <c r="G63" i="3"/>
  <c r="G95" i="3"/>
  <c r="G84" i="3"/>
  <c r="G73" i="3"/>
  <c r="G69" i="3"/>
  <c r="G105" i="3"/>
  <c r="G91" i="3"/>
  <c r="G87" i="3"/>
  <c r="G72" i="3"/>
  <c r="G32" i="3"/>
  <c r="G80" i="3"/>
  <c r="G71" i="3"/>
  <c r="G62" i="3"/>
  <c r="G37" i="3"/>
  <c r="G34" i="3"/>
  <c r="G30" i="3"/>
  <c r="G24" i="3"/>
  <c r="G15" i="3"/>
  <c r="G70" i="3"/>
  <c r="G65" i="3"/>
  <c r="G61" i="3"/>
  <c r="G52" i="3"/>
  <c r="G36" i="3"/>
  <c r="G33" i="3"/>
  <c r="G29" i="3"/>
  <c r="G23" i="3"/>
  <c r="G14" i="3"/>
  <c r="G94" i="3"/>
  <c r="G89" i="3"/>
  <c r="G54" i="3"/>
  <c r="G49" i="3"/>
  <c r="G39" i="3"/>
  <c r="G64" i="3"/>
  <c r="G17" i="3"/>
  <c r="G13" i="3"/>
  <c r="G106" i="3"/>
  <c r="G79" i="3"/>
  <c r="G97" i="3"/>
  <c r="G88" i="3"/>
  <c r="G57" i="3"/>
  <c r="G48" i="3"/>
  <c r="G98" i="3"/>
  <c r="G92" i="3"/>
  <c r="I27" i="3" l="1"/>
  <c r="G18" i="3"/>
  <c r="G43" i="3"/>
</calcChain>
</file>

<file path=xl/sharedStrings.xml><?xml version="1.0" encoding="utf-8"?>
<sst xmlns="http://schemas.openxmlformats.org/spreadsheetml/2006/main" count="17558" uniqueCount="3074">
  <si>
    <t>Client</t>
  </si>
  <si>
    <t xml:space="preserve">Client Name                   </t>
  </si>
  <si>
    <t xml:space="preserve">System  </t>
  </si>
  <si>
    <t>Media</t>
  </si>
  <si>
    <t xml:space="preserve">Month   </t>
  </si>
  <si>
    <t>Prod</t>
  </si>
  <si>
    <t xml:space="preserve">Product Name                  </t>
  </si>
  <si>
    <t xml:space="preserve">Est Code  </t>
  </si>
  <si>
    <t xml:space="preserve">Estimate Name                 </t>
  </si>
  <si>
    <t xml:space="preserve">Vendor  </t>
  </si>
  <si>
    <t xml:space="preserve">Vendor Name                   </t>
  </si>
  <si>
    <t xml:space="preserve">     Ord Gross     </t>
  </si>
  <si>
    <t xml:space="preserve">       Ord Net     </t>
  </si>
  <si>
    <t xml:space="preserve"> Cleared Gross     </t>
  </si>
  <si>
    <t xml:space="preserve">   Cleared Net     </t>
  </si>
  <si>
    <t xml:space="preserve"> Uncleared Grs</t>
  </si>
  <si>
    <t xml:space="preserve">GST   </t>
  </si>
  <si>
    <t xml:space="preserve">GULF STATE TOYOTA             </t>
  </si>
  <si>
    <t xml:space="preserve">Print   </t>
  </si>
  <si>
    <t xml:space="preserve">IN   </t>
  </si>
  <si>
    <t>SELP</t>
  </si>
  <si>
    <t xml:space="preserve">SOCIAL EL PASO, TX            </t>
  </si>
  <si>
    <t>FACEBOOK</t>
  </si>
  <si>
    <t xml:space="preserve">META PLATFORMS INC            </t>
  </si>
  <si>
    <t>SFTS</t>
  </si>
  <si>
    <t xml:space="preserve">SOCIAL FT SMTH, FAYETTEVLLE   </t>
  </si>
  <si>
    <t>SGRW</t>
  </si>
  <si>
    <t xml:space="preserve">SOCIAL GREENWOODD, GREENVILLE </t>
  </si>
  <si>
    <t>SLIT</t>
  </si>
  <si>
    <t>SOCIAL LITTLE ROCK, PINE BLUFF</t>
  </si>
  <si>
    <t>SNOL</t>
  </si>
  <si>
    <t xml:space="preserve">SOCIAL NEW ORLEANS, LA        </t>
  </si>
  <si>
    <t>SSAG</t>
  </si>
  <si>
    <t xml:space="preserve">SOCIAL SAN ANGELO, TX         </t>
  </si>
  <si>
    <t>SWAC</t>
  </si>
  <si>
    <t xml:space="preserve">SOCIAL  WACO, TEMPLE, KILEEN  </t>
  </si>
  <si>
    <t>SCOR</t>
  </si>
  <si>
    <t xml:space="preserve">SOCIAL CORPUS CHRISTI         </t>
  </si>
  <si>
    <t>SHAT</t>
  </si>
  <si>
    <t xml:space="preserve">SOCIAL HATTIESBURG, LAUREL    </t>
  </si>
  <si>
    <t>SJMS</t>
  </si>
  <si>
    <t xml:space="preserve">SOCIAL JACKSON, MS            </t>
  </si>
  <si>
    <t>SMON</t>
  </si>
  <si>
    <t xml:space="preserve">SOCIAL MONRO, LA              </t>
  </si>
  <si>
    <t>SOKC</t>
  </si>
  <si>
    <t xml:space="preserve">SOCIAL OKLAHOMA CITY, OK      </t>
  </si>
  <si>
    <t>SSAN</t>
  </si>
  <si>
    <t xml:space="preserve">SOCIAL SAN ANTONIO TX         </t>
  </si>
  <si>
    <t>SBAT</t>
  </si>
  <si>
    <t xml:space="preserve">SOCIAL BATON ROUGE            </t>
  </si>
  <si>
    <t>SHOU</t>
  </si>
  <si>
    <t xml:space="preserve">SOCIAL HOUSTON                </t>
  </si>
  <si>
    <t>SHRL</t>
  </si>
  <si>
    <t xml:space="preserve">SOCIAL HARLINGEN, WESLACO     </t>
  </si>
  <si>
    <t>SLAL</t>
  </si>
  <si>
    <t xml:space="preserve">SOCIAL LAFAYETTE, LA          </t>
  </si>
  <si>
    <t>SWIF</t>
  </si>
  <si>
    <t xml:space="preserve">SOCIAL  WICHITA FALLS, LAWTON </t>
  </si>
  <si>
    <t>ID~B0000RQ4_CN~SOC Q3 2022 DMA</t>
  </si>
  <si>
    <t xml:space="preserve">ABI </t>
  </si>
  <si>
    <t xml:space="preserve">0361 ABILENE, SWTWTR          </t>
  </si>
  <si>
    <t>ID~B0000R0Q_CN~GST Q3 2022 DMA</t>
  </si>
  <si>
    <t>AMPERDGT</t>
  </si>
  <si>
    <t xml:space="preserve">AMPERSAND                     </t>
  </si>
  <si>
    <t>GOOGLYTR</t>
  </si>
  <si>
    <t xml:space="preserve">GOOGLE LLC                    </t>
  </si>
  <si>
    <t xml:space="preserve">HULU    </t>
  </si>
  <si>
    <t xml:space="preserve">HULU LLC                      </t>
  </si>
  <si>
    <t>KATZDIGI</t>
  </si>
  <si>
    <t xml:space="preserve">KATZ DIGITAL GROUP            </t>
  </si>
  <si>
    <t>NBCUNIVE</t>
  </si>
  <si>
    <t xml:space="preserve">NBC UNIVERSAL INC             </t>
  </si>
  <si>
    <t>SPOTXDGT</t>
  </si>
  <si>
    <t xml:space="preserve">SPOTX                         </t>
  </si>
  <si>
    <t xml:space="preserve">ALX </t>
  </si>
  <si>
    <t xml:space="preserve">0331 ALEXANDRIA, LA           </t>
  </si>
  <si>
    <t xml:space="preserve">AMR </t>
  </si>
  <si>
    <t xml:space="preserve">0362 AMARILLO, TX             </t>
  </si>
  <si>
    <t xml:space="preserve">AUS </t>
  </si>
  <si>
    <t xml:space="preserve">0371 AUSTIN, TX               </t>
  </si>
  <si>
    <t xml:space="preserve">BEA </t>
  </si>
  <si>
    <t xml:space="preserve">0381 BMNT, PT ARTHR           </t>
  </si>
  <si>
    <t xml:space="preserve">BR  </t>
  </si>
  <si>
    <t xml:space="preserve">0332 BATON ROUGE, LA          </t>
  </si>
  <si>
    <t xml:space="preserve">BXI </t>
  </si>
  <si>
    <t xml:space="preserve">0334 BLXI, GLFPRT MS          </t>
  </si>
  <si>
    <t xml:space="preserve">CC  </t>
  </si>
  <si>
    <t xml:space="preserve">0372 CORPUS CHRISTI           </t>
  </si>
  <si>
    <t xml:space="preserve">CMS </t>
  </si>
  <si>
    <t xml:space="preserve">0321 COL, TUP, W PNT          </t>
  </si>
  <si>
    <t xml:space="preserve">DFW </t>
  </si>
  <si>
    <t xml:space="preserve">0341 DALLAS FT WRTH           </t>
  </si>
  <si>
    <t xml:space="preserve">ELP </t>
  </si>
  <si>
    <t xml:space="preserve">0363 EL PASO, TX              </t>
  </si>
  <si>
    <t xml:space="preserve">FTS </t>
  </si>
  <si>
    <t xml:space="preserve">0311 FT SMTH, FYVLLE          </t>
  </si>
  <si>
    <t xml:space="preserve">GRW </t>
  </si>
  <si>
    <t xml:space="preserve">0322 GRNWD, GRNVLLE           </t>
  </si>
  <si>
    <t xml:space="preserve">HAT </t>
  </si>
  <si>
    <t xml:space="preserve">0323 HTTSBRG, LAUREL          </t>
  </si>
  <si>
    <t xml:space="preserve">HOU </t>
  </si>
  <si>
    <t xml:space="preserve">0382 HOUSTON                  </t>
  </si>
  <si>
    <t xml:space="preserve">HRL </t>
  </si>
  <si>
    <t xml:space="preserve">0373 HRLNGN, WESLACO          </t>
  </si>
  <si>
    <t xml:space="preserve">JMS </t>
  </si>
  <si>
    <t xml:space="preserve">0324 JACKSON, MS              </t>
  </si>
  <si>
    <t xml:space="preserve">JON </t>
  </si>
  <si>
    <t xml:space="preserve">0312 JONESBORO, AR            </t>
  </si>
  <si>
    <t xml:space="preserve">LAL </t>
  </si>
  <si>
    <t xml:space="preserve">0335 LAFAYETTE, LA            </t>
  </si>
  <si>
    <t xml:space="preserve">LAR </t>
  </si>
  <si>
    <t xml:space="preserve">0374 LAREDO, TX               </t>
  </si>
  <si>
    <t xml:space="preserve">LCH </t>
  </si>
  <si>
    <t xml:space="preserve">0336 LAKE CHARLES LA          </t>
  </si>
  <si>
    <t xml:space="preserve">LR  </t>
  </si>
  <si>
    <t xml:space="preserve">0313 LTL RK, PN BLFF          </t>
  </si>
  <si>
    <t xml:space="preserve">LUB </t>
  </si>
  <si>
    <t xml:space="preserve">0364 LUBBOCK, TX              </t>
  </si>
  <si>
    <t xml:space="preserve">MEM </t>
  </si>
  <si>
    <t xml:space="preserve">0314 MEMPHIS, TN              </t>
  </si>
  <si>
    <t xml:space="preserve">MER </t>
  </si>
  <si>
    <t xml:space="preserve">0325 MERIDIAN, MS             </t>
  </si>
  <si>
    <t xml:space="preserve">MON </t>
  </si>
  <si>
    <t xml:space="preserve">0326 MONRO, LA                </t>
  </si>
  <si>
    <t xml:space="preserve">NOL </t>
  </si>
  <si>
    <t xml:space="preserve">0337 NEW ORLEANS, LA          </t>
  </si>
  <si>
    <t xml:space="preserve">ODS </t>
  </si>
  <si>
    <t xml:space="preserve">0365 ODESSA, MIDLAND          </t>
  </si>
  <si>
    <t xml:space="preserve">OKC </t>
  </si>
  <si>
    <t xml:space="preserve">0351 OK CITY, OK              </t>
  </si>
  <si>
    <t>SABI</t>
  </si>
  <si>
    <t xml:space="preserve">SOCIAL ABILENE, SWEETWATER    </t>
  </si>
  <si>
    <t xml:space="preserve">SAG </t>
  </si>
  <si>
    <t xml:space="preserve">0366 SAN ANGELO, TX           </t>
  </si>
  <si>
    <t>SALX</t>
  </si>
  <si>
    <t xml:space="preserve">SOCIAL ALEXANDRIA, LA         </t>
  </si>
  <si>
    <t>SAMR</t>
  </si>
  <si>
    <t xml:space="preserve">SOCIAL AMARILLO, TX           </t>
  </si>
  <si>
    <t xml:space="preserve">SAN </t>
  </si>
  <si>
    <t xml:space="preserve">0375 SAN ANTONIO TX           </t>
  </si>
  <si>
    <t>SAUS</t>
  </si>
  <si>
    <t xml:space="preserve">SOCIAL AUSTIN, TX             </t>
  </si>
  <si>
    <t>SBEA</t>
  </si>
  <si>
    <t xml:space="preserve">SOCIAL BEAUMONT, PT ARTHUR    </t>
  </si>
  <si>
    <t>SBXI</t>
  </si>
  <si>
    <t xml:space="preserve">SOCIAL BILOXI, GULFPORT MS    </t>
  </si>
  <si>
    <t>SCMS</t>
  </si>
  <si>
    <t>SOCIAL COLUMBUS, TUPELO, W PNT</t>
  </si>
  <si>
    <t>SDFW</t>
  </si>
  <si>
    <t xml:space="preserve">SOCIAL DALLAS FT WRTH         </t>
  </si>
  <si>
    <t xml:space="preserve">SHM </t>
  </si>
  <si>
    <t xml:space="preserve">0343 SHRMN TX ADA OK          </t>
  </si>
  <si>
    <t xml:space="preserve">SHR </t>
  </si>
  <si>
    <t xml:space="preserve">0327 SHREVEPORT, LA           </t>
  </si>
  <si>
    <t>SJON</t>
  </si>
  <si>
    <t xml:space="preserve">SOCIAL JONESBORO, AR          </t>
  </si>
  <si>
    <t>SLAR</t>
  </si>
  <si>
    <t xml:space="preserve">SOCIAL LAREDO, TX             </t>
  </si>
  <si>
    <t>SLCH</t>
  </si>
  <si>
    <t xml:space="preserve">SOCIAL LAKE CHARLES LA        </t>
  </si>
  <si>
    <t>SLUB</t>
  </si>
  <si>
    <t xml:space="preserve">SOCIAL LUBBOCK, TX            </t>
  </si>
  <si>
    <t>SMER</t>
  </si>
  <si>
    <t xml:space="preserve">SOCIAL MERIDIAN, MS           </t>
  </si>
  <si>
    <t>SODS</t>
  </si>
  <si>
    <t xml:space="preserve">SOCIAL ODESSA, MIDLAND        </t>
  </si>
  <si>
    <t xml:space="preserve">SPR </t>
  </si>
  <si>
    <t xml:space="preserve">0316 SPRINGFIELD, MO          </t>
  </si>
  <si>
    <t>SSHM</t>
  </si>
  <si>
    <t xml:space="preserve">SOCIAL SHRMN TX ADA OK        </t>
  </si>
  <si>
    <t>SSHR</t>
  </si>
  <si>
    <t xml:space="preserve">SOCIAL SHREVEPORT, LA         </t>
  </si>
  <si>
    <t>STUL</t>
  </si>
  <si>
    <t xml:space="preserve">SOCIAL TULSA, OK              </t>
  </si>
  <si>
    <t>STYL</t>
  </si>
  <si>
    <t xml:space="preserve">SOCIAL  TYLER, LONGVIEW       </t>
  </si>
  <si>
    <t>SVIC</t>
  </si>
  <si>
    <t xml:space="preserve">SOCIAL  VICTORIA, TX          </t>
  </si>
  <si>
    <t xml:space="preserve">TUL </t>
  </si>
  <si>
    <t xml:space="preserve">0353 TULSA, OK                </t>
  </si>
  <si>
    <t xml:space="preserve">TYL </t>
  </si>
  <si>
    <t xml:space="preserve">0345 TYLER, LONGVIEW          </t>
  </si>
  <si>
    <t xml:space="preserve">VIC </t>
  </si>
  <si>
    <t xml:space="preserve">0377 VICTORIA, TX             </t>
  </si>
  <si>
    <t xml:space="preserve">WAC </t>
  </si>
  <si>
    <t xml:space="preserve">0346 WCO, TMPL, KILN          </t>
  </si>
  <si>
    <t xml:space="preserve">WIF </t>
  </si>
  <si>
    <t xml:space="preserve">0354 WCHT FLLS, LWTN          </t>
  </si>
  <si>
    <t xml:space="preserve">Spot    </t>
  </si>
  <si>
    <t xml:space="preserve">T    </t>
  </si>
  <si>
    <t xml:space="preserve">3Q'22 DMA TUNDRA GM TV        </t>
  </si>
  <si>
    <t xml:space="preserve">KXMP    </t>
  </si>
  <si>
    <t xml:space="preserve">SPRINGFIELD TV LLC            </t>
  </si>
  <si>
    <t xml:space="preserve">HCA2  </t>
  </si>
  <si>
    <t xml:space="preserve">HCA MANAGEMENT SERVICES, LP   </t>
  </si>
  <si>
    <t xml:space="preserve">OH   </t>
  </si>
  <si>
    <t xml:space="preserve">GCD </t>
  </si>
  <si>
    <t xml:space="preserve">GULF COAST                    </t>
  </si>
  <si>
    <t xml:space="preserve">OOH GCD GCD 2022 PRODUCTION   </t>
  </si>
  <si>
    <t>CIRCLEGR</t>
  </si>
  <si>
    <t xml:space="preserve">CIRCLE GRAPHICS INC           </t>
  </si>
  <si>
    <t xml:space="preserve">R    </t>
  </si>
  <si>
    <t xml:space="preserve">WFD </t>
  </si>
  <si>
    <t xml:space="preserve">WEST FLORIDA                  </t>
  </si>
  <si>
    <t xml:space="preserve">22Q3_WFD_FSER_R_SPON_TAMPA_S  </t>
  </si>
  <si>
    <t xml:space="preserve">TTTMFM  </t>
  </si>
  <si>
    <t xml:space="preserve">TOTAL TRAFFIC NETWORK         </t>
  </si>
  <si>
    <t>FLRD</t>
  </si>
  <si>
    <t xml:space="preserve">FLORIDA REBRAND               </t>
  </si>
  <si>
    <t xml:space="preserve">22Q3_FLRD_BRN_T_CPP_FLRDQ3    </t>
  </si>
  <si>
    <t xml:space="preserve">WCWJ    </t>
  </si>
  <si>
    <t xml:space="preserve">WJWB-TV                       </t>
  </si>
  <si>
    <t xml:space="preserve">WMBB    </t>
  </si>
  <si>
    <t xml:space="preserve">WMBB-TV                       </t>
  </si>
  <si>
    <t xml:space="preserve">WMOR    </t>
  </si>
  <si>
    <t xml:space="preserve">WMOR-TV                       </t>
  </si>
  <si>
    <t xml:space="preserve">WPTV    </t>
  </si>
  <si>
    <t xml:space="preserve">WPTV TV                       </t>
  </si>
  <si>
    <t>SATL</t>
  </si>
  <si>
    <t xml:space="preserve">SOUTH ATLANTIC                </t>
  </si>
  <si>
    <t xml:space="preserve">22Q3_SATL_BRN_T_CPP_SATLSV    </t>
  </si>
  <si>
    <t xml:space="preserve">WTGS    </t>
  </si>
  <si>
    <t xml:space="preserve">WTGS TV                       </t>
  </si>
  <si>
    <t xml:space="preserve">PLOW  </t>
  </si>
  <si>
    <t xml:space="preserve">Plowshare                     </t>
  </si>
  <si>
    <t xml:space="preserve">Network </t>
  </si>
  <si>
    <t xml:space="preserve">C    </t>
  </si>
  <si>
    <t>CD22</t>
  </si>
  <si>
    <t xml:space="preserve">CDC TOBACCO 09371 OY1 2022    </t>
  </si>
  <si>
    <t xml:space="preserve">C322      </t>
  </si>
  <si>
    <t xml:space="preserve">CDC CYU22 3Q22 CABLE          </t>
  </si>
  <si>
    <t xml:space="preserve">OUTC    </t>
  </si>
  <si>
    <t xml:space="preserve">OUTDOOR CHANNEL               </t>
  </si>
  <si>
    <t xml:space="preserve">SPMA    </t>
  </si>
  <si>
    <t xml:space="preserve">SPORTSMAN CHANNEL             </t>
  </si>
  <si>
    <t xml:space="preserve">N    </t>
  </si>
  <si>
    <t xml:space="preserve">1Q-3Q_PLOW_CD22_NETW R        </t>
  </si>
  <si>
    <t xml:space="preserve">KOAHN   </t>
  </si>
  <si>
    <t xml:space="preserve">KOAHN                         </t>
  </si>
  <si>
    <t xml:space="preserve">3Q'22 CDC TIPS TV             </t>
  </si>
  <si>
    <t xml:space="preserve">WTRF    </t>
  </si>
  <si>
    <t xml:space="preserve">WTRF-TV                       </t>
  </si>
  <si>
    <t xml:space="preserve">RLCH  </t>
  </si>
  <si>
    <t xml:space="preserve">RALPH LAUREN CORPORATION      </t>
  </si>
  <si>
    <t xml:space="preserve">CM   </t>
  </si>
  <si>
    <t>POLO</t>
  </si>
  <si>
    <t xml:space="preserve">POLO                          </t>
  </si>
  <si>
    <t xml:space="preserve">FY23 POLO SHIRT PRINT ATB     </t>
  </si>
  <si>
    <t>HIGHSNNW</t>
  </si>
  <si>
    <t xml:space="preserve">HIGHSNOBIETY INC              </t>
  </si>
  <si>
    <t xml:space="preserve">LUX </t>
  </si>
  <si>
    <t xml:space="preserve">LUXURY                        </t>
  </si>
  <si>
    <t xml:space="preserve">FY23 SEPTEMBER PRINT          </t>
  </si>
  <si>
    <t xml:space="preserve">ESSENCE </t>
  </si>
  <si>
    <t xml:space="preserve">ESSENCE                       </t>
  </si>
  <si>
    <t>GALAXMED</t>
  </si>
  <si>
    <t xml:space="preserve">GALAXY MEDIA PARTNERS LLC     </t>
  </si>
  <si>
    <t>MAGABLAN</t>
  </si>
  <si>
    <t xml:space="preserve">BLANC MAGAZINE                </t>
  </si>
  <si>
    <t>TWNCNTRY</t>
  </si>
  <si>
    <t xml:space="preserve">TOWN &amp; COUNTRY                </t>
  </si>
  <si>
    <t xml:space="preserve">WWD     </t>
  </si>
  <si>
    <t xml:space="preserve">WOMENS WEAR DAILY             </t>
  </si>
  <si>
    <t>WPOL</t>
  </si>
  <si>
    <t xml:space="preserve">POLO RALPH LAUREN WHOLESALE   </t>
  </si>
  <si>
    <t xml:space="preserve">WWD X BLOOMINGDALES MILESTONE </t>
  </si>
  <si>
    <t>XLOB</t>
  </si>
  <si>
    <t xml:space="preserve">CROSS LINE OF BUSINESS        </t>
  </si>
  <si>
    <t xml:space="preserve">FY23 LA PERM                  </t>
  </si>
  <si>
    <t>APEXEXCH</t>
  </si>
  <si>
    <t xml:space="preserve">APEX EXCHANGE LLC             </t>
  </si>
  <si>
    <t>AN~RLCH_CN~FY22 Polo x HBCU_PR</t>
  </si>
  <si>
    <t>APXDEALS</t>
  </si>
  <si>
    <t xml:space="preserve">APEX DEALS                    </t>
  </si>
  <si>
    <t>AN~RLCH_CN~FY22_RL Incr. Susta</t>
  </si>
  <si>
    <t>NTNLGGRP</t>
  </si>
  <si>
    <t xml:space="preserve">NATIONAL GEOGRAPHIC. COM      </t>
  </si>
  <si>
    <t>AN~RLCH_CN~FY23 Polo Shirt Spr</t>
  </si>
  <si>
    <t>LAUR</t>
  </si>
  <si>
    <t xml:space="preserve">LAUREN RL                     </t>
  </si>
  <si>
    <t xml:space="preserve">AN~RLCH_CN~FY22_FY22 Base LRL </t>
  </si>
  <si>
    <t xml:space="preserve">PLATTAX </t>
  </si>
  <si>
    <t xml:space="preserve">PLATFORM TAX                  </t>
  </si>
  <si>
    <t>AN~RLCH_CN~FY23 Summer Eyewear</t>
  </si>
  <si>
    <t>HRSTCMMN</t>
  </si>
  <si>
    <t xml:space="preserve">HEARST COMMUNICATION          </t>
  </si>
  <si>
    <t>AN~RLCH_CN~FY23 Polo Back to S</t>
  </si>
  <si>
    <t>WLRL</t>
  </si>
  <si>
    <t xml:space="preserve">LAUREN RALPH LAUREN WHOLESALE </t>
  </si>
  <si>
    <t>AN~RLCH_CN~FY23 LRL Spring Ins</t>
  </si>
  <si>
    <t>AN~RLCH_CN~FY23 LRL Fall_ES~78</t>
  </si>
  <si>
    <t xml:space="preserve">WHOWHAT </t>
  </si>
  <si>
    <t xml:space="preserve">WHOWHATWEAR                   </t>
  </si>
  <si>
    <t>AN~RLCH_CN~FY23 Polo ID_ES~787</t>
  </si>
  <si>
    <t xml:space="preserve">BUSTLE  </t>
  </si>
  <si>
    <t xml:space="preserve">BUSTLE                        </t>
  </si>
  <si>
    <t>VOXMEDIA</t>
  </si>
  <si>
    <t xml:space="preserve">VOX MEDIA                     </t>
  </si>
  <si>
    <t>AN~RLCH_CN~FY23 RL US Open_ES~</t>
  </si>
  <si>
    <t>GOLF</t>
  </si>
  <si>
    <t xml:space="preserve">GOLF                          </t>
  </si>
  <si>
    <t>AN~RLCH_CN~FY23_RLX Golf_ES~78</t>
  </si>
  <si>
    <t>AN~RLCH_CN~FY23_Luxury Fall_ES</t>
  </si>
  <si>
    <t>CNDNSTPB</t>
  </si>
  <si>
    <t xml:space="preserve">CONDE NAST PUBLIC.            </t>
  </si>
  <si>
    <t>NWYRKTMS</t>
  </si>
  <si>
    <t xml:space="preserve">NEW YORK TIMES THE            </t>
  </si>
  <si>
    <t>WSJOURNA</t>
  </si>
  <si>
    <t xml:space="preserve">WALL STREET JOURNAL           </t>
  </si>
  <si>
    <t>INTEADSC</t>
  </si>
  <si>
    <t xml:space="preserve">INTEGRAL AD SCIENCE INC       </t>
  </si>
  <si>
    <t>AN~RLCH_CN~FY23 Polo Mens Orig</t>
  </si>
  <si>
    <t>RLHO</t>
  </si>
  <si>
    <t xml:space="preserve">RALPH LAUREN HOME             </t>
  </si>
  <si>
    <t>AN~RLCH_CN~FY23 RL Home Palazz</t>
  </si>
  <si>
    <t>AN~RLCH_CN~FY23_Polo Men's Fal</t>
  </si>
  <si>
    <t xml:space="preserve">TMFD  </t>
  </si>
  <si>
    <t xml:space="preserve">GST-TOYOTA MKTNG INTERACTIVE  </t>
  </si>
  <si>
    <t xml:space="preserve">REG </t>
  </si>
  <si>
    <t xml:space="preserve">REGIONAL                      </t>
  </si>
  <si>
    <t>INNOVIDG</t>
  </si>
  <si>
    <t xml:space="preserve">INNOVID INC                   </t>
  </si>
  <si>
    <t>SBAU</t>
  </si>
  <si>
    <t xml:space="preserve">SOCIAL BUSINESS AS USUAL      </t>
  </si>
  <si>
    <t xml:space="preserve">DBLCLCK </t>
  </si>
  <si>
    <t xml:space="preserve">DOUBLECLICK, INC.             </t>
  </si>
  <si>
    <t>INTEGRAL</t>
  </si>
  <si>
    <t>CN~2022 Q3 Adserving_CT~NONE_M</t>
  </si>
  <si>
    <t>ID~B0000RQ3_CN~SOC Q3 2022 TMF</t>
  </si>
  <si>
    <t>PINTERST</t>
  </si>
  <si>
    <t xml:space="preserve">PINTEREST INC                 </t>
  </si>
  <si>
    <t xml:space="preserve">PRG </t>
  </si>
  <si>
    <t xml:space="preserve">DSP PROGRAMMATIC              </t>
  </si>
  <si>
    <t>CN~2022 Precision Display_MK~R</t>
  </si>
  <si>
    <t>PMPRDV36</t>
  </si>
  <si>
    <t xml:space="preserve">PM PRECISION DV360            </t>
  </si>
  <si>
    <t>CN~2022 Hispanic Display_MK~RE</t>
  </si>
  <si>
    <t>CN~Precision GM Display Rebuil</t>
  </si>
  <si>
    <t>CN~Precisions HA Display Rebui</t>
  </si>
  <si>
    <t>PRTE</t>
  </si>
  <si>
    <t xml:space="preserve">PROGRAMMATIC TECHNOLOGY COST  </t>
  </si>
  <si>
    <t>CN~2022 Precision Display Rebu</t>
  </si>
  <si>
    <t>CN~2022 Precision Hispanic Dis</t>
  </si>
  <si>
    <t>NIELSENC</t>
  </si>
  <si>
    <t xml:space="preserve">THE NIELSEN COMPANY US LLC    </t>
  </si>
  <si>
    <t>Topline Client</t>
  </si>
  <si>
    <t>GST</t>
  </si>
  <si>
    <t>HCA</t>
  </si>
  <si>
    <t>PLOWSHARE</t>
  </si>
  <si>
    <t>RALPH LAUREN</t>
  </si>
  <si>
    <t>Grand Total</t>
  </si>
  <si>
    <t xml:space="preserve"> Uncleared Net</t>
  </si>
  <si>
    <t>(Multiple Items)</t>
  </si>
  <si>
    <t>May</t>
  </si>
  <si>
    <t>Sum of  Uncleared Net</t>
  </si>
  <si>
    <t>Discrep ID</t>
  </si>
  <si>
    <t xml:space="preserve">2082244805WWD     </t>
  </si>
  <si>
    <t xml:space="preserve">2220944805ESSENCE </t>
  </si>
  <si>
    <t>2220944805GALAXMED</t>
  </si>
  <si>
    <t>2220944805MAGABLAN</t>
  </si>
  <si>
    <t>2220944805TWNCNTRY</t>
  </si>
  <si>
    <t xml:space="preserve">2220944805WWD     </t>
  </si>
  <si>
    <t>5500444713HIGHSNNW</t>
  </si>
  <si>
    <t>7818544652NTNLGGRP</t>
  </si>
  <si>
    <t>7818844713HRSTCMMN</t>
  </si>
  <si>
    <t>7819544621APXDEALS</t>
  </si>
  <si>
    <t>7819544652APXDEALS</t>
  </si>
  <si>
    <t>7837044652APXDEALS</t>
  </si>
  <si>
    <t>7837044682APXDEALS</t>
  </si>
  <si>
    <t>7837044713APXDEALS</t>
  </si>
  <si>
    <t>7875544774APXDEALS</t>
  </si>
  <si>
    <t xml:space="preserve">7875544774WHOWHAT </t>
  </si>
  <si>
    <t>7875544805APXDEALS</t>
  </si>
  <si>
    <t xml:space="preserve">7875544805WHOWHAT </t>
  </si>
  <si>
    <t>7877544805CNDNSTPB</t>
  </si>
  <si>
    <t>7877544805NWYRKTMS</t>
  </si>
  <si>
    <t>7877544805WSJOURNA</t>
  </si>
  <si>
    <t>7878344774APXDEALS</t>
  </si>
  <si>
    <t xml:space="preserve">7878344774BUSTLE  </t>
  </si>
  <si>
    <t>7878344774VOXMEDIA</t>
  </si>
  <si>
    <t>7878344805APXDEALS</t>
  </si>
  <si>
    <t xml:space="preserve">7878344805BUSTLE  </t>
  </si>
  <si>
    <t>7878344805VOXMEDIA</t>
  </si>
  <si>
    <t>5220244713APEXEXCH</t>
  </si>
  <si>
    <t>Invoice #</t>
  </si>
  <si>
    <t>Comments</t>
  </si>
  <si>
    <t>Date</t>
  </si>
  <si>
    <t>Status</t>
  </si>
  <si>
    <t>Supplier</t>
  </si>
  <si>
    <t>MOS</t>
  </si>
  <si>
    <t>Order #</t>
  </si>
  <si>
    <t>Client code</t>
  </si>
  <si>
    <t>Estimate code</t>
  </si>
  <si>
    <t>Campaign ID</t>
  </si>
  <si>
    <t>Supplier code</t>
  </si>
  <si>
    <t>Amount</t>
  </si>
  <si>
    <t>Added on</t>
  </si>
  <si>
    <t>Added by</t>
  </si>
  <si>
    <t>Client name</t>
  </si>
  <si>
    <t>Campaign</t>
  </si>
  <si>
    <t>System message</t>
  </si>
  <si>
    <t>Clearance status</t>
  </si>
  <si>
    <t>24650137</t>
  </si>
  <si>
    <t/>
  </si>
  <si>
    <t>02/02/22</t>
  </si>
  <si>
    <t>Reconciled</t>
  </si>
  <si>
    <t>META PLATFORMS INC</t>
  </si>
  <si>
    <t>O-309E5</t>
  </si>
  <si>
    <t>RLCH</t>
  </si>
  <si>
    <t>77582</t>
  </si>
  <si>
    <t>CP1JTPV</t>
  </si>
  <si>
    <t>03/04/22</t>
  </si>
  <si>
    <t>JOSE PABLO BRENES RUIZ</t>
  </si>
  <si>
    <t>RALPH LAUREN CORPORATION</t>
  </si>
  <si>
    <t>AN~RLCH_CN~FY22_200 Lex Home Showroom_ES~77582_PR~RLHO_BR~Ralph Lauren_MH~December2021_OB~Awareness_AR~ZEN_MK~US</t>
  </si>
  <si>
    <t>N/A</t>
  </si>
  <si>
    <t>O-31K8L</t>
  </si>
  <si>
    <t>77526</t>
  </si>
  <si>
    <t>CP1HVQD</t>
  </si>
  <si>
    <t>AN~RLCH_CN~FY22 RL Beijing Winter Olympics_PR~POLO_MB~RLPOLO_MH~M01_OB~AWA_AR~ZEN_MK~US_AD~SSCLICK</t>
  </si>
  <si>
    <t>24670177</t>
  </si>
  <si>
    <t>03/02/22</t>
  </si>
  <si>
    <t>04/07/22</t>
  </si>
  <si>
    <t>NICKOL CAMBRONERO GUILLE</t>
  </si>
  <si>
    <t>O-33ZY9</t>
  </si>
  <si>
    <t>78145</t>
  </si>
  <si>
    <t>CP1LB88</t>
  </si>
  <si>
    <t>AN~RLCH_CN~FY22 Luxury Spring_PR~LUX_MB~RLLUX_MH~M04_OB~AWA_AR~ZEN_MK~US_AD~SSCLICK</t>
  </si>
  <si>
    <t>442986</t>
  </si>
  <si>
    <t>03/03/22</t>
  </si>
  <si>
    <t>SNAP INC</t>
  </si>
  <si>
    <t>O-31K8M</t>
  </si>
  <si>
    <t>SNAPDGTL</t>
  </si>
  <si>
    <t>O-33ZY8</t>
  </si>
  <si>
    <t>24701661</t>
  </si>
  <si>
    <t>04/02/22</t>
  </si>
  <si>
    <t>04/29/22</t>
  </si>
  <si>
    <t>O-34PSZ</t>
  </si>
  <si>
    <t>78195</t>
  </si>
  <si>
    <t>CP1LV98</t>
  </si>
  <si>
    <t>AN~RLCH_CN~FY22 Polo x HBCU_PR~POLO_MB~RLPOLO_MH~M04_OB~AWA_AR~ZEN_MK~US_AD~SSCLICK</t>
  </si>
  <si>
    <t>O-35CL7</t>
  </si>
  <si>
    <t>78188</t>
  </si>
  <si>
    <t>CP1LT02</t>
  </si>
  <si>
    <t xml:space="preserve">AN~RLCH_CN~FY22_FY22 Base LRL Spring_ES~78188_PR~LAUR_BR~Lauren_MH~MAR2022_OB~AWA_AR~ZEN_MK~US     </t>
  </si>
  <si>
    <t>O-35PQ5</t>
  </si>
  <si>
    <t>78163</t>
  </si>
  <si>
    <t>CP1LHSP</t>
  </si>
  <si>
    <t xml:space="preserve">AN~RLCH_CN~FY22_Luxury Fashion Show_ES~78163_PR~LUX_BR~Luxury_MH~MAR2022_OB~AWA_AR~ZEN_MK~US     </t>
  </si>
  <si>
    <t>24722499</t>
  </si>
  <si>
    <t>05/03/22</t>
  </si>
  <si>
    <t>Reversed</t>
  </si>
  <si>
    <t>05/19/22</t>
  </si>
  <si>
    <t>O-36JLV</t>
  </si>
  <si>
    <t>78210</t>
  </si>
  <si>
    <t>CP1M3CL</t>
  </si>
  <si>
    <t>AN~RLCH_CN~FY22_RL Base Sustainability Earth Polo_ES~78162_PR~POLO_BR~Polo_MH~Apr2022_OB~AWA_AR~ZEN_MK~US</t>
  </si>
  <si>
    <t>O-37WZC</t>
  </si>
  <si>
    <t>78370</t>
  </si>
  <si>
    <t>CP1N2KR</t>
  </si>
  <si>
    <t>AN~RLCH_CN~FY23 Polo Shirt Spring_PR~POLO_MB~RLPOLO_MH~M04_OB~AWA_AR~ZEN_MK~US_AD~AS</t>
  </si>
  <si>
    <t>486628</t>
  </si>
  <si>
    <t>06/02/22</t>
  </si>
  <si>
    <t>O-37WZ9</t>
  </si>
  <si>
    <t>07/04/22</t>
  </si>
  <si>
    <t>O-385RQ</t>
  </si>
  <si>
    <t>78429</t>
  </si>
  <si>
    <t>CP1NN14</t>
  </si>
  <si>
    <t>AN~RLCH_CN~FY23 Summer Eyewear_PR~LUX_MB~RLLUX_MH~M05_OB~AWA_AR~ZEN_MK~US_AD~AS</t>
  </si>
  <si>
    <t>24781703</t>
  </si>
  <si>
    <t>07/12/22</t>
  </si>
  <si>
    <t>O-385RP</t>
  </si>
  <si>
    <t>24816888</t>
  </si>
  <si>
    <t>07/02/22</t>
  </si>
  <si>
    <t>07/14/22</t>
  </si>
  <si>
    <t>ANDREA MONTOYA</t>
  </si>
  <si>
    <t>O-39H4B</t>
  </si>
  <si>
    <t>78487</t>
  </si>
  <si>
    <t>CP1P79C</t>
  </si>
  <si>
    <t>AN~RLCH_CN~FY23_Polo Pride_ES~78487_PR~POLO_BR~Polo_MH~June2022_OB~AWA_AR~ZEN_MK~US</t>
  </si>
  <si>
    <t>24722499BO</t>
  </si>
  <si>
    <t>Reversal of invoice 24722499</t>
  </si>
  <si>
    <t>07/18/22</t>
  </si>
  <si>
    <t>24781703BO</t>
  </si>
  <si>
    <t>Reversal of invoice 24781703</t>
  </si>
  <si>
    <t>24722499RL</t>
  </si>
  <si>
    <t>07/19/22</t>
  </si>
  <si>
    <t>24781703RL</t>
  </si>
  <si>
    <t>24878732</t>
  </si>
  <si>
    <t>09/05/22</t>
  </si>
  <si>
    <t>O-3EWNC</t>
  </si>
  <si>
    <t>78717</t>
  </si>
  <si>
    <t>CP1R1VP</t>
  </si>
  <si>
    <t>09/19/22</t>
  </si>
  <si>
    <t>AN~RLCH_CN~FY23 Polo Back to School_ES~78717_PR~POLO_MB~RLPOLO_MH~M07_OB~AWA_AR~ZEN_MK~US_AD~SSCLICK</t>
  </si>
  <si>
    <t>O-3G60Y</t>
  </si>
  <si>
    <t>78755</t>
  </si>
  <si>
    <t>CP1RRKQ</t>
  </si>
  <si>
    <t>AN~RLCH_CN~FY23 LRL Fall_ES~78755_PR~LAUR_MB~LRL_MH~M08_OB~AWA_AR~ZEN_MK~US_AD~SSCLICK</t>
  </si>
  <si>
    <t>O-3GMWB</t>
  </si>
  <si>
    <t>78783</t>
  </si>
  <si>
    <t>CP1S8M5</t>
  </si>
  <si>
    <t>AN~RLCH_CN~FY23 Polo ID_ES~78783_PR~POLO_MB~RLPOLO_MH~M08_OB~AWA_AR~ZEN_MK~US_AD~SSCLICK</t>
  </si>
  <si>
    <t>522961</t>
  </si>
  <si>
    <t>09/02/22</t>
  </si>
  <si>
    <t>O-3EWNE</t>
  </si>
  <si>
    <t>O-3GMW8</t>
  </si>
  <si>
    <t>24942655</t>
  </si>
  <si>
    <t>10/02/22</t>
  </si>
  <si>
    <t>10/24/22</t>
  </si>
  <si>
    <t>O-3HEG3</t>
  </si>
  <si>
    <t>78775</t>
  </si>
  <si>
    <t>CP1S4RG</t>
  </si>
  <si>
    <t xml:space="preserve">AN~RLCH_CN~FY23_Luxury Fall_ES~78775_PR~LUX_BR~Luxury_MH~SEPT2022_OB~AWA_AR~ZEN_MK~US     </t>
  </si>
  <si>
    <t>O-3HPG4</t>
  </si>
  <si>
    <t>78811</t>
  </si>
  <si>
    <t>CP1SMBR</t>
  </si>
  <si>
    <t>AN~RLCH_CN~FY23 RL Home Palazzo Fall/Holiday_ES~78811_PR~LAUR_MB~LRL_MH~M09_OB~AWA_AR~ZEN_MK~US_AD~SSCLICK</t>
  </si>
  <si>
    <t>O-3J2HZ</t>
  </si>
  <si>
    <t>78894</t>
  </si>
  <si>
    <t>CP1T33C</t>
  </si>
  <si>
    <t xml:space="preserve">AN~RLCH_CN~FY23_RLX Golf_ES~78894_PR~GOLF_BR~Golf_MH~September2022_OB~Traffic_AR~ZEN_MK~US     </t>
  </si>
  <si>
    <t>O-3K725</t>
  </si>
  <si>
    <t>78974</t>
  </si>
  <si>
    <t>CP1TZ9R</t>
  </si>
  <si>
    <t xml:space="preserve">AN~RLCH_CN~FY23_Polo Men's Fall Dillard's_ES~78974_PR~WPOL_BR~Polo_MH~September2022_OB~Traffic_AR~ZEN_MK~US     </t>
  </si>
  <si>
    <t>MUUS20220912781</t>
  </si>
  <si>
    <t>TIKTOK INC</t>
  </si>
  <si>
    <t>O-3GMW9</t>
  </si>
  <si>
    <t>TIKTOKIN</t>
  </si>
  <si>
    <t>RICARDO BRICENO</t>
  </si>
  <si>
    <t>O-3J2J2</t>
  </si>
  <si>
    <t>24965669</t>
  </si>
  <si>
    <t>11/02/22</t>
  </si>
  <si>
    <t>Incomplete</t>
  </si>
  <si>
    <t>11/16/22</t>
  </si>
  <si>
    <t>Facebook Partner</t>
  </si>
  <si>
    <t>O-3LCBZ</t>
  </si>
  <si>
    <t>78915</t>
  </si>
  <si>
    <t>CP1TNKF</t>
  </si>
  <si>
    <t>AN~RLCH_CN~FY23 Spring Fashion Fall Show_PR~LUX_MB~RLLUX_MH~M10_OB~AWA_AR~ZEN_MK~USNAT_AD~AS3PTRCK</t>
  </si>
  <si>
    <t>24993181</t>
  </si>
  <si>
    <t>12/02/22</t>
  </si>
  <si>
    <t>12/07/22</t>
  </si>
  <si>
    <t>Not cleared</t>
  </si>
  <si>
    <t>O-3M6ZL</t>
  </si>
  <si>
    <t>79105</t>
  </si>
  <si>
    <t>CP1VYDW</t>
  </si>
  <si>
    <t>AN~RLCH_CN~FY23_LRL Holiday_ES~79105_PR~LRL_BR~Lauren_MH~NOV2022_OB~AWA_AR~ZEN_MK~US</t>
  </si>
  <si>
    <t>O-3MJ0C</t>
  </si>
  <si>
    <t>79039</t>
  </si>
  <si>
    <t>CP1VBDF</t>
  </si>
  <si>
    <t>AN~RLCH_CN~FY23_RL x Fortnite_ES~79039_PR~POLO_BR~Polo_MH~NOV2022_OB~AWA_AR~ZEN_MK~US</t>
  </si>
  <si>
    <t>AM-412-INV</t>
  </si>
  <si>
    <t>03/08/22</t>
  </si>
  <si>
    <t>AIR MAIL</t>
  </si>
  <si>
    <t>O-2NR0G</t>
  </si>
  <si>
    <t>76942</t>
  </si>
  <si>
    <t>CP1C5YN</t>
  </si>
  <si>
    <t>AIRMAILL</t>
  </si>
  <si>
    <t>03/09/22</t>
  </si>
  <si>
    <t xml:space="preserve">IPS </t>
  </si>
  <si>
    <t>AN~RLCH_CN~FY22 Airmail Campaign_PR~LUX_MB~RLLUX_MH~M08_OB~AWA_AR~ZEN_MK~US_AD~AS</t>
  </si>
  <si>
    <t>AM-416-INV</t>
  </si>
  <si>
    <t>03/22/22</t>
  </si>
  <si>
    <t>03/24/22</t>
  </si>
  <si>
    <t>O3BX7JR00222</t>
  </si>
  <si>
    <t>07/27/22</t>
  </si>
  <si>
    <t>PLATFORM TAX</t>
  </si>
  <si>
    <t>O-3BX7J</t>
  </si>
  <si>
    <t>PLATTAX</t>
  </si>
  <si>
    <t>O3BX7JR00122</t>
  </si>
  <si>
    <t>INV6184</t>
  </si>
  <si>
    <t>01/31/22</t>
  </si>
  <si>
    <t>WHOWHATWEAR</t>
  </si>
  <si>
    <t>O-2TMY3</t>
  </si>
  <si>
    <t>77295</t>
  </si>
  <si>
    <t>CP1FR82</t>
  </si>
  <si>
    <t>WHOWHAT</t>
  </si>
  <si>
    <t>02/14/22</t>
  </si>
  <si>
    <t>AN~RLCH_CN~FY22 Lauren Look Rental Fall_PR~LAUR_MB~LRL_MH~M09_OB~AWAWT_AR~ZEN_MK~US_AD~SSIMP</t>
  </si>
  <si>
    <t>INV6276</t>
  </si>
  <si>
    <t>02/28/22</t>
  </si>
  <si>
    <t>03/16/22</t>
  </si>
  <si>
    <t>ZZ000871636</t>
  </si>
  <si>
    <t>05/18/22</t>
  </si>
  <si>
    <t>INTEGRAL AD SCIENCE INC</t>
  </si>
  <si>
    <t>O-2V1W4</t>
  </si>
  <si>
    <t>DAVID   MONTES</t>
  </si>
  <si>
    <t>O2ZBQPR10122</t>
  </si>
  <si>
    <t>O-2ZBQP</t>
  </si>
  <si>
    <t>0422-5100</t>
  </si>
  <si>
    <t>04/30/22</t>
  </si>
  <si>
    <t>O-3512J</t>
  </si>
  <si>
    <t>78156</t>
  </si>
  <si>
    <t>CP1LCJC</t>
  </si>
  <si>
    <t>05/10/22</t>
  </si>
  <si>
    <t>AN~RLCH_CN~FY22 LRL x Dillards Mothers Day 2022_PR~WLRL_MB~LRL_MH~M03_OB~AWA_AR~ZEN_MK~US_AD~AS</t>
  </si>
  <si>
    <t>510073969</t>
  </si>
  <si>
    <t>MEREDITH CORPORATION</t>
  </si>
  <si>
    <t>O-33HXZ</t>
  </si>
  <si>
    <t>MERED</t>
  </si>
  <si>
    <t>05/17/22</t>
  </si>
  <si>
    <t>ZZ000871718</t>
  </si>
  <si>
    <t>510074861</t>
  </si>
  <si>
    <t>06/09/22</t>
  </si>
  <si>
    <t>06/14/22</t>
  </si>
  <si>
    <t>510073304</t>
  </si>
  <si>
    <t>04/12/22</t>
  </si>
  <si>
    <t>06/15/22</t>
  </si>
  <si>
    <t>O3512HR10522</t>
  </si>
  <si>
    <t>O-3512H</t>
  </si>
  <si>
    <t>O3512HR10422</t>
  </si>
  <si>
    <t>O3512HR10322</t>
  </si>
  <si>
    <t>ZZ000921951</t>
  </si>
  <si>
    <t>08/25/22</t>
  </si>
  <si>
    <t>GIOVANNI LAZZAROTTO</t>
  </si>
  <si>
    <t>0222-3470</t>
  </si>
  <si>
    <t>O-33S0C</t>
  </si>
  <si>
    <t>03/14/22</t>
  </si>
  <si>
    <t>1000075788</t>
  </si>
  <si>
    <t>NEW YORK TIMES THE</t>
  </si>
  <si>
    <t>O-3402X</t>
  </si>
  <si>
    <t>03/25/22</t>
  </si>
  <si>
    <t>1000082148</t>
  </si>
  <si>
    <t>03/31/22</t>
  </si>
  <si>
    <t>Rejected</t>
  </si>
  <si>
    <t>04/18/22</t>
  </si>
  <si>
    <t>ZZ000871642</t>
  </si>
  <si>
    <t>ZZ000874641</t>
  </si>
  <si>
    <t>05/23/22</t>
  </si>
  <si>
    <t>O33S0ER10222</t>
  </si>
  <si>
    <t>O-33S0E</t>
  </si>
  <si>
    <t>O33S0ER10322</t>
  </si>
  <si>
    <t>5060321</t>
  </si>
  <si>
    <t>CONDE NAST PUBLIC.</t>
  </si>
  <si>
    <t>O-33RZW</t>
  </si>
  <si>
    <t>07/29/22</t>
  </si>
  <si>
    <t>ZZ000914449</t>
  </si>
  <si>
    <t>08/11/22</t>
  </si>
  <si>
    <t>ZZ000916976</t>
  </si>
  <si>
    <t>08/17/22</t>
  </si>
  <si>
    <t>0322-5519</t>
  </si>
  <si>
    <t>O-34P8M</t>
  </si>
  <si>
    <t>78198</t>
  </si>
  <si>
    <t>CP1LY0V</t>
  </si>
  <si>
    <t>AN~RLCH_CN~FY22 Polo Womens RLX_PR~POLO_MB~RLPOLO_MH~M04_OB~AWA_AR~ZEN_MK~US_AD~SS1X1</t>
  </si>
  <si>
    <t>ZZ000871720</t>
  </si>
  <si>
    <t>DC7374</t>
  </si>
  <si>
    <t>04/19/22</t>
  </si>
  <si>
    <t>DAZED</t>
  </si>
  <si>
    <t>O-34P9C</t>
  </si>
  <si>
    <t>DAZEDDGT</t>
  </si>
  <si>
    <t>06/16/22</t>
  </si>
  <si>
    <t>DC7373</t>
  </si>
  <si>
    <t>O34P8NR10422</t>
  </si>
  <si>
    <t>O-34P8N</t>
  </si>
  <si>
    <t>O34P8NR10322</t>
  </si>
  <si>
    <t>IN3732</t>
  </si>
  <si>
    <t>BLACK ENTERPRISES EARL G. GRAV</t>
  </si>
  <si>
    <t>O-34JGC</t>
  </si>
  <si>
    <t>BLCKNTRP</t>
  </si>
  <si>
    <t>0322-5518</t>
  </si>
  <si>
    <t>O-34KCX</t>
  </si>
  <si>
    <t>13342</t>
  </si>
  <si>
    <t>04/14/22</t>
  </si>
  <si>
    <t>INTERACTIVE ONE LLC</t>
  </si>
  <si>
    <t>O-34JGK</t>
  </si>
  <si>
    <t>INTERONE</t>
  </si>
  <si>
    <t>S-INV+0103279</t>
  </si>
  <si>
    <t>EBONY.COM</t>
  </si>
  <si>
    <t>O-34JGF</t>
  </si>
  <si>
    <t>EBONYCOM</t>
  </si>
  <si>
    <t>04/25/22</t>
  </si>
  <si>
    <t>90103451</t>
  </si>
  <si>
    <t>04/20/22</t>
  </si>
  <si>
    <t>WALL STREET JOURNAL</t>
  </si>
  <si>
    <t>O-34JGM</t>
  </si>
  <si>
    <t>IN3790</t>
  </si>
  <si>
    <t>05/06/22</t>
  </si>
  <si>
    <t>600113053</t>
  </si>
  <si>
    <t>05/01/22</t>
  </si>
  <si>
    <t>ESSENCES.COM</t>
  </si>
  <si>
    <t>O-34JGJ</t>
  </si>
  <si>
    <t>ESSENCES</t>
  </si>
  <si>
    <t>05/09/22</t>
  </si>
  <si>
    <t>600112957</t>
  </si>
  <si>
    <t>04/01/22</t>
  </si>
  <si>
    <t>0422-5099</t>
  </si>
  <si>
    <t>0422-5046</t>
  </si>
  <si>
    <t>05/11/22</t>
  </si>
  <si>
    <t>DG05-404775</t>
  </si>
  <si>
    <t>APEX DEALS</t>
  </si>
  <si>
    <t>O-34JG9</t>
  </si>
  <si>
    <t>S-INV+0103297</t>
  </si>
  <si>
    <t>05/24/22</t>
  </si>
  <si>
    <t>90103861</t>
  </si>
  <si>
    <t>5058357</t>
  </si>
  <si>
    <t>06/06/22</t>
  </si>
  <si>
    <t>O-34JGE</t>
  </si>
  <si>
    <t>06/21/22</t>
  </si>
  <si>
    <t>5058361</t>
  </si>
  <si>
    <t>13435</t>
  </si>
  <si>
    <t>05/13/22</t>
  </si>
  <si>
    <t>07/22/22</t>
  </si>
  <si>
    <t>13342RL</t>
  </si>
  <si>
    <t>REVISED</t>
  </si>
  <si>
    <t>RL2022-1002</t>
  </si>
  <si>
    <t>05/02/22</t>
  </si>
  <si>
    <t>ATLANTA BLACK STAR</t>
  </si>
  <si>
    <t>O-34JGB</t>
  </si>
  <si>
    <t>ATBLCKST</t>
  </si>
  <si>
    <t>07/25/22</t>
  </si>
  <si>
    <t>RL2022-1001</t>
  </si>
  <si>
    <t>DG07-406224</t>
  </si>
  <si>
    <t>07/11/22</t>
  </si>
  <si>
    <t>O34SWQR20322</t>
  </si>
  <si>
    <t>O-34SWQ</t>
  </si>
  <si>
    <t>O34SWQR20422</t>
  </si>
  <si>
    <t>21297</t>
  </si>
  <si>
    <t>THE ATLANTA VOICE NEWSPAPER</t>
  </si>
  <si>
    <t>O-34JGL</t>
  </si>
  <si>
    <t>THEATLNT</t>
  </si>
  <si>
    <t>07/28/22</t>
  </si>
  <si>
    <t>21518</t>
  </si>
  <si>
    <t>DG07-406225</t>
  </si>
  <si>
    <t>Pending</t>
  </si>
  <si>
    <t>08/02/22</t>
  </si>
  <si>
    <t>551453006</t>
  </si>
  <si>
    <t>08/08/22</t>
  </si>
  <si>
    <t>HEARST COMMUNICATION</t>
  </si>
  <si>
    <t>O-34JGG</t>
  </si>
  <si>
    <t>08/12/22</t>
  </si>
  <si>
    <t>551453005</t>
  </si>
  <si>
    <t>ZZ000955155</t>
  </si>
  <si>
    <t>O-3114Z</t>
  </si>
  <si>
    <t>77630</t>
  </si>
  <si>
    <t>CP1K33G</t>
  </si>
  <si>
    <t>AN~RLCH_CN~FY22 RL App Launch_PR~XLOB_MB~RLX_MH~M01_OB~AWA_AR~ZEN_MK~US_AD~AS</t>
  </si>
  <si>
    <t>ZZ000955156</t>
  </si>
  <si>
    <t>ZZ000955157</t>
  </si>
  <si>
    <t>ZZ000955158</t>
  </si>
  <si>
    <t>O-3114E</t>
  </si>
  <si>
    <t>ZZ000955159</t>
  </si>
  <si>
    <t>O-3110P</t>
  </si>
  <si>
    <t>ZZ000955160</t>
  </si>
  <si>
    <t>OGURY</t>
  </si>
  <si>
    <t>O-31117</t>
  </si>
  <si>
    <t>OGURIMIM</t>
  </si>
  <si>
    <t>ZZ000955161</t>
  </si>
  <si>
    <t>O-31120</t>
  </si>
  <si>
    <t>ZZ000955162</t>
  </si>
  <si>
    <t>WETRANSFER</t>
  </si>
  <si>
    <t>O-3111V</t>
  </si>
  <si>
    <t>WETRANSF</t>
  </si>
  <si>
    <t>424616</t>
  </si>
  <si>
    <t>MUUS20220088631</t>
  </si>
  <si>
    <t>02/08/22</t>
  </si>
  <si>
    <t>O-31K8N</t>
  </si>
  <si>
    <t>0222-3471</t>
  </si>
  <si>
    <t>O-31LR8</t>
  </si>
  <si>
    <t>0222-3469</t>
  </si>
  <si>
    <t>DG03-403190</t>
  </si>
  <si>
    <t>O-31KLY</t>
  </si>
  <si>
    <t>04/04/22</t>
  </si>
  <si>
    <t>MUUS20220141586</t>
  </si>
  <si>
    <t>04/11/22</t>
  </si>
  <si>
    <t>5100257358</t>
  </si>
  <si>
    <t>NBC UNIVERSAL LLC</t>
  </si>
  <si>
    <t>O-3145Y</t>
  </si>
  <si>
    <t>NBCU</t>
  </si>
  <si>
    <t>5100257359</t>
  </si>
  <si>
    <t>ZZ000871717</t>
  </si>
  <si>
    <t>DG06-405825</t>
  </si>
  <si>
    <t>06/17/22</t>
  </si>
  <si>
    <t>06/29/22</t>
  </si>
  <si>
    <t>JEICOL CHAVEZ MARTINEZ</t>
  </si>
  <si>
    <t>DG04-404044+CM</t>
  </si>
  <si>
    <t>DG04-404044; DG06-405826</t>
  </si>
  <si>
    <t>EDGAR PEREZ BOLANOS</t>
  </si>
  <si>
    <t>O31MHXR20322</t>
  </si>
  <si>
    <t>O-31MHX</t>
  </si>
  <si>
    <t>O31MHXR20222</t>
  </si>
  <si>
    <t>O31MHXR20122</t>
  </si>
  <si>
    <t>5053128</t>
  </si>
  <si>
    <t>O-32020</t>
  </si>
  <si>
    <t>02/07/22</t>
  </si>
  <si>
    <t>2348</t>
  </si>
  <si>
    <t>BUSINESS OF HOME</t>
  </si>
  <si>
    <t>O-31CHE</t>
  </si>
  <si>
    <t>BUSIHOME</t>
  </si>
  <si>
    <t>03/07/22</t>
  </si>
  <si>
    <t>IN17454</t>
  </si>
  <si>
    <t>INTERIOR DESIGN</t>
  </si>
  <si>
    <t>O-31Q3P</t>
  </si>
  <si>
    <t>INTDESIG</t>
  </si>
  <si>
    <t>IN17400</t>
  </si>
  <si>
    <t>02/03/22</t>
  </si>
  <si>
    <t>ZZ000842098</t>
  </si>
  <si>
    <t>5055934</t>
  </si>
  <si>
    <t>04/13/22</t>
  </si>
  <si>
    <t>IN17492</t>
  </si>
  <si>
    <t>2354</t>
  </si>
  <si>
    <t>03/21/22</t>
  </si>
  <si>
    <t>04/28/22</t>
  </si>
  <si>
    <t>IN17547</t>
  </si>
  <si>
    <t>05/05/22</t>
  </si>
  <si>
    <t>5055933</t>
  </si>
  <si>
    <t>0422-5098</t>
  </si>
  <si>
    <t>O-30GMF</t>
  </si>
  <si>
    <t>0422-5045</t>
  </si>
  <si>
    <t>ZZ000866749</t>
  </si>
  <si>
    <t>0422-5040</t>
  </si>
  <si>
    <t>0322-15755</t>
  </si>
  <si>
    <t>05/16/22</t>
  </si>
  <si>
    <t>0322-15756</t>
  </si>
  <si>
    <t>5058347</t>
  </si>
  <si>
    <t xml:space="preserve">Replaced invoice  5055934 </t>
  </si>
  <si>
    <t>FABIOLA CASCANTE</t>
  </si>
  <si>
    <t>5058343</t>
  </si>
  <si>
    <t xml:space="preserve">Replaces invoice  5055933 </t>
  </si>
  <si>
    <t>5058351</t>
  </si>
  <si>
    <t>5058349</t>
  </si>
  <si>
    <t>5055933BO</t>
  </si>
  <si>
    <t>Reversal of invoice 5055933</t>
  </si>
  <si>
    <t>07/07/22</t>
  </si>
  <si>
    <t>5055934BO</t>
  </si>
  <si>
    <t>Reversal of invoice 5055934</t>
  </si>
  <si>
    <t>Replace invoice 5055934</t>
  </si>
  <si>
    <t>Replace invoice 5055933</t>
  </si>
  <si>
    <t>5058347BO</t>
  </si>
  <si>
    <t>Reversal of invoice 5058347</t>
  </si>
  <si>
    <t>5058347RL</t>
  </si>
  <si>
    <t>O30GMER00322</t>
  </si>
  <si>
    <t>O-30GME</t>
  </si>
  <si>
    <t>O30GMER00222</t>
  </si>
  <si>
    <t>O30GMER00422</t>
  </si>
  <si>
    <t>O30GMER00122</t>
  </si>
  <si>
    <t>08/01/22</t>
  </si>
  <si>
    <t>0322-5520</t>
  </si>
  <si>
    <t>O-34YZG</t>
  </si>
  <si>
    <t>600112958</t>
  </si>
  <si>
    <t>O-34Z3N</t>
  </si>
  <si>
    <t>600113047</t>
  </si>
  <si>
    <t>0422-5101</t>
  </si>
  <si>
    <t>ZZ000866738</t>
  </si>
  <si>
    <t>DM LUXURY LLC</t>
  </si>
  <si>
    <t>O-34Z49</t>
  </si>
  <si>
    <t>DMLUXUDG</t>
  </si>
  <si>
    <t>ZZ000866739</t>
  </si>
  <si>
    <t>8542+CM</t>
  </si>
  <si>
    <t>8542;CM8542</t>
  </si>
  <si>
    <t>05/25/22</t>
  </si>
  <si>
    <t>O-34CX0</t>
  </si>
  <si>
    <t>06/24/22</t>
  </si>
  <si>
    <t>9536+CM</t>
  </si>
  <si>
    <t>9536; CM9536</t>
  </si>
  <si>
    <t>551431004</t>
  </si>
  <si>
    <t>07/15/22</t>
  </si>
  <si>
    <t>07/20/22</t>
  </si>
  <si>
    <t>551431005</t>
  </si>
  <si>
    <t>551431003</t>
  </si>
  <si>
    <t>O34YZHR00322</t>
  </si>
  <si>
    <t>O-34YZH</t>
  </si>
  <si>
    <t>O34YZHR00422</t>
  </si>
  <si>
    <t>0622-3486</t>
  </si>
  <si>
    <t>06/30/22</t>
  </si>
  <si>
    <t>0522-5609</t>
  </si>
  <si>
    <t>05/31/22</t>
  </si>
  <si>
    <t>551431006</t>
  </si>
  <si>
    <t>09/28/22</t>
  </si>
  <si>
    <t>ZZ000951462</t>
  </si>
  <si>
    <t>10/17/22</t>
  </si>
  <si>
    <t>ZZ000951464</t>
  </si>
  <si>
    <t>4098288841</t>
  </si>
  <si>
    <t>GOOGLE LLC</t>
  </si>
  <si>
    <t>O-35WK3</t>
  </si>
  <si>
    <t>GOOGLE</t>
  </si>
  <si>
    <t>0322-5521</t>
  </si>
  <si>
    <t>O-35NWP</t>
  </si>
  <si>
    <t>MUUS20220240853</t>
  </si>
  <si>
    <t>O-35T70</t>
  </si>
  <si>
    <t>452955</t>
  </si>
  <si>
    <t>O-35PQ3</t>
  </si>
  <si>
    <t>ZZ000871719</t>
  </si>
  <si>
    <t>O35NWQR10322</t>
  </si>
  <si>
    <t>O-35NWQ</t>
  </si>
  <si>
    <t>O35NWQR10422</t>
  </si>
  <si>
    <t>ZZ000912643</t>
  </si>
  <si>
    <t>08/09/22</t>
  </si>
  <si>
    <t>YOUTUBE.COM/GOOGLE</t>
  </si>
  <si>
    <t>O-35NWM</t>
  </si>
  <si>
    <t>YOUTUBEC</t>
  </si>
  <si>
    <t>ZZ000914452</t>
  </si>
  <si>
    <t>NY TIMES DIGITAL</t>
  </si>
  <si>
    <t>O-33RMX</t>
  </si>
  <si>
    <t>NYTIMES</t>
  </si>
  <si>
    <t>4098288841BO</t>
  </si>
  <si>
    <t>Reversal of invoice 4098288841</t>
  </si>
  <si>
    <t>09/30/22</t>
  </si>
  <si>
    <t>4098288841RL</t>
  </si>
  <si>
    <t>4098288856</t>
  </si>
  <si>
    <t>10/06/22</t>
  </si>
  <si>
    <t>4098130421</t>
  </si>
  <si>
    <t>4098288841RLBO</t>
  </si>
  <si>
    <t>Reversal of invoice 4098288841RL</t>
  </si>
  <si>
    <t>10/10/22</t>
  </si>
  <si>
    <t>4098288841RL2</t>
  </si>
  <si>
    <t>5606686562BRL</t>
  </si>
  <si>
    <t>BLOOMBERG LP</t>
  </si>
  <si>
    <t>O-34YTE</t>
  </si>
  <si>
    <t>BLOOMBRG</t>
  </si>
  <si>
    <t>SYNDELL LIZANO</t>
  </si>
  <si>
    <t>0422-5103</t>
  </si>
  <si>
    <t>O-34YST</t>
  </si>
  <si>
    <t>5606846462</t>
  </si>
  <si>
    <t>05/27/22</t>
  </si>
  <si>
    <t>O34YSSR10422</t>
  </si>
  <si>
    <t>O-34YSS</t>
  </si>
  <si>
    <t>5606846462-R</t>
  </si>
  <si>
    <t>09/08/22</t>
  </si>
  <si>
    <t>5606686562A</t>
  </si>
  <si>
    <t>Bloomberg</t>
  </si>
  <si>
    <t>O-34BXT</t>
  </si>
  <si>
    <t>78185</t>
  </si>
  <si>
    <t>CP1LQXN</t>
  </si>
  <si>
    <t>ZBLOOBRA</t>
  </si>
  <si>
    <t>AN~RLCH_CN~FY22_RL Incr. Sustainability Earth Polo_ES~78185_PR~POLO_BR~Polo_MH~Apr2022_OB~AWA_AR~ZEN_MK~US</t>
  </si>
  <si>
    <t>5606686562ABO</t>
  </si>
  <si>
    <t>Reversal of invoice 5606686562A</t>
  </si>
  <si>
    <t>5606686562ARL</t>
  </si>
  <si>
    <t>5606686562ARL2</t>
  </si>
  <si>
    <t>O-3511Z</t>
  </si>
  <si>
    <t>4120159640</t>
  </si>
  <si>
    <t>O-36MGW</t>
  </si>
  <si>
    <t>0422-5102</t>
  </si>
  <si>
    <t>O-34BVT</t>
  </si>
  <si>
    <t>SIN006889</t>
  </si>
  <si>
    <t>TIME</t>
  </si>
  <si>
    <t>O-36S4W</t>
  </si>
  <si>
    <t>TIMEDG</t>
  </si>
  <si>
    <t>ISSUE#7</t>
  </si>
  <si>
    <t>MISSION MAGAZINE</t>
  </si>
  <si>
    <t>O-35W06</t>
  </si>
  <si>
    <t>MISSIMAG</t>
  </si>
  <si>
    <t>05/26/22</t>
  </si>
  <si>
    <t>O34BVVR10422</t>
  </si>
  <si>
    <t>O-34BVV</t>
  </si>
  <si>
    <t>107633P2</t>
  </si>
  <si>
    <t>09/16/22</t>
  </si>
  <si>
    <t>NATIONAL GEOGRAPHIC. COM</t>
  </si>
  <si>
    <t>O-34BY9</t>
  </si>
  <si>
    <t>5606971176-R</t>
  </si>
  <si>
    <t>10/05/22</t>
  </si>
  <si>
    <t>AM-436-INV</t>
  </si>
  <si>
    <t>O-337LZ</t>
  </si>
  <si>
    <t>78135</t>
  </si>
  <si>
    <t>CP1L7TF</t>
  </si>
  <si>
    <t>AN~RLCH_CN~FY23 AirMail_PR~LUX_MB~RLLUX_MH~M04_OB~AWA_AR~ZEN_MK~US_AD~SS1X1</t>
  </si>
  <si>
    <t>AM-474-INV</t>
  </si>
  <si>
    <t>10/13/22</t>
  </si>
  <si>
    <t>AM-492-INV</t>
  </si>
  <si>
    <t>11/22/22</t>
  </si>
  <si>
    <t>11/24/22</t>
  </si>
  <si>
    <t>0822-6320</t>
  </si>
  <si>
    <t>08/31/22</t>
  </si>
  <si>
    <t>O-3FP5Z</t>
  </si>
  <si>
    <t>09/15/22</t>
  </si>
  <si>
    <t>0922-6572</t>
  </si>
  <si>
    <t>10/11/22</t>
  </si>
  <si>
    <t>DG10-408642</t>
  </si>
  <si>
    <t>O-3FP4R</t>
  </si>
  <si>
    <t>1022-4995</t>
  </si>
  <si>
    <t>10/31/22</t>
  </si>
  <si>
    <t>11/10/22</t>
  </si>
  <si>
    <t>1022-4991</t>
  </si>
  <si>
    <t>11/11/22</t>
  </si>
  <si>
    <t>DG11-409510</t>
  </si>
  <si>
    <t>11/08/22</t>
  </si>
  <si>
    <t>11/25/22</t>
  </si>
  <si>
    <t>510080717</t>
  </si>
  <si>
    <t>11/17/22</t>
  </si>
  <si>
    <t>O-3JGCV</t>
  </si>
  <si>
    <t>79100</t>
  </si>
  <si>
    <t>CP1TLPN</t>
  </si>
  <si>
    <t>11/18/22</t>
  </si>
  <si>
    <t>AN~RLCH_CN~FY23 LRL Holiday x Dillards_ES~78911_PR~LAUR_MB~LRL_MH~M10_OB~AWA_AR~ZEN_MK~US_AD~SSCLICK</t>
  </si>
  <si>
    <t>0422-5104</t>
  </si>
  <si>
    <t>O-3695H</t>
  </si>
  <si>
    <t>78254</t>
  </si>
  <si>
    <t>CP1MLDZ</t>
  </si>
  <si>
    <t>AN~RLCH_CN~FY23 LRL Spring Instyle_PR~WLRL_MB~WLRL_MH~M04_OB~AWA_AR~ZEN_MK~US_AD~SSCLICK</t>
  </si>
  <si>
    <t>510074373</t>
  </si>
  <si>
    <t>O-35XLG</t>
  </si>
  <si>
    <t>0522-5610</t>
  </si>
  <si>
    <t>510075330</t>
  </si>
  <si>
    <t>07/05/22</t>
  </si>
  <si>
    <t>0622-3487</t>
  </si>
  <si>
    <t>O3695JR00422</t>
  </si>
  <si>
    <t>O-3695J</t>
  </si>
  <si>
    <t>O3695JR00522</t>
  </si>
  <si>
    <t>O3695JR00622</t>
  </si>
  <si>
    <t>0722-5632</t>
  </si>
  <si>
    <t>07/31/22</t>
  </si>
  <si>
    <t>510077343</t>
  </si>
  <si>
    <t>09/06/22</t>
  </si>
  <si>
    <t>0075330-REVISED</t>
  </si>
  <si>
    <t>09/07/22</t>
  </si>
  <si>
    <t>CARLOS ANDRES BARQUERO R</t>
  </si>
  <si>
    <t>510078762</t>
  </si>
  <si>
    <t>510078763</t>
  </si>
  <si>
    <t>510079083</t>
  </si>
  <si>
    <t>10/14/22</t>
  </si>
  <si>
    <t>10/19/22</t>
  </si>
  <si>
    <t>0822-6318</t>
  </si>
  <si>
    <t>10/20/22</t>
  </si>
  <si>
    <t>510080387</t>
  </si>
  <si>
    <t>11/15/22</t>
  </si>
  <si>
    <t>ZZ000976327</t>
  </si>
  <si>
    <t>11/30/22</t>
  </si>
  <si>
    <t>0422-5105</t>
  </si>
  <si>
    <t>O-34ZY9</t>
  </si>
  <si>
    <t>78214</t>
  </si>
  <si>
    <t>CP1M3NH</t>
  </si>
  <si>
    <t>AN~RLCH_CN~FY23 LRL x Macys 2022_PR~WLRL_MB~LRL_MH~M04_OB~AWA_AR~ZEN_MK~US_AD~AS</t>
  </si>
  <si>
    <t>INV4887</t>
  </si>
  <si>
    <t>BUSTLE</t>
  </si>
  <si>
    <t>O-34ZYS</t>
  </si>
  <si>
    <t>05/20/22</t>
  </si>
  <si>
    <t>INV5057</t>
  </si>
  <si>
    <t>06/20/22</t>
  </si>
  <si>
    <t>O34ZYBR00422</t>
  </si>
  <si>
    <t>O-34ZYB</t>
  </si>
  <si>
    <t>O34ZYBR00522</t>
  </si>
  <si>
    <t>ZZ000921952</t>
  </si>
  <si>
    <t>17024</t>
  </si>
  <si>
    <t>GARDEN &amp; GUN MAGAZINE LLC</t>
  </si>
  <si>
    <t>O-38F1E</t>
  </si>
  <si>
    <t>78430</t>
  </si>
  <si>
    <t>CP1NN3M</t>
  </si>
  <si>
    <t>GARDENDG</t>
  </si>
  <si>
    <t>AN~RLCH_CN~FY23 Mens Dillards Spring_PR~POLO_MB~RLPOLO_MH~M06_OB~AWA_AR~ZEN_MK~US_AD~SSCLICK</t>
  </si>
  <si>
    <t>0522-5613</t>
  </si>
  <si>
    <t>O-38L9Z</t>
  </si>
  <si>
    <t>17254</t>
  </si>
  <si>
    <t>06/28/22</t>
  </si>
  <si>
    <t>0622-3490</t>
  </si>
  <si>
    <t>O38LB0R00622</t>
  </si>
  <si>
    <t>O-38LB0</t>
  </si>
  <si>
    <t>O38LB0R00522</t>
  </si>
  <si>
    <t>DG09-407968</t>
  </si>
  <si>
    <t>09/09/22</t>
  </si>
  <si>
    <t>O-38F1C</t>
  </si>
  <si>
    <t>DG09-407969</t>
  </si>
  <si>
    <t>ZZ000966698</t>
  </si>
  <si>
    <t>11/14/22</t>
  </si>
  <si>
    <t>ADLUDIO INC</t>
  </si>
  <si>
    <t>O-3J9C1</t>
  </si>
  <si>
    <t>78907</t>
  </si>
  <si>
    <t>CP1TGQB</t>
  </si>
  <si>
    <t>ADLUDIOI</t>
  </si>
  <si>
    <t>AN~RLCH_CN~FY23 Pink Pony_ES~78907_PR~POLO_MB~RLPOLO_MH~M10_OB~AWA_AR~ZEN_MK~US_AD~SSCLICK</t>
  </si>
  <si>
    <t>ZZ000966703</t>
  </si>
  <si>
    <t>BUSTLE DIGITAL GROUP</t>
  </si>
  <si>
    <t>O-3J9C7</t>
  </si>
  <si>
    <t>BUSTLEDG</t>
  </si>
  <si>
    <t>ZZ000966705</t>
  </si>
  <si>
    <t>O-3J9CF</t>
  </si>
  <si>
    <t>ZZ000966707</t>
  </si>
  <si>
    <t>O-3J9CW</t>
  </si>
  <si>
    <t>ZZ000966709</t>
  </si>
  <si>
    <t>O-3J9E0</t>
  </si>
  <si>
    <t>ZZ000966710</t>
  </si>
  <si>
    <t>HYPEBEAST</t>
  </si>
  <si>
    <t>O-3J9E5</t>
  </si>
  <si>
    <t>HYPEBEAS</t>
  </si>
  <si>
    <t>ZZ000966716</t>
  </si>
  <si>
    <t>KARGO</t>
  </si>
  <si>
    <t>O-3J9EB</t>
  </si>
  <si>
    <t>ZZ000966717</t>
  </si>
  <si>
    <t>MARTINI MEDIA NETWORK</t>
  </si>
  <si>
    <t>O-3J9EE</t>
  </si>
  <si>
    <t>MRTNMDNT</t>
  </si>
  <si>
    <t>ZZ000966722</t>
  </si>
  <si>
    <t>SPOTIFY USA INC</t>
  </si>
  <si>
    <t>O-3J9EH</t>
  </si>
  <si>
    <t>SPOTFYUS</t>
  </si>
  <si>
    <t>ZZ000966724</t>
  </si>
  <si>
    <t>TEADS INC</t>
  </si>
  <si>
    <t>O-3J9EM</t>
  </si>
  <si>
    <t>TEADSINC</t>
  </si>
  <si>
    <t>ZZ000966725</t>
  </si>
  <si>
    <t>O-3J9F7</t>
  </si>
  <si>
    <t>ZZ000966729</t>
  </si>
  <si>
    <t>VICE MEDIA</t>
  </si>
  <si>
    <t>O-3J9EQ</t>
  </si>
  <si>
    <t>ZVICELAM</t>
  </si>
  <si>
    <t>24847631</t>
  </si>
  <si>
    <t>08/03/22</t>
  </si>
  <si>
    <t>0722-5635</t>
  </si>
  <si>
    <t>O-3ERH1</t>
  </si>
  <si>
    <t>510501</t>
  </si>
  <si>
    <t>08/24/22</t>
  </si>
  <si>
    <t>JEAUSTIN ALBERTO TRUJIL</t>
  </si>
  <si>
    <t>ZZ000931839</t>
  </si>
  <si>
    <t>09/13/22</t>
  </si>
  <si>
    <t>ZZ000932746</t>
  </si>
  <si>
    <t>09/14/22</t>
  </si>
  <si>
    <t>O-3ERGL</t>
  </si>
  <si>
    <t>0822-6319</t>
  </si>
  <si>
    <t>INV5585</t>
  </si>
  <si>
    <t>09/20/22</t>
  </si>
  <si>
    <t>SINVUSA6208</t>
  </si>
  <si>
    <t>09/29/22</t>
  </si>
  <si>
    <t>O-3ERG5</t>
  </si>
  <si>
    <t>SINVUSA6053+CM</t>
  </si>
  <si>
    <t>CRNUSA308;SINVUSA6053</t>
  </si>
  <si>
    <t>08/15/22</t>
  </si>
  <si>
    <t>SINVUSA6210</t>
  </si>
  <si>
    <t>10/03/22</t>
  </si>
  <si>
    <t>ZZ000952738</t>
  </si>
  <si>
    <t>INTEGRAL AD SCIENCE</t>
  </si>
  <si>
    <t>O-3LFLG</t>
  </si>
  <si>
    <t>79082</t>
  </si>
  <si>
    <t>CP1VNPW</t>
  </si>
  <si>
    <t>INTEADSI</t>
  </si>
  <si>
    <t>AN~RLCH_CN~FY23 Polo Holiday Custom/Brand_ES~79082_PR~POLO_MB~RLPOLO_MH~M11_OB~AWA_AR~ZEN_MK~US_AD~AS</t>
  </si>
  <si>
    <t>HBHK-INV-6152-1</t>
  </si>
  <si>
    <t>O-3MHQ8</t>
  </si>
  <si>
    <t>12/05/22</t>
  </si>
  <si>
    <t>120109567</t>
  </si>
  <si>
    <t>09/01/22</t>
  </si>
  <si>
    <t>PINTEREST INC</t>
  </si>
  <si>
    <t>O-3GMW7</t>
  </si>
  <si>
    <t>0822-6321</t>
  </si>
  <si>
    <t>O-3GCN4</t>
  </si>
  <si>
    <t>MUUS20220788268</t>
  </si>
  <si>
    <t>MUUS20220818850</t>
  </si>
  <si>
    <t>INV-VME002168</t>
  </si>
  <si>
    <t>VOX MEDIA</t>
  </si>
  <si>
    <t>O-3GCHE</t>
  </si>
  <si>
    <t>120112079</t>
  </si>
  <si>
    <t>0922-6574</t>
  </si>
  <si>
    <t>INV5725</t>
  </si>
  <si>
    <t>10/12/22</t>
  </si>
  <si>
    <t>O-3GCHH</t>
  </si>
  <si>
    <t>INV-VME002953</t>
  </si>
  <si>
    <t>S-INV+0103475</t>
  </si>
  <si>
    <t>O-3HSX1</t>
  </si>
  <si>
    <t>10/21/22</t>
  </si>
  <si>
    <t>535019</t>
  </si>
  <si>
    <t>MUUS20220955694</t>
  </si>
  <si>
    <t>INV-VME003130</t>
  </si>
  <si>
    <t>10/01/22</t>
  </si>
  <si>
    <t>ZZ000959140</t>
  </si>
  <si>
    <t>O-3HSX2</t>
  </si>
  <si>
    <t>120114645</t>
  </si>
  <si>
    <t>11/03/22</t>
  </si>
  <si>
    <t>11/07/22</t>
  </si>
  <si>
    <t>1022-4997</t>
  </si>
  <si>
    <t>1022-4993</t>
  </si>
  <si>
    <t>INV5976</t>
  </si>
  <si>
    <t>11/09/22</t>
  </si>
  <si>
    <t>INV5609</t>
  </si>
  <si>
    <t>11/21/22</t>
  </si>
  <si>
    <t>S-INV+0103528</t>
  </si>
  <si>
    <t>INV-VME003903</t>
  </si>
  <si>
    <t>11/01/22</t>
  </si>
  <si>
    <t>12/06/22</t>
  </si>
  <si>
    <t>0922-6578</t>
  </si>
  <si>
    <t>O-3JXH4</t>
  </si>
  <si>
    <t>78965</t>
  </si>
  <si>
    <t>CP1TTMR</t>
  </si>
  <si>
    <t>AN~RLCH_CN~FY23 Polo Mens Originals Campaign_PR~POLO_MB~RLPOLO_MH~M09_OB~AWA_AR~ZEN_MK~US_AD~SSCLICK</t>
  </si>
  <si>
    <t>1022-5000</t>
  </si>
  <si>
    <t>5064729</t>
  </si>
  <si>
    <t>O-3JX31</t>
  </si>
  <si>
    <t>5065012</t>
  </si>
  <si>
    <t>0422-5106</t>
  </si>
  <si>
    <t>O-37P0C</t>
  </si>
  <si>
    <t>MUUS20220338034</t>
  </si>
  <si>
    <t>O-37WZB</t>
  </si>
  <si>
    <t>475213</t>
  </si>
  <si>
    <t>ZZ000874544</t>
  </si>
  <si>
    <t>O-37NS4</t>
  </si>
  <si>
    <t>ZZ000874549</t>
  </si>
  <si>
    <t>O-37P0B</t>
  </si>
  <si>
    <t>SIN006888</t>
  </si>
  <si>
    <t>O-37P2Q</t>
  </si>
  <si>
    <t>5606845464</t>
  </si>
  <si>
    <t>O-37P37</t>
  </si>
  <si>
    <t>AM-439-INV</t>
  </si>
  <si>
    <t>O-37NSH</t>
  </si>
  <si>
    <t>NVUS30-00006195</t>
  </si>
  <si>
    <t>O-371Z5</t>
  </si>
  <si>
    <t>5606874830</t>
  </si>
  <si>
    <t>06/08/22</t>
  </si>
  <si>
    <t>5058462</t>
  </si>
  <si>
    <t>O-37P45</t>
  </si>
  <si>
    <t>06/13/22</t>
  </si>
  <si>
    <t>0522-5611</t>
  </si>
  <si>
    <t>5606884039</t>
  </si>
  <si>
    <t>1000094740</t>
  </si>
  <si>
    <t>SIN006986</t>
  </si>
  <si>
    <t>SIN006986BO</t>
  </si>
  <si>
    <t>Reversal of invoice SIN006986</t>
  </si>
  <si>
    <t>06/27/22</t>
  </si>
  <si>
    <t>Silvia Herrera</t>
  </si>
  <si>
    <t>SIN006888BO</t>
  </si>
  <si>
    <t>Reversal of invoice SIN006888</t>
  </si>
  <si>
    <t>SIN006888RL</t>
  </si>
  <si>
    <t>SIN006986RL</t>
  </si>
  <si>
    <t>MUUS20220438532</t>
  </si>
  <si>
    <t>NVUS30-00006422</t>
  </si>
  <si>
    <t>0622-3488</t>
  </si>
  <si>
    <t>1000098237</t>
  </si>
  <si>
    <t>INV00024972</t>
  </si>
  <si>
    <t>07/08/22</t>
  </si>
  <si>
    <t>INVUS30-0000619</t>
  </si>
  <si>
    <t>5606845464-R</t>
  </si>
  <si>
    <t>ZZ000903361</t>
  </si>
  <si>
    <t>5606956066</t>
  </si>
  <si>
    <t>SIN007131</t>
  </si>
  <si>
    <t>07/13/22</t>
  </si>
  <si>
    <t>O37P47R30622</t>
  </si>
  <si>
    <t>O-37P47</t>
  </si>
  <si>
    <t>O37P47R30522</t>
  </si>
  <si>
    <t>O37P47R30422</t>
  </si>
  <si>
    <t>5060001</t>
  </si>
  <si>
    <t>5060172</t>
  </si>
  <si>
    <t>07/26/22</t>
  </si>
  <si>
    <t>5060161</t>
  </si>
  <si>
    <t>ZZ000906518</t>
  </si>
  <si>
    <t>INV00025123</t>
  </si>
  <si>
    <t>08/07/22</t>
  </si>
  <si>
    <t>NVUS30-00006532</t>
  </si>
  <si>
    <t>NVUS30-00006536</t>
  </si>
  <si>
    <t>08/10/22</t>
  </si>
  <si>
    <t>30-00006532R</t>
  </si>
  <si>
    <t>1000101325</t>
  </si>
  <si>
    <t>08/18/22</t>
  </si>
  <si>
    <t>5061255</t>
  </si>
  <si>
    <t>08/19/22</t>
  </si>
  <si>
    <t>08/22/22</t>
  </si>
  <si>
    <t>DG08-407497</t>
  </si>
  <si>
    <t>O-37P28</t>
  </si>
  <si>
    <t>08/23/22</t>
  </si>
  <si>
    <t>DG08-407498</t>
  </si>
  <si>
    <t>DG09-407967</t>
  </si>
  <si>
    <t>C12125RALPHL</t>
  </si>
  <si>
    <t>0722-5633</t>
  </si>
  <si>
    <t>5062968</t>
  </si>
  <si>
    <t>10/04/22</t>
  </si>
  <si>
    <t>O-3HCQ8</t>
  </si>
  <si>
    <t>78838</t>
  </si>
  <si>
    <t>CP1SWX1</t>
  </si>
  <si>
    <t>AN~RLCH_CN~FY23 Polo x Vogue World_PR~POLO_MB~RLPOLO_MH~M09_OB~AWA_AR~ZEN_MK~US_AD~SSCLICK</t>
  </si>
  <si>
    <t>5064212</t>
  </si>
  <si>
    <t>10/26/22</t>
  </si>
  <si>
    <t>O-3GZ8E</t>
  </si>
  <si>
    <t>10/28/22</t>
  </si>
  <si>
    <t>0922-6576</t>
  </si>
  <si>
    <t>O-3GZ78</t>
  </si>
  <si>
    <t>5065125</t>
  </si>
  <si>
    <t>1414747</t>
  </si>
  <si>
    <t>BLEACHER REPORT INC</t>
  </si>
  <si>
    <t>O-3GN5G</t>
  </si>
  <si>
    <t>78792</t>
  </si>
  <si>
    <t>CP1SH5W</t>
  </si>
  <si>
    <t>BLCHRPRT</t>
  </si>
  <si>
    <t>09/12/22</t>
  </si>
  <si>
    <t>AN~RLCH_CN~FY23 RL US Open_ES~78792_PR~POLO_MB~RLPOLO_MH~M08_OB~AWA_AR~ZEN_MK~US_AD~SSCLICK</t>
  </si>
  <si>
    <t>1414747-1</t>
  </si>
  <si>
    <t>1000105436</t>
  </si>
  <si>
    <t>O-3GN5H</t>
  </si>
  <si>
    <t>1000109671</t>
  </si>
  <si>
    <t>0922-6575</t>
  </si>
  <si>
    <t>O-3GNQQ</t>
  </si>
  <si>
    <t>0822-6322</t>
  </si>
  <si>
    <t>1417107-1</t>
  </si>
  <si>
    <t>5064245</t>
  </si>
  <si>
    <t>O-3JGFC</t>
  </si>
  <si>
    <t>1022-5001</t>
  </si>
  <si>
    <t>O-3L0ZH</t>
  </si>
  <si>
    <t>10511090</t>
  </si>
  <si>
    <t>TWITTER INC</t>
  </si>
  <si>
    <t>O-3LFMR</t>
  </si>
  <si>
    <t>TWITTER</t>
  </si>
  <si>
    <t>1000114171</t>
  </si>
  <si>
    <t>O-3KXXF</t>
  </si>
  <si>
    <t>442000222</t>
  </si>
  <si>
    <t>06/10/22</t>
  </si>
  <si>
    <t>MOBKOI LIMITED</t>
  </si>
  <si>
    <t>O-3841V</t>
  </si>
  <si>
    <t>MOBKOIDG</t>
  </si>
  <si>
    <t>DG06-405708</t>
  </si>
  <si>
    <t>O-3841T</t>
  </si>
  <si>
    <t>06/22/22</t>
  </si>
  <si>
    <t>497422</t>
  </si>
  <si>
    <t>DG07-406600</t>
  </si>
  <si>
    <t>442000250</t>
  </si>
  <si>
    <t>11796</t>
  </si>
  <si>
    <t>O-3841W</t>
  </si>
  <si>
    <t>08/30/22</t>
  </si>
  <si>
    <t>11797</t>
  </si>
  <si>
    <t>11783</t>
  </si>
  <si>
    <t>0722-5634</t>
  </si>
  <si>
    <t>O-3GQ0E</t>
  </si>
  <si>
    <t>0622-3489</t>
  </si>
  <si>
    <t>0522-5612</t>
  </si>
  <si>
    <t>0922-6573</t>
  </si>
  <si>
    <t>O-3G8ZB</t>
  </si>
  <si>
    <t>1000109064</t>
  </si>
  <si>
    <t>O-3G8YT</t>
  </si>
  <si>
    <t>90106272</t>
  </si>
  <si>
    <t>O-3G8YV</t>
  </si>
  <si>
    <t>5064302</t>
  </si>
  <si>
    <t>O-3G8YW</t>
  </si>
  <si>
    <t>5064113</t>
  </si>
  <si>
    <t>1022-4996</t>
  </si>
  <si>
    <t>1022-4992</t>
  </si>
  <si>
    <t>1000113041</t>
  </si>
  <si>
    <t>90106930</t>
  </si>
  <si>
    <t>17282</t>
  </si>
  <si>
    <t>O-3B3ST</t>
  </si>
  <si>
    <t>78563</t>
  </si>
  <si>
    <t>CP1PQ04</t>
  </si>
  <si>
    <t xml:space="preserve">AN~RLCH_CN~FY23_Polo Kids x Dillards Back to School_ES~78563_PR~POLO_BR~Polo_MH~July2022_OB~AWA_AR~ZEN_MK~US     </t>
  </si>
  <si>
    <t>17507</t>
  </si>
  <si>
    <t>08/05/22</t>
  </si>
  <si>
    <t>ZZ000920403</t>
  </si>
  <si>
    <t>17587</t>
  </si>
  <si>
    <t>08/26/22</t>
  </si>
  <si>
    <t>ZZ000937687</t>
  </si>
  <si>
    <t>09/22/22</t>
  </si>
  <si>
    <t>O-3B3R9</t>
  </si>
  <si>
    <t>ZZ000937689</t>
  </si>
  <si>
    <t>0622-3491</t>
  </si>
  <si>
    <t>O-39H3B</t>
  </si>
  <si>
    <t>5060076</t>
  </si>
  <si>
    <t>O-39B0J</t>
  </si>
  <si>
    <t>O39H3CR00622</t>
  </si>
  <si>
    <t>O-39H3C</t>
  </si>
  <si>
    <t>MUUS20221223431</t>
  </si>
  <si>
    <t>TIK TOK INC</t>
  </si>
  <si>
    <t>O-3MJ0B</t>
  </si>
  <si>
    <t>TIKTOKI2</t>
  </si>
  <si>
    <t>0922-6577</t>
  </si>
  <si>
    <t>O-3J2J1</t>
  </si>
  <si>
    <t>ZZ000866751</t>
  </si>
  <si>
    <t>O-35M5V</t>
  </si>
  <si>
    <t>78237</t>
  </si>
  <si>
    <t>CP1MCCT</t>
  </si>
  <si>
    <t>DO NOT USE (OLD LRL FY22 SPRING INSTYLE CAMPAIGN)</t>
  </si>
  <si>
    <t>ZZ000866752</t>
  </si>
  <si>
    <t>ZZ000909676</t>
  </si>
  <si>
    <t>08/04/22</t>
  </si>
  <si>
    <t>ZZ000909677</t>
  </si>
  <si>
    <t>ZZ000842132</t>
  </si>
  <si>
    <t>THE BETTER BUSINESS BUREAU OF</t>
  </si>
  <si>
    <t>O-2W6CK</t>
  </si>
  <si>
    <t>77368</t>
  </si>
  <si>
    <t>CP1GB3W</t>
  </si>
  <si>
    <t>BBBMNYRK</t>
  </si>
  <si>
    <t>FY22 BBB Trust Co-Op</t>
  </si>
  <si>
    <t>ZZ000842134</t>
  </si>
  <si>
    <t>ZZ000866746</t>
  </si>
  <si>
    <t>ZZ000866747</t>
  </si>
  <si>
    <t>ZZ000866748</t>
  </si>
  <si>
    <t>ZZ000926600</t>
  </si>
  <si>
    <t>ZZ000926602</t>
  </si>
  <si>
    <t>ZZ000926603</t>
  </si>
  <si>
    <t>ZZ000926605</t>
  </si>
  <si>
    <t>ZZ000926607</t>
  </si>
  <si>
    <t>5606686562B</t>
  </si>
  <si>
    <t>O-33NYY</t>
  </si>
  <si>
    <t>78162</t>
  </si>
  <si>
    <t>CP1LGN0</t>
  </si>
  <si>
    <t>FY22_RL Sustainability Earth Polo_ DONOTUSE</t>
  </si>
  <si>
    <t>5606686562BBO</t>
  </si>
  <si>
    <t>Reversal of invoice 5606686562B</t>
  </si>
  <si>
    <t>203930</t>
  </si>
  <si>
    <t>O-3K7LJ</t>
  </si>
  <si>
    <t>78972</t>
  </si>
  <si>
    <t>CP1TYWY</t>
  </si>
  <si>
    <t xml:space="preserve">FY23 BBB Trust Co-Op </t>
  </si>
  <si>
    <t>Discrepancy ID</t>
  </si>
  <si>
    <t>Row Labels</t>
  </si>
  <si>
    <t>7694244562PLATTAX</t>
  </si>
  <si>
    <t>7694244593AIRMAILL</t>
  </si>
  <si>
    <t>7694244593PLATTAX</t>
  </si>
  <si>
    <t>7694244621AIRMAILL</t>
  </si>
  <si>
    <t>7729544562INTEADSC</t>
  </si>
  <si>
    <t>7729544562PLATTAX</t>
  </si>
  <si>
    <t>7729544562WHOWHAT</t>
  </si>
  <si>
    <t>7729544593WHOWHAT</t>
  </si>
  <si>
    <t>7736844562BBBMNYRK</t>
  </si>
  <si>
    <t>7736844593BBBMNYRK</t>
  </si>
  <si>
    <t>7736844621BBBMNYRK</t>
  </si>
  <si>
    <t>7736844652BBBMNYRK</t>
  </si>
  <si>
    <t>7736844682BBBMNYRK</t>
  </si>
  <si>
    <t>7736844713BBBMNYRK</t>
  </si>
  <si>
    <t>7736844743BBBMNYRK</t>
  </si>
  <si>
    <t>7736844774BBBMNYRK</t>
  </si>
  <si>
    <t>7736844805BBBMNYRK</t>
  </si>
  <si>
    <t>7736844835BBBMNYRK</t>
  </si>
  <si>
    <t>7752644562APXDEALS</t>
  </si>
  <si>
    <t>7752644562FACEBOOK</t>
  </si>
  <si>
    <t>7752644562INTEADSC</t>
  </si>
  <si>
    <t>7752644562PLATTAX</t>
  </si>
  <si>
    <t>7752644562SNAPDGTL</t>
  </si>
  <si>
    <t>7752644562TIKTOKIN</t>
  </si>
  <si>
    <t>7752644593APXDEALS</t>
  </si>
  <si>
    <t>7752644593FACEBOOK</t>
  </si>
  <si>
    <t>7752644593INTEADSC</t>
  </si>
  <si>
    <t>7752644593NBCU</t>
  </si>
  <si>
    <t>7752644593PLATTAX</t>
  </si>
  <si>
    <t>7752644593SNAPDGTL</t>
  </si>
  <si>
    <t>7752644593TIKTOKIN</t>
  </si>
  <si>
    <t>7752644621INTEADSC</t>
  </si>
  <si>
    <t>7752644621NBCU</t>
  </si>
  <si>
    <t>7752644621PLATTAX</t>
  </si>
  <si>
    <t>7758244562BUSIHOME</t>
  </si>
  <si>
    <t>7758244562CNDNSTPB</t>
  </si>
  <si>
    <t>7758244562FACEBOOK</t>
  </si>
  <si>
    <t>7758244562INTDESIG</t>
  </si>
  <si>
    <t>7758244562INTEADSC</t>
  </si>
  <si>
    <t>7758244562PLATTAX</t>
  </si>
  <si>
    <t>7758244593BUSIHOME</t>
  </si>
  <si>
    <t>7758244593CNDNSTPB</t>
  </si>
  <si>
    <t>7758244593FACEBOOK</t>
  </si>
  <si>
    <t>7758244593INTDESIG</t>
  </si>
  <si>
    <t>7758244593INTEADSC</t>
  </si>
  <si>
    <t>7758244593PLATTAX</t>
  </si>
  <si>
    <t>7758244621BUSIHOME</t>
  </si>
  <si>
    <t>7758244621CNDNSTPB</t>
  </si>
  <si>
    <t>7758244621FACEBOOK</t>
  </si>
  <si>
    <t>7758244621INTDESIG</t>
  </si>
  <si>
    <t>7758244621INTEADSC</t>
  </si>
  <si>
    <t>7758244621PLATTAX</t>
  </si>
  <si>
    <t>7758244652BUSIHOME</t>
  </si>
  <si>
    <t>7758244652CNDNSTPB</t>
  </si>
  <si>
    <t>7758244652FACEBOOK</t>
  </si>
  <si>
    <t>7758244652INTDESIG</t>
  </si>
  <si>
    <t>7758244652INTEADSC</t>
  </si>
  <si>
    <t>7758244652PLATTAX</t>
  </si>
  <si>
    <t>7763044562APXDEALS</t>
  </si>
  <si>
    <t>7763044593APXDEALS</t>
  </si>
  <si>
    <t>7763044621APXDEALS</t>
  </si>
  <si>
    <t>7763044805INTEADSC</t>
  </si>
  <si>
    <t>7763044805NWYRKTMS</t>
  </si>
  <si>
    <t>7763044805OGURIMIM</t>
  </si>
  <si>
    <t>7763044805PLATTAX</t>
  </si>
  <si>
    <t>7763044805WETRANSF</t>
  </si>
  <si>
    <t>7813544682AIRMAILL</t>
  </si>
  <si>
    <t>7813544835AIRMAILL</t>
  </si>
  <si>
    <t>7813544866AIRMAILL</t>
  </si>
  <si>
    <t>7814544593CNDNSTPB</t>
  </si>
  <si>
    <t>7814544593FACEBOOK</t>
  </si>
  <si>
    <t>7814544593INTEADSC</t>
  </si>
  <si>
    <t>7814544593NWYRKTMS</t>
  </si>
  <si>
    <t>7814544593PLATTAX</t>
  </si>
  <si>
    <t>7814544593SNAPDGTL</t>
  </si>
  <si>
    <t>7814544621CNDNSTPB</t>
  </si>
  <si>
    <t>7814544621FACEBOOK</t>
  </si>
  <si>
    <t>7814544621INTEADSC</t>
  </si>
  <si>
    <t>7814544621NWYRKTMS</t>
  </si>
  <si>
    <t>7814544621PLATTAX</t>
  </si>
  <si>
    <t>7814544621SNAPDGTL</t>
  </si>
  <si>
    <t>7815644621INTEADSC</t>
  </si>
  <si>
    <t>7815644621MERED</t>
  </si>
  <si>
    <t>7815644621PLATTAX</t>
  </si>
  <si>
    <t>7815644652INTEADSC</t>
  </si>
  <si>
    <t>7815644652MERED</t>
  </si>
  <si>
    <t>7815644652PLATTAX</t>
  </si>
  <si>
    <t>7815644682INTEADSC</t>
  </si>
  <si>
    <t>7815644682MERED</t>
  </si>
  <si>
    <t>7815644682PLATTAX</t>
  </si>
  <si>
    <t>7816244621BLOOMBRG</t>
  </si>
  <si>
    <t>7816344621FACEBOOK</t>
  </si>
  <si>
    <t>7816344621GOOGLE</t>
  </si>
  <si>
    <t>7816344621INTEADSC</t>
  </si>
  <si>
    <t>7816344621NYTIMES</t>
  </si>
  <si>
    <t>7816344621PLATTAX</t>
  </si>
  <si>
    <t>7816344621SNAPDGTL</t>
  </si>
  <si>
    <t>7816344621TIKTOKIN</t>
  </si>
  <si>
    <t>7816344621YOUTUBEC</t>
  </si>
  <si>
    <t>7816344652INTEADSC</t>
  </si>
  <si>
    <t>7816344652PLATTAX</t>
  </si>
  <si>
    <t>7818544621BLOOMBRG</t>
  </si>
  <si>
    <t>7818544621ZBLOOBRA</t>
  </si>
  <si>
    <t>7818544652BLOOMBRG</t>
  </si>
  <si>
    <t>7818544652GOOGLE</t>
  </si>
  <si>
    <t>7818544652INTEADSC</t>
  </si>
  <si>
    <t>7818544652MISSIMAG</t>
  </si>
  <si>
    <t>7818544652PLATTAX</t>
  </si>
  <si>
    <t>7818544652TIMEDG</t>
  </si>
  <si>
    <t>7818844621DMLUXUDG</t>
  </si>
  <si>
    <t>7818844621ESSENCES</t>
  </si>
  <si>
    <t>7818844621FACEBOOK</t>
  </si>
  <si>
    <t>7818844621HRSTCMMN</t>
  </si>
  <si>
    <t>7818844621INTEADSC</t>
  </si>
  <si>
    <t>7818844621PLATTAX</t>
  </si>
  <si>
    <t>7818844652DMLUXUDG</t>
  </si>
  <si>
    <t>7818844652ESSENCES</t>
  </si>
  <si>
    <t>7818844652FACEBOOK</t>
  </si>
  <si>
    <t>7818844652HRSTCMMN</t>
  </si>
  <si>
    <t>7818844652INTEADSC</t>
  </si>
  <si>
    <t>7818844652PLATTAX</t>
  </si>
  <si>
    <t>7818844682HRSTCMMN</t>
  </si>
  <si>
    <t>7818844682INTEADSC</t>
  </si>
  <si>
    <t>7818844713INTEADSC</t>
  </si>
  <si>
    <t>7819544621ATBLCKST</t>
  </si>
  <si>
    <t>7819544621BLCKNTRP</t>
  </si>
  <si>
    <t>7819544621CNDNSTPB</t>
  </si>
  <si>
    <t>7819544621EBONYCOM</t>
  </si>
  <si>
    <t>7819544621ESSENCES</t>
  </si>
  <si>
    <t>7819544621FACEBOOK</t>
  </si>
  <si>
    <t>7819544621HRSTCMMN</t>
  </si>
  <si>
    <t>7819544621INTEADSC</t>
  </si>
  <si>
    <t>7819544621INTERONE</t>
  </si>
  <si>
    <t>7819544621PLATTAX</t>
  </si>
  <si>
    <t>7819544621THEATLNT</t>
  </si>
  <si>
    <t>7819544621WSJOURNA</t>
  </si>
  <si>
    <t>7819544652ATBLCKST</t>
  </si>
  <si>
    <t>7819544652BLCKNTRP</t>
  </si>
  <si>
    <t>7819544652CNDNSTPB</t>
  </si>
  <si>
    <t>7819544652EBONYCOM</t>
  </si>
  <si>
    <t>7819544652ESSENCES</t>
  </si>
  <si>
    <t>7819544652FACEBOOK</t>
  </si>
  <si>
    <t>7819544652HRSTCMMN</t>
  </si>
  <si>
    <t>7819544652INTEADSC</t>
  </si>
  <si>
    <t>7819544652INTERONE</t>
  </si>
  <si>
    <t>7819544652PLATTAX</t>
  </si>
  <si>
    <t>7819544652THEATLNT</t>
  </si>
  <si>
    <t>7819544652WSJOURNA</t>
  </si>
  <si>
    <t>7819844621DAZEDDGT</t>
  </si>
  <si>
    <t>7819844621INTEADSC</t>
  </si>
  <si>
    <t>7819844621PLATTAX</t>
  </si>
  <si>
    <t>7819844652DAZEDDGT</t>
  </si>
  <si>
    <t>7819844652INTEADSC</t>
  </si>
  <si>
    <t>7819844652PLATTAX</t>
  </si>
  <si>
    <t>7821044621BLOOMBRG</t>
  </si>
  <si>
    <t>7821044652BLOOMBRG</t>
  </si>
  <si>
    <t>7821044652FACEBOOK</t>
  </si>
  <si>
    <t>7821044652INTEADSC</t>
  </si>
  <si>
    <t>7821044652PLATTAX</t>
  </si>
  <si>
    <t>7821444652BUSTLE</t>
  </si>
  <si>
    <t>7821444652INTEADSC</t>
  </si>
  <si>
    <t>7821444652PLATTAX</t>
  </si>
  <si>
    <t>7821444682BUSTLE</t>
  </si>
  <si>
    <t>7821444682INTEADSC</t>
  </si>
  <si>
    <t>7821444682PLATTAX</t>
  </si>
  <si>
    <t>7823744652MERED</t>
  </si>
  <si>
    <t>7823744682MERED</t>
  </si>
  <si>
    <t>7823744713MERED</t>
  </si>
  <si>
    <t>7823744743MERED</t>
  </si>
  <si>
    <t>7825444652INTEADSC</t>
  </si>
  <si>
    <t>7825444652MERED</t>
  </si>
  <si>
    <t>7825444652PLATTAX</t>
  </si>
  <si>
    <t>7825444682INTEADSC</t>
  </si>
  <si>
    <t>7825444682MERED</t>
  </si>
  <si>
    <t>7825444682PLATTAX</t>
  </si>
  <si>
    <t>7825444713INTEADSC</t>
  </si>
  <si>
    <t>7825444713MERED</t>
  </si>
  <si>
    <t>7825444713PLATTAX</t>
  </si>
  <si>
    <t>7825444743INTEADSC</t>
  </si>
  <si>
    <t>7825444743MERED</t>
  </si>
  <si>
    <t>7825444774INTEADSC</t>
  </si>
  <si>
    <t>7825444774MERED</t>
  </si>
  <si>
    <t>7825444805INTEADSC</t>
  </si>
  <si>
    <t>7825444805MERED</t>
  </si>
  <si>
    <t>7825444835MERED</t>
  </si>
  <si>
    <t>7837044652BLOOMBRG</t>
  </si>
  <si>
    <t>7837044652CNDNSTPB</t>
  </si>
  <si>
    <t>7837044652FACEBOOK</t>
  </si>
  <si>
    <t>7837044652INTEADSC</t>
  </si>
  <si>
    <t>7837044652NWYRKTMS</t>
  </si>
  <si>
    <t>7837044652PLATTAX</t>
  </si>
  <si>
    <t>7837044652SNAPDGTL</t>
  </si>
  <si>
    <t>7837044652TIKTOKIN</t>
  </si>
  <si>
    <t>7837044652TIMEDG</t>
  </si>
  <si>
    <t>7837044652WETRANSF</t>
  </si>
  <si>
    <t>7837044652ZVICELAM</t>
  </si>
  <si>
    <t>7837044682AIRMAILL</t>
  </si>
  <si>
    <t>7837044682BLOOMBRG</t>
  </si>
  <si>
    <t>7837044682CNDNSTPB</t>
  </si>
  <si>
    <t>7837044682FACEBOOK</t>
  </si>
  <si>
    <t>7837044682INTEADSC</t>
  </si>
  <si>
    <t>7837044682NWYRKTMS</t>
  </si>
  <si>
    <t>7837044682PLATTAX</t>
  </si>
  <si>
    <t>7837044682SNAPDGTL</t>
  </si>
  <si>
    <t>7837044682TIKTOKIN</t>
  </si>
  <si>
    <t>7837044682TIMEDG</t>
  </si>
  <si>
    <t>7837044682WETRANSF</t>
  </si>
  <si>
    <t>7837044682ZVICELAM</t>
  </si>
  <si>
    <t>7837044713BLOOMBRG</t>
  </si>
  <si>
    <t>7837044713CNDNSTPB</t>
  </si>
  <si>
    <t>7837044713FACEBOOK</t>
  </si>
  <si>
    <t>7837044713INTEADSC</t>
  </si>
  <si>
    <t>7837044713NWYRKTMS</t>
  </si>
  <si>
    <t>7837044713PLATTAX</t>
  </si>
  <si>
    <t>7837044713SNAPDGTL</t>
  </si>
  <si>
    <t>7837044713TIKTOKIN</t>
  </si>
  <si>
    <t>7837044713TIMEDG</t>
  </si>
  <si>
    <t>7837044713WETRANSF</t>
  </si>
  <si>
    <t>7837044713ZVICELAM</t>
  </si>
  <si>
    <t>7837044743CNDNSTPB</t>
  </si>
  <si>
    <t>7837044743INTEADSC</t>
  </si>
  <si>
    <t>7837044743NWYRKTMS</t>
  </si>
  <si>
    <t>7837044743ZVICELAM</t>
  </si>
  <si>
    <t>7842944682APXDEALS</t>
  </si>
  <si>
    <t>7842944682FACEBOOK</t>
  </si>
  <si>
    <t>7842944682HRSTCMMN</t>
  </si>
  <si>
    <t>7842944682INTEADSC</t>
  </si>
  <si>
    <t>7842944682MOBKOIDG</t>
  </si>
  <si>
    <t>7842944682SNAPDGTL</t>
  </si>
  <si>
    <t>7842944713APXDEALS</t>
  </si>
  <si>
    <t>7842944713FACEBOOK</t>
  </si>
  <si>
    <t>7842944713HRSTCMMN</t>
  </si>
  <si>
    <t>7842944713INTEADSC</t>
  </si>
  <si>
    <t>7842944713MOBKOIDG</t>
  </si>
  <si>
    <t>7842944713SNAPDGTL</t>
  </si>
  <si>
    <t>7842944743HRSTCMMN</t>
  </si>
  <si>
    <t>7842944743INTEADSC</t>
  </si>
  <si>
    <t>7843044682APXDEALS</t>
  </si>
  <si>
    <t>7843044682GARDENDG</t>
  </si>
  <si>
    <t>7843044682INTEADSC</t>
  </si>
  <si>
    <t>7843044682PLATTAX</t>
  </si>
  <si>
    <t>7843044713APXDEALS</t>
  </si>
  <si>
    <t>7843044713GARDENDG</t>
  </si>
  <si>
    <t>7843044713INTEADSC</t>
  </si>
  <si>
    <t>7843044713PLATTAX</t>
  </si>
  <si>
    <t>7848744713CNDNSTPB</t>
  </si>
  <si>
    <t>7848744713FACEBOOK</t>
  </si>
  <si>
    <t>7848744713INTEADSC</t>
  </si>
  <si>
    <t>7848744713PLATTAX</t>
  </si>
  <si>
    <t>7856344713GARDENDG</t>
  </si>
  <si>
    <t>7856344743GARDENDG</t>
  </si>
  <si>
    <t>7856344743INTEADSC</t>
  </si>
  <si>
    <t>7856344774GARDENDG</t>
  </si>
  <si>
    <t>7856344774INTEADSC</t>
  </si>
  <si>
    <t>7871744743BUSTLE</t>
  </si>
  <si>
    <t>7871744743FACEBOOK</t>
  </si>
  <si>
    <t>7871744743INTEADSC</t>
  </si>
  <si>
    <t>7871744743OGURIMIM</t>
  </si>
  <si>
    <t>7871744743SNAPDGTL</t>
  </si>
  <si>
    <t>7871744774BUSTLE</t>
  </si>
  <si>
    <t>7871744774FACEBOOK</t>
  </si>
  <si>
    <t>7871744774INTEADSC</t>
  </si>
  <si>
    <t>7871744774OGURIMIM</t>
  </si>
  <si>
    <t>7871744774SNAPDGTL</t>
  </si>
  <si>
    <t>7875544774FACEBOOK</t>
  </si>
  <si>
    <t>7875544774INTEADSC</t>
  </si>
  <si>
    <t>7875544805FACEBOOK</t>
  </si>
  <si>
    <t>7875544805INTEADSC</t>
  </si>
  <si>
    <t>7875544835INTEADSC</t>
  </si>
  <si>
    <t>7877544805FACEBOOK</t>
  </si>
  <si>
    <t>7877544805INTEADSC</t>
  </si>
  <si>
    <t>7877544835CNDNSTPB</t>
  </si>
  <si>
    <t>7877544835INTEADSC</t>
  </si>
  <si>
    <t>7877544835NWYRKTMS</t>
  </si>
  <si>
    <t>7877544835WSJOURNA</t>
  </si>
  <si>
    <t>7878344774BUSTLE</t>
  </si>
  <si>
    <t>7878344774FACEBOOK</t>
  </si>
  <si>
    <t>7878344774INTEADSI</t>
  </si>
  <si>
    <t>7878344774PINTERST</t>
  </si>
  <si>
    <t>7878344774SNAPDGTL</t>
  </si>
  <si>
    <t>7878344774TIKTOKIN</t>
  </si>
  <si>
    <t>7878344805BUSTLE</t>
  </si>
  <si>
    <t>7878344805EBONYCOM</t>
  </si>
  <si>
    <t>7878344805FACEBOOK</t>
  </si>
  <si>
    <t>7878344805HRSTCMMN</t>
  </si>
  <si>
    <t>7878344805INTEADSI</t>
  </si>
  <si>
    <t>7878344805PINTERST</t>
  </si>
  <si>
    <t>7878344805SNAPDGTL</t>
  </si>
  <si>
    <t>7878344805TIKTOKIN</t>
  </si>
  <si>
    <t>7878344835BUSTLE</t>
  </si>
  <si>
    <t>7878344835EBONYCOM</t>
  </si>
  <si>
    <t>7878344835PINTERST</t>
  </si>
  <si>
    <t>7878344835VOXMEDIA</t>
  </si>
  <si>
    <t>7879244774BLCHRPRT</t>
  </si>
  <si>
    <t>7879244774INTEADSC</t>
  </si>
  <si>
    <t>7879244774NWYRKTMS</t>
  </si>
  <si>
    <t>7879244805BLCHRPRT</t>
  </si>
  <si>
    <t>7879244805NWYRKTMS</t>
  </si>
  <si>
    <t>7881144805CNDNSTPB</t>
  </si>
  <si>
    <t>7881144805FACEBOOK</t>
  </si>
  <si>
    <t>7881144805INTEADSC</t>
  </si>
  <si>
    <t>7881144835CNDNSTPB</t>
  </si>
  <si>
    <t>7883844805CNDNSTPB</t>
  </si>
  <si>
    <t>7889444805FACEBOOK</t>
  </si>
  <si>
    <t>7889444805INTEADSC</t>
  </si>
  <si>
    <t>7889444805TIKTOKIN</t>
  </si>
  <si>
    <t>7890744835ADLUDIOI</t>
  </si>
  <si>
    <t>7890744835BUSTLEDG</t>
  </si>
  <si>
    <t>7890744835CNDNSTPB</t>
  </si>
  <si>
    <t>7890744835GARDENDG</t>
  </si>
  <si>
    <t>7890744835HRSTCMMN</t>
  </si>
  <si>
    <t>7890744835HYPEBEAS</t>
  </si>
  <si>
    <t>7890744835KARGO</t>
  </si>
  <si>
    <t>7890744835MRTNMDNT</t>
  </si>
  <si>
    <t>7890744835SPOTFYUS</t>
  </si>
  <si>
    <t>7890744835TEADSINC</t>
  </si>
  <si>
    <t>7890744835WHOWHAT</t>
  </si>
  <si>
    <t>7890744835ZVICELAM</t>
  </si>
  <si>
    <t>7891544835CNDNSTPB</t>
  </si>
  <si>
    <t>7891544835INTEADSC</t>
  </si>
  <si>
    <t>7891544835NYTIMES</t>
  </si>
  <si>
    <t>7891544835TWITTER</t>
  </si>
  <si>
    <t>7896544805CNDNSTPB</t>
  </si>
  <si>
    <t>7896544805INTEADSC</t>
  </si>
  <si>
    <t>7896544835CNDNSTPB</t>
  </si>
  <si>
    <t>7896544835INTEADSC</t>
  </si>
  <si>
    <t>7897244835BBBMNYRK</t>
  </si>
  <si>
    <t>7897444805FACEBOOK</t>
  </si>
  <si>
    <t>7903944866TIKTOKI2</t>
  </si>
  <si>
    <t>7908244866HYPEBEAS</t>
  </si>
  <si>
    <t>7908244866INTEADSI</t>
  </si>
  <si>
    <t>7910044835MERED</t>
  </si>
  <si>
    <t>(blank)</t>
  </si>
  <si>
    <t>Sum of Amount</t>
  </si>
  <si>
    <t>Difference between invoice and buying platform</t>
  </si>
  <si>
    <t>Is discrepancy in line?</t>
  </si>
  <si>
    <t>Have we been paid by the clients?</t>
  </si>
  <si>
    <t>Loc</t>
  </si>
  <si>
    <t>Client Name</t>
  </si>
  <si>
    <t>Product Name</t>
  </si>
  <si>
    <t>Num</t>
  </si>
  <si>
    <t>Inv Date</t>
  </si>
  <si>
    <t>Due Date</t>
  </si>
  <si>
    <t>Estimate</t>
  </si>
  <si>
    <t>Open Amount</t>
  </si>
  <si>
    <t>Current</t>
  </si>
  <si>
    <t>1-30 Days</t>
  </si>
  <si>
    <t>31-60 Days</t>
  </si>
  <si>
    <t>61-90 Days</t>
  </si>
  <si>
    <t>91-120 Days</t>
  </si>
  <si>
    <t>121+ Days</t>
  </si>
  <si>
    <t>250</t>
  </si>
  <si>
    <t>CROSS LINE OF BUSINESS</t>
  </si>
  <si>
    <t>DIGITAL</t>
  </si>
  <si>
    <t>DG10-452217</t>
  </si>
  <si>
    <t>12/04/22</t>
  </si>
  <si>
    <t>FY23 BBB Trust Co-Op</t>
  </si>
  <si>
    <t>OUT OF HOME</t>
  </si>
  <si>
    <t>OH10-452216</t>
  </si>
  <si>
    <t>FY23 LA PERM</t>
  </si>
  <si>
    <t>52202</t>
  </si>
  <si>
    <t>OH11-454111</t>
  </si>
  <si>
    <t>01/05/23</t>
  </si>
  <si>
    <t>DG10-452185</t>
  </si>
  <si>
    <t>DG11-454079</t>
  </si>
  <si>
    <t>LAUREN RALPH LAUREN WHOLESALE</t>
  </si>
  <si>
    <t>DG10-452212</t>
  </si>
  <si>
    <t>DG10-452213</t>
  </si>
  <si>
    <t>AN~RLCH_CN~FY23 LRL Holiday x</t>
  </si>
  <si>
    <t>DG11-454107</t>
  </si>
  <si>
    <t>DG11-454108</t>
  </si>
  <si>
    <t>LAUREN RL</t>
  </si>
  <si>
    <t>DG10-452186</t>
  </si>
  <si>
    <t>AN~RLCH_CN~FY22_FY22 Base LRL</t>
  </si>
  <si>
    <t>DG10-452187</t>
  </si>
  <si>
    <t>DG11-454080</t>
  </si>
  <si>
    <t>DG11-454081</t>
  </si>
  <si>
    <t>DG11-454082</t>
  </si>
  <si>
    <t>AN~RLCH_CN~FY23_LRL Holiday_ES</t>
  </si>
  <si>
    <t>LUXURY</t>
  </si>
  <si>
    <t>CONSUMER MAGS</t>
  </si>
  <si>
    <t>CM10-452188</t>
  </si>
  <si>
    <t>FY23 LUXURY EYEWEAR PRINT</t>
  </si>
  <si>
    <t>22007</t>
  </si>
  <si>
    <t>CM10-452189</t>
  </si>
  <si>
    <t>CM10-452191</t>
  </si>
  <si>
    <t>FY23 OCTOBER PRINT</t>
  </si>
  <si>
    <t>22210</t>
  </si>
  <si>
    <t>CM11-454083</t>
  </si>
  <si>
    <t>FY23 NOVEMBER PRINT</t>
  </si>
  <si>
    <t>22211</t>
  </si>
  <si>
    <t>DG10-452193</t>
  </si>
  <si>
    <t>AN~RLCH_CN~FY23 AirMail_PR~LUX</t>
  </si>
  <si>
    <t>DG10-452194</t>
  </si>
  <si>
    <t>AN~RLCH_CN~FY22_Luxury Fashion</t>
  </si>
  <si>
    <t>DG10-452196</t>
  </si>
  <si>
    <t>DG10-452197</t>
  </si>
  <si>
    <t>AN~RLCH_CN~FY23 Spring Fashion</t>
  </si>
  <si>
    <t>DG11-454085</t>
  </si>
  <si>
    <t>DG11-454086</t>
  </si>
  <si>
    <t>DG11-454087</t>
  </si>
  <si>
    <t>AN~RLCH_CN~FY23 Luxury Holiday</t>
  </si>
  <si>
    <t>78472</t>
  </si>
  <si>
    <t>DG11-454088</t>
  </si>
  <si>
    <t>DG11-454089</t>
  </si>
  <si>
    <t>DG11-454090</t>
  </si>
  <si>
    <t>AN~RLCH_CN~FY23 Lux Hol Acquis</t>
  </si>
  <si>
    <t>79127</t>
  </si>
  <si>
    <t>OH10-452192</t>
  </si>
  <si>
    <t>RL LA IN OCTOBER 2022</t>
  </si>
  <si>
    <t>52207</t>
  </si>
  <si>
    <t>OH11-454084</t>
  </si>
  <si>
    <t>RL LUXURY HOLIDAY 2022</t>
  </si>
  <si>
    <t>52209</t>
  </si>
  <si>
    <t>DG10-452204</t>
  </si>
  <si>
    <t>AN~RLCH_CN~FY23 Mens Dillards</t>
  </si>
  <si>
    <t>DG10-452205</t>
  </si>
  <si>
    <t>AN~RLCH_CN~FY23_Polo Kids x Di</t>
  </si>
  <si>
    <t>DG10-452207</t>
  </si>
  <si>
    <t>DG10-452208</t>
  </si>
  <si>
    <t>DG10-452209</t>
  </si>
  <si>
    <t>AN~RLCH_CN~FY23 Pink Pony_ES~7</t>
  </si>
  <si>
    <t>DG10-452210</t>
  </si>
  <si>
    <t>DG11-454094</t>
  </si>
  <si>
    <t>DG11-454095</t>
  </si>
  <si>
    <t>DG11-454096</t>
  </si>
  <si>
    <t>DG11-454097</t>
  </si>
  <si>
    <t>DG11-454098</t>
  </si>
  <si>
    <t>DG11-454099</t>
  </si>
  <si>
    <t>DG11-454100</t>
  </si>
  <si>
    <t>DG11-454101</t>
  </si>
  <si>
    <t>DG11-454102</t>
  </si>
  <si>
    <t>AN~RLCH_CN~FY23_RL x Fortnite_</t>
  </si>
  <si>
    <t>DG11-454103</t>
  </si>
  <si>
    <t>AN~RLCH_CN~FY23 Polo Holiday C</t>
  </si>
  <si>
    <t>DG11-454104</t>
  </si>
  <si>
    <t>AN~RLCH_CN~FY23_Polo Holiday A</t>
  </si>
  <si>
    <t>79113</t>
  </si>
  <si>
    <t>OH10-452199</t>
  </si>
  <si>
    <t>RALPH LAUREN POLO FALL 2022</t>
  </si>
  <si>
    <t>52208</t>
  </si>
  <si>
    <t>OH10-452200</t>
  </si>
  <si>
    <t>RL PINK PONY 2022/23</t>
  </si>
  <si>
    <t>52304</t>
  </si>
  <si>
    <t>OH11-454091</t>
  </si>
  <si>
    <t>RALPH LAUREN - POLO HOLIDAY 22</t>
  </si>
  <si>
    <t>52204</t>
  </si>
  <si>
    <t>OH11-454092</t>
  </si>
  <si>
    <t>RL POLO FORTNITE 2022</t>
  </si>
  <si>
    <t>52210</t>
  </si>
  <si>
    <t>OH11-454093</t>
  </si>
  <si>
    <t>RL POLO MENS ORIGINAL 22</t>
  </si>
  <si>
    <t>52211</t>
  </si>
  <si>
    <t>POLO RALPH LAUREN WHOLESALE</t>
  </si>
  <si>
    <t>DG10-452214</t>
  </si>
  <si>
    <t>DG11-454109</t>
  </si>
  <si>
    <t>DG11-454110</t>
  </si>
  <si>
    <t>AN~RLCH_CN~FY23_Polo x Dillard</t>
  </si>
  <si>
    <t>79139</t>
  </si>
  <si>
    <t>RALPH LAUREN HOME</t>
  </si>
  <si>
    <t>DG10-452211</t>
  </si>
  <si>
    <t>DG11-454105</t>
  </si>
  <si>
    <t>DG11-454106</t>
  </si>
  <si>
    <t>AN~RLCH_CN~FY23 RL Acq Home Ho</t>
  </si>
  <si>
    <t>79096</t>
  </si>
  <si>
    <t>139</t>
  </si>
  <si>
    <t>06014799077</t>
  </si>
  <si>
    <t>OA invoice DG09-428077 closed</t>
  </si>
  <si>
    <t>12011816023</t>
  </si>
  <si>
    <t>OA invoice closed DG09-451188</t>
  </si>
  <si>
    <t>1212147862</t>
  </si>
  <si>
    <t>B1391-011451-00 F- RALPH LAUREN FY 2023 AGENCY FEE</t>
  </si>
  <si>
    <t>1212148018</t>
  </si>
  <si>
    <t>77016066477</t>
  </si>
  <si>
    <t>Payment OA invoice DG09-451181 dif amount</t>
  </si>
  <si>
    <t>TOTAL</t>
  </si>
  <si>
    <t>2200744682</t>
  </si>
  <si>
    <t>2200744713</t>
  </si>
  <si>
    <t>2221044835</t>
  </si>
  <si>
    <t>2221144866</t>
  </si>
  <si>
    <t>5220244835</t>
  </si>
  <si>
    <t>5220244866</t>
  </si>
  <si>
    <t>5220444866</t>
  </si>
  <si>
    <t>5220744835</t>
  </si>
  <si>
    <t>5220844835</t>
  </si>
  <si>
    <t>5220944866</t>
  </si>
  <si>
    <t>5221044866</t>
  </si>
  <si>
    <t>5221144866</t>
  </si>
  <si>
    <t>5230444835</t>
  </si>
  <si>
    <t>7813544835</t>
  </si>
  <si>
    <t>7813544866</t>
  </si>
  <si>
    <t>7816344621</t>
  </si>
  <si>
    <t>7818544652</t>
  </si>
  <si>
    <t>7818844621</t>
  </si>
  <si>
    <t>7818844682</t>
  </si>
  <si>
    <t>7825444774</t>
  </si>
  <si>
    <t>7825444805</t>
  </si>
  <si>
    <t>7837044743</t>
  </si>
  <si>
    <t>7842944682</t>
  </si>
  <si>
    <t>7843044682</t>
  </si>
  <si>
    <t>7847244866</t>
  </si>
  <si>
    <t>7856344743</t>
  </si>
  <si>
    <t>7856344774</t>
  </si>
  <si>
    <t>7871744743</t>
  </si>
  <si>
    <t>7875544805</t>
  </si>
  <si>
    <t>7875544835</t>
  </si>
  <si>
    <t>7877544805</t>
  </si>
  <si>
    <t>7877544835</t>
  </si>
  <si>
    <t>7878344805</t>
  </si>
  <si>
    <t>7878344835</t>
  </si>
  <si>
    <t>7879244774</t>
  </si>
  <si>
    <t>7881144805</t>
  </si>
  <si>
    <t>7881144835</t>
  </si>
  <si>
    <t>7889444805</t>
  </si>
  <si>
    <t>7890744835</t>
  </si>
  <si>
    <t>7890744866</t>
  </si>
  <si>
    <t>7891544835</t>
  </si>
  <si>
    <t>7896544835</t>
  </si>
  <si>
    <t>7896544866</t>
  </si>
  <si>
    <t>7897244835</t>
  </si>
  <si>
    <t>7897444805</t>
  </si>
  <si>
    <t>7903944866</t>
  </si>
  <si>
    <t>7908244866</t>
  </si>
  <si>
    <t>7909644866</t>
  </si>
  <si>
    <t>7910044835</t>
  </si>
  <si>
    <t>7910044866</t>
  </si>
  <si>
    <t>7910544866</t>
  </si>
  <si>
    <t>7911344866</t>
  </si>
  <si>
    <t>7912744866</t>
  </si>
  <si>
    <t>7913944866</t>
  </si>
  <si>
    <t>Sum of Open Amount</t>
  </si>
  <si>
    <t>Is the invoice in the treasury's queue?</t>
  </si>
  <si>
    <t>Supplier 2</t>
  </si>
  <si>
    <t>Month 2</t>
  </si>
  <si>
    <t>Are you missing an invoice?</t>
  </si>
  <si>
    <t>Discrepancy Details</t>
  </si>
  <si>
    <t>September</t>
  </si>
  <si>
    <t>August</t>
  </si>
  <si>
    <t>January</t>
  </si>
  <si>
    <t>June</t>
  </si>
  <si>
    <t>March</t>
  </si>
  <si>
    <t>April</t>
  </si>
  <si>
    <t>What is the Issue/Next Step?</t>
  </si>
  <si>
    <t>Campaign name</t>
  </si>
  <si>
    <t>Campaign flight start date</t>
  </si>
  <si>
    <t>Campaign flight end date</t>
  </si>
  <si>
    <t>Campaign budget</t>
  </si>
  <si>
    <t>Campaign planned cost</t>
  </si>
  <si>
    <t>Campaign buy total</t>
  </si>
  <si>
    <t>Buy type</t>
  </si>
  <si>
    <t>Site</t>
  </si>
  <si>
    <t>Name</t>
  </si>
  <si>
    <t>Placement ID</t>
  </si>
  <si>
    <t>Start date</t>
  </si>
  <si>
    <t>End date</t>
  </si>
  <si>
    <t>Cost method</t>
  </si>
  <si>
    <t>Cost</t>
  </si>
  <si>
    <t>Rate</t>
  </si>
  <si>
    <t>Units</t>
  </si>
  <si>
    <t>Aug 22 - Planned Payable Cost</t>
  </si>
  <si>
    <t>Aug 22 - Planned Payable Rate</t>
  </si>
  <si>
    <t>Aug 22 - Planned Payable Units</t>
  </si>
  <si>
    <t>Aug 22 - Planned Payable Units %</t>
  </si>
  <si>
    <t>Sep 22 - Planned Payable Cost</t>
  </si>
  <si>
    <t>Sep 22 - Planned Payable Rate</t>
  </si>
  <si>
    <t>Sep 22 - Planned Payable Units</t>
  </si>
  <si>
    <t>Sep 22 - Planned Payable Units %</t>
  </si>
  <si>
    <t>Oct 22 - Planned Payable Cost</t>
  </si>
  <si>
    <t>Oct 22 - Planned Payable Rate</t>
  </si>
  <si>
    <t>Oct 22 - Planned Payable Units</t>
  </si>
  <si>
    <t>Oct 22 - Planned Payable Units %</t>
  </si>
  <si>
    <t>Nov 22 - Planned Payable Cost</t>
  </si>
  <si>
    <t>Nov 22 - Planned Payable Rate</t>
  </si>
  <si>
    <t>Nov 22 - Planned Payable Units</t>
  </si>
  <si>
    <t>Nov 22 - Planned Payable Units %</t>
  </si>
  <si>
    <t>Dec 22 - Planned Payable Cost</t>
  </si>
  <si>
    <t>Dec 22 - Planned Payable Rate</t>
  </si>
  <si>
    <t>Dec 22 - Planned Payable Units</t>
  </si>
  <si>
    <t>Dec 22 - Planned Payable Units %</t>
  </si>
  <si>
    <t>Excluded</t>
  </si>
  <si>
    <t>Company ID</t>
  </si>
  <si>
    <t>Person ID</t>
  </si>
  <si>
    <t>Exported by</t>
  </si>
  <si>
    <t>Exported on</t>
  </si>
  <si>
    <t>Exported from</t>
  </si>
  <si>
    <t>Social</t>
  </si>
  <si>
    <t>META PLATFORMS INC:Facebook Zenith</t>
  </si>
  <si>
    <t>ID~C0001P56_PG~FB/IG Awareness Package Pulse 1 Awareness Polo ID  New York</t>
  </si>
  <si>
    <t>P238PLP</t>
  </si>
  <si>
    <t>CPM</t>
  </si>
  <si>
    <t>No</t>
  </si>
  <si>
    <t>wnash</t>
  </si>
  <si>
    <t>WILLIAM NASH</t>
  </si>
  <si>
    <t>2023-01-02 09:06:33, EST</t>
  </si>
  <si>
    <t>Prisma Media Plan</t>
  </si>
  <si>
    <t>OTHER</t>
  </si>
  <si>
    <t>P238PLQ</t>
  </si>
  <si>
    <t>ID~D000FU53_TC~SOCIAL_IT~SOC_PB~Facebook_OB~AWA_PD~FB/IG Feed + Story Video 1 plus IG explore add on placement_SZ~1X1_DT~CROSS_CT~FB_CS~CSTM SOCIAL_RT~CPM_AD~SS1X1_AS~DCMFB_FM~NAT_DA~PMDF</t>
  </si>
  <si>
    <t>P238PM4</t>
  </si>
  <si>
    <t>ID~D000FU54_TC~SOCIAL_IT~SOC_PB~Facebook_OB~AWA_PD~FB/IG Feed + Story Video 2_SZ~1X1_DT~CROSS_CT~FB_CS~CSTM SOCIAL_RT~CPM_AD~SS1X1_AS~DCMFB_FM~NAT_DA~PMDF</t>
  </si>
  <si>
    <t>P238PM3</t>
  </si>
  <si>
    <t>ID~D000FU55_TC~SOCIAL_IT~SOC_PB~Facebook_OB~AWA_PD~FB/IG Feed + Story Video 3_SZ~1X1_DT~CROSS_CT~FB_CS~CSTM SOCIAL_RT~CPM_AD~SS1X1_AS~DCMFB_FM~NAT_DA~PMDF</t>
  </si>
  <si>
    <t>P238PM2</t>
  </si>
  <si>
    <t>ID~D000FU56_TC~SOCIAL_IT~SOC_PB~Facebook_OB~AWA_PD~FB/IG Feed + Story Video 4_SZ~1X1_DT~CROSS_CT~FB_CS~CSTM SOCIAL_RT~CPM_AD~SS1X1_AS~DCMFB_FM~NAT_DA~PMDF</t>
  </si>
  <si>
    <t>P238PM1</t>
  </si>
  <si>
    <t>ID~D000FU57_TC~SOCIAL_IT~SOC_PB~Facebook_OB~AWA_PD~FB/IG Feed + Story Static Static 1 plus IG explore add on placement_SZ~1X1_DT~CROSS_CT~FB_CS~CSTM SOCIAL_RT~CPM_AD~SS1X1_AS~DCMFB_FM~NAT_DA~PMDF</t>
  </si>
  <si>
    <t>P238PM0</t>
  </si>
  <si>
    <t>ID~D000FU58_TC~SOCIAL_IT~SOC_PB~Facebook_OB~AWA_PD~FB/IG Feed + Story Static Static 2_SZ~1X1_DT~CROSS_CT~FB_CS~CSTM SOCIAL_RT~CPM_AD~SS1X1_AS~DCMFB_FM~NAT_DA~PMDF</t>
  </si>
  <si>
    <t>P238PLZ</t>
  </si>
  <si>
    <t>ID~D000FU59_TC~SOCIAL_IT~SOC_PB~Facebook_OB~AWA_PD~FB/IG Feed + Story Static Static 3_SZ~1X1_DT~CROSS_CT~FB_CS~CSTM SOCIAL_RT~CPM_AD~SS1X1_AS~DCMFB_FM~NAT_DA~PMDF</t>
  </si>
  <si>
    <t>P238PLY</t>
  </si>
  <si>
    <t>ID~D000FU5A_TC~SOCIAL_IT~SOC_PB~Facebook_OB~AWA_PD~FB/IG Feed + Story Static Static 4_SZ~1X1_DT~CROSS_CT~FB_CS~CSTM SOCIAL_RT~CPM_AD~SS1X1_AS~DCMFB_FM~NAT_DA~PMDF</t>
  </si>
  <si>
    <t>P238PLX</t>
  </si>
  <si>
    <t>ID~D000FU5B_TC~SOCIAL_IT~SOC_PB~Facebook_OB~AWA_PD~FB/IG Feed + Story Static Static 5_SZ~1X1_DT~CROSS_CT~FB_CS~CSTM SOCIAL_RT~CPM_AD~SS1X1_AS~DCMFB_FM~NAT_DA~PMDF</t>
  </si>
  <si>
    <t>P238PLW</t>
  </si>
  <si>
    <t>ID~D000FU5C_TC~SOCIAL_IT~SOC_PB~Facebook_OB~AWA_PD~FB/IG Feed + Story Static Static 6_SZ~1X1_DT~CROSS_CT~FB_CS~CSTM SOCIAL_RT~CPM_AD~SS1X1_AS~DCMFB_FM~NAT_DA~PMDF</t>
  </si>
  <si>
    <t>P238PLV</t>
  </si>
  <si>
    <t>ID~D000FU5D_TC~SOCIAL_IT~SOC_PB~Facebook_OB~AWA_PD~FB/IG Feed + Story Static Static 7_SZ~1X1_DT~CROSS_CT~FB_CS~CSTM SOCIAL_RT~CPM_AD~SS1X1_AS~DCMFB_FM~NAT_DA~PMDF</t>
  </si>
  <si>
    <t>P238PLT</t>
  </si>
  <si>
    <t>ID~D000FU5E_TC~SOCIAL_IT~SOC_PB~Facebook_OB~AWA_PD~FB/IG Feed + Story Static Static 8_SZ~1X1_DT~CROSS_CT~FB_CS~CSTM SOCIAL_RT~CPM_AD~SS1X1_AS~DCMFB_FM~NAT_DA~PMDF</t>
  </si>
  <si>
    <t>P238PLS</t>
  </si>
  <si>
    <t>ID~D000FU5F_TC~SOCIAL_IT~SOC_PB~Facebook_OB~AWA_PD~FB/IG Carousel_SZ~1X1_DT~CROSS_CT~FB_CS~CSTM SOCIAL_RT~CPM_AD~SS1X1_AS~DCMFB_FM~NAT_DA~PMDF</t>
  </si>
  <si>
    <t>P238PLR</t>
  </si>
  <si>
    <t>RL__FY23 Polo ID__Brand awareness__8.16-9.24__FY23</t>
  </si>
  <si>
    <t>P23MTC9</t>
  </si>
  <si>
    <t>Flat</t>
  </si>
  <si>
    <t>PNTRST</t>
  </si>
  <si>
    <t>ID~C0001P60_PG~Phase 1 Pinterest Awareness Package  New York</t>
  </si>
  <si>
    <t>P23C91L</t>
  </si>
  <si>
    <t>ID~D000FTY6_TC~SOCIAL_IT~SOC_PB~Pinterest_OB~AWA_PD~Standard Pin Video 1_SZ~1X1_DT~CROSS_CT~VIDPIN_CS~CSTM SOCIAL_RT~CPM_AD~SS1X1_AS~DCM_FM~NAT_DA~PMDP</t>
  </si>
  <si>
    <t>P23C91S</t>
  </si>
  <si>
    <t>ID~D000FTY9_TC~SOCIAL_IT~SOC_PB~Pinterest_OB~AWA_PD~Standard Pin Video 2_SZ~1X1_DT~CROSS_CT~VIDPIN_CS~CSTM SOCIAL_RT~CPM_AD~SS1X1_AS~DCM_FM~NAT_DA~PMDP</t>
  </si>
  <si>
    <t>P23C924</t>
  </si>
  <si>
    <t>ID~D000FTYA_TC~SOCIAL_IT~SOC_PB~Pinterest_OB~AWA_PD~Standard Pin Video 3_SZ~1X1_DT~CROSS_CT~VIDPIN_CS~CSTM SOCIAL_RT~CPM_AD~SS1X1_AS~DCM_FM~NAT_DA~PMDP</t>
  </si>
  <si>
    <t>P23C923</t>
  </si>
  <si>
    <t>ID~D000FTYB_TC~SOCIAL_IT~SOC_PB~Pinterest_OB~AWA_PD~Standard Pin Video 4_SZ~1X1_DT~CROSS_CT~VIDPIN_CS~CSTM SOCIAL_RT~CPM_AD~SS1X1_AS~DCM_FM~NAT_DA~PMDP</t>
  </si>
  <si>
    <t>P23C922</t>
  </si>
  <si>
    <t>ID~D000FTYC_TC~SOCIAL_IT~SOC_PB~Pinterest_OB~AWA_PD~Standard Pin Static 1_SZ~1X1_DT~CROSS_CT~STATPIN_CS~CSTM SOCIAL_RT~CPM_AD~SS1X1_AS~DCM_FM~NAT_DA~PMDP</t>
  </si>
  <si>
    <t>P23C921</t>
  </si>
  <si>
    <t>ID~D000FTYD_TC~SOCIAL_IT~SOC_PB~Pinterest_OB~AWA_PD~Standard Pin Static 2_SZ~1X1_DT~CROSS_CT~STATPIN_CS~CSTM SOCIAL_RT~CPM_AD~SS1X1_AS~DCM_FM~NAT_DA~PMDP</t>
  </si>
  <si>
    <t>P23C920</t>
  </si>
  <si>
    <t>ID~D000FTYE_TC~SOCIAL_IT~SOC_PB~Pinterest_OB~AWA_PD~Standard Pin Static 3_SZ~1X1_DT~CROSS_CT~STATPIN_CS~CSTM SOCIAL_RT~CPM_AD~SS1X1_AS~DCM_FM~NAT_DA~PMDP</t>
  </si>
  <si>
    <t>P23C91Z</t>
  </si>
  <si>
    <t>ID~D000FTYF_TC~SOCIAL_IT~SOC_PB~Pinterest_OB~AWA_PD~Standard Pin Static 4_SZ~1X1_DT~CROSS_CT~STATPIN_CS~CSTM SOCIAL_RT~CPM_AD~SS1X1_AS~DCM_FM~NAT_DA~PMDP</t>
  </si>
  <si>
    <t>P23C91Y</t>
  </si>
  <si>
    <t>ID~D000FTYG_TC~SOCIAL_IT~SOC_PB~Pinterest_OB~AWA_PD~Standard Pin Static 5_SZ~1X1_DT~CROSS_CT~STATPIN_CS~CSTM SOCIAL_RT~CPM_AD~SS1X1_AS~DCM_FM~NAT_DA~PMDP</t>
  </si>
  <si>
    <t>P23C91X</t>
  </si>
  <si>
    <t>ID~D000FTYH_TC~SOCIAL_IT~SOC_PB~Pinterest_OB~AWA_PD~Standard Pin Static 6_SZ~1X1_DT~CROSS_CT~STATPIN_CS~CSTM SOCIAL_RT~CPM_AD~SS1X1_AS~DCM_FM~NAT_DA~PMDP</t>
  </si>
  <si>
    <t>P23C91W</t>
  </si>
  <si>
    <t>ID~D000FTYI_TC~SOCIAL_IT~SOC_PB~Pinterest_OB~AWA_PD~Standard Pin Static 7_SZ~1X1_DT~CROSS_CT~STATPIN_CS~CSTM SOCIAL_RT~CPM_AD~SS1X1_AS~DCM_FM~NAT_DA~PMDP</t>
  </si>
  <si>
    <t>P23C91V</t>
  </si>
  <si>
    <t>ID~D000FTYJ_TC~SOCIAL_IT~SOC_PB~Pinterest_OB~AWA_PD~Standard Pin Static 8_SZ~1X1_DT~CROSS_CT~STATPIN_CS~CSTM SOCIAL_RT~CPM_AD~SS1X1_AS~DCM_FM~NAT_DA~PMDP</t>
  </si>
  <si>
    <t>P23C91T</t>
  </si>
  <si>
    <t>ID~D000FTYK_TC~SOCIAL_IT~SOC_PB~Pinterest_OB~AWA_PD~Pinterest Carousel_SZ~1X1_DT~CROSS_CT~STATPIN_CS~CSTM SOCIAL_RT~CPM_AD~SS1X1_AS~DCM_FM~NAT_DA~PMDP</t>
  </si>
  <si>
    <t>P23C925</t>
  </si>
  <si>
    <t>ID~C0001P63_PG~Phase 1 Pinterest Awareness Package  Los Angeles</t>
  </si>
  <si>
    <t>P23C91M</t>
  </si>
  <si>
    <t>ID~D000FTYN_TC~SOCIAL_IT~SOC_PB~Pinterest_OB~AWA_PD~Standard Pin Video 1_SZ~1X1_DT~CROSS_CT~VIDPIN_CS~CSTM SOCIAL_RT~CPM_AD~SS1X1_AS~DCM_FM~NAT_DA~PMDP</t>
  </si>
  <si>
    <t>P23C929</t>
  </si>
  <si>
    <t>ID~D000FTYO_TC~SOCIAL_IT~SOC_PB~Pinterest_OB~AWA_PD~Standard Pin Video 2_SZ~1X1_DT~CROSS_CT~VIDPIN_CS~CSTM SOCIAL_RT~CPM_AD~SS1X1_AS~DCM_FM~NAT_DA~PMDP</t>
  </si>
  <si>
    <t>P23C928</t>
  </si>
  <si>
    <t>ID~D000FTYP_TC~SOCIAL_IT~SOC_PB~Pinterest_OB~AWA_PD~Standard Pin Video 3_SZ~1X1_DT~CROSS_CT~VIDPIN_CS~CSTM SOCIAL_RT~CPM_AD~SS1X1_AS~DCM_FM~NAT_DA~PMDP</t>
  </si>
  <si>
    <t>P23C927</t>
  </si>
  <si>
    <t>ID~D000FTYQ_TC~SOCIAL_IT~SOC_PB~Pinterest_OB~AWA_PD~Standard Pin Video 4_SZ~1X1_DT~CROSS_CT~VIDPIN_CS~CSTM SOCIAL_RT~CPM_AD~SS1X1_AS~DCM_FM~NAT_DA~PMDP</t>
  </si>
  <si>
    <t>P23C926</t>
  </si>
  <si>
    <t>ID~D000FTYR_TC~SOCIAL_IT~SOC_PB~Pinterest_OB~AWA_PD~Standard Pin Static 1_SZ~1X1_DT~CROSS_CT~STATPIN_CS~CSTM SOCIAL_RT~CPM_AD~SS1X1_AS~DCM_FM~NAT_DA~PMDP</t>
  </si>
  <si>
    <t>P23C92C</t>
  </si>
  <si>
    <t>ID~D000FTYS_TC~SOCIAL_IT~SOC_PB~Pinterest_OB~AWA_PD~Standard Pin Static 2_SZ~1X1_DT~CROSS_CT~STATPIN_CS~CSTM SOCIAL_RT~CPM_AD~SS1X1_AS~DCM_FM~NAT_DA~PMDP</t>
  </si>
  <si>
    <t>P23C92D</t>
  </si>
  <si>
    <t>ID~D000FTYT_TC~SOCIAL_IT~SOC_PB~Pinterest_OB~AWA_PD~Standard Pin Static 3_SZ~1X1_DT~CROSS_CT~STATPIN_CS~CSTM SOCIAL_RT~CPM_AD~SS1X1_AS~DCM_FM~NAT_DA~PMDP</t>
  </si>
  <si>
    <t>P23C92F</t>
  </si>
  <si>
    <t>ID~D000FTYU_TC~SOCIAL_IT~SOC_PB~Pinterest_OB~AWA_PD~Standard Pin Static 4_SZ~1X1_DT~CROSS_CT~STATPIN_CS~CSTM SOCIAL_RT~CPM_AD~SS1X1_AS~DCM_FM~NAT_DA~PMDP</t>
  </si>
  <si>
    <t>P23C92G</t>
  </si>
  <si>
    <t>ID~D000FTYV_TC~SOCIAL_IT~SOC_PB~Pinterest_OB~AWA_PD~Standard Pin Static 5_SZ~1X1_DT~CROSS_CT~STATPIN_CS~CSTM SOCIAL_RT~CPM_AD~SS1X1_AS~DCM_FM~NAT_DA~PMDP</t>
  </si>
  <si>
    <t>P23C92J</t>
  </si>
  <si>
    <t>ID~D000FTYW_TC~SOCIAL_IT~SOC_PB~Pinterest_OB~AWA_PD~Standard Pin Static 6_SZ~1X1_DT~CROSS_CT~STATPIN_CS~CSTM SOCIAL_RT~CPM_AD~SS1X1_AS~DCM_FM~NAT_DA~PMDP</t>
  </si>
  <si>
    <t>P23C92L</t>
  </si>
  <si>
    <t>ID~D000FTYX_TC~SOCIAL_IT~SOC_PB~Pinterest_OB~AWA_PD~Standard Pin Static 7_SZ~1X1_DT~CROSS_CT~STATPIN_CS~CSTM SOCIAL_RT~CPM_AD~SS1X1_AS~DCM_FM~NAT_DA~PMDP</t>
  </si>
  <si>
    <t>P23C92B</t>
  </si>
  <si>
    <t>ID~D000FTYY_TC~SOCIAL_IT~SOC_PB~Pinterest_OB~AWA_PD~Standard Pin Static 8_SZ~1X1_DT~CROSS_CT~STATPIN_CS~CSTM SOCIAL_RT~CPM_AD~SS1X1_AS~DCM_FM~NAT_DA~PMDP</t>
  </si>
  <si>
    <t>P23C92K</t>
  </si>
  <si>
    <t>ID~D000FTYZ_TC~SOCIAL_IT~SOC_PB~Pinterest_OB~AWA_PD~Pinterest Carousel_SZ~1X1_DT~CROSS_CT~STATPIN_CS~CSTM SOCIAL_RT~CPM_AD~SS1X1_AS~DCM_FM~NAT_DA~PMDP</t>
  </si>
  <si>
    <t>P23C92H</t>
  </si>
  <si>
    <t>ID~C0001P64_PG~Phase 1 Pinterest Awareness Package  Chicago</t>
  </si>
  <si>
    <t>P23C91N</t>
  </si>
  <si>
    <t>ID~D000FTZ4_TC~SOCIAL_IT~SOC_PB~Pinterest_OB~AWA_PD~Standard Pin Video 1_SZ~1X1_DT~CROSS_CT~VIDPIN_CS~CSTM SOCIAL_RT~CPM_AD~SS1X1_AS~DCM_FM~NAT_DA~PMDP</t>
  </si>
  <si>
    <t>P23C92N</t>
  </si>
  <si>
    <t>ID~D000FTZ5_TC~SOCIAL_IT~SOC_PB~Pinterest_OB~AWA_PD~Standard Pin Video 2_SZ~1X1_DT~CROSS_CT~VIDPIN_CS~CSTM SOCIAL_RT~CPM_AD~SS1X1_AS~DCM_FM~NAT_DA~PMDP</t>
  </si>
  <si>
    <t>P23C92P</t>
  </si>
  <si>
    <t>ID~D000FTZ6_TC~SOCIAL_IT~SOC_PB~Pinterest_OB~AWA_PD~Standard Pin Video 3_SZ~1X1_DT~CROSS_CT~VIDPIN_CS~CSTM SOCIAL_RT~CPM_AD~SS1X1_AS~DCM_FM~NAT_DA~PMDP</t>
  </si>
  <si>
    <t>P23C92Q</t>
  </si>
  <si>
    <t>ID~D000FTZ7_TC~SOCIAL_IT~SOC_PB~Pinterest_OB~AWA_PD~Standard Pin Video 4_SZ~1X1_DT~CROSS_CT~VIDPIN_CS~CSTM SOCIAL_RT~CPM_AD~SS1X1_AS~DCM_FM~NAT_DA~PMDP</t>
  </si>
  <si>
    <t>P23C92R</t>
  </si>
  <si>
    <t>ID~D000FTZ8_TC~SOCIAL_IT~SOC_PB~Pinterest_OB~AWA_PD~Standard Pin Static 1_SZ~1X1_DT~CROSS_CT~STATPIN_CS~CSTM SOCIAL_RT~CPM_AD~SS1X1_AS~DCM_FM~NAT_DA~PMDP</t>
  </si>
  <si>
    <t>P23C92V</t>
  </si>
  <si>
    <t>ID~D000FTZ9_TC~SOCIAL_IT~SOC_PB~Pinterest_OB~AWA_PD~Standard Pin Static 2_SZ~1X1_DT~CROSS_CT~STATPIN_CS~CSTM SOCIAL_RT~CPM_AD~SS1X1_AS~DCM_FM~NAT_DA~PMDP</t>
  </si>
  <si>
    <t>P23C92S</t>
  </si>
  <si>
    <t>ID~D000FTZA_TC~SOCIAL_IT~SOC_PB~Pinterest_OB~AWA_PD~Standard Pin Static 3_SZ~1X1_DT~CROSS_CT~STATPIN_CS~CSTM SOCIAL_RT~CPM_AD~SS1X1_AS~DCM_FM~NAT_DA~PMDP</t>
  </si>
  <si>
    <t>P23C92M</t>
  </si>
  <si>
    <t>ID~D000FTZB_TC~SOCIAL_IT~SOC_PB~Pinterest_OB~AWA_PD~Standard Pin Static 4_SZ~1X1_DT~CROSS_CT~STATPIN_CS~CSTM SOCIAL_RT~CPM_AD~SS1X1_AS~DCM_FM~NAT_DA~PMDP</t>
  </si>
  <si>
    <t>P23C92T</t>
  </si>
  <si>
    <t>ID~D000FTZC_TC~SOCIAL_IT~SOC_PB~Pinterest_OB~AWA_PD~Standard Pin Static 5_SZ~1X1_DT~CROSS_CT~STATPIN_CS~CSTM SOCIAL_RT~CPM_AD~SS1X1_AS~DCM_FM~NAT_DA~PMDP</t>
  </si>
  <si>
    <t>P23C92W</t>
  </si>
  <si>
    <t>ID~D000FTZD_TC~SOCIAL_IT~SOC_PB~Pinterest_OB~AWA_PD~Standard Pin Static 6_SZ~1X1_DT~CROSS_CT~STATPIN_CS~CSTM SOCIAL_RT~CPM_AD~SS1X1_AS~DCM_FM~NAT_DA~PMDP</t>
  </si>
  <si>
    <t>P23C92X</t>
  </si>
  <si>
    <t>ID~D000FTZE_TC~SOCIAL_IT~SOC_PB~Pinterest_OB~AWA_PD~Standard Pin Static 7_SZ~1X1_DT~CROSS_CT~STATPIN_CS~CSTM SOCIAL_RT~CPM_AD~SS1X1_AS~DCM_FM~NAT_DA~PMDP</t>
  </si>
  <si>
    <t>P23C92Y</t>
  </si>
  <si>
    <t>ID~D000FTZF_TC~SOCIAL_IT~SOC_PB~Pinterest_OB~AWA_PD~Standard Pin Static 8_SZ~1X1_DT~CROSS_CT~STATPIN_CS~CSTM SOCIAL_RT~CPM_AD~SS1X1_AS~DCM_FM~NAT_DA~PMDP</t>
  </si>
  <si>
    <t>P23C92Z</t>
  </si>
  <si>
    <t>ID~D000FTZG_TC~SOCIAL_IT~SOC_PB~Pinterest_OB~AWA_PD~Pinterest Carousel_SZ~1X1_DT~CROSS_CT~STATPIN_CS~CSTM SOCIAL_RT~CPM_AD~SS1X1_AS~DCM_FM~NAT_DA~PMDP</t>
  </si>
  <si>
    <t>P23C930</t>
  </si>
  <si>
    <t>ID~C0001P65_PG~Phase 2 Pinterest Site Traffic Package  New York</t>
  </si>
  <si>
    <t>P23C91P</t>
  </si>
  <si>
    <t>CPC</t>
  </si>
  <si>
    <t>ID~D000FTZN_TC~SOCIAL_IT~SOC_PB~Pinterest_OB~TRAFFIC_PD~Standard Pin Video 1_SZ~1X1_DT~CROSS_CT~VIDPIN_CS~CSTM SOCIAL_RT~CPC_AD~SS1X1_AS~DCM_FM~NAT_DA~PMDP</t>
  </si>
  <si>
    <t>P23C932</t>
  </si>
  <si>
    <t>ID~D000FTZO_TC~SOCIAL_IT~SOC_PB~Pinterest_OB~TRAFFIC_PD~Standard Pin Video 2_SZ~1X1_DT~CROSS_CT~VIDPIN_CS~CSTM SOCIAL_RT~CPC_AD~SS1X1_AS~DCM_FM~NAT_DA~PMDP</t>
  </si>
  <si>
    <t>P23C933</t>
  </si>
  <si>
    <t>ID~D000FTZR_TC~SOCIAL_IT~SOC_PB~Pinterest_OB~TRAFFIC_PD~Standard Pin Static 1_SZ~1X1_DT~CROSS_CT~STATPIN_CS~CSTM SOCIAL_RT~CPC_AD~SS1X1_AS~DCM_FM~NAT_DA~PMDP</t>
  </si>
  <si>
    <t>P23C936</t>
  </si>
  <si>
    <t>ID~D000FTZS_TC~SOCIAL_IT~SOC_PB~Pinterest_OB~TRAFFIC_PD~Standard Pin Static 2_SZ~1X1_DT~CROSS_CT~STATPIN_CS~CSTM SOCIAL_RT~CPC_AD~SS1X1_AS~DCM_FM~NAT_DA~PMDP</t>
  </si>
  <si>
    <t>P23C937</t>
  </si>
  <si>
    <t>ID~D000FTZT_TC~SOCIAL_IT~SOC_PB~Pinterest_OB~TRAFFIC_PD~Standard Pin Static 3_SZ~1X1_DT~CROSS_CT~STATPIN_CS~CSTM SOCIAL_RT~CPC_AD~SS1X1_AS~DCM_FM~NAT_DA~PMDP</t>
  </si>
  <si>
    <t>P23C938</t>
  </si>
  <si>
    <t>ID~D000FTZU_TC~SOCIAL_IT~SOC_PB~Pinterest_OB~TRAFFIC_PD~Standard Pin Static 4_SZ~1X1_DT~CROSS_CT~STATPIN_CS~CSTM SOCIAL_RT~CPC_AD~SS1X1_AS~DCM_FM~NAT_DA~PMDP</t>
  </si>
  <si>
    <t>P23C93B</t>
  </si>
  <si>
    <t>ID~D000FTZV_TC~SOCIAL_IT~SOC_PB~Pinterest_OB~TRAFFIC_PD~Standard Pin Static 5_SZ~1X1_DT~CROSS_CT~STATPIN_CS~CSTM SOCIAL_RT~CPC_AD~SS1X1_AS~DCM_FM~NAT_DA~PMDP</t>
  </si>
  <si>
    <t>P23C93F</t>
  </si>
  <si>
    <t>ID~D000FTZW_TC~SOCIAL_IT~SOC_PB~Pinterest_OB~TRAFFIC_PD~Standard Pin Static 6_SZ~1X1_DT~CROSS_CT~STATPIN_CS~CSTM SOCIAL_RT~CPC_AD~SS1X1_AS~DCM_FM~NAT_DA~PMDP</t>
  </si>
  <si>
    <t>P23C93C</t>
  </si>
  <si>
    <t>ID~D000FTZZ_TC~SOCIAL_IT~SOC_PB~Pinterest_OB~TRAFFIC_PD~Pinterest Carousel_SZ~1X1_DT~CROSS_CT~STATPIN_CS~CSTM SOCIAL_RT~CPC_AD~SS1X1_AS~DCM_FM~NAT_DA~PMDP</t>
  </si>
  <si>
    <t>P23C931</t>
  </si>
  <si>
    <t>ID~C0001P66_PG~Phase 2 Pinterest Site Traffic Package  Chicago</t>
  </si>
  <si>
    <t>P23C91Q</t>
  </si>
  <si>
    <t>ID~D000FU05_TC~SOCIAL_IT~SOC_PB~Pinterest_OB~TRAFFIC_PD~Standard Pin Video 1_SZ~1X1_DT~CROSS_CT~VIDPIN_CS~CSTM SOCIAL_RT~CPC_AD~SS1X1_AS~DCM_FM~NAT_DA~PMDP</t>
  </si>
  <si>
    <t>P23C93G</t>
  </si>
  <si>
    <t>ID~D000FU06_TC~SOCIAL_IT~SOC_PB~Pinterest_OB~TRAFFIC_PD~Standard Pin Video 2_SZ~1X1_DT~CROSS_CT~VIDPIN_CS~CSTM SOCIAL_RT~CPC_AD~SS1X1_AS~DCM_FM~NAT_DA~PMDP</t>
  </si>
  <si>
    <t>P23C93H</t>
  </si>
  <si>
    <t>ID~D000FU09_TC~SOCIAL_IT~SOC_PB~Pinterest_OB~TRAFFIC_PD~Standard Pin Static 1_SZ~1X1_DT~CROSS_CT~STATPIN_CS~CSTM SOCIAL_RT~CPC_AD~SS1X1_AS~DCM_FM~NAT_DA~PMDP</t>
  </si>
  <si>
    <t>P23C93L</t>
  </si>
  <si>
    <t>ID~D000FU0A_TC~SOCIAL_IT~SOC_PB~Pinterest_OB~TRAFFIC_PD~Standard Pin Static 2_SZ~1X1_DT~CROSS_CT~STATPIN_CS~CSTM SOCIAL_RT~CPC_AD~SS1X1_AS~DCM_FM~NAT_DA~PMDP</t>
  </si>
  <si>
    <t>P23C93M</t>
  </si>
  <si>
    <t>ID~D000FU0B_TC~SOCIAL_IT~SOC_PB~Pinterest_OB~TRAFFIC_PD~Standard Pin Static 3_SZ~1X1_DT~CROSS_CT~STATPIN_CS~CSTM SOCIAL_RT~CPC_AD~SS1X1_AS~DCM_FM~NAT_DA~PMDP</t>
  </si>
  <si>
    <t>P23C93V</t>
  </si>
  <si>
    <t>ID~D000FU0C_TC~SOCIAL_IT~SOC_PB~Pinterest_OB~TRAFFIC_PD~Standard Pin Static 4_SZ~1X1_DT~CROSS_CT~STATPIN_CS~CSTM SOCIAL_RT~CPC_AD~SS1X1_AS~DCM_FM~NAT_DA~PMDP</t>
  </si>
  <si>
    <t>P23C93T</t>
  </si>
  <si>
    <t>ID~D000FU0D_TC~SOCIAL_IT~SOC_PB~Pinterest_OB~TRAFFIC_PD~Standard Pin Static 5_SZ~1X1_DT~CROSS_CT~STATPIN_CS~CSTM SOCIAL_RT~CPC_AD~SS1X1_AS~DCM_FM~NAT_DA~PMDP</t>
  </si>
  <si>
    <t>P23C93N</t>
  </si>
  <si>
    <t>ID~D000FU0E_TC~SOCIAL_IT~SOC_PB~Pinterest_OB~TRAFFIC_PD~Standard Pin Static 6_SZ~1X1_DT~CROSS_CT~STATPIN_CS~CSTM SOCIAL_RT~CPC_AD~SS1X1_AS~DCM_FM~NAT_DA~PMDP</t>
  </si>
  <si>
    <t>P23C93P</t>
  </si>
  <si>
    <t>ID~D000FU0H_TC~SOCIAL_IT~SOC_PB~Pinterest_OB~TRAFFIC_PD~Pinterest Carousel_SZ~1X1_DT~CROSS_CT~STATPIN_CS~CSTM SOCIAL_RT~CPC_AD~SS1X1_AS~DCM_FM~NAT_DA~PMDP</t>
  </si>
  <si>
    <t>P23C93S</t>
  </si>
  <si>
    <t>ID~C0001P67_PG~Phase 2 Pinterest Site Traffic Package  Los Angeles</t>
  </si>
  <si>
    <t>P23C91R</t>
  </si>
  <si>
    <t>ID~D000FU0I_TC~SOCIAL_IT~SOC_PB~Pinterest_OB~TRAFFIC_PD~Standard Pin Video 1_SZ~1X1_DT~CROSS_CT~VIDPIN_CS~CSTM SOCIAL_RT~CPC_AD~SS1X1_AS~DCM_FM~NAT_DA~PMDP</t>
  </si>
  <si>
    <t>P23C93X</t>
  </si>
  <si>
    <t>ID~D000FU0J_TC~SOCIAL_IT~SOC_PB~Pinterest_OB~TRAFFIC_PD~Standard Pin Video 2_SZ~1X1_DT~CROSS_CT~VIDPIN_CS~CSTM SOCIAL_RT~CPC_AD~SS1X1_AS~DCM_FM~NAT_DA~PMDP</t>
  </si>
  <si>
    <t>P23C93Y</t>
  </si>
  <si>
    <t>ID~D000FU0M_TC~SOCIAL_IT~SOC_PB~Pinterest_OB~TRAFFIC_PD~Standard Pin Static 1_SZ~1X1_DT~CROSS_CT~STATPIN_CS~CSTM SOCIAL_RT~CPC_AD~SS1X1_AS~DCM_FM~NAT_DA~PMDP</t>
  </si>
  <si>
    <t>P23C941</t>
  </si>
  <si>
    <t>ID~D000FU0N_TC~SOCIAL_IT~SOC_PB~Pinterest_OB~TRAFFIC_PD~Standard Pin Static 2_SZ~1X1_DT~CROSS_CT~STATPIN_CS~CSTM SOCIAL_RT~CPC_AD~SS1X1_AS~DCM_FM~NAT_DA~PMDP</t>
  </si>
  <si>
    <t>P23C942</t>
  </si>
  <si>
    <t>ID~D000FU0O_TC~SOCIAL_IT~SOC_PB~Pinterest_OB~TRAFFIC_PD~Standard Pin Static 3_SZ~1X1_DT~CROSS_CT~STATPIN_CS~CSTM SOCIAL_RT~CPC_AD~SS1X1_AS~DCM_FM~NAT_DA~PMDP</t>
  </si>
  <si>
    <t>P23C943</t>
  </si>
  <si>
    <t>ID~D000FU0P_TC~SOCIAL_IT~SOC_PB~Pinterest_OB~TRAFFIC_PD~Standard Pin Static 4_SZ~1X1_DT~CROSS_CT~STATPIN_CS~CSTM SOCIAL_RT~CPC_AD~SS1X1_AS~DCM_FM~NAT_DA~PMDP</t>
  </si>
  <si>
    <t>P23C944</t>
  </si>
  <si>
    <t>ID~D000FU0Q_TC~SOCIAL_IT~SOC_PB~Pinterest_OB~TRAFFIC_PD~Standard Pin Static 5_SZ~1X1_DT~CROSS_CT~STATPIN_CS~CSTM SOCIAL_RT~CPC_AD~SS1X1_AS~DCM_FM~NAT_DA~PMDP</t>
  </si>
  <si>
    <t>P23C945</t>
  </si>
  <si>
    <t>ID~D000FU0R_TC~SOCIAL_IT~SOC_PB~Pinterest_OB~TRAFFIC_PD~Standard Pin Static 6_SZ~1X1_DT~CROSS_CT~STATPIN_CS~CSTM SOCIAL_RT~CPC_AD~SS1X1_AS~DCM_FM~NAT_DA~PMDP</t>
  </si>
  <si>
    <t>P23C93W</t>
  </si>
  <si>
    <t>ID~D000FU0U_TC~SOCIAL_IT~SOC_PB~Pinterest_OB~TRAFFIC_PD~Pinterest Carousel_SZ~1X1_DT~CROSS_CT~STATPIN_CS~CSTM SOCIAL_RT~CPC_AD~SS1X1_AS~DCM_FM~NAT_DA~PMDP</t>
  </si>
  <si>
    <t>P23C948</t>
  </si>
  <si>
    <t>SNAP</t>
  </si>
  <si>
    <t>ID~C0001P68_PG~Phase 1 Snapchat Awareness Package  New York</t>
  </si>
  <si>
    <t>P238NKF</t>
  </si>
  <si>
    <t>ID~D000FU0W_TC~SOCIAL_IT~SOC_PB~Snapchat_OB~AWA_PD~Snap Ad Video 1_SZ~1X1_DT~CROSS_CT~SNAPAD_CS~CSTM SOCIAL_RT~CPM_AD~SS1X1_AS~DCM_FM~NAT_DA~PMDS</t>
  </si>
  <si>
    <t>P238NP6</t>
  </si>
  <si>
    <t>ID~D000FU10_TC~SOCIAL_IT~SOC_PB~Snapchat_OB~AWA_PD~Snap Ad Video 2_SZ~1X1_DT~CROSS_CT~SNAPAD_CS~CSTM SOCIAL_RT~CPM_AD~SS1X1_AS~DCM_FM~NAT_DA~PMDS</t>
  </si>
  <si>
    <t>P238NP7</t>
  </si>
  <si>
    <t>ID~D000FU11_TC~SOCIAL_IT~SOC_PB~Snapchat_OB~AWA_PD~Snap Ad Video 3_SZ~1X1_DT~CROSS_CT~SNAPAD_CS~CSTM SOCIAL_RT~CPM_AD~SS1X1_AS~DCM_FM~NAT_DA~PMDS</t>
  </si>
  <si>
    <t>P238NP8</t>
  </si>
  <si>
    <t>ID~D000FU12_TC~SOCIAL_IT~SOC_PB~Snapchat_OB~AWA_PD~Snap Ad Video 4_SZ~1X1_DT~CROSS_CT~SNAPAD_CS~CSTM SOCIAL_RT~CPM_AD~SS1X1_AS~DCM_FM~NAT_DA~PMDS</t>
  </si>
  <si>
    <t>P238NP9</t>
  </si>
  <si>
    <t>ID~D000FU13_TC~SOCIAL_IT~SOC_PB~Snapchat_OB~AWA_PD~Snap Ad Static 1_SZ~1X1_DT~CROSS_CT~SNAPAD_CS~CSTM SOCIAL_RT~CPM_AD~SS1X1_AS~DCM_FM~NAT_DA~PMDS</t>
  </si>
  <si>
    <t>P238NPB</t>
  </si>
  <si>
    <t>ID~D000FU14_TC~SOCIAL_IT~SOC_PB~Snapchat_OB~AWA_PD~Snap Ad Static 2_SZ~1X1_DT~CROSS_CT~SNAPAD_CS~CSTM SOCIAL_RT~CPM_AD~SS1X1_AS~DCM_FM~NAT_DA~PMDS</t>
  </si>
  <si>
    <t>P238NPC</t>
  </si>
  <si>
    <t>ID~D000FU15_TC~SOCIAL_IT~SOC_PB~Snapchat_OB~AWA_PD~Snap Ad Static 3_SZ~1X1_DT~CROSS_CT~SNAPAD_CS~CSTM SOCIAL_RT~CPM_AD~SS1X1_AS~DCM_FM~NAT_DA~PMDS</t>
  </si>
  <si>
    <t>P238NPD</t>
  </si>
  <si>
    <t>ID~D000FU16_TC~SOCIAL_IT~SOC_PB~Snapchat_OB~AWA_PD~Snap Ad Static 4_SZ~1X1_DT~CROSS_CT~SNAPAD_CS~CSTM SOCIAL_RT~CPM_AD~SS1X1_AS~DCM_FM~NAT_DA~PMDS</t>
  </si>
  <si>
    <t>P238NPN</t>
  </si>
  <si>
    <t>ID~D000FU17_TC~SOCIAL_IT~SOC_PB~Snapchat_OB~AWA_PD~Snap Ad Static 5_SZ~1X1_DT~CROSS_CT~SNAPAD_CS~CSTM SOCIAL_RT~CPM_AD~SS1X1_AS~DCM_FM~NAT_DA~PMDS</t>
  </si>
  <si>
    <t>P238NPP</t>
  </si>
  <si>
    <t>ID~D000FU18_TC~SOCIAL_IT~SOC_PB~Snapchat_OB~AWA_PD~Snap Ad Static 6_SZ~1X1_DT~CROSS_CT~SNAPAD_CS~CSTM SOCIAL_RT~CPM_AD~SS1X1_AS~DCM_FM~NAT_DA~PMDS</t>
  </si>
  <si>
    <t>P238NPM</t>
  </si>
  <si>
    <t>ID~D000FU19_TC~SOCIAL_IT~SOC_PB~Snapchat_OB~AWA_PD~Snap Ad Static 7_SZ~1X1_DT~CROSS_CT~SNAPAD_CS~CSTM SOCIAL_RT~CPM_AD~SS1X1_AS~DCM_FM~NAT_DA~PMDS</t>
  </si>
  <si>
    <t>P238NPL</t>
  </si>
  <si>
    <t>ID~D000FU1A_TC~SOCIAL_IT~SOC_PB~Snapchat_OB~AWA_PD~Snap Ad Static 8_SZ~1X1_DT~CROSS_CT~SNAPAD_CS~CSTM SOCIAL_RT~CPM_AD~SS1X1_AS~DCM_FM~NAT_DA~PMDS</t>
  </si>
  <si>
    <t>P238NPK</t>
  </si>
  <si>
    <t>ID~D000FU1B_TC~SOCIAL_IT~SOC_PB~Snapchat_OB~AWA_PD~Snap Commercial Video 1_SZ~1X1_DT~CROSS_CT~SNAPCO_CS~CSTM SOCIAL_RT~CPM_AD~SS1X1_AS~DCM_FM~NAT_DA~PMDS</t>
  </si>
  <si>
    <t>P238NPJ</t>
  </si>
  <si>
    <t>ID~D000FU1C_TC~SOCIAL_IT~SOC_PB~Snapchat_OB~AWA_PD~Snap Commercial Video 2_SZ~1X1_DT~CROSS_CT~SNAPCO_CS~CSTM SOCIAL_RT~CPM_AD~SS1X1_AS~DCM_FM~NAT_DA~PMDS</t>
  </si>
  <si>
    <t>P238NPH</t>
  </si>
  <si>
    <t>ID~D000FU1D_TC~SOCIAL_IT~SOC_PB~Snapchat_OB~AWA_PD~Snap Commercial Video 3_SZ~1X1_DT~CROSS_CT~SNAPCO_CS~CSTM SOCIAL_RT~CPM_AD~SS1X1_AS~DCM_FM~NAT_DA~PMDS</t>
  </si>
  <si>
    <t>P238NPG</t>
  </si>
  <si>
    <t>ID~D000FU1E_TC~SOCIAL_IT~SOC_PB~Snapchat_OB~AWA_PD~Snap Commercial Video 4_SZ~1X1_DT~CROSS_CT~SNAPCO_CS~CSTM SOCIAL_RT~CPM_AD~SS1X1_AS~DCM_FM~NAT_DA~PMDS</t>
  </si>
  <si>
    <t>P238NPF</t>
  </si>
  <si>
    <t>ID~C0001P69_PG~Phase 1 Snapchat Awareness Package  Los Angeles</t>
  </si>
  <si>
    <t>P238NKG</t>
  </si>
  <si>
    <t>ID~D000FU1F_TC~SOCIAL_IT~SOC_PB~Snapchat_OB~AWA_PD~Snap Ad Video 1_SZ~1X1_DT~CROSS_CT~SNAPAD_CS~CSTM SOCIAL_RT~CPM_AD~SS1X1_AS~DCM_FM~NAT_DA~PMDS</t>
  </si>
  <si>
    <t>P238NQ5</t>
  </si>
  <si>
    <t>ID~D000FU1G_TC~SOCIAL_IT~SOC_PB~Snapchat_OB~AWA_PD~Snap Ad Video 2_SZ~1X1_DT~CROSS_CT~SNAPAD_CS~CSTM SOCIAL_RT~CPM_AD~SS1X1_AS~DCM_FM~NAT_DA~PMDS</t>
  </si>
  <si>
    <t>P238NQ4</t>
  </si>
  <si>
    <t>ID~D000FU1H_TC~SOCIAL_IT~SOC_PB~Snapchat_OB~AWA_PD~Snap Ad Video 3_SZ~1X1_DT~CROSS_CT~SNAPAD_CS~CSTM SOCIAL_RT~CPM_AD~SS1X1_AS~DCM_FM~NAT_DA~PMDS</t>
  </si>
  <si>
    <t>P238NQ3</t>
  </si>
  <si>
    <t>ID~D000FU1I_TC~SOCIAL_IT~SOC_PB~Snapchat_OB~AWA_PD~Snap Ad Video 4_SZ~1X1_DT~CROSS_CT~SNAPAD_CS~CSTM SOCIAL_RT~CPM_AD~SS1X1_AS~DCM_FM~NAT_DA~PMDS</t>
  </si>
  <si>
    <t>P238NQ2</t>
  </si>
  <si>
    <t>ID~D000FU1J_TC~SOCIAL_IT~SOC_PB~Snapchat_OB~AWA_PD~Snap Ad Static 1_SZ~1X1_DT~CROSS_CT~SNAPAD_CS~CSTM SOCIAL_RT~CPM_AD~SS1X1_AS~DCM_FM~NAT_DA~PMDS</t>
  </si>
  <si>
    <t>P238NQ1</t>
  </si>
  <si>
    <t>ID~D000FU1K_TC~SOCIAL_IT~SOC_PB~Snapchat_OB~AWA_PD~Snap Ad Static 2_SZ~1X1_DT~CROSS_CT~SNAPAD_CS~CSTM SOCIAL_RT~CPM_AD~SS1X1_AS~DCM_FM~NAT_DA~PMDS</t>
  </si>
  <si>
    <t>P238NQ0</t>
  </si>
  <si>
    <t>ID~D000FU1L_TC~SOCIAL_IT~SOC_PB~Snapchat_OB~AWA_PD~Snap Ad Static 3_SZ~1X1_DT~CROSS_CT~SNAPAD_CS~CSTM SOCIAL_RT~CPM_AD~SS1X1_AS~DCM_FM~NAT_DA~PMDS</t>
  </si>
  <si>
    <t>P238NPR</t>
  </si>
  <si>
    <t>ID~D000FU1M_TC~SOCIAL_IT~SOC_PB~Snapchat_OB~AWA_PD~Snap Ad Static 4_SZ~1X1_DT~CROSS_CT~SNAPAD_CS~CSTM SOCIAL_RT~CPM_AD~SS1X1_AS~DCM_FM~NAT_DA~PMDS</t>
  </si>
  <si>
    <t>P238NQ6</t>
  </si>
  <si>
    <t>ID~D000FU1N_TC~SOCIAL_IT~SOC_PB~Snapchat_OB~AWA_PD~Snap Ad Static 5_SZ~1X1_DT~CROSS_CT~SNAPAD_CS~CSTM SOCIAL_RT~CPM_AD~SS1X1_AS~DCM_FM~NAT_DA~PMDS</t>
  </si>
  <si>
    <t>P238NPY</t>
  </si>
  <si>
    <t>ID~D000FU1O_TC~SOCIAL_IT~SOC_PB~Snapchat_OB~AWA_PD~Snap Ad Static 6_SZ~1X1_DT~CROSS_CT~SNAPAD_CS~CSTM SOCIAL_RT~CPM_AD~SS1X1_AS~DCM_FM~NAT_DA~PMDS</t>
  </si>
  <si>
    <t>P238NPX</t>
  </si>
  <si>
    <t>ID~D000FU1P_TC~SOCIAL_IT~SOC_PB~Snapchat_OB~AWA_PD~Snap Ad Static 7_SZ~1X1_DT~CROSS_CT~SNAPAD_CS~CSTM SOCIAL_RT~CPM_AD~SS1X1_AS~DCM_FM~NAT_DA~PMDS</t>
  </si>
  <si>
    <t>P238NPZ</t>
  </si>
  <si>
    <t>ID~D000FU1Q_TC~SOCIAL_IT~SOC_PB~Snapchat_OB~AWA_PD~Snap Ad Static 8_SZ~1X1_DT~CROSS_CT~SNAPAD_CS~CSTM SOCIAL_RT~CPM_AD~SS1X1_AS~DCM_FM~NAT_DA~PMDS</t>
  </si>
  <si>
    <t>P238NPW</t>
  </si>
  <si>
    <t>ID~D000FU1R_TC~SOCIAL_IT~SOC_PB~Snapchat_OB~AWA_PD~Snap Commercial Video 1_SZ~1X1_DT~CROSS_CT~SNAPCO_CS~CSTM SOCIAL_RT~CPM_AD~SS1X1_AS~DCM_FM~NAT_DA~PMDS</t>
  </si>
  <si>
    <t>P238NPV</t>
  </si>
  <si>
    <t>ID~D000FU1S_TC~SOCIAL_IT~SOC_PB~Snapchat_OB~AWA_PD~Snap Commercial Video 2_SZ~1X1_DT~CROSS_CT~SNAPCO_CS~CSTM SOCIAL_RT~CPM_AD~SS1X1_AS~DCM_FM~NAT_DA~PMDS</t>
  </si>
  <si>
    <t>P238NPT</t>
  </si>
  <si>
    <t>ID~D000FU1T_TC~SOCIAL_IT~SOC_PB~Snapchat_OB~AWA_PD~Snap Commercial Video 3_SZ~1X1_DT~CROSS_CT~SNAPCO_CS~CSTM SOCIAL_RT~CPM_AD~SS1X1_AS~DCM_FM~NAT_DA~PMDS</t>
  </si>
  <si>
    <t>P238NPQ</t>
  </si>
  <si>
    <t>ID~D000FU1U_TC~SOCIAL_IT~SOC_PB~Snapchat_OB~AWA_PD~Snap Commercial Video 4_SZ~1X1_DT~CROSS_CT~SNAPCO_CS~CSTM SOCIAL_RT~CPM_AD~SS1X1_AS~DCM_FM~NAT_DA~PMDS</t>
  </si>
  <si>
    <t>P238NPS</t>
  </si>
  <si>
    <t>ID~C0001P6A_PG~Phase 1 Snapchat Awareness Package Chicago</t>
  </si>
  <si>
    <t>P238NKH</t>
  </si>
  <si>
    <t>ID~D000FU1V_TC~SOCIAL_IT~SOC_PB~Snapchat_OB~AWA_PD~Snap Ad Video 1_SZ~1X1_DT~CROSS_CT~SNAPAD_CS~CSTM SOCIAL_RT~CPM_AD~SS1X1_AS~DCM_FM~NAT_DA~PMDS</t>
  </si>
  <si>
    <t>P238NQ8</t>
  </si>
  <si>
    <t>ID~D000FU1W_TC~SOCIAL_IT~SOC_PB~Snapchat_OB~AWA_PD~Snap Ad Video 2_SZ~1X1_DT~CROSS_CT~SNAPAD_CS~CSTM SOCIAL_RT~CPM_AD~SS1X1_AS~DCM_FM~NAT_DA~PMDS</t>
  </si>
  <si>
    <t>P238NQ9</t>
  </si>
  <si>
    <t>ID~D000FU1X_TC~SOCIAL_IT~SOC_PB~Snapchat_OB~AWA_PD~Snap Ad Video 3_SZ~1X1_DT~CROSS_CT~SNAPAD_CS~CSTM SOCIAL_RT~CPM_AD~SS1X1_AS~DCM_FM~NAT_DA~PMDS</t>
  </si>
  <si>
    <t>P238NQB</t>
  </si>
  <si>
    <t>ID~D000FU1Y_TC~SOCIAL_IT~SOC_PB~Snapchat_OB~AWA_PD~Snap Ad Video 4_SZ~1X1_DT~CROSS_CT~SNAPAD_CS~CSTM SOCIAL_RT~CPM_AD~SS1X1_AS~DCM_FM~NAT_DA~PMDS</t>
  </si>
  <si>
    <t>P238NQC</t>
  </si>
  <si>
    <t>ID~D000FU1Z_TC~SOCIAL_IT~SOC_PB~Snapchat_OB~AWA_PD~Snap Ad Static 1_SZ~1X1_DT~CROSS_CT~SNAPAD_CS~CSTM SOCIAL_RT~CPM_AD~SS1X1_AS~DCM_FM~NAT_DA~PMDS</t>
  </si>
  <si>
    <t>P238NQD</t>
  </si>
  <si>
    <t>ID~D000FU20_TC~SOCIAL_IT~SOC_PB~Snapchat_OB~AWA_PD~Snap Ad Static 2_SZ~1X1_DT~CROSS_CT~SNAPAD_CS~CSTM SOCIAL_RT~CPM_AD~SS1X1_AS~DCM_FM~NAT_DA~PMDS</t>
  </si>
  <si>
    <t>P238NQ7</t>
  </si>
  <si>
    <t>ID~D000FU21_TC~SOCIAL_IT~SOC_PB~Snapchat_OB~AWA_PD~Snap Ad Static 3_SZ~1X1_DT~CROSS_CT~SNAPAD_CS~CSTM SOCIAL_RT~CPM_AD~SS1X1_AS~DCM_FM~NAT_DA~PMDS</t>
  </si>
  <si>
    <t>P238NQF</t>
  </si>
  <si>
    <t>ID~D000FU22_TC~SOCIAL_IT~SOC_PB~Snapchat_OB~AWA_PD~Snap Ad Static 4_SZ~1X1_DT~CROSS_CT~SNAPAD_CS~CSTM SOCIAL_RT~CPM_AD~SS1X1_AS~DCM_FM~NAT_DA~PMDS</t>
  </si>
  <si>
    <t>P238NQG</t>
  </si>
  <si>
    <t>ID~D000FU23_TC~SOCIAL_IT~SOC_PB~Snapchat_OB~AWA_PD~Snap Ad Static 5_SZ~1X1_DT~CROSS_CT~SNAPAD_CS~CSTM SOCIAL_RT~CPM_AD~SS1X1_AS~DCM_FM~NAT_DA~PMDS</t>
  </si>
  <si>
    <t>P238NQJ</t>
  </si>
  <si>
    <t>ID~D000FU24_TC~SOCIAL_IT~SOC_PB~Snapchat_OB~AWA_PD~Snap Ad Static 6_SZ~1X1_DT~CROSS_CT~SNAPAD_CS~CSTM SOCIAL_RT~CPM_AD~SS1X1_AS~DCM_FM~NAT_DA~PMDS</t>
  </si>
  <si>
    <t>P238NQP</t>
  </si>
  <si>
    <t>ID~D000FU25_TC~SOCIAL_IT~SOC_PB~Snapchat_OB~AWA_PD~Snap Ad Static 7_SZ~1X1_DT~CROSS_CT~SNAPAD_CS~CSTM SOCIAL_RT~CPM_AD~SS1X1_AS~DCM_FM~NAT_DA~PMDS</t>
  </si>
  <si>
    <t>P238NQQ</t>
  </si>
  <si>
    <t>ID~D000FU26_TC~SOCIAL_IT~SOC_PB~Snapchat_OB~AWA_PD~Snap Ad Static 8_SZ~1X1_DT~CROSS_CT~SNAPAD_CS~CSTM SOCIAL_RT~CPM_AD~SS1X1_AS~DCM_FM~NAT_DA~PMDS</t>
  </si>
  <si>
    <t>P238NQH</t>
  </si>
  <si>
    <t>ID~D000FU27_TC~SOCIAL_IT~SOC_PB~Snapchat_OB~AWA_PD~Snap Commercial Video 1_SZ~1X1_DT~CROSS_CT~SNAPCO_CS~CSTM SOCIAL_RT~CPM_AD~SS1X1_AS~DCM_FM~NAT_DA~PMDS</t>
  </si>
  <si>
    <t>P238NQK</t>
  </si>
  <si>
    <t>ID~D000FU28_TC~SOCIAL_IT~SOC_PB~Snapchat_OB~AWA_PD~Snap Commercial Video 2_SZ~1X1_DT~CROSS_CT~SNAPCO_CS~CSTM SOCIAL_RT~CPM_AD~SS1X1_AS~DCM_FM~NAT_DA~PMDS</t>
  </si>
  <si>
    <t>P238NQL</t>
  </si>
  <si>
    <t>ID~D000FU29_TC~SOCIAL_IT~SOC_PB~Snapchat_OB~AWA_PD~Snap Commercial Video 3_SZ~1X1_DT~CROSS_CT~SNAPCO_CS~CSTM SOCIAL_RT~CPM_AD~SS1X1_AS~DCM_FM~NAT_DA~PMDS</t>
  </si>
  <si>
    <t>P238NQM</t>
  </si>
  <si>
    <t>ID~D000FU2A_TC~SOCIAL_IT~SOC_PB~Snapchat_OB~AWA_PD~Snap Commercial Video 4_SZ~1X1_DT~CROSS_CT~SNAPCO_CS~CSTM SOCIAL_RT~CPM_AD~SS1X1_AS~DCM_FM~NAT_DA~PMDS</t>
  </si>
  <si>
    <t>P238NQN</t>
  </si>
  <si>
    <t>ID~C0001P6B_PG~Phase 2 Snapchat Site Traffic Package  New York</t>
  </si>
  <si>
    <t>P238NKJ</t>
  </si>
  <si>
    <t>ID~D000FU2B_TC~SOCIAL_IT~SOC_PB~Snapchat_OB~TRAFFIC_PD~Snap Ad Video 1_SZ~1X1_DT~CROSS_CT~SNAPAD_CS~CSTM SOCIAL_RT~CPC_AD~SS1X1_AS~DCM_FM~NAT_DA~PMDS</t>
  </si>
  <si>
    <t>P238NQV</t>
  </si>
  <si>
    <t>ID~D000FU2C_TC~SOCIAL_IT~SOC_PB~Snapchat_OB~TRAFFIC_PD~Snap Ad Video 2_SZ~1X1_DT~CROSS_CT~SNAPAD_CS~CSTM SOCIAL_RT~CPC_AD~SS1X1_AS~DCM_FM~NAT_DA~PMDS</t>
  </si>
  <si>
    <t>P238NR3</t>
  </si>
  <si>
    <t>ID~D000FU2C_TC~SOCIAL_IT~SOC_PB~Snapchat_OB~TRAFFIC_PD~Snap Ad Video 3_SZ~1X1_DT~CROSS_CT~SNAPAD_CS~CSTM SOCIAL_RT~CPC_AD~SS1X1_AS~DCM_FM~NAT_DA~PMDS</t>
  </si>
  <si>
    <t>P24JX4F</t>
  </si>
  <si>
    <t>ID~D000FU2D_TC~SOCIAL_IT~SOC_PB~Snapchat_OB~TRAFFIC_PD~Snap Commercial Video 1_SZ~1X1_DT~CROSS_CT~SNAPAD_CS~CSTM SOCIAL_RT~CPC_AD~SS1X1_AS~DCM_FM~NAT_DA~PMDS</t>
  </si>
  <si>
    <t>P238NQS</t>
  </si>
  <si>
    <t>ID~D000FU2D_TC~SOCIAL_IT~SOC_PB~Snapchat_OB~TRAFFIC_PD~Snap Commercial Video 2_SZ~1X1_DT~CROSS_CT~SNAPAD_CS~CSTM SOCIAL_RT~CPC_AD~SS1X1_AS~DCM_FM~NAT_DA~PMDS</t>
  </si>
  <si>
    <t>P24JX4G</t>
  </si>
  <si>
    <t>ID~D000FU2E_TC~SOCIAL_IT~SOC_PB~Snapchat_OB~TRAFFIC_PD~Snap Commercial Video 3_SZ~1X1_DT~CROSS_CT~SNAPAD_CS~CSTM SOCIAL_RT~CPC_AD~SS1X1_AS~DCM_FM~NAT_DA~PMDS</t>
  </si>
  <si>
    <t>P238NR7</t>
  </si>
  <si>
    <t>ID~D000FU2F_TC~SOCIAL_IT~SOC_PB~Snapchat_OB~TRAFFIC_PD~Snap Ad Static 1_SZ~1X1_DT~CROSS_CT~SNAPAD_CS~CSTM SOCIAL_RT~CPC_AD~SS1X1_AS~DCM_FM~NAT_DA~PMDS</t>
  </si>
  <si>
    <t>P238NR6</t>
  </si>
  <si>
    <t>ID~D000FU2G_TC~SOCIAL_IT~SOC_PB~Snapchat_OB~TRAFFIC_PD~Snap Ad Static 2_SZ~1X1_DT~CROSS_CT~SNAPAD_CS~CSTM SOCIAL_RT~CPC_AD~SS1X1_AS~DCM_FM~NAT_DA~PMDS</t>
  </si>
  <si>
    <t>P238NR1</t>
  </si>
  <si>
    <t>ID~D000FU2H_TC~SOCIAL_IT~SOC_PB~Snapchat_OB~TRAFFIC_PD~Snap Ad Static 3_SZ~1X1_DT~CROSS_CT~SNAPAD_CS~CSTM SOCIAL_RT~CPC_AD~SS1X1_AS~DCM_FM~NAT_DA~PMDS</t>
  </si>
  <si>
    <t>P238NR0</t>
  </si>
  <si>
    <t>ID~D000FU2I_TC~SOCIAL_IT~SOC_PB~Snapchat_OB~TRAFFIC_PD~Snap Ad Static 4_SZ~1X1_DT~CROSS_CT~SNAPAD_CS~CSTM SOCIAL_RT~CPC_AD~SS1X1_AS~DCM_FM~NAT_DA~PMDS</t>
  </si>
  <si>
    <t>P238NQZ</t>
  </si>
  <si>
    <t>ID~C0001P6E_PG~Phase 2 Snapchat Site Traffic Package  Los Angeles</t>
  </si>
  <si>
    <t>P238NKK</t>
  </si>
  <si>
    <t>ID~D000FU2R_TC~SOCIAL_IT~SOC_PB~Snapchat_OB~TRAFFIC_PD~Snap Ad Video 1_SZ~1X1_DT~CROSS_CT~SNAPAD_CS~CSTM SOCIAL_RT~CPC_AD~SS1X1_AS~DCM_FM~NAT_DA~PMDS</t>
  </si>
  <si>
    <t>P238NR9</t>
  </si>
  <si>
    <t>ID~D000FU2S_TC~SOCIAL_IT~SOC_PB~Snapchat_OB~TRAFFIC_PD~Snap Ad Video 2_SZ~1X1_DT~CROSS_CT~SNAPAD_CS~CSTM SOCIAL_RT~CPC_AD~SS1X1_AS~DCM_FM~NAT_DA~PMDS</t>
  </si>
  <si>
    <t>P238NRB</t>
  </si>
  <si>
    <t>ID~D000FU2T_TC~SOCIAL_IT~SOC_PB~Snapchat_OB~TRAFFIC_PD~Snap Ad Video 3_SZ~1X1_DT~CROSS_CT~SNAPAD_CS~CSTM SOCIAL_RT~CPC_AD~SS1X1_AS~DCM_FM~NAT_DA~PMDS</t>
  </si>
  <si>
    <t>P238NRC</t>
  </si>
  <si>
    <t>ID~D000FU2U_TC~SOCIAL_IT~SOC_PB~Snapchat_OB~TRAFFIC_PD~Snap Commercial  Video 1_SZ~1X1_DT~CROSS_CT~SNAPAD_CS~CSTM SOCIAL_RT~CPC_AD~SS1X1_AS~DCM_FM~NAT_DA~PMDS</t>
  </si>
  <si>
    <t>P238NRD</t>
  </si>
  <si>
    <t>ID~D000FU2U_TC~SOCIAL_IT~SOC_PB~Snapchat_OB~TRAFFIC_PD~Snap Commercial  Video 2_SZ~1X1_DT~CROSS_CT~SNAPAD_CS~CSTM SOCIAL_RT~CPC_AD~SS1X1_AS~DCM_FM~NAT_DA~PMDS</t>
  </si>
  <si>
    <t>P24JX8K</t>
  </si>
  <si>
    <t>ID~D000FU2U_TC~SOCIAL_IT~SOC_PB~Snapchat_OB~TRAFFIC_PD~Snap Commercial  Video 3_SZ~1X1_DT~CROSS_CT~SNAPAD_CS~CSTM SOCIAL_RT~CPC_AD~SS1X1_AS~DCM_FM~NAT_DA~PMDS</t>
  </si>
  <si>
    <t>P24JX8L</t>
  </si>
  <si>
    <t>ID~D000FU2V_TC~SOCIAL_IT~SOC_PB~Snapchat_OB~TRAFFIC_PD~Snap Ad Static 1_SZ~1X1_DT~CROSS_CT~SNAPAD_CS~CSTM SOCIAL_RT~CPC_AD~SS1X1_AS~DCM_FM~NAT_DA~PMDS</t>
  </si>
  <si>
    <t>P238NRF</t>
  </si>
  <si>
    <t>ID~D000FU2W_TC~SOCIAL_IT~SOC_PB~Snapchat_OB~TRAFFIC_PD~Snap Ad Static 2_SZ~1X1_DT~CROSS_CT~SNAPAD_CS~CSTM SOCIAL_RT~CPC_AD~SS1X1_AS~DCM_FM~NAT_DA~PMDS</t>
  </si>
  <si>
    <t>P238NRG</t>
  </si>
  <si>
    <t>ID~D000FU2X_TC~SOCIAL_IT~SOC_PB~Snapchat_OB~TRAFFIC_PD~Snap Ad Static 3_SZ~1X1_DT~CROSS_CT~SNAPAD_CS~CSTM SOCIAL_RT~CPC_AD~SS1X1_AS~DCM_FM~NAT_DA~PMDS</t>
  </si>
  <si>
    <t>P238NRH</t>
  </si>
  <si>
    <t>ID~D000FU2Y_TC~SOCIAL_IT~SOC_PB~Snapchat_OB~TRAFFIC_PD~Snap Ad Static 4_SZ~1X1_DT~CROSS_CT~SNAPAD_CS~CSTM SOCIAL_RT~CPC_AD~SS1X1_AS~DCM_FM~NAT_DA~PMDS</t>
  </si>
  <si>
    <t>P238NRJ</t>
  </si>
  <si>
    <t>ID~C0001P6H_PG~Phase 2 Snapchat Site Traffic Package Chicago</t>
  </si>
  <si>
    <t>P238NKL</t>
  </si>
  <si>
    <t>ID~D000FU38_TC~SOCIAL_IT~SOC_PB~Snapchat_OB~TRAFFIC_PD~Snap Ad Video 1_SZ~1X1_DT~CROSS_CT~SNAPAD_CS~CSTM SOCIAL_RT~CPC_AD~SS1X1_AS~DCM_FM~NAT_DA~PMDS</t>
  </si>
  <si>
    <t>P238NS8</t>
  </si>
  <si>
    <t>ID~D000FU39_TC~SOCIAL_IT~SOC_PB~Snapchat_OB~TRAFFIC_PD~Snap Ad Video 2_SZ~1X1_DT~CROSS_CT~SNAPAD_CS~CSTM SOCIAL_RT~CPC_AD~SS1X1_AS~DCM_FM~NAT_DA~PMDS</t>
  </si>
  <si>
    <t>P238NS6</t>
  </si>
  <si>
    <t>ID~D000FU3A_TC~SOCIAL_IT~SOC_PB~Snapchat_OB~TRAFFIC_PD~Snap Ad Video 3_SZ~1X1_DT~CROSS_CT~SNAPAD_CS~CSTM SOCIAL_RT~CPC_AD~SS1X1_AS~DCM_FM~NAT_DA~PMDS</t>
  </si>
  <si>
    <t>P238NS5</t>
  </si>
  <si>
    <t>ID~D000FU3B_TC~SOCIAL_IT~SOC_PB~Snapchat_OB~TRAFFIC_PD~Snap Commercial Video 1_SZ~1X1_DT~CROSS_CT~SNAPAD_CS~CSTM SOCIAL_RT~CPC_AD~SS1X1_AS~DCM_FM~NAT_DA~PMDS</t>
  </si>
  <si>
    <t>P238NS4</t>
  </si>
  <si>
    <t>ID~D000FU3B_TC~SOCIAL_IT~SOC_PB~Snapchat_OB~TRAFFIC_PD~Snap Commercial Video 2_SZ~1X1_DT~CROSS_CT~SNAPAD_CS~CSTM SOCIAL_RT~CPC_AD~SS1X1_AS~DCM_FM~NAT_DA~PMDS</t>
  </si>
  <si>
    <t>P24JXDW</t>
  </si>
  <si>
    <t>ID~D000FU3B_TC~SOCIAL_IT~SOC_PB~Snapchat_OB~TRAFFIC_PD~Snap Commercial Video 3_SZ~1X1_DT~CROSS_CT~SNAPAD_CS~CSTM SOCIAL_RT~CPC_AD~SS1X1_AS~DCM_FM~NAT_DA~PMDS</t>
  </si>
  <si>
    <t>P24JXDQ</t>
  </si>
  <si>
    <t>ID~D000FU3C_TC~SOCIAL_IT~SOC_PB~Snapchat_OB~TRAFFIC_PD~Snap Ad Static 1_SZ~1X1_DT~CROSS_CT~SNAPAD_CS~CSTM SOCIAL_RT~CPC_AD~SS1X1_AS~DCM_FM~NAT_DA~PMDS</t>
  </si>
  <si>
    <t>P238NS3</t>
  </si>
  <si>
    <t>ID~D000FU3D_TC~SOCIAL_IT~SOC_PB~Snapchat_OB~TRAFFIC_PD~Snap Ad Static 2_SZ~1X1_DT~CROSS_CT~SNAPAD_CS~CSTM SOCIAL_RT~CPC_AD~SS1X1_AS~DCM_FM~NAT_DA~PMDS</t>
  </si>
  <si>
    <t>P238NS2</t>
  </si>
  <si>
    <t>ID~D000FU3E_TC~SOCIAL_IT~SOC_PB~Snapchat_OB~TRAFFIC_PD~Snap Ad Static 3_SZ~1X1_DT~CROSS_CT~SNAPAD_CS~CSTM SOCIAL_RT~CPC_AD~SS1X1_AS~DCM_FM~NAT_DA~PMDS</t>
  </si>
  <si>
    <t>P238NS1</t>
  </si>
  <si>
    <t>ID~D000FU3F_TC~SOCIAL_IT~SOC_PB~Snapchat_OB~TRAFFIC_PD~Snap Ad Static 4_SZ~1X1_DT~CROSS_CT~SNAPAD_CS~CSTM SOCIAL_RT~CPC_AD~SS1X1_AS~DCM_FM~NAT_DA~PMDS</t>
  </si>
  <si>
    <t>P238NS0</t>
  </si>
  <si>
    <t>Display</t>
  </si>
  <si>
    <t>VOX</t>
  </si>
  <si>
    <t>ID~C0001P6O_PG~The Cut First Look Takeover</t>
  </si>
  <si>
    <t>P238B8F</t>
  </si>
  <si>
    <t>ID~D000FU4B_TC~VID_IT~DIR_PB~Vox Media_OB~AWA_PD~Prelude 1_SZ~1X1_DT~DT_CT~INSTRM_CS~CSTM_RT~FLAT_AD~SS1X1_AS~DCM_FM~VID_DA~DRCT</t>
  </si>
  <si>
    <t>P238B8L</t>
  </si>
  <si>
    <t>ID~D000FU4C_TC~VID_IT~DIR_PB~Vox Media_OB~AWA_PD~Prelude 2_SZ~1X1_DT~DT_CT~INSTRM_CS~CSTM_RT~FLAT_AD~SS1X1_AS~DCM_FM~VID_DA~DRCT</t>
  </si>
  <si>
    <t>P23KT1X</t>
  </si>
  <si>
    <t>ID~D000FU4J_TC~VID_IT~DIR_PB~Vox Media_OB~AWA_PD~Athena 1_SZ~1X1_DT~CROSS_CT~INSTRM_CS~CSTM_RT~FLAT_AD~SS1X1_AS~DCM_FM~VID_DA~DRCT</t>
  </si>
  <si>
    <t>P238B8M</t>
  </si>
  <si>
    <t>ID~D000FU4K_TC~VID_IT~DIR_PB~Vox Media_OB~AWA_PD~Athena 2_SZ~1X1_DT~CROSS_CT~INSTRM_CS~CSTM_RT~FLAT_AD~SS1X1_AS~DCM_FM~VID_DA~DRCT</t>
  </si>
  <si>
    <t>P23KT1Y</t>
  </si>
  <si>
    <t>ID~D000FU4M_TC~DISPLAY_IT~DIR_PB~Vox Media_OB~AWA_PD~Billboard_SZ~970X250_DT~DT_CT~BAN_CS~970X250_RT~FLAT_AD~AS_AS~DCM_FM~BAN_DA~DRCT</t>
  </si>
  <si>
    <t>P238B8N</t>
  </si>
  <si>
    <t>ID~D000FU4N_TC~DISPLAY_IT~DIR_PB~Vox Media_OB~AWA_PD~Half Page_SZ~300X600_DT~CROSS_CT~BAN_CS~300X600_RT~FLAT_AD~AS_AS~DCM_FM~BAN_DA~DRCT</t>
  </si>
  <si>
    <t>P238B8P</t>
  </si>
  <si>
    <t>ID~D000FU4O_TC~DISPLAY_IT~DIR_PB~Vox Media_OB~AWA_PD~Mobile Rectangle_SZ~300X250_DT~MOB_CT~BAN_CS~300X250_RT~FLAT_AD~AS_AS~DCM_FM~BAN_DA~DRCT</t>
  </si>
  <si>
    <t>P238B8Q</t>
  </si>
  <si>
    <t>ID~C0001P6S_PG~The Cut First Look Takeover</t>
  </si>
  <si>
    <t>P238B8G</t>
  </si>
  <si>
    <t>ID~D000FU4X_TC~DISPLAY_IT~DIR_PB~Vox Media_OB~AWA_PD~Mobile Rectangle_SZ~300X250_DT~MOB_CT~BAN_CS~300X250_RT~FLAT_AD~AS_AS~DCM_FM~BAN_DA~DRCT</t>
  </si>
  <si>
    <t>P238B8V</t>
  </si>
  <si>
    <t>ID~D000FU4Y_TC~DISPLAY_IT~DIR_PB~Vox Media_OB~AWA_PD~Half Page_SZ~300X600_DT~CROSS_CT~BAN_CS~300X600_RT~FLAT_AD~AS_AS~DCM_FM~BAN_DA~DRCT</t>
  </si>
  <si>
    <t>P238B8T</t>
  </si>
  <si>
    <t>ID~D000FU4Z_TC~DISPLAY_IT~DIR_PB~Vox Media_OB~AWA_PD~Billboard_SZ~970X250_DT~DT_CT~BAN_CS~970X250_RT~FLAT_AD~AS_AS~DCM_FM~BAN_DA~DRCT</t>
  </si>
  <si>
    <t>P238B8W</t>
  </si>
  <si>
    <t>ID~D000FU50_TC~VID_IT~DIR_PB~Vox Media_OB~AWA_PD~Athena 1_SZ~1X1_DT~CROSS_CT~INSTRM_CS~CSTM_RT~FLAT_AD~SS1X1_AS~DCM_FM~VID_DA~DRCT</t>
  </si>
  <si>
    <t>P238B8R</t>
  </si>
  <si>
    <t>ID~D000FU51_TC~VID_IT~DIR_PB~Vox Media_OB~AWA_PD~Prelude 1_SZ~1X1_DT~DT_CT~INSTRM_CS~CSTM_RT~FLAT_AD~SS1X1_AS~DCM_FM~VID_DA~DRCT</t>
  </si>
  <si>
    <t>P238B8S</t>
  </si>
  <si>
    <t>ID~D000FU52_TC~VID_IT~DIR_PB~Vox Media_OB~AWA_PD~Prelude 2_SZ~1X1_DT~DT_CT~INSTRM_CS~CSTM_RT~FLAT_AD~SS1X1_AS~DCM_FM~VID_DA~DRCT</t>
  </si>
  <si>
    <t>P23KT1V</t>
  </si>
  <si>
    <t>ID~D000FU5A_TC~VID_IT~DIR_PB~Vox Media_OB~AWA_PD~Athena 2_SZ~1X1_DT~CROSS_CT~INSTRM_CS~CSTM_RT~FLAT_AD~SS1X1_AS~DCM_FM~VID_DA~DRCT</t>
  </si>
  <si>
    <t>P23KT1T</t>
  </si>
  <si>
    <t>ID~C0001P6T_PG~FB/IG Awareness Package Pulse 1 Awareness Polo ID  Los Angeles</t>
  </si>
  <si>
    <t>P238PM5</t>
  </si>
  <si>
    <t>P238PM6</t>
  </si>
  <si>
    <t>ID~D000FU5G_TC~SOCIAL_IT~SOC_PB~Facebook_OB~AWA_PD~FB/IG Feed + Story Video 1 plus IG explore add on placement_SZ~1X1_DT~CROSS_CT~FB_CS~CSTM SOCIAL_RT~CPM_AD~SS1X1_AS~DCMFB_FM~NAT_DA~PMDF</t>
  </si>
  <si>
    <t>P238PML</t>
  </si>
  <si>
    <t>ID~D000FU5H_TC~SOCIAL_IT~SOC_PB~Facebook_OB~AWA_PD~FB/IG Feed + Story Video 2_SZ~1X1_DT~CROSS_CT~FB_CS~CSTM SOCIAL_RT~CPM_AD~SS1X1_AS~DCMFB_FM~NAT_DA~PMDF</t>
  </si>
  <si>
    <t>P238PMK</t>
  </si>
  <si>
    <t>ID~D000FU5I_TC~SOCIAL_IT~SOC_PB~Facebook_OB~AWA_PD~FB/IG Feed + Story Video 3_SZ~1X1_DT~CROSS_CT~FB_CS~CSTM SOCIAL_RT~CPM_AD~SS1X1_AS~DCMFB_FM~NAT_DA~PMDF</t>
  </si>
  <si>
    <t>P238PMJ</t>
  </si>
  <si>
    <t>ID~D000FU5J_TC~SOCIAL_IT~SOC_PB~Facebook_OB~AWA_PD~FB/IG Feed + Story Video 4_SZ~1X1_DT~CROSS_CT~FB_CS~CSTM SOCIAL_RT~CPM_AD~SS1X1_AS~DCMFB_FM~NAT_DA~PMDF</t>
  </si>
  <si>
    <t>P238PMH</t>
  </si>
  <si>
    <t>ID~D000FU5K_TC~SOCIAL_IT~SOC_PB~Facebook_OB~AWA_PD~FB/IG Feed + Story Static Static 1 plus IG explore add on placement_SZ~1X1_DT~CROSS_CT~FB_CS~CSTM SOCIAL_RT~CPM_AD~SS1X1_AS~DCMFB_FM~NAT_DA~PMDF</t>
  </si>
  <si>
    <t>P238PMG</t>
  </si>
  <si>
    <t>ID~D000FU5L_TC~SOCIAL_IT~SOC_PB~Facebook_OB~AWA_PD~FB/IG Feed + Story Static Static 2_SZ~1X1_DT~CROSS_CT~FB_CS~CSTM SOCIAL_RT~CPM_AD~SS1X1_AS~DCMFB_FM~NAT_DA~PMDF</t>
  </si>
  <si>
    <t>P238PMF</t>
  </si>
  <si>
    <t>ID~D000FU5M_TC~SOCIAL_IT~SOC_PB~Facebook_OB~AWA_PD~FB/IG Feed + Story Static Static 3_SZ~1X1_DT~CROSS_CT~FB_CS~CSTM SOCIAL_RT~CPM_AD~SS1X1_AS~DCMFB_FM~NAT_DA~PMDF</t>
  </si>
  <si>
    <t>P238PMD</t>
  </si>
  <si>
    <t>ID~D000FU5N_TC~SOCIAL_IT~SOC_PB~Facebook_OB~AWA_PD~FB/IG Feed + Story Static Static 4_SZ~1X1_DT~CROSS_CT~FB_CS~CSTM SOCIAL_RT~CPM_AD~SS1X1_AS~DCMFB_FM~NAT_DA~PMDF</t>
  </si>
  <si>
    <t>P238PMC</t>
  </si>
  <si>
    <t>ID~D000FU5O_TC~SOCIAL_IT~SOC_PB~Facebook_OB~AWA_PD~FB/IG Feed + Story Static Static 5_SZ~1X1_DT~CROSS_CT~FB_CS~CSTM SOCIAL_RT~CPM_AD~SS1X1_AS~DCMFB_FM~NAT_DA~PMDF</t>
  </si>
  <si>
    <t>P238PMB</t>
  </si>
  <si>
    <t>ID~D000FU5P_TC~SOCIAL_IT~SOC_PB~Facebook_OB~AWA_PD~FB/IG Feed + Story Static Static 6_SZ~1X1_DT~CROSS_CT~FB_CS~CSTM SOCIAL_RT~CPM_AD~SS1X1_AS~DCMFB_FM~NAT_DA~PMDF</t>
  </si>
  <si>
    <t>P238PM9</t>
  </si>
  <si>
    <t>ID~D000FU5Q_TC~SOCIAL_IT~SOC_PB~Facebook_OB~AWA_PD~FB/IG Feed + Story Static Static 7_SZ~1X1_DT~CROSS_CT~FB_CS~CSTM SOCIAL_RT~CPM_AD~SS1X1_AS~DCMFB_FM~NAT_DA~PMDF</t>
  </si>
  <si>
    <t>P238PM7</t>
  </si>
  <si>
    <t>ID~D000FU5R_TC~SOCIAL_IT~SOC_PB~Facebook_OB~AWA_PD~FB/IG Feed + Story Static Static 8_SZ~1X1_DT~CROSS_CT~FB_CS~CSTM SOCIAL_RT~CPM_AD~SS1X1_AS~DCMFB_FM~NAT_DA~PMDF</t>
  </si>
  <si>
    <t>P238PM8</t>
  </si>
  <si>
    <t>ID~D000FU5S_TC~SOCIAL_IT~SOC_PB~Facebook_OB~AWA_PD~FB/IG Carousel_SZ~1X1_DT~CROSS_CT~FB_CS~CSTM SOCIAL_RT~CPM_AD~SS1X1_AS~DCMFB_FM~NAT_DA~PMDF</t>
  </si>
  <si>
    <t>P238PMM</t>
  </si>
  <si>
    <t>P23MTJ5</t>
  </si>
  <si>
    <t>ID~C0001P6U_PG~FB/IG Awareness Package Pulse 1 Awareness Polo ID  Chicago</t>
  </si>
  <si>
    <t>P238PMN</t>
  </si>
  <si>
    <t>P238PMP</t>
  </si>
  <si>
    <t>ID~D000FU5T_TC~SOCIAL_IT~SOC_PB~Facebook_OB~AWA_PD~FB/IG Feed + Story Video 1 plus IG explore add on placement_SZ~1X1_DT~CROSS_CT~FB_CS~CSTM SOCIAL_RT~CPM_AD~SS1X1_AS~DCMFB_FM~NAT_DA~PMDF</t>
  </si>
  <si>
    <t>P238PMS</t>
  </si>
  <si>
    <t>ID~D000FU5U_TC~SOCIAL_IT~SOC_PB~Facebook_OB~AWA_PD~FB/IG Feed + Story Video 2_SZ~1X1_DT~CROSS_CT~FB_CS~CSTM SOCIAL_RT~CPM_AD~SS1X1_AS~DCMFB_FM~NAT_DA~PMDF</t>
  </si>
  <si>
    <t>P238PMR</t>
  </si>
  <si>
    <t>ID~D000FU5V_TC~SOCIAL_IT~SOC_PB~Facebook_OB~AWA_PD~FB/IG Feed + Story Video 3_SZ~1X1_DT~CROSS_CT~FB_CS~CSTM SOCIAL_RT~CPM_AD~SS1X1_AS~DCMFB_FM~NAT_DA~PMDF</t>
  </si>
  <si>
    <t>P238PMQ</t>
  </si>
  <si>
    <t>ID~D000FU5W_TC~SOCIAL_IT~SOC_PB~Facebook_OB~AWA_PD~FB/IG Feed + Story Video 4_SZ~1X1_DT~CROSS_CT~FB_CS~CSTM SOCIAL_RT~CPM_AD~SS1X1_AS~DCMFB_FM~NAT_DA~PMDF</t>
  </si>
  <si>
    <t>P238PN3</t>
  </si>
  <si>
    <t>ID~D000FU5X_TC~SOCIAL_IT~SOC_PB~Facebook_OB~AWA_PD~FB/IG Feed + Story Static Static 1 plus IG explore add on placement_SZ~1X1_DT~CROSS_CT~FB_CS~CSTM SOCIAL_RT~CPM_AD~SS1X1_AS~DCMFB_FM~NAT_DA~PMDF</t>
  </si>
  <si>
    <t>P238PN2</t>
  </si>
  <si>
    <t>ID~D000FU5Y_TC~SOCIAL_IT~SOC_PB~Facebook_OB~AWA_PD~FB/IG Feed + Story Static Static 2_SZ~1X1_DT~CROSS_CT~FB_CS~CSTM SOCIAL_RT~CPM_AD~SS1X1_AS~DCMFB_FM~NAT_DA~PMDF</t>
  </si>
  <si>
    <t>P238PN1</t>
  </si>
  <si>
    <t>ID~D000FU5Z_TC~SOCIAL_IT~SOC_PB~Facebook_OB~AWA_PD~FB/IG Feed + Story Static Static 3_SZ~1X1_DT~CROSS_CT~FB_CS~CSTM SOCIAL_RT~CPM_AD~SS1X1_AS~DCMFB_FM~NAT_DA~PMDF</t>
  </si>
  <si>
    <t>P238PN0</t>
  </si>
  <si>
    <t>ID~D000FU60_TC~SOCIAL_IT~SOC_PB~Facebook_OB~AWA_PD~FB/IG Feed + Story Static Static 4_SZ~1X1_DT~CROSS_CT~FB_CS~CSTM SOCIAL_RT~CPM_AD~SS1X1_AS~DCMFB_FM~NAT_DA~PMDF</t>
  </si>
  <si>
    <t>P238PMZ</t>
  </si>
  <si>
    <t>ID~D000FU61_TC~SOCIAL_IT~SOC_PB~Facebook_OB~AWA_PD~FB/IG Feed + Story Static Static 5_SZ~1X1_DT~CROSS_CT~FB_CS~CSTM SOCIAL_RT~CPM_AD~SS1X1_AS~DCMFB_FM~NAT_DA~PMDF</t>
  </si>
  <si>
    <t>P238PMY</t>
  </si>
  <si>
    <t>ID~D000FU62_TC~SOCIAL_IT~SOC_PB~Facebook_OB~AWA_PD~FB/IG Feed + Story Static Static 6_SZ~1X1_DT~CROSS_CT~FB_CS~CSTM SOCIAL_RT~CPM_AD~SS1X1_AS~DCMFB_FM~NAT_DA~PMDF</t>
  </si>
  <si>
    <t>P238PMX</t>
  </si>
  <si>
    <t>ID~D000FU63_TC~SOCIAL_IT~SOC_PB~Facebook_OB~AWA_PD~FB/IG Feed + Story Static Static 7_SZ~1X1_DT~CROSS_CT~FB_CS~CSTM SOCIAL_RT~CPM_AD~SS1X1_AS~DCMFB_FM~NAT_DA~PMDF</t>
  </si>
  <si>
    <t>P238PMW</t>
  </si>
  <si>
    <t>ID~D000FU64_TC~SOCIAL_IT~SOC_PB~Facebook_OB~AWA_PD~FB/IG Feed + Story Static Static 8_SZ~1X1_DT~CROSS_CT~FB_CS~CSTM SOCIAL_RT~CPM_AD~SS1X1_AS~DCMFB_FM~NAT_DA~PMDF</t>
  </si>
  <si>
    <t>P238PMV</t>
  </si>
  <si>
    <t>ID~D000FU65_TC~SOCIAL_IT~SOC_PB~Facebook_OB~AWA_PD~FB/IG Carousel_SZ~1X1_DT~CROSS_CT~FB_CS~CSTM SOCIAL_RT~CPM_AD~SS1X1_AS~DCMFB_FM~NAT_DA~PMDF</t>
  </si>
  <si>
    <t>P238PMT</t>
  </si>
  <si>
    <t>P23MTJG</t>
  </si>
  <si>
    <t>ID~C0001P6V_PG~Pulse 2 Awareness Creative refresh  Polo ID  Foundation  New York</t>
  </si>
  <si>
    <t>P238PN4</t>
  </si>
  <si>
    <t>P238PN5</t>
  </si>
  <si>
    <t>ID~D000FU66_TC~SOCIAL_IT~SOC_PB~Facebook_OB~AWA_PD~FB/IG Feed Video 1 V1 plus IG explore add on placement_SZ~1X1_DT~CROSS_CT~FB_CS~CSTM SOCIAL_RT~CPM_AD~SS1X1_AS~DCMFB_FM~NAT_DA~PMDF</t>
  </si>
  <si>
    <t>P238PN9</t>
  </si>
  <si>
    <t>ID~D000FU66_TC~SOCIAL_IT~SOC_PB~Facebook_OB~AWA_PD~FB/IG Feed Video 1 V2 plus IG explore add on placement_SZ~1X1_DT~CROSS_CT~FB_CS~CSTM SOCIAL_RT~CPM_AD~SS1X1_AS~DCMFB_FM~NAT_DA~PMDF</t>
  </si>
  <si>
    <t>P24Q0ZP</t>
  </si>
  <si>
    <t>ID~D000FU66_TC~SOCIAL_IT~SOC_PB~Facebook_OB~AWA_PD~FB/IG Feed Video 2_SZ~1X1_DT~CROSS_CT~FB_CS~CSTM SOCIAL_RT~CPM_AD~SS1X1_AS~DCMFB_FM~NAT_DA~PMDF</t>
  </si>
  <si>
    <t>P24J88Y</t>
  </si>
  <si>
    <t>ID~D000FU67_TC~SOCIAL_IT~SOC_PB~Facebook_OB~AWA_PD~FB/IG Story Video 1_SZ~1X1_DT~CROSS_CT~FB_CS~CSTM SOCIAL_RT~CPM_AD~SS1X1_AS~DCMFB_FM~NAT_DA~PMDF</t>
  </si>
  <si>
    <t>P238PN8</t>
  </si>
  <si>
    <t>ID~D000FU68_TC~SOCIAL_IT~SOC_PB~Facebook_OB~AWA_PD~FB/IG Story Video 2_SZ~1X1_DT~CROSS_CT~FB_CS~CSTM SOCIAL_RT~CPM_AD~SS1X1_AS~DCMFB_FM~NAT_DA~PMDF</t>
  </si>
  <si>
    <t>P238PNC</t>
  </si>
  <si>
    <t>ID~D000FU69_TC~SOCIAL_IT~SOC_PB~Facebook_OB~AWA_PD~FB/IG Story Video 3_SZ~1X1_DT~CROSS_CT~FB_CS~CSTM SOCIAL_RT~CPM_AD~SS1X1_AS~DCMFB_FM~NAT_DA~PMDF</t>
  </si>
  <si>
    <t>P238PNB</t>
  </si>
  <si>
    <t>ID~D000FU6A_TC~SOCIAL_IT~SOC_PB~Facebook_OB~AWA_PD~FB/IG Feed Static 1 plus IG explore add on placement_SZ~1X1_DT~CROSS_CT~FB_CS~CSTM SOCIAL_RT~CPM_AD~SS1X1_AS~DCMFB_FM~NAT_DA~PMDF</t>
  </si>
  <si>
    <t>P238PN7</t>
  </si>
  <si>
    <t>ID~D000FU6B_TC~SOCIAL_IT~SOC_PB~Facebook_OB~AWA_PD~FB/IG Feed Static 2_SZ~1X1_DT~CROSS_CT~FB_CS~CSTM SOCIAL_RT~CPM_AD~SS1X1_AS~DCMFB_FM~NAT_DA~PMDF</t>
  </si>
  <si>
    <t>P238PN6</t>
  </si>
  <si>
    <t>ID~D000FU6C_TC~SOCIAL_IT~SOC_PB~Facebook_OB~AWA_PD~FB/IG Feed Static 3_SZ~1X1_DT~CROSS_CT~FB_CS~CSTM SOCIAL_RT~CPM_AD~SS1X1_AS~DCMFB_FM~NAT_DA~PMDF</t>
  </si>
  <si>
    <t>P238PNF</t>
  </si>
  <si>
    <t>ID~D000FU6D_TC~SOCIAL_IT~SOC_PB~Facebook_OB~AWA_PD~FB/IG Feed Static 4_SZ~1X1_DT~CROSS_CT~FB_CS~CSTM SOCIAL_RT~CPM_AD~SS1X1_AS~DCMFB_FM~NAT_DA~PMDF</t>
  </si>
  <si>
    <t>P238PNG</t>
  </si>
  <si>
    <t>ID~D000FU6E_TC~SOCIAL_IT~SOC_PB~Facebook_OB~AWA_PD~FB/IG Feed  Static 5_SZ~1X1_DT~CROSS_CT~FB_CS~CSTM SOCIAL_RT~CPM_AD~SS1X1_AS~DCMFB_FM~NAT_DA~PMDF</t>
  </si>
  <si>
    <t>P238PNH</t>
  </si>
  <si>
    <t>ID~D000FU6F_TC~SOCIAL_IT~SOC_PB~Facebook_OB~AWA_PD~FB/IG Story Static 1_SZ~1X1_DT~CROSS_CT~FB_CS~CSTM SOCIAL_RT~CPM_AD~SS1X1_AS~DCMFB_FM~NAT_DA~PMDF</t>
  </si>
  <si>
    <t>P238PNJ</t>
  </si>
  <si>
    <t>ID~D000FU6F_TC~SOCIAL_IT~SOC_PB~Facebook_OB~AWA_PD~FB/IG Story Static 2_SZ~1X1_DT~CROSS_CT~FB_CS~CSTM SOCIAL_RT~CPM_AD~SS1X1_AS~DCMFB_FM~NAT_DA~PMDF</t>
  </si>
  <si>
    <t>P24J8J6</t>
  </si>
  <si>
    <t>ID~D000FU6G_TC~SOCIAL_IT~SOC_PB~Facebook_OB~AWA_PD~FB/IG Story Static 3_SZ~1X1_DT~CROSS_CT~FB_CS~CSTM SOCIAL_RT~CPM_AD~SS1X1_AS~DCMFB_FM~NAT_DA~PMDF</t>
  </si>
  <si>
    <t>P238PNK</t>
  </si>
  <si>
    <t>ID~D000FU6G_TC~SOCIAL_IT~SOC_PB~Facebook_OB~AWA_PD~FB/IG Story Static 4_SZ~1X1_DT~CROSS_CT~FB_CS~CSTM SOCIAL_RT~CPM_AD~SS1X1_AS~DCMFB_FM~NAT_DA~PMDF</t>
  </si>
  <si>
    <t>P24J8J5</t>
  </si>
  <si>
    <t>ID~D000FU6H_TC~SOCIAL_IT~SOC_PB~Facebook_OB~AWA_PD~FB/IG Story Static 5_SZ~1X1_DT~CROSS_CT~FB_CS~CSTM SOCIAL_RT~CPM_AD~SS1X1_AS~DCMFB_FM~NAT_DA~PMDF</t>
  </si>
  <si>
    <t>P238PNL</t>
  </si>
  <si>
    <t>ID~D000FU6H_TC~SOCIAL_IT~SOC_PB~Facebook_OB~AWA_PD~FB/IG Story Static 6_SZ~1X1_DT~CROSS_CT~FB_CS~CSTM SOCIAL_RT~CPM_AD~SS1X1_AS~DCMFB_FM~NAT_DA~PMDF</t>
  </si>
  <si>
    <t>P24J8JX</t>
  </si>
  <si>
    <t>ID~D000FU6H_TC~SOCIAL_IT~SOC_PB~Facebook_OB~AWA_PD~FB/IG Story Static 7_SZ~1X1_DT~CROSS_CT~FB_CS~CSTM SOCIAL_RT~CPM_AD~SS1X1_AS~DCMFB_FM~NAT_DA~PMDF</t>
  </si>
  <si>
    <t>P24J8J7</t>
  </si>
  <si>
    <t>ID~D000FU6H_TC~SOCIAL_IT~SOC_PB~Facebook_OB~AWA_PD~FB/IG Story Static 8_SZ~1X1_DT~CROSS_CT~FB_CS~CSTM SOCIAL_RT~CPM_AD~SS1X1_AS~DCMFB_FM~NAT_DA~PMDF</t>
  </si>
  <si>
    <t>P24J8JW</t>
  </si>
  <si>
    <t>ID~D000FU6I_TC~SOCIAL_IT~SOC_PB~Facebook_OB~AWA_PD~FB/IG Carousel 1_SZ~1X1_DT~CROSS_CT~FB_CS~CSTM SOCIAL_RT~CPM_AD~SS1X1_AS~DCMFB_FM~NAT_DA~PMDF</t>
  </si>
  <si>
    <t>P238PND</t>
  </si>
  <si>
    <t>ID~D000FU6I_TC~SOCIAL_IT~SOC_PB~Facebook_OB~AWA_PD~FB/IG Carousel 2_SZ~1X1_DT~CROSS_CT~FB_CS~CSTM SOCIAL_RT~CPM_AD~SS1X1_AS~DCMFB_FM~NAT_DA~PMDF</t>
  </si>
  <si>
    <t>P24J8PM</t>
  </si>
  <si>
    <t>Polo ID Phase 2 Awareness</t>
  </si>
  <si>
    <t>P23MTK2</t>
  </si>
  <si>
    <t>ID~C0001P6W_PG~Pulse 2 Awareness Creative refresh  Polo ID  Foundation  Los Angeles</t>
  </si>
  <si>
    <t>P238PNM</t>
  </si>
  <si>
    <t>P238PNN</t>
  </si>
  <si>
    <t>ID~D000FU6J_TC~SOCIAL_IT~SOC_PB~Facebook_OB~AWA_PD~FB/IG Feed Video 1 V1 plus IG explore add on placement_SZ~1X1_DT~CROSS_CT~FB_CS~CSTM SOCIAL_RT~CPM_AD~SS1X1_AS~DCMFB_FM~NAT_DA~PMDF</t>
  </si>
  <si>
    <t>P238PNV</t>
  </si>
  <si>
    <t>ID~D000FU6J_TC~SOCIAL_IT~SOC_PB~Facebook_OB~AWA_PD~FB/IG Feed Video 1 V2 plus IG explore add on placement_SZ~1X1_DT~CROSS_CT~FB_CS~CSTM SOCIAL_RT~CPM_AD~SS1X1_AS~DCMFB_FM~NAT_DA~PMDF</t>
  </si>
  <si>
    <t>P24Q128</t>
  </si>
  <si>
    <t>ID~D000FU6K_TC~SOCIAL_IT~SOC_PB~Facebook_OB~AWA_PD~FB/IG Feed Video 2_SZ~1X1_DT~CROSS_CT~FB_CS~CSTM SOCIAL_RT~CPM_AD~SS1X1_AS~DCMFB_FM~NAT_DA~PMDF</t>
  </si>
  <si>
    <t>P238PNT</t>
  </si>
  <si>
    <t>ID~D000FU6L_TC~SOCIAL_IT~SOC_PB~Facebook_OB~AWA_PD~FB/IG Story Video 1_SZ~1X1_DT~CROSS_CT~FB_CS~CSTM SOCIAL_RT~CPM_AD~SS1X1_AS~DCMFB_FM~NAT_DA~PMDF</t>
  </si>
  <si>
    <t>P238PNX</t>
  </si>
  <si>
    <t>ID~D000FU6M_TC~SOCIAL_IT~SOC_PB~Facebook_OB~AWA_PD~FB/IG Story Video 2_SZ~1X1_DT~CROSS_CT~FB_CS~CSTM SOCIAL_RT~CPM_AD~SS1X1_AS~DCMFB_FM~NAT_DA~PMDF</t>
  </si>
  <si>
    <t>P238PNR</t>
  </si>
  <si>
    <t>ID~D000FU6M_TC~SOCIAL_IT~SOC_PB~Facebook_OB~AWA_PD~FB/IG Story Video 3_SZ~1X1_DT~CROSS_CT~FB_CS~CSTM SOCIAL_RT~CPM_AD~SS1X1_AS~DCMFB_FM~NAT_DA~PMDF</t>
  </si>
  <si>
    <t>P24J8WL</t>
  </si>
  <si>
    <t>ID~D000FU6N_TC~SOCIAL_IT~SOC_PB~Facebook_OB~AWA_PD~FB/IG Feed Static 1 plus IG explore add on placement_SZ~1X1_DT~CROSS_CT~FB_CS~CSTM SOCIAL_RT~CPM_AD~SS1X1_AS~DCMFB_FM~NAT_DA~PMDF</t>
  </si>
  <si>
    <t>P238PNQ</t>
  </si>
  <si>
    <t>ID~D000FU6O_TC~SOCIAL_IT~SOC_PB~Facebook_OB~AWA_PD~FB/IG Feed Static 2_SZ~1X1_DT~CROSS_CT~FB_CS~CSTM SOCIAL_RT~CPM_AD~SS1X1_AS~DCMFB_FM~NAT_DA~PMDF</t>
  </si>
  <si>
    <t>P238PNP</t>
  </si>
  <si>
    <t>ID~D000FU6P_TC~SOCIAL_IT~SOC_PB~Facebook_OB~AWA_PD~FB/IG Feed Static 3_SZ~1X1_DT~CROSS_CT~FB_CS~CSTM SOCIAL_RT~CPM_AD~SS1X1_AS~DCMFB_FM~NAT_DA~PMDF</t>
  </si>
  <si>
    <t>P238PNW</t>
  </si>
  <si>
    <t>ID~D000FU6Q_TC~SOCIAL_IT~SOC_PB~Facebook_OB~AWA_PD~FB/IG Feed Static 4_SZ~1X1_DT~CROSS_CT~FB_CS~CSTM SOCIAL_RT~CPM_AD~SS1X1_AS~DCMFB_FM~NAT_DA~PMDF</t>
  </si>
  <si>
    <t>P238PNZ</t>
  </si>
  <si>
    <t>ID~D000FU6R_TC~SOCIAL_IT~SOC_PB~Facebook_OB~AWA_PD~FB/IG Feed Static 5_SZ~1X1_DT~CROSS_CT~FB_CS~CSTM SOCIAL_RT~CPM_AD~SS1X1_AS~DCMFB_FM~NAT_DA~PMDF</t>
  </si>
  <si>
    <t>P238PNY</t>
  </si>
  <si>
    <t>ID~D000FU6S_TC~SOCIAL_IT~SOC_PB~Facebook_OB~AWA_PD~FB/IG Story Static 1_SZ~1X1_DT~CROSS_CT~FB_CS~CSTM SOCIAL_RT~CPM_AD~SS1X1_AS~DCMFB_FM~NAT_DA~PMDF</t>
  </si>
  <si>
    <t>P238PNS</t>
  </si>
  <si>
    <t>ID~D000FU6S_TC~SOCIAL_IT~SOC_PB~Facebook_OB~AWA_PD~FB/IG Story Static 2_SZ~1X1_DT~CROSS_CT~FB_CS~CSTM SOCIAL_RT~CPM_AD~SS1X1_AS~DCMFB_FM~NAT_DA~PMDF</t>
  </si>
  <si>
    <t>P24J95S</t>
  </si>
  <si>
    <t>ID~D000FU6T_TC~SOCIAL_IT~SOC_PB~Facebook_OB~AWA_PD~FB/IG Story Static 3_SZ~1X1_DT~CROSS_CT~FB_CS~CSTM SOCIAL_RT~CPM_AD~SS1X1_AS~DCMFB_FM~NAT_DA~PMDF</t>
  </si>
  <si>
    <t>P238PP0</t>
  </si>
  <si>
    <t>ID~D000FU6T_TC~SOCIAL_IT~SOC_PB~Facebook_OB~AWA_PD~FB/IG Story Static 4_SZ~1X1_DT~CROSS_CT~FB_CS~CSTM SOCIAL_RT~CPM_AD~SS1X1_AS~DCMFB_FM~NAT_DA~PMDF</t>
  </si>
  <si>
    <t>P24J95R</t>
  </si>
  <si>
    <t>ID~D000FU6U_TC~SOCIAL_IT~SOC_PB~Facebook_OB~AWA_PD~FB/IG Story Static 5_SZ~1X1_DT~CROSS_CT~FB_CS~CSTM SOCIAL_RT~CPM_AD~SS1X1_AS~DCMFB_FM~NAT_DA~PMDF</t>
  </si>
  <si>
    <t>P238PP1</t>
  </si>
  <si>
    <t>ID~D000FU6U_TC~SOCIAL_IT~SOC_PB~Facebook_OB~AWA_PD~FB/IG Story Static 6_SZ~1X1_DT~CROSS_CT~FB_CS~CSTM SOCIAL_RT~CPM_AD~SS1X1_AS~DCMFB_FM~NAT_DA~PMDF</t>
  </si>
  <si>
    <t>P24J95Q</t>
  </si>
  <si>
    <t>ID~D000FU6U_TC~SOCIAL_IT~SOC_PB~Facebook_OB~AWA_PD~FB/IG Story Static 7_SZ~1X1_DT~CROSS_CT~FB_CS~CSTM SOCIAL_RT~CPM_AD~SS1X1_AS~DCMFB_FM~NAT_DA~PMDF</t>
  </si>
  <si>
    <t>P24J96S</t>
  </si>
  <si>
    <t>ID~D000FU6U_TC~SOCIAL_IT~SOC_PB~Facebook_OB~AWA_PD~FB/IG Story Static 8_SZ~1X1_DT~CROSS_CT~FB_CS~CSTM SOCIAL_RT~CPM_AD~SS1X1_AS~DCMFB_FM~NAT_DA~PMDF</t>
  </si>
  <si>
    <t>P24J972</t>
  </si>
  <si>
    <t>ID~D000FU6V_TC~SOCIAL_IT~SOC_PB~Facebook_OB~AWA_PD~FB/IG Carousel 1_SZ~1X1_DT~CROSS_CT~FB_CS~CSTM SOCIAL_RT~CPM_AD~SS1X1_AS~DCMFB_FM~NAT_DA~PMDF</t>
  </si>
  <si>
    <t>P238PP2</t>
  </si>
  <si>
    <t>ID~D000FU6V_TC~SOCIAL_IT~SOC_PB~Facebook_OB~AWA_PD~FB/IG Carousel 2_SZ~1X1_DT~CROSS_CT~FB_CS~CSTM SOCIAL_RT~CPM_AD~SS1X1_AS~DCMFB_FM~NAT_DA~PMDF</t>
  </si>
  <si>
    <t>P24J97K</t>
  </si>
  <si>
    <t>P23MTKM</t>
  </si>
  <si>
    <t>ID~C0001P6Z_PG~Pulse 2 Awareness Creative refresh  Polo ID  Foundation Chicago</t>
  </si>
  <si>
    <t>P238PP3</t>
  </si>
  <si>
    <t>P238PP4</t>
  </si>
  <si>
    <t>ID~D000FU76_TC~SOCIAL_IT~SOC_PB~Facebook_OB~AWA_PD~FB/IG Feed Video 1 V1 plus IG explore add on placement_SZ~1X1_DT~CROSS_CT~FB_CS~CSTM SOCIAL_RT~CPM_AD~SS1X1_AS~DCMFB_FM~NAT_DA~PMDF</t>
  </si>
  <si>
    <t>P238PP6</t>
  </si>
  <si>
    <t>ID~D000FU76_TC~SOCIAL_IT~SOC_PB~Facebook_OB~AWA_PD~FB/IG Feed Video 1 V2 plus IG explore add on placement_SZ~1X1_DT~CROSS_CT~FB_CS~CSTM SOCIAL_RT~CPM_AD~SS1X1_AS~DCMFB_FM~NAT_DA~PMDF</t>
  </si>
  <si>
    <t>P24Q149</t>
  </si>
  <si>
    <t>ID~D000FU77_TC~SOCIAL_IT~SOC_PB~Facebook_OB~AWA_PD~FB/IG Feed Video 2_SZ~1X1_DT~CROSS_CT~FB_CS~CSTM SOCIAL_RT~CPM_AD~SS1X1_AS~DCMFB_FM~NAT_DA~PMDF</t>
  </si>
  <si>
    <t>P238PP7</t>
  </si>
  <si>
    <t>ID~D000FU78_TC~SOCIAL_IT~SOC_PB~Facebook_OB~AWA_PD~FB/IG Story Video 1_SZ~1X1_DT~CROSS_CT~FB_CS~CSTM SOCIAL_RT~CPM_AD~SS1X1_AS~DCMFB_FM~NAT_DA~PMDF</t>
  </si>
  <si>
    <t>P238PP8</t>
  </si>
  <si>
    <t>ID~D000FU79_TC~SOCIAL_IT~SOC_PB~Facebook_OB~AWA_PD~FB/IG Story Video 2_SZ~1X1_DT~CROSS_CT~FB_CS~CSTM SOCIAL_RT~CPM_AD~SS1X1_AS~DCMFB_FM~NAT_DA~PMDF</t>
  </si>
  <si>
    <t>P238PP9</t>
  </si>
  <si>
    <t>ID~D000FU79_TC~SOCIAL_IT~SOC_PB~Facebook_OB~AWA_PD~FB/IG Story Video 3_SZ~1X1_DT~CROSS_CT~FB_CS~CSTM SOCIAL_RT~CPM_AD~SS1X1_AS~DCMFB_FM~NAT_DA~PMDF</t>
  </si>
  <si>
    <t>P24J9G5</t>
  </si>
  <si>
    <t>ID~D000FU7A_TC~SOCIAL_IT~SOC_PB~Facebook_OB~AWA_PD~FB/IG Feed Static 1 plus IG explore add on placement_SZ~1X1_DT~CROSS_CT~FB_CS~CSTM SOCIAL_RT~CPM_AD~SS1X1_AS~DCMFB_FM~NAT_DA~PMDF</t>
  </si>
  <si>
    <t>P238PPB</t>
  </si>
  <si>
    <t>ID~D000FU7B_TC~SOCIAL_IT~SOC_PB~Facebook_OB~AWA_PD~FB/IG Feed Static 2_SZ~1X1_DT~CROSS_CT~FB_CS~CSTM SOCIAL_RT~CPM_AD~SS1X1_AS~DCMFB_FM~NAT_DA~PMDF</t>
  </si>
  <si>
    <t>P238PPK</t>
  </si>
  <si>
    <t>ID~D000FU7C_TC~SOCIAL_IT~SOC_PB~Facebook_OB~AWA_PD~FB/IG Feed Static 3_SZ~1X1_DT~CROSS_CT~FB_CS~CSTM SOCIAL_RT~CPM_AD~SS1X1_AS~DCMFB_FM~NAT_DA~PMDF</t>
  </si>
  <si>
    <t>P238PPC</t>
  </si>
  <si>
    <t>ID~D000FU7D_TC~SOCIAL_IT~SOC_PB~Facebook_OB~AWA_PD~FB/IG Feed Static 4_SZ~1X1_DT~CROSS_CT~FB_CS~CSTM SOCIAL_RT~CPM_AD~SS1X1_AS~DCMFB_FM~NAT_DA~PMDF</t>
  </si>
  <si>
    <t>P238PPD</t>
  </si>
  <si>
    <t>ID~D000FU7E_TC~SOCIAL_IT~SOC_PB~Facebook_OB~AWA_PD~FB/IG Feed Static 5_SZ~1X1_DT~CROSS_CT~FB_CS~CSTM SOCIAL_RT~CPM_AD~SS1X1_AS~DCMFB_FM~NAT_DA~PMDF</t>
  </si>
  <si>
    <t>P238PPF</t>
  </si>
  <si>
    <t>ID~D000FU7F_TC~SOCIAL_IT~SOC_PB~Facebook_OB~AWA_PD~FB/IG Story Static 1_SZ~1X1_DT~CROSS_CT~FB_CS~CSTM SOCIAL_RT~CPM_AD~SS1X1_AS~DCMFB_FM~NAT_DA~PMDF</t>
  </si>
  <si>
    <t>P238PPG</t>
  </si>
  <si>
    <t>ID~D000FU7F_TC~SOCIAL_IT~SOC_PB~Facebook_OB~AWA_PD~FB/IG Story Static 2_SZ~1X1_DT~CROSS_CT~FB_CS~CSTM SOCIAL_RT~CPM_AD~SS1X1_AS~DCMFB_FM~NAT_DA~PMDF</t>
  </si>
  <si>
    <t>P24J9QJ</t>
  </si>
  <si>
    <t>ID~D000FU7G_TC~SOCIAL_IT~SOC_PB~Facebook_OB~AWA_PD~FB/IG Story Static 3_SZ~1X1_DT~CROSS_CT~FB_CS~CSTM SOCIAL_RT~CPM_AD~SS1X1_AS~DCMFB_FM~NAT_DA~PMDF</t>
  </si>
  <si>
    <t>P238PPH</t>
  </si>
  <si>
    <t>ID~D000FU7G_TC~SOCIAL_IT~SOC_PB~Facebook_OB~AWA_PD~FB/IG Story Static 4_SZ~1X1_DT~CROSS_CT~FB_CS~CSTM SOCIAL_RT~CPM_AD~SS1X1_AS~DCMFB_FM~NAT_DA~PMDF</t>
  </si>
  <si>
    <t>P24J9QK</t>
  </si>
  <si>
    <t>ID~D000FU7H_TC~SOCIAL_IT~SOC_PB~Facebook_OB~AWA_PD~FB/IG Story Static 5_SZ~1X1_DT~CROSS_CT~FB_CS~CSTM SOCIAL_RT~CPM_AD~SS1X1_AS~DCMFB_FM~NAT_DA~PMDF</t>
  </si>
  <si>
    <t>P238PP5</t>
  </si>
  <si>
    <t>ID~D000FU7H_TC~SOCIAL_IT~SOC_PB~Facebook_OB~AWA_PD~FB/IG Story Static 6_SZ~1X1_DT~CROSS_CT~FB_CS~CSTM SOCIAL_RT~CPM_AD~SS1X1_AS~DCMFB_FM~NAT_DA~PMDF</t>
  </si>
  <si>
    <t>P24J9RQ</t>
  </si>
  <si>
    <t>ID~D000FU7H_TC~SOCIAL_IT~SOC_PB~Facebook_OB~AWA_PD~FB/IG Story Static 7_SZ~1X1_DT~CROSS_CT~FB_CS~CSTM SOCIAL_RT~CPM_AD~SS1X1_AS~DCMFB_FM~NAT_DA~PMDF</t>
  </si>
  <si>
    <t>P24J9QL</t>
  </si>
  <si>
    <t>ID~D000FU7H_TC~SOCIAL_IT~SOC_PB~Facebook_OB~AWA_PD~FB/IG Story Static 8_SZ~1X1_DT~CROSS_CT~FB_CS~CSTM SOCIAL_RT~CPM_AD~SS1X1_AS~DCMFB_FM~NAT_DA~PMDF</t>
  </si>
  <si>
    <t>P24J9RP</t>
  </si>
  <si>
    <t>ID~D000FU7I_TC~SOCIAL_IT~SOC_PB~Facebook_OB~AWA_PD~FB/IG Carousel 1_SZ~1X1_DT~CROSS_CT~FB_CS~CSTM SOCIAL_RT~CPM_AD~SS1X1_AS~DCMFB_FM~NAT_DA~PMDF</t>
  </si>
  <si>
    <t>P238PPJ</t>
  </si>
  <si>
    <t>ID~D000FU7I_TC~SOCIAL_IT~SOC_PB~Facebook_OB~AWA_PD~FB/IG Carousel 2_SZ~1X1_DT~CROSS_CT~FB_CS~CSTM SOCIAL_RT~CPM_AD~SS1X1_AS~DCMFB_FM~NAT_DA~PMDF</t>
  </si>
  <si>
    <t>P24JBXP</t>
  </si>
  <si>
    <t>P23MTL8</t>
  </si>
  <si>
    <t>ID~C0001P70_PG~FB/IG Site Traffic Package  New York</t>
  </si>
  <si>
    <t>P238PPL</t>
  </si>
  <si>
    <t>P238PPM</t>
  </si>
  <si>
    <t>ID~D000FU7J_TC~SOCIAL_IT~SOC_PB~Facebook_OB~TRAFFIC_PD~FB/IG Feed Video 1 V1 plus IG explore add on placement_SZ~1X1_DT~CROSS_CT~FB_CS~CSTM SOCIAL_RT~CPC_AD~SS1X1_AS~DCMFB_FM~NAT_DA~PMDF</t>
  </si>
  <si>
    <t>P238PPQ</t>
  </si>
  <si>
    <t>ID~D000FU7J_TC~SOCIAL_IT~SOC_PB~Facebook_OB~TRAFFIC_PD~FB/IG Feed Video 1 V2 plus IG explore add on placement_SZ~1X1_DT~CROSS_CT~FB_CS~CSTM SOCIAL_RT~CPC_AD~SS1X1_AS~DCMFB_FM~NAT_DA~PMDF</t>
  </si>
  <si>
    <t>P24Q15N</t>
  </si>
  <si>
    <t>ID~D000FU7K_TC~SOCIAL_IT~SOC_PB~Facebook_OB~TRAFFIC_PD~FB/IG Feed Video 2_SZ~1X1_DT~CROSS_CT~FB_CS~CSTM SOCIAL_RT~CPC_AD~SS1X1_AS~DCMFB_FM~NAT_DA~PMDF</t>
  </si>
  <si>
    <t>P238PPR</t>
  </si>
  <si>
    <t>ID~D000FU7L_TC~SOCIAL_IT~SOC_PB~Facebook_OB~TRAFFIC_PD~FB/IG Story Video 1_SZ~1X1_DT~CROSS_CT~FB_CS~CSTM SOCIAL_RT~CPC_AD~SS1X1_AS~DCMFB_FM~NAT_DA~PMDF</t>
  </si>
  <si>
    <t>P238PPS</t>
  </si>
  <si>
    <t>ID~D000FU7M_TC~SOCIAL_IT~SOC_PB~Facebook_OB~TRAFFIC_PD~FB/IG Story Video 2_SZ~1X1_DT~CROSS_CT~FB_CS~CSTM SOCIAL_RT~CPC_AD~SS1X1_AS~DCMFB_FM~NAT_DA~PMDF</t>
  </si>
  <si>
    <t>P238PPT</t>
  </si>
  <si>
    <t>ID~D000FU7M_TC~SOCIAL_IT~SOC_PB~Facebook_OB~TRAFFIC_PD~FB/IG Story Video 3_SZ~1X1_DT~CROSS_CT~FB_CS~CSTM SOCIAL_RT~CPC_AD~SS1X1_AS~DCMFB_FM~NAT_DA~PMDF</t>
  </si>
  <si>
    <t>P24JC34</t>
  </si>
  <si>
    <t>ID~D000FU7N_TC~SOCIAL_IT~SOC_PB~Facebook_OB~TRAFFIC_PD~FB/IG Feed Static 1 plus IG explore add on placement_SZ~1X1_DT~CROSS_CT~FB_CS~CSTM SOCIAL_RT~CPC_AD~SS1X1_AS~DCMFB_FM~NAT_DA~PMDF</t>
  </si>
  <si>
    <t>P238PPV</t>
  </si>
  <si>
    <t>ID~D000FU7O_TC~SOCIAL_IT~SOC_PB~Facebook_OB~TRAFFIC_PD~FB/IG Feed Static 2_SZ~1X1_DT~CROSS_CT~FB_CS~CSTM SOCIAL_RT~CPC_AD~SS1X1_AS~DCMFB_FM~NAT_DA~PMDF</t>
  </si>
  <si>
    <t>P238PPW</t>
  </si>
  <si>
    <t>ID~D000FU7P_TC~SOCIAL_IT~SOC_PB~Facebook_OB~TRAFFIC_PD~FB/IG Feed Static 3_SZ~1X1_DT~CROSS_CT~FB_CS~CSTM SOCIAL_RT~CPC_AD~SS1X1_AS~DCMFB_FM~NAT_DA~PMDF</t>
  </si>
  <si>
    <t>P238PPX</t>
  </si>
  <si>
    <t>ID~D000FU7Q_TC~SOCIAL_IT~SOC_PB~Facebook_OB~TRAFFIC_PD~FB/IG Feed Static 4_SZ~1X1_DT~CROSS_CT~FB_CS~CSTM SOCIAL_RT~CPC_AD~SS1X1_AS~DCMFB_FM~NAT_DA~PMDF</t>
  </si>
  <si>
    <t>P238PPY</t>
  </si>
  <si>
    <t>ID~D000FU7R_TC~SOCIAL_IT~SOC_PB~Facebook_OB~TRAFFIC_PD~FB/IG Feed Static 5_SZ~1X1_DT~CROSS_CT~FB_CS~CSTM SOCIAL_RT~CPC_AD~SS1X1_AS~DCMFB_FM~NAT_DA~PMDF</t>
  </si>
  <si>
    <t>P238PPN</t>
  </si>
  <si>
    <t>ID~D000FU7S_TC~SOCIAL_IT~SOC_PB~Facebook_OB~TRAFFIC_PD~FB/IG Story Static 1_SZ~1X1_DT~CROSS_CT~FB_CS~CSTM SOCIAL_RT~CPC_AD~SS1X1_AS~DCMFB_FM~NAT_DA~PMDF</t>
  </si>
  <si>
    <t>P238PPP</t>
  </si>
  <si>
    <t>ID~D000FU7S_TC~SOCIAL_IT~SOC_PB~Facebook_OB~TRAFFIC_PD~FB/IG Story Static 2_SZ~1X1_DT~CROSS_CT~FB_CS~CSTM SOCIAL_RT~CPC_AD~SS1X1_AS~DCMFB_FM~NAT_DA~PMDF</t>
  </si>
  <si>
    <t>P24JC6N</t>
  </si>
  <si>
    <t>ID~D000FU7T_TC~SOCIAL_IT~SOC_PB~Facebook_OB~TRAFFIC_PD~FB/IG Story Static 3_SZ~1X1_DT~CROSS_CT~FB_CS~CSTM SOCIAL_RT~CPC_AD~SS1X1_AS~DCMFB_FM~NAT_DA~PMDF</t>
  </si>
  <si>
    <t>P238PPZ</t>
  </si>
  <si>
    <t>ID~D000FU7T_TC~SOCIAL_IT~SOC_PB~Facebook_OB~TRAFFIC_PD~FB/IG Story Static 4_SZ~1X1_DT~CROSS_CT~FB_CS~CSTM SOCIAL_RT~CPC_AD~SS1X1_AS~DCMFB_FM~NAT_DA~PMDF</t>
  </si>
  <si>
    <t>P24JC6P</t>
  </si>
  <si>
    <t>ID~D000FU7U_TC~SOCIAL_IT~SOC_PB~Facebook_OB~TRAFFIC_PD~FB/IG Story Static 5_SZ~1X1_DT~CROSS_CT~FB_CS~CSTM SOCIAL_RT~CPC_AD~SS1X1_AS~DCMFB_FM~NAT_DA~PMDF</t>
  </si>
  <si>
    <t>P238PQ0</t>
  </si>
  <si>
    <t>ID~D000FU7U_TC~SOCIAL_IT~SOC_PB~Facebook_OB~TRAFFIC_PD~FB/IG Story Static 6_SZ~1X1_DT~CROSS_CT~FB_CS~CSTM SOCIAL_RT~CPC_AD~SS1X1_AS~DCMFB_FM~NAT_DA~PMDF</t>
  </si>
  <si>
    <t>P24JC7L</t>
  </si>
  <si>
    <t>ID~D000FU7U_TC~SOCIAL_IT~SOC_PB~Facebook_OB~TRAFFIC_PD~FB/IG Story Static 7_SZ~1X1_DT~CROSS_CT~FB_CS~CSTM SOCIAL_RT~CPC_AD~SS1X1_AS~DCMFB_FM~NAT_DA~PMDF</t>
  </si>
  <si>
    <t>P24JC9C</t>
  </si>
  <si>
    <t>ID~D000FU7U_TC~SOCIAL_IT~SOC_PB~Facebook_OB~TRAFFIC_PD~FB/IG Story Static 8_SZ~1X1_DT~CROSS_CT~FB_CS~CSTM SOCIAL_RT~CPC_AD~SS1X1_AS~DCMFB_FM~NAT_DA~PMDF</t>
  </si>
  <si>
    <t>P24JC6Q</t>
  </si>
  <si>
    <t>ID~D000FU7V_TC~SOCIAL_IT~SOC_PB~Facebook_OB~TRAFFIC_PD~FB/IG Carousel 1_SZ~1X1_DT~CROSS_CT~FB_CS~CSTM SOCIAL_RT~CPC_AD~SS1X1_AS~DCMFB_FM~NAT_DA~PMDF</t>
  </si>
  <si>
    <t>P238PQ1</t>
  </si>
  <si>
    <t>ID~D000FU7V_TC~SOCIAL_IT~SOC_PB~Facebook_OB~TRAFFIC_PD~FB/IG Carousel 2_SZ~1X1_DT~CROSS_CT~FB_CS~CSTM SOCIAL_RT~CPC_AD~SS1X1_AS~DCMFB_FM~NAT_DA~PMDF</t>
  </si>
  <si>
    <t>P24JCFN</t>
  </si>
  <si>
    <t>Polo ID Phase 3 Traffic</t>
  </si>
  <si>
    <t>P23MTM5</t>
  </si>
  <si>
    <t>ID~C0001P73_PG~FB/IG Site Traffic Package  Los Angeles</t>
  </si>
  <si>
    <t>P238PQ2</t>
  </si>
  <si>
    <t>P238PQ3</t>
  </si>
  <si>
    <t>ID~D000FU7W_TC~SOCIAL_IT~SOC_PB~Facebook_OB~TRAFFIC_PD~FB/IG Feed Video 1 V1 plus IG explore add on placement_SZ~1X1_DT~CROSS_CT~FB_CS~CSTM SOCIAL_RT~CPC_AD~SS1X1_AS~DCMFB_FM~NAT_DA~PMDF</t>
  </si>
  <si>
    <t>P238PQ7</t>
  </si>
  <si>
    <t>ID~D000FU7W_TC~SOCIAL_IT~SOC_PB~Facebook_OB~TRAFFIC_PD~FB/IG Feed Video 1 V2 plus IG explore add on placement_SZ~1X1_DT~CROSS_CT~FB_CS~CSTM SOCIAL_RT~CPC_AD~SS1X1_AS~DCMFB_FM~NAT_DA~PMDF</t>
  </si>
  <si>
    <t>P24Q19Z</t>
  </si>
  <si>
    <t>ID~D000FU7X_TC~SOCIAL_IT~SOC_PB~Facebook_OB~TRAFFIC_PD~FB/IG Feed Video 2_SZ~1X1_DT~CROSS_CT~FB_CS~CSTM SOCIAL_RT~CPC_AD~SS1X1_AS~DCMFB_FM~NAT_DA~PMDF</t>
  </si>
  <si>
    <t>P238PQ9</t>
  </si>
  <si>
    <t>ID~D000FU7Y_TC~SOCIAL_IT~SOC_PB~Facebook_OB~TRAFFIC_PD~FB/IG Story Video 1_SZ~1X1_DT~CROSS_CT~FB_CS~CSTM SOCIAL_RT~CPC_AD~SS1X1_AS~DCMFB_FM~NAT_DA~PMDF</t>
  </si>
  <si>
    <t>P238PQ5</t>
  </si>
  <si>
    <t>ID~D000FU7Z_TC~SOCIAL_IT~SOC_PB~Facebook_OB~TRAFFIC_PD~FB/IG Story Video 2_SZ~1X1_DT~CROSS_CT~FB_CS~CSTM SOCIAL_RT~CPC_AD~SS1X1_AS~DCMFB_FM~NAT_DA~PMDF</t>
  </si>
  <si>
    <t>P238PQC</t>
  </si>
  <si>
    <t>ID~D000FU7Z_TC~SOCIAL_IT~SOC_PB~Facebook_OB~TRAFFIC_PD~FB/IG Story Video 3_SZ~1X1_DT~CROSS_CT~FB_CS~CSTM SOCIAL_RT~CPC_AD~SS1X1_AS~DCMFB_FM~NAT_DA~PMDF</t>
  </si>
  <si>
    <t>P24JCGX</t>
  </si>
  <si>
    <t>ID~D000FU80_TC~SOCIAL_IT~SOC_PB~Facebook_OB~TRAFFIC_PD~FB/IG Feed Static 1 plus IG explore add on placement_SZ~1X1_DT~CROSS_CT~FB_CS~CSTM SOCIAL_RT~CPC_AD~SS1X1_AS~DCMFB_FM~NAT_DA~PMDF</t>
  </si>
  <si>
    <t>P238PQ4</t>
  </si>
  <si>
    <t>ID~D000FU81_TC~SOCIAL_IT~SOC_PB~Facebook_OB~TRAFFIC_PD~FB/IG Feed Static 2_SZ~1X1_DT~CROSS_CT~FB_CS~CSTM SOCIAL_RT~CPC_AD~SS1X1_AS~DCMFB_FM~NAT_DA~PMDF</t>
  </si>
  <si>
    <t>P238PQ8</t>
  </si>
  <si>
    <t>ID~D000FU82_TC~SOCIAL_IT~SOC_PB~Facebook_OB~TRAFFIC_PD~FB/IG Feed Static 3_SZ~1X1_DT~CROSS_CT~FB_CS~CSTM SOCIAL_RT~CPC_AD~SS1X1_AS~DCMFB_FM~NAT_DA~PMDF</t>
  </si>
  <si>
    <t>P238PQB</t>
  </si>
  <si>
    <t>ID~D000FU83_TC~SOCIAL_IT~SOC_PB~Facebook_OB~TRAFFIC_PD~FB/IG Feed Static 4_SZ~1X1_DT~CROSS_CT~FB_CS~CSTM SOCIAL_RT~CPC_AD~SS1X1_AS~DCMFB_FM~NAT_DA~PMDF</t>
  </si>
  <si>
    <t>P238PQ6</t>
  </si>
  <si>
    <t>ID~D000FU84_TC~SOCIAL_IT~SOC_PB~Facebook_OB~TRAFFIC_PD~FB/IG Feed Static 5_SZ~1X1_DT~CROSS_CT~FB_CS~CSTM SOCIAL_RT~CPC_AD~SS1X1_AS~DCMFB_FM~NAT_DA~PMDF</t>
  </si>
  <si>
    <t>P238PQD</t>
  </si>
  <si>
    <t>ID~D000FU85_TC~SOCIAL_IT~SOC_PB~Facebook_OB~TRAFFIC_PD~FB/IG Story Static 1_SZ~1X1_DT~CROSS_CT~FB_CS~CSTM SOCIAL_RT~CPC_AD~SS1X1_AS~DCMFB_FM~NAT_DA~PMDF</t>
  </si>
  <si>
    <t>P238PQF</t>
  </si>
  <si>
    <t>ID~D000FU85_TC~SOCIAL_IT~SOC_PB~Facebook_OB~TRAFFIC_PD~FB/IG Story Static 2_SZ~1X1_DT~CROSS_CT~FB_CS~CSTM SOCIAL_RT~CPC_AD~SS1X1_AS~DCMFB_FM~NAT_DA~PMDF</t>
  </si>
  <si>
    <t>P24JCVS</t>
  </si>
  <si>
    <t>ID~D000FU86_TC~SOCIAL_IT~SOC_PB~Facebook_OB~TRAFFIC_PD~FB/IG Story Static 3_SZ~1X1_DT~CROSS_CT~FB_CS~CSTM SOCIAL_RT~CPC_AD~SS1X1_AS~DCMFB_FM~NAT_DA~PMDF</t>
  </si>
  <si>
    <t>P238PQG</t>
  </si>
  <si>
    <t>ID~D000FU86_TC~SOCIAL_IT~SOC_PB~Facebook_OB~TRAFFIC_PD~FB/IG Story Static 4_SZ~1X1_DT~CROSS_CT~FB_CS~CSTM SOCIAL_RT~CPC_AD~SS1X1_AS~DCMFB_FM~NAT_DA~PMDF</t>
  </si>
  <si>
    <t>P24JCVR</t>
  </si>
  <si>
    <t>ID~D000FU87_TC~SOCIAL_IT~SOC_PB~Facebook_OB~TRAFFIC_PD~FB/IG Story Static 5_SZ~1X1_DT~CROSS_CT~FB_CS~CSTM SOCIAL_RT~CPC_AD~SS1X1_AS~DCMFB_FM~NAT_DA~PMDF</t>
  </si>
  <si>
    <t>P238PQH</t>
  </si>
  <si>
    <t>ID~D000FU87_TC~SOCIAL_IT~SOC_PB~Facebook_OB~TRAFFIC_PD~FB/IG Story Static 6_SZ~1X1_DT~CROSS_CT~FB_CS~CSTM SOCIAL_RT~CPC_AD~SS1X1_AS~DCMFB_FM~NAT_DA~PMDF</t>
  </si>
  <si>
    <t>P24JCXC</t>
  </si>
  <si>
    <t>ID~D000FU87_TC~SOCIAL_IT~SOC_PB~Facebook_OB~TRAFFIC_PD~FB/IG Story Static 7_SZ~1X1_DT~CROSS_CT~FB_CS~CSTM SOCIAL_RT~CPC_AD~SS1X1_AS~DCMFB_FM~NAT_DA~PMDF</t>
  </si>
  <si>
    <t>P24JCVQ</t>
  </si>
  <si>
    <t>ID~D000FU87_TC~SOCIAL_IT~SOC_PB~Facebook_OB~TRAFFIC_PD~FB/IG Story Static 8_SZ~1X1_DT~CROSS_CT~FB_CS~CSTM SOCIAL_RT~CPC_AD~SS1X1_AS~DCMFB_FM~NAT_DA~PMDF</t>
  </si>
  <si>
    <t>P24JD98</t>
  </si>
  <si>
    <t>ID~D000FU88_TC~SOCIAL_IT~SOC_PB~Facebook_OB~TRAFFIC_PD~FB/IG Carousel 1_SZ~1X1_DT~CROSS_CT~FB_CS~CSTM SOCIAL_RT~CPC_AD~SS1X1_AS~DCMFB_FM~NAT_DA~PMDF</t>
  </si>
  <si>
    <t>P238PQJ</t>
  </si>
  <si>
    <t>ID~D000FU88_TC~SOCIAL_IT~SOC_PB~Facebook_OB~TRAFFIC_PD~FB/IG Carousel 2_SZ~1X1_DT~CROSS_CT~FB_CS~CSTM SOCIAL_RT~CPC_AD~SS1X1_AS~DCMFB_FM~NAT_DA~PMDF</t>
  </si>
  <si>
    <t>P24JD9S</t>
  </si>
  <si>
    <t>P23MTMN</t>
  </si>
  <si>
    <t>ID~C0001P74_PG~FB/IG Site Traffic Package Chicago</t>
  </si>
  <si>
    <t>P238PQK</t>
  </si>
  <si>
    <t>P238PQL</t>
  </si>
  <si>
    <t>ID~D000FU89_TC~SOCIAL_IT~SOC_PB~Facebook_OB~TRAFFIC_PD~FB/IG Feed Video 1 V1 plus IG explore add on placement_SZ~1X1_DT~CROSS_CT~FB_CS~CSTM SOCIAL_RT~CPC_AD~SS1X1_AS~DCMFB_FM~NAT_DA~PMDF</t>
  </si>
  <si>
    <t>P238PR0</t>
  </si>
  <si>
    <t>ID~D000FU89_TC~SOCIAL_IT~SOC_PB~Facebook_OB~TRAFFIC_PD~FB/IG Feed Video 1 V2 plus IG explore add on placement_SZ~1X1_DT~CROSS_CT~FB_CS~CSTM SOCIAL_RT~CPC_AD~SS1X1_AS~DCMFB_FM~NAT_DA~PMDF</t>
  </si>
  <si>
    <t>P24Q1BW</t>
  </si>
  <si>
    <t>ID~D000FU8A_TC~SOCIAL_IT~SOC_PB~Facebook_OB~TRAFFIC_PD~FB/IG Feed Video 2_SZ~1X1_DT~CROSS_CT~FB_CS~CSTM SOCIAL_RT~CPC_AD~SS1X1_AS~DCMFB_FM~NAT_DA~PMDF</t>
  </si>
  <si>
    <t>P238PQW</t>
  </si>
  <si>
    <t>ID~D000FU8B_TC~SOCIAL_IT~SOC_PB~Facebook_OB~TRAFFIC_PD~FB/IG Story Video 1_SZ~1X1_DT~CROSS_CT~FB_CS~CSTM SOCIAL_RT~CPC_AD~SS1X1_AS~DCMFB_FM~NAT_DA~PMDF</t>
  </si>
  <si>
    <t>P238PQN</t>
  </si>
  <si>
    <t>ID~D000FU8C_TC~SOCIAL_IT~SOC_PB~Facebook_OB~TRAFFIC_PD~FB/IG Story Video 2_SZ~1X1_DT~CROSS_CT~FB_CS~CSTM SOCIAL_RT~CPC_AD~SS1X1_AS~DCMFB_FM~NAT_DA~PMDF</t>
  </si>
  <si>
    <t>P238PQP</t>
  </si>
  <si>
    <t>ID~D000FU8C_TC~SOCIAL_IT~SOC_PB~Facebook_OB~TRAFFIC_PD~FB/IG Story Video 3_SZ~1X1_DT~CROSS_CT~FB_CS~CSTM SOCIAL_RT~CPC_AD~SS1X1_AS~DCMFB_FM~NAT_DA~PMDF</t>
  </si>
  <si>
    <t>P24JFR4</t>
  </si>
  <si>
    <t>ID~D000FU8D_TC~SOCIAL_IT~SOC_PB~Facebook_OB~TRAFFIC_PD~FB/IG Feed Static 1 plus IG explore add on placement_SZ~1X1_DT~CROSS_CT~FB_CS~CSTM SOCIAL_RT~CPC_AD~SS1X1_AS~DCMFB_FM~NAT_DA~PMDF</t>
  </si>
  <si>
    <t>P238PQQ</t>
  </si>
  <si>
    <t>ID~D000FU8E_TC~SOCIAL_IT~SOC_PB~Facebook_OB~TRAFFIC_PD~FB/IG Feed Static 2_SZ~1X1_DT~CROSS_CT~FB_CS~CSTM SOCIAL_RT~CPC_AD~SS1X1_AS~DCMFB_FM~NAT_DA~PMDF</t>
  </si>
  <si>
    <t>P238PQR</t>
  </si>
  <si>
    <t>ID~D000FU8F_TC~SOCIAL_IT~SOC_PB~Facebook_OB~TRAFFIC_PD~FB/IG Feed Static 3_SZ~1X1_DT~CROSS_CT~FB_CS~CSTM SOCIAL_RT~CPC_AD~SS1X1_AS~DCMFB_FM~NAT_DA~PMDF</t>
  </si>
  <si>
    <t>P238PQM</t>
  </si>
  <si>
    <t>ID~D000FU8G_TC~SOCIAL_IT~SOC_PB~Facebook_OB~TRAFFIC_PD~FB/IG Feed Static 4_SZ~1X1_DT~CROSS_CT~FB_CS~CSTM SOCIAL_RT~CPC_AD~SS1X1_AS~DCMFB_FM~NAT_DA~PMDF</t>
  </si>
  <si>
    <t>P238PQS</t>
  </si>
  <si>
    <t>ID~D000FU8H_TC~SOCIAL_IT~SOC_PB~Facebook_OB~TRAFFIC_PD~FB/IG Feed Static 5_SZ~1X1_DT~CROSS_CT~FB_CS~CSTM SOCIAL_RT~CPC_AD~SS1X1_AS~DCMFB_FM~NAT_DA~PMDF</t>
  </si>
  <si>
    <t>P238PQZ</t>
  </si>
  <si>
    <t>ID~D000FU8I_TC~SOCIAL_IT~SOC_PB~Facebook_OB~TRAFFIC_PD~FB/IG Story Static 1_SZ~1X1_DT~CROSS_CT~FB_CS~CSTM SOCIAL_RT~CPC_AD~SS1X1_AS~DCMFB_FM~NAT_DA~PMDF</t>
  </si>
  <si>
    <t>P238PQV</t>
  </si>
  <si>
    <t>ID~D000FU8I_TC~SOCIAL_IT~SOC_PB~Facebook_OB~TRAFFIC_PD~FB/IG Story Static 2_SZ~1X1_DT~CROSS_CT~FB_CS~CSTM SOCIAL_RT~CPC_AD~SS1X1_AS~DCMFB_FM~NAT_DA~PMDF</t>
  </si>
  <si>
    <t>P24JFVH</t>
  </si>
  <si>
    <t>ID~D000FU8J_TC~SOCIAL_IT~SOC_PB~Facebook_OB~TRAFFIC_PD~FB/IG = Story Static 3_SZ~1X1_DT~CROSS_CT~FB_CS~CSTM SOCIAL_RT~CPC_AD~SS1X1_AS~DCMFB_FM~NAT_DA~PMDF</t>
  </si>
  <si>
    <t>P238PQT</t>
  </si>
  <si>
    <t>ID~D000FU8J_TC~SOCIAL_IT~SOC_PB~Facebook_OB~TRAFFIC_PD~FB/IG = Story Static 4_SZ~1X1_DT~CROSS_CT~FB_CS~CSTM SOCIAL_RT~CPC_AD~SS1X1_AS~DCMFB_FM~NAT_DA~PMDF</t>
  </si>
  <si>
    <t>P24JFVK</t>
  </si>
  <si>
    <t>ID~D000FU8K_TC~SOCIAL_IT~SOC_PB~Facebook_OB~TRAFFIC_PD~FB/IG Story Static 5_SZ~1X1_DT~CROSS_CT~FB_CS~CSTM SOCIAL_RT~CPC_AD~SS1X1_AS~DCMFB_FM~NAT_DA~PMDF</t>
  </si>
  <si>
    <t>P238PQX</t>
  </si>
  <si>
    <t>ID~D000FU8K_TC~SOCIAL_IT~SOC_PB~Facebook_OB~TRAFFIC_PD~FB/IG Story Static 6_SZ~1X1_DT~CROSS_CT~FB_CS~CSTM SOCIAL_RT~CPC_AD~SS1X1_AS~DCMFB_FM~NAT_DA~PMDF</t>
  </si>
  <si>
    <t>P24JFVJ</t>
  </si>
  <si>
    <t>ID~D000FU8K_TC~SOCIAL_IT~SOC_PB~Facebook_OB~TRAFFIC_PD~FB/IG Story Static 7_SZ~1X1_DT~CROSS_CT~FB_CS~CSTM SOCIAL_RT~CPC_AD~SS1X1_AS~DCMFB_FM~NAT_DA~PMDF</t>
  </si>
  <si>
    <t>P24JG1L</t>
  </si>
  <si>
    <t>ID~D000FU8K_TC~SOCIAL_IT~SOC_PB~Facebook_OB~TRAFFIC_PD~FB/IG Story Static 8_SZ~1X1_DT~CROSS_CT~FB_CS~CSTM SOCIAL_RT~CPC_AD~SS1X1_AS~DCMFB_FM~NAT_DA~PMDF</t>
  </si>
  <si>
    <t>P24JG27</t>
  </si>
  <si>
    <t>ID~D000FU8L_TC~SOCIAL_IT~SOC_PB~Facebook_OB~TRAFFIC_PD~FB/IG Carousel 1_SZ~1X1_DT~CROSS_CT~FB_CS~CSTM SOCIAL_RT~CPC_AD~SS1X1_AS~DCMFB_FM~NAT_DA~PMDF</t>
  </si>
  <si>
    <t>P238PQY</t>
  </si>
  <si>
    <t>ID~D000FU8L_TC~SOCIAL_IT~SOC_PB~Facebook_OB~TRAFFIC_PD~FB/IG Carousel 2_SZ~1X1_DT~CROSS_CT~FB_CS~CSTM SOCIAL_RT~CPC_AD~SS1X1_AS~DCMFB_FM~NAT_DA~PMDF</t>
  </si>
  <si>
    <t>P24JG1M</t>
  </si>
  <si>
    <t>P23MTNK</t>
  </si>
  <si>
    <t>TIKTOK</t>
  </si>
  <si>
    <t>ID~C0001P79_PG~Phase 1 Tiktok Awareness Package  New York</t>
  </si>
  <si>
    <t>P238NKW</t>
  </si>
  <si>
    <t>ID~D000FU95_TC~SOCIAL_IT~SOC_PB~TKTK_OB~AWA_PD~Reach  Frequency Top Feed_SZ~1X1_DT~CROSS_CT~TKTKIFV_CS~CSTM SOCIAL_RT~CPM_AD~SS1X1_AS~DCM_FM~NAT_DA~DRCT</t>
  </si>
  <si>
    <t>P238NWQ</t>
  </si>
  <si>
    <t>ID~D000FU99_TC~SOCIAL_IT~SOC_PB~TKTK_OB~AWA_PD~Auction InFeed Video + Display Card 1_SZ~1X1_DT~CROSS_CT~TKTKIFV_CS~CSTM SOCIAL_RT~CPM_AD~SS1X1_AS~DCM_FM~NAT_DA~DRCT</t>
  </si>
  <si>
    <t>P238NWS</t>
  </si>
  <si>
    <t>ID~D000FU9A_TC~SOCIAL_IT~SOC_PB~TKTK_OB~AWA_PD~Auction InFeed Video + Display Card 2_SZ~1X1_DT~CROSS_CT~TKTKIFV_CS~CSTM SOCIAL_RT~CPM_AD~SS1X1_AS~DCM_FM~NAT_DA~DRCT</t>
  </si>
  <si>
    <t>P238NWN</t>
  </si>
  <si>
    <t>ID~D000FU9B_TC~SOCIAL_IT~SOC_PB~TKTK_OB~AWA_PD~Auction InFeed Video + Display Card 3_SZ~1X1_DT~CROSS_CT~TKTKIFV_CS~CSTM SOCIAL_RT~CPM_AD~SS1X1_AS~DCM_FM~NAT_DA~DRCT</t>
  </si>
  <si>
    <t>P238NWR</t>
  </si>
  <si>
    <t>ID~D000FU9C_TC~SOCIAL_IT~SOC_PB~TKTK_OB~AWA_PD~Auction InFeed Video + Display Card 4_SZ~1X1_DT~CROSS_CT~TKTKIFV_CS~CSTM SOCIAL_RT~CPM_AD~SS1X1_AS~DCM_FM~NAT_DA~DRCT</t>
  </si>
  <si>
    <t>P238NWT</t>
  </si>
  <si>
    <t>ID~D000FU9D_TC~SOCIAL_IT~SOC_PB~TKTK_OB~AWA_PD~Auction InFeed Video + Display Card 5_SZ~1X1_DT~CROSS_CT~TKTKIFV_CS~CSTM SOCIAL_RT~CPM_AD~SS1X1_AS~DCM_FM~NAT_DA~DRCT</t>
  </si>
  <si>
    <t>P238NWP</t>
  </si>
  <si>
    <t>ID~C0001P7A_PG~The Cut Rotational Roadblock</t>
  </si>
  <si>
    <t>P238B8H</t>
  </si>
  <si>
    <t>ID~D000FU9F_TC~DISPLAY_IT~DIR_PB~Vox Media_OB~AWA_PD~Mobile Rectangle_SZ~300X250_DT~MOB_CT~BAN_CS~300X250_RT~CPM_AD~AS_AS~DCM_FM~BAN_DA~DRCT</t>
  </si>
  <si>
    <t>P238B8X</t>
  </si>
  <si>
    <t>ID~D000FU9G_TC~DISPLAY_IT~DIR_PB~Vox Media_OB~AWA_PD~Half Page_SZ~300X600_DT~CROSS_CT~BAN_CS~300X600_RT~CPM_AD~AS_AS~DCM_FM~BAN_DA~DRCT</t>
  </si>
  <si>
    <t>P238B8Y</t>
  </si>
  <si>
    <t>ID~D000FU9H_TC~DISPLAY_IT~DIR_PB~Vox Media_OB~AWA_PD~Billboard_SZ~970X250_DT~DT_CT~BAN_CS~970X250_RT~CPM_AD~AS_AS~DCM_FM~BAN_DA~DRCT</t>
  </si>
  <si>
    <t>P238B8Z</t>
  </si>
  <si>
    <t>ID~D000FU9I_TC~VID_IT~DIR_PB~Vox Media_OB~AWA_PD~Athena 1_SZ~1X1_DT~CROSS_CT~INSTRM_CS~CSTM_RT~CPM_AD~SS1X1_AS~DCM_FM~VID_DA~DRCT</t>
  </si>
  <si>
    <t>P238B90</t>
  </si>
  <si>
    <t>ID~D000FU9J_TC~VID_IT~DIR_PB~Vox Media_OB~AWA_PD~Athena 2_SZ~1X1_DT~CROSS_CT~INSTRM_CS~CSTM_RT~CPM_AD~SS1X1_AS~DCM_FM~VID_DA~DRCT</t>
  </si>
  <si>
    <t>P23KT1S</t>
  </si>
  <si>
    <t>ID~D000FU9J_TC~VID_IT~DIR_PB~Vox Media_OB~AWA_PD~In Feed_SZ~1X1_DT~CROSS_CT~INSTRM_CS~CSTM_RT~CPM_AD~SS1X1_AS~DCM_FM~VID_DA~DRCT</t>
  </si>
  <si>
    <t>P24SW55</t>
  </si>
  <si>
    <t>ID~D000FU9J_TC~VID_IT~DIR_PB~Vox Media_OB~AWA_PD~Prelude_SZ~1X1_DT~CROSS_CT~INSTRM_CS~CSTM_RT~CPM_AD~SS1X1_AS~DCM_FM~VID_DA~DRCT</t>
  </si>
  <si>
    <t>P24SW4J</t>
  </si>
  <si>
    <t>ID~C0001P7B_PG~Phase 1 Tiktok Awareness Package  Los Angeles</t>
  </si>
  <si>
    <t>P238NKX</t>
  </si>
  <si>
    <t>ID~D000FU9P_TC~SOCIAL_IT~SOC_PB~TKTK_OB~AWA_PD~Reach  Frequency Top Feed_SZ~1X1_DT~CROSS_CT~TKTKIFV_CS~CSTM SOCIAL_RT~CPM_AD~SS1X1_AS~DCM_FM~NAT_DA~DRCT</t>
  </si>
  <si>
    <t>P238NWW</t>
  </si>
  <si>
    <t>ID~D000FU9Q_TC~SOCIAL_IT~SOC_PB~TKTK_OB~AWA_PD~Auction InFeed Video + Display Card 1_SZ~1X1_DT~CROSS_CT~TKTKIFV_CS~CSTM SOCIAL_RT~CPM_AD~SS1X1_AS~DCM_FM~NAT_DA~DRCT</t>
  </si>
  <si>
    <t>P238NWV</t>
  </si>
  <si>
    <t>ID~D000FU9R_TC~SOCIAL_IT~SOC_PB~TKTK_OB~AWA_PD~Auction InFeed Video + Display Card 2_SZ~1X1_DT~CROSS_CT~TKTKIFV_CS~CSTM SOCIAL_RT~CPM_AD~SS1X1_AS~DCM_FM~NAT_DA~DRCT</t>
  </si>
  <si>
    <t>P238NWX</t>
  </si>
  <si>
    <t>ID~D000FU9S_TC~SOCIAL_IT~SOC_PB~TKTK_OB~AWA_PD~Auction InFeed Video + Display Card 3_SZ~1X1_DT~CROSS_CT~TKTKIFV_CS~CSTM SOCIAL_RT~CPM_AD~SS1X1_AS~DCM_FM~NAT_DA~DRCT</t>
  </si>
  <si>
    <t>P238NWY</t>
  </si>
  <si>
    <t>ID~D000FU9T_TC~SOCIAL_IT~SOC_PB~TKTK_OB~AWA_PD~Auction InFeed Video + Display Card 4_SZ~1X1_DT~CROSS_CT~TKTKIFV_CS~CSTM SOCIAL_RT~CPM_AD~SS1X1_AS~DCM_FM~NAT_DA~DRCT</t>
  </si>
  <si>
    <t>P238NWZ</t>
  </si>
  <si>
    <t>ID~D000FU9U_TC~SOCIAL_IT~SOC_PB~TKTK_OB~AWA_PD~Auction InFeed Video + Display Card 5_SZ~1X1_DT~CROSS_CT~TKTKIFV_CS~CSTM SOCIAL_RT~CPM_AD~SS1X1_AS~DCM_FM~NAT_DA~DRCT</t>
  </si>
  <si>
    <t>P238NX0</t>
  </si>
  <si>
    <t>ID~C0001P7C_PG~Phase 1 Tiktok Awareness Package Chicago</t>
  </si>
  <si>
    <t>P238NKY</t>
  </si>
  <si>
    <t>ID~D000FU9X_TC~SOCIAL_IT~SOC_PB~TKTK_OB~AWA_PD~Reach  Frequency Top Feed_SZ~1X1_DT~CROSS_CT~TKTKIFV_CS~CSTM SOCIAL_RT~CPM_AD~SS1X1_AS~DCM_FM~NAT_DA~DRCT</t>
  </si>
  <si>
    <t>P238NX1</t>
  </si>
  <si>
    <t>ID~D000FU9Y_TC~SOCIAL_IT~SOC_PB~TKTK_OB~AWA_PD~Auction InFeed Video + Display Card 1_SZ~1X1_DT~CROSS_CT~TKTKIFV_CS~CSTM SOCIAL_RT~CPM_AD~SS1X1_AS~DCM_FM~NAT_DA~DRCT</t>
  </si>
  <si>
    <t>P238NX2</t>
  </si>
  <si>
    <t>ID~D000FU9Z_TC~SOCIAL_IT~SOC_PB~TKTK_OB~AWA_PD~Auction InFeed Video + Display Card 2_SZ~1X1_DT~CROSS_CT~TKTKIFV_CS~CSTM SOCIAL_RT~CPM_AD~SS1X1_AS~DCM_FM~NAT_DA~DRCT</t>
  </si>
  <si>
    <t>P238NX3</t>
  </si>
  <si>
    <t>ID~D000FUA0_TC~SOCIAL_IT~SOC_PB~TKTK_OB~AWA_PD~Auction InFeed Video + Display Card 3_SZ~1X1_DT~CROSS_CT~TKTKIFV_CS~CSTM SOCIAL_RT~CPM_AD~SS1X1_AS~DCM_FM~NAT_DA~DRCT</t>
  </si>
  <si>
    <t>P238NX4</t>
  </si>
  <si>
    <t>ID~D000FUA1_TC~SOCIAL_IT~SOC_PB~TKTK_OB~AWA_PD~Auction InFeed Video + Display Card 4_SZ~1X1_DT~CROSS_CT~TKTKIFV_CS~CSTM SOCIAL_RT~CPM_AD~SS1X1_AS~DCM_FM~NAT_DA~DRCT</t>
  </si>
  <si>
    <t>P238NX5</t>
  </si>
  <si>
    <t>ID~D000FUA2_TC~SOCIAL_IT~SOC_PB~TKTK_OB~AWA_PD~Auction InFeed Video + Display Card 5_SZ~1X1_DT~CROSS_CT~TKTKIFV_CS~CSTM SOCIAL_RT~CPM_AD~SS1X1_AS~DCM_FM~NAT_DA~DRCT</t>
  </si>
  <si>
    <t>P238NX6</t>
  </si>
  <si>
    <t>ID~C0001P7D_PG~Phase 1 Tiktok Site Traffic Package  New York</t>
  </si>
  <si>
    <t>P238NKZ</t>
  </si>
  <si>
    <t>ID~D000FUA7_TC~SOCIAL_IT~SOC_PB~TKTK_OB~TRAFFIC_PD~Reach  Frequency Top Feed_SZ~1X1_DT~CROSS_CT~TKTKIFV_CS~CSTM SOCIAL_RT~CPC_AD~SS1X1_AS~DCM_FM~NAT_DA~DRCT</t>
  </si>
  <si>
    <t>P238NXB</t>
  </si>
  <si>
    <t>ID~D000FUA8_TC~SOCIAL_IT~SOC_PB~TKTK_OB~TRAFFIC_PD~Auction InFeed Video + Display Card 1_SZ~1X1_DT~CROSS_CT~TKTKIFV_CS~CSTM SOCIAL_RT~CPC_AD~SS1X1_AS~DCM_FM~NAT_DA~DRCT</t>
  </si>
  <si>
    <t>P238NXC</t>
  </si>
  <si>
    <t>ID~D000FUA9_TC~SOCIAL_IT~SOC_PB~TKTK_OB~TRAFFIC_PD~Auction InFeed Video + Display Card 2_SZ~1X1_DT~CROSS_CT~TKTKIFV_CS~CSTM SOCIAL_RT~CPC_AD~SS1X1_AS~DCM_FM~NAT_DA~DRCT</t>
  </si>
  <si>
    <t>P238NXD</t>
  </si>
  <si>
    <t>ID~D000FUAA_TC~SOCIAL_IT~SOC_PB~TKTK_OB~TRAFFIC_PD~Auction InFeed Video + Display Card 3_SZ~1X1_DT~CROSS_CT~TKTKIFV_CS~CSTM SOCIAL_RT~CPC_AD~SS1X1_AS~DCM_FM~NAT_DA~DRCT</t>
  </si>
  <si>
    <t>P238NX9</t>
  </si>
  <si>
    <t>ID~D000FUAB_TC~SOCIAL_IT~SOC_PB~TKTK_OB~TRAFFIC_PD~Auction InFeed Video + Display Card 4_SZ~1X1_DT~CROSS_CT~TKTKIFV_CS~CSTM SOCIAL_RT~CPC_AD~SS1X1_AS~DCM_FM~NAT_DA~DRCT</t>
  </si>
  <si>
    <t>P238NX8</t>
  </si>
  <si>
    <t>ID~D000FUAC_TC~SOCIAL_IT~SOC_PB~TKTK_OB~TRAFFIC_PD~Auction InFeed Video + Display Card 5_SZ~1X1_DT~CROSS_CT~TKTKIFV_CS~CSTM SOCIAL_RT~CPC_AD~SS1X1_AS~DCM_FM~NAT_DA~DRCT</t>
  </si>
  <si>
    <t>P238NX7</t>
  </si>
  <si>
    <t>ID~C0001P7E_PG~Phase 1 Tiktok Site Traffic Package  Los Angeles</t>
  </si>
  <si>
    <t>P238NL0</t>
  </si>
  <si>
    <t>ID~D000FUAJ_TC~SOCIAL_IT~SOC_PB~TKTK_OB~TRAFFIC_PD~Reach  Frequency Top Feed_SZ~1X1_DT~CROSS_CT~TKTKIFV_CS~CSTM SOCIAL_RT~CPC_AD~SS1X1_AS~DCM_FM~NAT_DA~DRCT</t>
  </si>
  <si>
    <t>P238NXG</t>
  </si>
  <si>
    <t>ID~D000FUAK_TC~SOCIAL_IT~SOC_PB~TKTK_OB~TRAFFIC_PD~Auction InFeed Video + Display Card 1_SZ~1X1_DT~CROSS_CT~TKTKIFV_CS~CSTM SOCIAL_RT~CPC_AD~SS1X1_AS~DCM_FM~NAT_DA~DRCT</t>
  </si>
  <si>
    <t>P238NXH</t>
  </si>
  <si>
    <t>ID~D000FUAL_TC~SOCIAL_IT~SOC_PB~TKTK_OB~TRAFFIC_PD~Auction InFeed Video + Display Card 2_SZ~1X1_DT~CROSS_CT~TKTKIFV_CS~CSTM SOCIAL_RT~CPC_AD~SS1X1_AS~DCM_FM~NAT_DA~DRCT</t>
  </si>
  <si>
    <t>P238NXJ</t>
  </si>
  <si>
    <t>ID~D000FUAM_TC~SOCIAL_IT~SOC_PB~TKTK_OB~TRAFFIC_PD~Auction InFeed Video + Display Card 3_SZ~1X1_DT~CROSS_CT~TKTKIFV_CS~CSTM SOCIAL_RT~CPC_AD~SS1X1_AS~DCM_FM~NAT_DA~DRCT</t>
  </si>
  <si>
    <t>P238NXK</t>
  </si>
  <si>
    <t>ID~D000FUAN_TC~SOCIAL_IT~SOC_PB~TKTK_OB~TRAFFIC_PD~Auction InFeed Video + Display Card 4_SZ~1X1_DT~CROSS_CT~TKTKIFV_CS~CSTM SOCIAL_RT~CPC_AD~SS1X1_AS~DCM_FM~NAT_DA~DRCT</t>
  </si>
  <si>
    <t>P238NXL</t>
  </si>
  <si>
    <t>ID~D000FUAO_TC~SOCIAL_IT~SOC_PB~TKTK_OB~TRAFFIC_PD~Auction InFeed Video + Display Card 5_SZ~1X1_DT~CROSS_CT~TKTKIFV_CS~CSTM SOCIAL_RT~CPC_AD~SS1X1_AS~DCM_FM~NAT_DA~DRCT</t>
  </si>
  <si>
    <t>P238NXF</t>
  </si>
  <si>
    <t>ID~C0001P7F_PG~Vox Media Luxury Collection Rotational Roadblock Targeted to Custom Polo ID Audience</t>
  </si>
  <si>
    <t>P238B8J</t>
  </si>
  <si>
    <t>ID~D000FUAQ_TC~DISPLAY_IT~DIR_PB~Vox Media_OB~AWA_PD~Mobile Rectangle_SZ~300X250_DT~MOB_CT~BAN_CS~300X250_RT~CPM_AD~AS_AS~DCM_FM~BAN_DA~DRCT</t>
  </si>
  <si>
    <t>P238B93</t>
  </si>
  <si>
    <t>ID~D000FUAR_TC~DISPLAY_IT~DIR_PB~Vox Media_OB~AWA_PD~Half Page_SZ~300X600_DT~CROSS_CT~BAN_CS~300X600_RT~CPM_AD~AS_AS~DCM_FM~BAN_DA~DRCT</t>
  </si>
  <si>
    <t>P238B92</t>
  </si>
  <si>
    <t>ID~D000FUAS_TC~DISPLAY_IT~DIR_PB~Vox Media_OB~AWA_PD~Billboard_SZ~970X250_DT~DT_CT~BAN_CS~970X250_RT~CPM_AD~AS_AS~DCM_FM~BAN_DA~DRCT</t>
  </si>
  <si>
    <t>P238B94</t>
  </si>
  <si>
    <t>ID~D000FUAT_TC~VID_IT~DIR_PB~Vox Media_OB~AWA_PD~Athena 1_SZ~1X1_DT~CROSS_CT~INSTRM_CS~CSTM_RT~CPM_AD~SS1X1_AS~DCM_FM~VID_DA~DRCT</t>
  </si>
  <si>
    <t>P238B91</t>
  </si>
  <si>
    <t>ID~D000FUAU_TC~VID_IT~DIR_PB~Vox Media_OB~AWA_PD~Athena 2_SZ~1X1_DT~CROSS_CT~INSTRM_CS~CSTM_RT~CPM_AD~SS1X1_AS~DCM_FM~VID_DA~DRCT</t>
  </si>
  <si>
    <t>P23KT1W</t>
  </si>
  <si>
    <t>ID~D000FUAU_TC~VID_IT~DIR_PB~Vox Media_OB~AWA_PD~In Feed_SZ~1X1_DT~CROSS_CT~INSTRM_CS~CSTM_RT~CPM_AD~SS1X1_AS~DCM_FM~VID_DA~DRCT</t>
  </si>
  <si>
    <t>P24SW51</t>
  </si>
  <si>
    <t>ID~D000FUAU_TC~VID_IT~DIR_PB~Vox Media_OB~AWA_PD~Prelude_SZ~1X1_DT~CROSS_CT~INSTRM_CS~CSTM_RT~CPM_AD~SS1X1_AS~DCM_FM~VID_DA~DRCT</t>
  </si>
  <si>
    <t>P24SW4D</t>
  </si>
  <si>
    <t>ID~C0001P7F_PG~Vox Media Luxury Collection Rotational Roadblock Targeted to Custom Polo ID Audience (Makegood)</t>
  </si>
  <si>
    <t>P24K3QY</t>
  </si>
  <si>
    <t>Free</t>
  </si>
  <si>
    <t>ID~D000FUA1_TC~DISPLAY_IT~DIR_PB~Vox Media_OB~AWA_PD~Mobile Rectangle_SZ~300X250_DT~MOB_CT~BAN_CS~300X250_RT~FREE_AD~AS_AS~DCM_FM~BAN_DA~DRCT</t>
  </si>
  <si>
    <t>P24K3QW</t>
  </si>
  <si>
    <t>ID~D000FUA2_TC~DISPLAY_IT~DIR_PB~Vox Media_OB~AWA_PD~Half Page_SZ~300X600_DT~CROSS_CT~BAN_CS~300X600_RT~FREE_AD~AS_AS~DCM_FM~BAN_DA~DRCT</t>
  </si>
  <si>
    <t>P24K3R0</t>
  </si>
  <si>
    <t>ID~D000FUA3_TC~DISPLAY_IT~DIR_PB~Vox Media_OB~AWA_PD~Billboard_SZ~970X250_DT~DT_CT~BAN_CS~970X250_RT~FREE_AD~AS_AS~DCM_FM~BAN_DA~DRCT3</t>
  </si>
  <si>
    <t>P24K3QX</t>
  </si>
  <si>
    <t>ID~D000FUA6_TC~VID_IT~DIR_PB~Vox Media_OB~AWA_PD~In Feed_SZ~1X1_DT~CROSS_CT~INSTRM_CS~CSTM_RT~FREE_AD~SS1X1_AS~DCM_FM~VID_DA~DRCT</t>
  </si>
  <si>
    <t>P24SW52</t>
  </si>
  <si>
    <t>ID~D000FUA7_TC~VID_IT~DIR_PB~Vox Media_OB~AWA_PD~Prelude_SZ~1X1_DT~CROSS_CT~INSTRM_CS~CSTM_RT~FREE_AD~SS1X1_AS~DCM_FM~VID_DA~DRCT</t>
  </si>
  <si>
    <t>P24SW4F</t>
  </si>
  <si>
    <t>ID~C0001P7G_PG~Phase 1 Tiktok Site Traffic Package Chicago</t>
  </si>
  <si>
    <t>P238NL1</t>
  </si>
  <si>
    <t>ID~D000FUAU_TC~SOCIAL_IT~SOC_PB~TKTK_OB~TRAFFIC_PD~Reach  Frequency Top Feed_SZ~1X1_DT~CROSS_CT~TKTKIFV_CS~CSTM SOCIAL_RT~CPC_AD~SS1X1_AS~DCM_FM~NAT_DA~DRCT</t>
  </si>
  <si>
    <t>P238NXM</t>
  </si>
  <si>
    <t>ID~D000FUAV_TC~SOCIAL_IT~SOC_PB~TKTK_OB~TRAFFIC_PD~Auction InFeed Video + Display Card 1_SZ~1X1_DT~CROSS_CT~TKTKIFV_CS~CSTM SOCIAL_RT~CPC_AD~SS1X1_AS~DCM_FM~NAT_DA~DRCT</t>
  </si>
  <si>
    <t>P238NXN</t>
  </si>
  <si>
    <t>ID~D000FUAW_TC~SOCIAL_IT~SOC_PB~TKTK_OB~TRAFFIC_PD~Auction InFeed Video + Display Card 2_SZ~1X1_DT~CROSS_CT~TKTKIFV_CS~CSTM SOCIAL_RT~CPC_AD~SS1X1_AS~DCM_FM~NAT_DA~DRCT</t>
  </si>
  <si>
    <t>P238NXP</t>
  </si>
  <si>
    <t>ID~D000FUAX_TC~SOCIAL_IT~SOC_PB~TKTK_OB~TRAFFIC_PD~Auction InFeed Video + Display Card 3_SZ~1X1_DT~CROSS_CT~TKTKIFV_CS~CSTM SOCIAL_RT~CPC_AD~SS1X1_AS~DCM_FM~NAT_DA~DRCT</t>
  </si>
  <si>
    <t>P238NXQ</t>
  </si>
  <si>
    <t>ID~D000FUAY_TC~SOCIAL_IT~SOC_PB~TKTK_OB~TRAFFIC_PD~Auction InFeed Video + Display Card 4_SZ~1X1_DT~CROSS_CT~TKTKIFV_CS~CSTM SOCIAL_RT~CPC_AD~SS1X1_AS~DCM_FM~NAT_DA~DRCT</t>
  </si>
  <si>
    <t>P238NXR</t>
  </si>
  <si>
    <t>ID~D000FUAZ_TC~SOCIAL_IT~SOC_PB~TKTK_OB~TRAFFIC_PD~Auction InFeed Video + Display Card 5_SZ~1X1_DT~CROSS_CT~TKTKIFV_CS~CSTM SOCIAL_RT~CPC_AD~SS1X1_AS~DCM_FM~NAT_DA~DRCT</t>
  </si>
  <si>
    <t>P238NXS</t>
  </si>
  <si>
    <t>ID~C0001P7H_PG~ADDED VALUE Vox Media Luxury Collection</t>
  </si>
  <si>
    <t>P238B8K</t>
  </si>
  <si>
    <t>ID~D000FUB0_TC~DISPLAY_IT~DIR_PB~Vox Media_OB~AWA_PD~Mobile Rectangle_SZ~300X250_DT~MOB_CT~BAN_CS~300X250_RT~Free_AD~AS_AS~DCM_FM~BAN_DA~DRCT</t>
  </si>
  <si>
    <t>P238B95</t>
  </si>
  <si>
    <t>ID~D000FUB1_TC~DISPLAY_IT~DIR_PB~Vox Media_OB~AWA_PD~Half Page_SZ~300X600_DT~CROSS_CT~BAN_CS~300X600_RT~Free_AD~AS_AS~DCM_FM~BAN_DA~DRCT</t>
  </si>
  <si>
    <t>P238B96</t>
  </si>
  <si>
    <t>ID~D000FUB2_TC~DISPLAY_IT~DIR_PB~Vox Media_OB~AWA_PD~Billboard_SZ~970X250_DT~DT_CT~BAN_CS~970X250_RT~Free_AD~AS_AS~DCM_FM~BAN_DA~DRCT</t>
  </si>
  <si>
    <t>P238B97</t>
  </si>
  <si>
    <t>ID~C0001P7I_PG~Phase 2 Tiktok Awareness Package  New York</t>
  </si>
  <si>
    <t>P238NL2</t>
  </si>
  <si>
    <t>ID~D000FUB5_TC~SOCIAL_IT~SOC_PB~TKTK_OB~AWA_PD~Reach  Frequency Top Feed_SZ~1X1_DT~CROSS_CT~TKTKIFV_CS~CSTM SOCIAL_RT~CPM_AD~SS1X1_AS~DCM_FM~NAT_DA~DRCT</t>
  </si>
  <si>
    <t>P238NXY</t>
  </si>
  <si>
    <t>ID~D000FUB6_TC~SOCIAL_IT~SOC_PB~TKTK_OB~AWA_PD~Reach and Frequency InFeed Video + Display Card 1_SZ~1X1_DT~CROSS_CT~TKTKIFV_CS~CSTM SOCIAL_RT~CPM_AD~SS1X1_AS~DCM_FM~NAT_DA~DRCT</t>
  </si>
  <si>
    <t>P238NXX</t>
  </si>
  <si>
    <t>ID~D000FUB7_TC~SOCIAL_IT~SOC_PB~TKTK_OB~AWA_PD~Reach and Frequency Top Feed Video 2_SZ~1X1_DT~CROSS_CT~TKTKIFV_CS~CSTM SOCIAL_RT~CPM_AD~SS1X1_AS~DCM_FM~NAT_DA~DRCT</t>
  </si>
  <si>
    <t>P238NXV</t>
  </si>
  <si>
    <t>ID~D000FUB8_TC~SOCIAL_IT~SOC_PB~TKTK_OB~AWA_PD~Reach and Frequency InFeed Video + Display Card 2_SZ~1X1_DT~CROSS_CT~TKTKIFV_CS~CSTM SOCIAL_RT~CPM_AD~SS1X1_AS~DCM_FM~NAT_DA~DRCT</t>
  </si>
  <si>
    <t>P238NXT</t>
  </si>
  <si>
    <t>ID~C0001P7J_PG~Phase 2 Tiktok Awareness Package  Los Angeles</t>
  </si>
  <si>
    <t>P238NL3</t>
  </si>
  <si>
    <t>ID~D000FUBB_TC~SOCIAL_IT~SOC_PB~TKTK_OB~AWA_PD~Reach and Frequency Top Feed 1_SZ~1X1_DT~CROSS_CT~TKTKIFV_CS~CSTM SOCIAL_RT~CPM_AD~SS1X1_AS~DCM_FM~NAT_DA~DRCT</t>
  </si>
  <si>
    <t>P238NY4</t>
  </si>
  <si>
    <t>ID~D000FUBC_TC~SOCIAL_IT~SOC_PB~TKTK_OB~AWA_PD~Reach and Frequency InFeed Video + Display Card 1_SZ~1X1_DT~CROSS_CT~TKTKIFV_CS~CSTM SOCIAL_RT~CPM_AD~SS1X1_AS~DCM_FM~NAT_DA~DRCT</t>
  </si>
  <si>
    <t>P238NY5</t>
  </si>
  <si>
    <t>ID~D000FUBD_TC~SOCIAL_IT~SOC_PB~TKTK_OB~AWA_PD~Reach and Frequency Top Feed Video 2_SZ~1X1_DT~CROSS_CT~TKTKIFV_CS~CSTM SOCIAL_RT~CPM_AD~SS1X1_AS~DCM_FM~NAT_DA~DRCT</t>
  </si>
  <si>
    <t>P238NY3</t>
  </si>
  <si>
    <t>ID~D000FUBE_TC~SOCIAL_IT~SOC_PB~TKTK_OB~AWA_PD~Reach and Frequency InFeed Video + Display Card 2_SZ~1X1_DT~CROSS_CT~TKTKIFV_CS~CSTM SOCIAL_RT~CPM_AD~SS1X1_AS~DCM_FM~NAT_DA~DRCT</t>
  </si>
  <si>
    <t>P238NY0</t>
  </si>
  <si>
    <t>ID~C0001P7K_PG~Phase 2 Tiktok Awareness Package Chicago</t>
  </si>
  <si>
    <t>P238NL4</t>
  </si>
  <si>
    <t>ID~D000FUBN_TC~SOCIAL_IT~SOC_PB~TKTK_OB~AWA_PD~Reach  Frequency Top Feed 1_SZ~1X1_DT~CROSS_CT~TKTKIFV_CS~CSTM SOCIAL_RT~CPM_AD~SS1X1_AS~DCM_FM~NAT_DA~DRCT</t>
  </si>
  <si>
    <t>P238NY8</t>
  </si>
  <si>
    <t>ID~D000FUBO_TC~SOCIAL_IT~SOC_PB~TKTK_OB~AWA_PD~Reach and Frequency InFeed Video + Display Card 1_SZ~1X1_DT~CROSS_CT~TKTKIFV_CS~CSTM SOCIAL_RT~CPM_AD~SS1X1_AS~DCM_FM~NAT_DA~DRCT</t>
  </si>
  <si>
    <t>P238NYC</t>
  </si>
  <si>
    <t>ID~D000FUBP_TC~SOCIAL_IT~SOC_PB~TKTK_OB~AWA_PD~Reach and Frequency Top Feed 2_SZ~1X1_DT~CROSS_CT~TKTKIFV_CS~CSTM SOCIAL_RT~CPM_AD~SS1X1_AS~DCM_FM~NAT_DA~DRCT</t>
  </si>
  <si>
    <t>P238NY6</t>
  </si>
  <si>
    <t>ID~D000FUBQ_TC~SOCIAL_IT~SOC_PB~TKTK_OB~AWA_PD~Reach and Frequency InFeed Video + Display Card 2_SZ~1X1_DT~CROSS_CT~TKTKIFV_CS~CSTM SOCIAL_RT~CPM_AD~SS1X1_AS~DCM_FM~NAT_DA~DRCT</t>
  </si>
  <si>
    <t>P238NYB</t>
  </si>
  <si>
    <t>ID~C0001P7L_PG~Phase 2 Tiktok Site Traffic Package  New York</t>
  </si>
  <si>
    <t>P238NL5</t>
  </si>
  <si>
    <t>ID~D000FUBU_TC~SOCIAL_IT~SOC_PB~TKTK_OB~TRAFFIC_PD~Reach  Frequency Top Feed 1_SZ~1X1_DT~CROSS_CT~TKTKIFV_CS~CSTM SOCIAL_RT~CPC_AD~SS1X1_AS~DCM_FM~NAT_DA~DRCT</t>
  </si>
  <si>
    <t>P238NYF</t>
  </si>
  <si>
    <t>ID~D000FUBV_TC~SOCIAL_IT~SOC_PB~TKTK_OB~TRAFFIC_PD~Auction InFeed Video + Display Card 1_SZ~1X1_DT~CROSS_CT~TKTKIFV_CS~CSTM SOCIAL_RT~CPC_AD~SS1X1_AS~DCM_FM~NAT_DA~DRCT</t>
  </si>
  <si>
    <t>P238NYG</t>
  </si>
  <si>
    <t>ID~D000FUBW_TC~SOCIAL_IT~SOC_PB~TKTK_OB~TRAFFIC_PD~Reach and Frequency Top Feed 2_SZ~1X1_DT~CROSS_CT~TKTKIFV_CS~CSTM SOCIAL_RT~CPC_AD~SS1X1_AS~DCM_FM~NAT_DA~DRCT</t>
  </si>
  <si>
    <t>P238NYH</t>
  </si>
  <si>
    <t>ID~D000FUBX_TC~SOCIAL_IT~SOC_PB~TKTK_OB~TRAFFIC_PD~Auction InFeed Video + Display Card 2_SZ~1X1_DT~CROSS_CT~TKTKIFV_CS~CSTM SOCIAL_RT~CPC_AD~SS1X1_AS~DCM_FM~NAT_DA~DRCT</t>
  </si>
  <si>
    <t>P238NYK</t>
  </si>
  <si>
    <t>ID~C0001P7M_PG~Phase 2 Tiktok Site Traffic Package  Los Angeles</t>
  </si>
  <si>
    <t>P238NL6</t>
  </si>
  <si>
    <t>ID~D000FUC0_TC~SOCIAL_IT~SOC_PB~TKTK_OB~TRAFFIC_PD~Reach  Frequency Top Feed 1_SZ~1X1_DT~CROSS_CT~TKTKIFV_CS~CSTM SOCIAL_RT~CPC_AD~SS1X1_AS~DCM_FM~NAT_DA~DRCT</t>
  </si>
  <si>
    <t>P238NYQ</t>
  </si>
  <si>
    <t>ID~D000FUC1_TC~SOCIAL_IT~SOC_PB~TKTK_OB~TRAFFIC_PD~Auction InFeed Video + Display Card 1_SZ~1X1_DT~CROSS_CT~TKTKIFV_CS~CSTM SOCIAL_RT~CPC_AD~SS1X1_AS~DCM_FM~NAT_DA~DRCT</t>
  </si>
  <si>
    <t>P238NYP</t>
  </si>
  <si>
    <t>ID~D000FUC2_TC~SOCIAL_IT~SOC_PB~TKTK_OB~TRAFFIC_PD~Reach and Frequency InFeed Video + Display Card 2_SZ~1X1_DT~CROSS_CT~TKTKIFV_CS~CSTM SOCIAL_RT~CPC_AD~SS1X1_AS~DCM_FM~NAT_DA~DRCT</t>
  </si>
  <si>
    <t>P238NYN</t>
  </si>
  <si>
    <t>ID~D000FUC3_TC~SOCIAL_IT~SOC_PB~TKTK_OB~TRAFFIC_PD~Auction InFeed Video + Display Card 2_SZ~1X1_DT~CROSS_CT~TKTKIFV_CS~CSTM SOCIAL_RT~CPC_AD~SS1X1_AS~DCM_FM~NAT_DA~DRCT</t>
  </si>
  <si>
    <t>P238NYR</t>
  </si>
  <si>
    <t>ID~C0001P7N_PG~Phase 2 Tiktok Site Traffic Package Chicago</t>
  </si>
  <si>
    <t>P238NL7</t>
  </si>
  <si>
    <t>ID~D000FUC6_TC~SOCIAL_IT~SOC_PB~TKTK_OB~TRAFFIC_PD~Reach  Frequency Top Feed 1_SZ~1X1_DT~CROSS_CT~TKTKIFV_CS~CSTM SOCIAL_RT~CPC_AD~SS1X1_AS~DCM_FM~NAT_DA~DRCT</t>
  </si>
  <si>
    <t>P238NYW</t>
  </si>
  <si>
    <t>ID~D000FUC7_TC~SOCIAL_IT~SOC_PB~TKTK_OB~TRAFFIC_PD~Auction InFeed Video + Display Card 1_SZ~1X1_DT~CROSS_CT~TKTKIFV_CS~CSTM SOCIAL_RT~CPC_AD~SS1X1_AS~DCM_FM~NAT_DA~DRCT</t>
  </si>
  <si>
    <t>P238NYY</t>
  </si>
  <si>
    <t>ID~D000FUC8_TC~SOCIAL_IT~SOC_PB~TKTK_OB~TRAFFIC_PD~Reach and Frequency InFeed Video + Display Card 2_SZ~1X1_DT~CROSS_CT~TKTKIFV_CS~CSTM SOCIAL_RT~CPC_AD~SS1X1_AS~DCM_FM~NAT_DA~DRCT</t>
  </si>
  <si>
    <t>P238NYV</t>
  </si>
  <si>
    <t>ID~D000FUC9_TC~SOCIAL_IT~SOC_PB~TKTK_OB~TRAFFIC_PD~Auction InFeed Video + Display Card 2_SZ~1X1_DT~CROSS_CT~TKTKIFV_CS~CSTM SOCIAL_RT~CPC_AD~SS1X1_AS~DCM_FM~NAT_DA~DRCT</t>
  </si>
  <si>
    <t>P238NYT</t>
  </si>
  <si>
    <t>ID~C0001RII_PG~Homepage Takeover</t>
  </si>
  <si>
    <t>P23XFKW</t>
  </si>
  <si>
    <t>ID~D000GL78_TC~DISPLAY_IT~DIR_PB~EBONYCOM_OB~AWA_PD~Billboard_SZ~970X250_DT~DT_CT~BAN_CS~970X250_RT~FLAT_AD~AS_AS~DCM_FM~BAN_DA~DRCT</t>
  </si>
  <si>
    <t>P23XFLD</t>
  </si>
  <si>
    <t>ID~D000GL7H_TC~DISPLAY_IT~DIR_PB~EBONYCOM_OB~AWA_PD~Medium Rectangle Mobile Only_SZ~300X250_DT~MOB_CT~BAN_CS~300X250_RT~FLAT_AD~AS_AS~DCM_FM~BAN_DA~DRCT</t>
  </si>
  <si>
    <t>P23XFLF</t>
  </si>
  <si>
    <t>ID~D000GL7J_TC~DISPLAY_IT~DIR_PB~EBONYCOM_OB~AWA_PD~Leaderboard_SZ~728X90_DT~CROSS_CT~BAN_CS~728X90_RT~FLAT_AD~AS_AS~DCM_FM~BAN_DA~DRCT</t>
  </si>
  <si>
    <t>P23XFLG</t>
  </si>
  <si>
    <t>ID~D000GL7L_TC~DISPLAY_IT~DIR_PB~EBONYCOM_OB~AWA_PD~Half Page Ad_SZ~300X600_DT~CROSS_CT~BAN_CS~300X600_RT~FLAT_AD~AS_AS~DCM_FM~BAN_DA~DRCT</t>
  </si>
  <si>
    <t>P23XFLH</t>
  </si>
  <si>
    <t>ID~C0001RIN_PG~Homepage Takeover 2</t>
  </si>
  <si>
    <t>P23XFKX</t>
  </si>
  <si>
    <t>ID~D000GL7T_TC~DISPLAY_IT~DIR_PB~EBONYCOM_OB~AWA_PD~Half Page Ad_SZ~300X600_DT~CROSS_CT~BAN_CS~300X600_RT~FLAT_AD~AS_AS~DCM_FM~BAN_DA~DRCT</t>
  </si>
  <si>
    <t>P23XFLJ</t>
  </si>
  <si>
    <t>ID~D000GL7U_TC~DISPLAY_IT~DIR_PB~EBONYCOM_OB~AWA_PD~Leaderboard_SZ~728X90_DT~CROSS_CT~BAN_CS~728X90_RT~FLAT_AD~AS_AS~DCM_FM~BAN_DA~DRCT</t>
  </si>
  <si>
    <t>P23XFLK</t>
  </si>
  <si>
    <t>ID~D000GL7V_TC~DISPLAY_IT~DIR_PB~EBONYCOM_OB~AWA_PD~Medium Rectangle Mobile Only_SZ~300X250_DT~MOB_CT~BAN_CS~300X250_RT~FLAT_AD~AS_AS~DCM_FM~BAN_DA~DRCT</t>
  </si>
  <si>
    <t>P23XFLL</t>
  </si>
  <si>
    <t>ID~D000GL7W_TC~DISPLAY_IT~DIR_PB~EBONYCOM_OB~AWA_PD~Billboard_SZ~970X250_DT~DT_CT~BAN_CS~970X250_RT~FLAT_AD~AS_AS~DCM_FM~BAN_DA~DRCT</t>
  </si>
  <si>
    <t>P23XFLM</t>
  </si>
  <si>
    <t>ID~C0001RIQ_PG~Homepage Takeover 3</t>
  </si>
  <si>
    <t>P23XFKY</t>
  </si>
  <si>
    <t>ID~D000GL7Y_TC~DISPLAY_IT~DIR_PB~EBONYCOM_OB~AWA_PD~Half Page Ad_SZ~300X600_DT~CROSS_CT~BAN_CS~300X600_RT~FLAT_AD~AS_AS~DCM_FM~BAN_DA~DRCT</t>
  </si>
  <si>
    <t>P23XFLR</t>
  </si>
  <si>
    <t>ID~D000GL7Z_TC~DISPLAY_IT~DIR_PB~EBONYCOM_OB~AWA_PD~Leaderboard_SZ~728X90_DT~CROSS_CT~BAN_CS~728X90_RT~FLAT_AD~AS_AS~DCM_FM~BAN_DA~DRCT</t>
  </si>
  <si>
    <t>P23XFLQ</t>
  </si>
  <si>
    <t>ID~D000GL80_TC~DISPLAY_IT~DIR_PB~EBONYCOM_OB~AWA_PD~Medium Rectangle Mobile Only_SZ~300X250_DT~MOB_CT~BAN_CS~300X250_RT~FLAT_AD~AS_AS~DCM_FM~BAN_DA~DRCT</t>
  </si>
  <si>
    <t>P23XFLP</t>
  </si>
  <si>
    <t>ID~D000GL81_TC~DISPLAY_IT~DIR_PB~EBONYCOM_OB~AWA_PD~Billboard_SZ~970X250_DT~DT_CT~BAN_CS~970X250_RT~FLAT_AD~AS_AS~DCM_FM~BAN_DA~DRCT</t>
  </si>
  <si>
    <t>P23XFLN</t>
  </si>
  <si>
    <t>ID~C0001RIV_PG~First Impression Takeover 1 ROS Media</t>
  </si>
  <si>
    <t>P23XFKZ</t>
  </si>
  <si>
    <t>ID~D000GL8L_TC~DISPLAY_IT~DIR_PB~EBONYCOM_OB~AWA_PD~Billboard_SZ~970X250_DT~DT_CT~BAN_CS~970X250_RT~CPM_AD~AS_AS~DCM_FM~BAN_DA~DRCT</t>
  </si>
  <si>
    <t>P23XFLS</t>
  </si>
  <si>
    <t>ID~D000GL8M_TC~DISPLAY_IT~DIR_PB~EBONYCOM_OB~AWA_PD~Medium Rectangle Mobile Only_SZ~300X250_DT~MOB_CT~BAN_CS~300X250_RT~CPM_AD~AS_AS~DCM_FM~BAN_DA~DRCT</t>
  </si>
  <si>
    <t>P23XFLT</t>
  </si>
  <si>
    <t>ID~D000GL8N_TC~DISPLAY_IT~DIR_PB~EBONYCOM_OB~AWA_PD~Leaderboard_SZ~728X90_DT~CROSS_CT~BAN_CS~728X90_RT~CPM_AD~AS_AS~DCM_FM~BAN_DA~DRCT</t>
  </si>
  <si>
    <t>P23XFLV</t>
  </si>
  <si>
    <t>ID~D000GL8O_TC~DISPLAY_IT~DIR_PB~EBONYCOM_OB~AWA_PD~Half Page Ad_SZ~300X600_DT~CROSS_CT~BAN_CS~300X600_RT~CPM_AD~AS_AS~DCM_FM~BAN_DA~DRCT</t>
  </si>
  <si>
    <t>P23XFLW</t>
  </si>
  <si>
    <t>ID~C0001RJ1_PG~First Impression Takeover 2  ROS Media</t>
  </si>
  <si>
    <t>P23XFL0</t>
  </si>
  <si>
    <t>ID~D000GL9K_TC~DISPLAY_IT~DIR_PB~EBONYCOM_OB~AWA_PD~Billboard_SZ~970X250_DT~DT_CT~BAN_CS~970X250_RT~CPM_AD~AS_AS~DCM_FM~BAN_DA~DRCT</t>
  </si>
  <si>
    <t>P23XFLX</t>
  </si>
  <si>
    <t>ID~D000GL9L_TC~DISPLAY_IT~DIR_PB~EBONYCOM_OB~AWA_PD~Medium Rectangle Mobile Only_SZ~300X250_DT~MOB_CT~BAN_CS~300X250_RT~CPM_AD~AS_AS~DCM_FM~BAN_DA~DRCT</t>
  </si>
  <si>
    <t>P23XFLY</t>
  </si>
  <si>
    <t>ID~D000GL9M_TC~DISPLAY_IT~DIR_PB~EBONYCOM_OB~AWA_PD~Leaderboard_SZ~728X90_DT~CROSS_CT~BAN_CS~728X90_RT~CPM_AD~AS_AS~DCM_FM~BAN_DA~DRCT</t>
  </si>
  <si>
    <t>P23XFLZ</t>
  </si>
  <si>
    <t>ID~D000GL9N_TC~DISPLAY_IT~DIR_PB~EBONYCOM_OB~AWA_PD~Half Page Ad_SZ~300X600_DT~CROSS_CT~BAN_CS~300X600_RT~CPM_AD~AS_AS~DCM_FM~BAN_DA~DRCT</t>
  </si>
  <si>
    <t>P23XFM0</t>
  </si>
  <si>
    <t>ID~C0001RJ3_PG~First Impression Takeover 3  ROS Media</t>
  </si>
  <si>
    <t>P23XFL1</t>
  </si>
  <si>
    <t>ID~D000GLA0_TC~DISPLAY_IT~DIR_PB~EBONYCOM_OB~AWA_PD~Billboard_SZ~970X250_DT~DT_CT~BAN_CS~970X250_RT~CPM_AD~AS_AS~DCM_FM~BAN_DA~DRCT</t>
  </si>
  <si>
    <t>P23XFM2</t>
  </si>
  <si>
    <t>ID~D000GLA1_TC~DISPLAY_IT~DIR_PB~EBONYCOM_OB~AWA_PD~Medium Rectangle Mobile Only_SZ~300X250_DT~MOB_CT~BAN_CS~300X250_RT~CPM_AD~AS_AS~DCM_FM~BAN_DA~DRCT</t>
  </si>
  <si>
    <t>P23XFM3</t>
  </si>
  <si>
    <t>ID~D000GLA2_TC~DISPLAY_IT~DIR_PB~EBONYCOM_OB~AWA_PD~Leaderboard_SZ~728X90_DT~CROSS_CT~BAN_CS~728X90_RT~CPM_AD~AS_AS~DCM_FM~BAN_DA~DRCT</t>
  </si>
  <si>
    <t>P23XFM4</t>
  </si>
  <si>
    <t>ID~D000GLA3_TC~DISPLAY_IT~DIR_PB~EBONYCOM_OB~AWA_PD~Half Page Ad_SZ~300X600_DT~CROSS_CT~BAN_CS~300X600_RT~CPM_AD~AS_AS~DCM_FM~BAN_DA~DRCT</t>
  </si>
  <si>
    <t>P23XFM1</t>
  </si>
  <si>
    <t>ID~C0001RJ8_PG~First Impression Takeover 4  ROS Media</t>
  </si>
  <si>
    <t>P23XFL2</t>
  </si>
  <si>
    <t>ID~D000GLBA_TC~DISPLAY_IT~DIR_PB~EBONYCOM_OB~AWA_PD~Billboard_SZ~970X250_DT~DT_CT~BAN_CS~970X250_RT~CPM_AD~AS_AS~DCM_FM~BAN_DA~DRCT</t>
  </si>
  <si>
    <t>P23XFM5</t>
  </si>
  <si>
    <t>ID~D000GLBB_TC~DISPLAY_IT~DIR_PB~EBONYCOM_OB~AWA_PD~Medium Rectangle Mobile Only_SZ~300X250_DT~MOB_CT~BAN_CS~300X250_RT~CPM_AD~AS_AS~DCM_FM~BAN_DA~DRCT</t>
  </si>
  <si>
    <t>P23XFM6</t>
  </si>
  <si>
    <t>ID~D000GLBC_TC~DISPLAY_IT~DIR_PB~EBONYCOM_OB~AWA_PD~Leaderboard_SZ~728X90_DT~CROSS_CT~BAN_CS~728X90_RT~CPM_AD~AS_AS~DCM_FM~BAN_DA~DRCT</t>
  </si>
  <si>
    <t>P23XFM7</t>
  </si>
  <si>
    <t>ID~D000GLBD_TC~DISPLAY_IT~DIR_PB~EBONYCOM_OB~AWA_PD~Half Page Ad_SZ~300X600_DT~CROSS_CT~BAN_CS~300X600_RT~CPM_AD~AS_AS~DCM_FM~BAN_DA~DRCT</t>
  </si>
  <si>
    <t>P23XFM8</t>
  </si>
  <si>
    <t>ID~C0001RJB_PG~Display ROS</t>
  </si>
  <si>
    <t>P23XFL3</t>
  </si>
  <si>
    <t>ID~D000GLBX_TC~DISPLAY_IT~DIR_PB~EBONYCOM_OB~AWA_PD~Billboard_SZ~970X250_DT~DT_CT~BAN_CS~970X250_RT~CPM_AD~AS_AS~DCM_FM~BAN_DA~DRCT</t>
  </si>
  <si>
    <t>P23XFM9</t>
  </si>
  <si>
    <t>ID~D000GLBY_TC~DISPLAY_IT~DIR_PB~EBONYCOM_OB~AWA_PD~Medium Rectangle Mobile Only_SZ~300X250_DT~MOB_CT~BAN_CS~300X250_RT~CPM_AD~AS_AS~DCM_FM~BAN_DA~DRCT</t>
  </si>
  <si>
    <t>P23XFMB</t>
  </si>
  <si>
    <t>ID~D000GLBZ_TC~DISPLAY_IT~DIR_PB~EBONYCOM_OB~AWA_PD~Leaderboard_SZ~728X90_DT~CROSS_CT~BAN_CS~728X90_RT~CPM_AD~AS_AS~DCM_FM~BAN_DA~DRCT</t>
  </si>
  <si>
    <t>P23XFMC</t>
  </si>
  <si>
    <t>ID~D000GLC0_TC~DISPLAY_IT~DIR_PB~EBONYCOM_OB~AWA_PD~Half Page Ad_SZ~300X600_DT~CROSS_CT~BAN_CS~300X600_RT~CPM_AD~AS_AS~DCM_FM~BAN_DA~DRCT</t>
  </si>
  <si>
    <t>P23XFMD</t>
  </si>
  <si>
    <t>ID~C0001RJD_PG~PreRoll RON 15 seconds</t>
  </si>
  <si>
    <t>P23XFL4</t>
  </si>
  <si>
    <t>ID~D000GLLO_TC~DISPLAY_IT~DIR_PB~EBONYCOM_OB~AWA_PD~PreRoll RON 15 seconds_SZ~1X1_DT~CROSS_CT~VPRE_CS~CSTM_RT~CPM_AD~SS1X1_AS~DCM_FM~VID_DA~DRCT</t>
  </si>
  <si>
    <t>P23XFMF</t>
  </si>
  <si>
    <t>ID~C0001RL9_PG~Email newsletter 2x</t>
  </si>
  <si>
    <t>P23XFL5</t>
  </si>
  <si>
    <t>ID~D000GLM4_TC~DISPLAY_IT~DIR_PB~EBONYCOM_OB~AWA_PD~Leaderboard_SZ~728X90_DT~CROSS_CT~BAN_CS~728X90_RT~CPM_AD~AS_AS~DCM_FM~BAN_DA~DRCT</t>
  </si>
  <si>
    <t>P23XFMG</t>
  </si>
  <si>
    <t>ID~D000GLM5_TC~DISPLAY_IT~DIR_PB~EBONYCOM_OB~AWA_PD~Half Page Ad_SZ~300X600_DT~CROSS_CT~BAN_CS~300X600_RT~CPM_AD~AS_AS~DCM_FM~BAN_DA~DRCT</t>
  </si>
  <si>
    <t>P23XFMH</t>
  </si>
  <si>
    <t>ID~C0001RLB_PG~Facebook Amplification Target Women 25 44</t>
  </si>
  <si>
    <t>P23XFL6</t>
  </si>
  <si>
    <t>ID~D000GLMF_TC~SOCIAL_IT~DIR_PB~EBONYCOM_OB~AWA_PD~Social Post_SZ~1X1_DT~CROSS_CT~BAN_CS~CSTM SOCIAL_RT~CPM_AD~SS1X1_AS~DCM_FM~BAN_DA~DRCT</t>
  </si>
  <si>
    <t>P23XFMJ</t>
  </si>
  <si>
    <t>ID~C0001RLC_PG~Instagram AmplificationTarget Women 25 44</t>
  </si>
  <si>
    <t>P23XFL7</t>
  </si>
  <si>
    <t>ID~D000GLMG_TC~SOCIAL_IT~DIR_PB~EBONYCOM_OB~AWA_PD~Social Post_SZ~1X1_DT~CROSS_CT~BAN_CS~CSTM SOCIAL_RT~CPM_AD~SS1X1_AS~DCM_FM~BAN_DA~DRCT</t>
  </si>
  <si>
    <t>P23XFMK</t>
  </si>
  <si>
    <t>ID~C0001RLE_PG~High Impact</t>
  </si>
  <si>
    <t>P23XFL8</t>
  </si>
  <si>
    <t>ID~D000GLMK_TC~DISPLAY_IT~DIR_PB~EBONYCOM_OB~AWA_PD~High Impact_SZ~1X1_DT~CROSS_CT~BAN_CS~CSTM_RT~CPM_AD~SS1X1_AS~DCM_FM~BAN_DA~DRCT</t>
  </si>
  <si>
    <t>P23XFML</t>
  </si>
  <si>
    <t>ELLE</t>
  </si>
  <si>
    <t>ID~C0001RLK_PG~1x NonCustom Shot CoBranded Article with Influencer Talent</t>
  </si>
  <si>
    <t>P23XFL9</t>
  </si>
  <si>
    <t>HRST</t>
  </si>
  <si>
    <t>ID~D000GLMZ_TC~SOCIAL_IT~DIR_PB~Hearst_OB~AWA_PD~Content Ignition via via Social_SZ~1X1_DT~CROSS_CT~BAN_CS~CSTM SOCIAL_RT~FLAT_AD~SS1X1_AS~DCM_FM~BAN_DA~DRCT</t>
  </si>
  <si>
    <t>P23XFMR</t>
  </si>
  <si>
    <t>ID~D000GLNA_TC~DISPLAY_IT~DIR_PB~Hearst_OB~AWA_PD~Cross Platform Roadblock 300x600_SZ~300X600_DT~DT_CT~BAN_CS~300X600_RT~FLAT_AD~SS1X1_AS~DCM_FM~BAN_DA~DRCT</t>
  </si>
  <si>
    <t>P23XFMQ</t>
  </si>
  <si>
    <t>ID~D000GLNB_TC~DISPLAY_IT~DIR_PB~Hearst_OB~AWA_PD~Cross Platform Roadblock 970x90_SZ~970X90_DT~DT_CT~BAN_CS~970x90_RT~FLAT_AD~SS1X1_AS~DCM_FM~BAN_DA~DRCT</t>
  </si>
  <si>
    <t>P23XFMP</t>
  </si>
  <si>
    <t>ID~D000GLNI_TC~DISPLAY_IT~DIR_PB~Hearst_OB~AWA_PD~Cross Platform Roadblock 300x250_SZ~300X250_DT~MOB_CT~BAN_CS~300X250_RT~FLAT_AD~SS1X1_AS~DCM_FM~BAN_DA~DRCT</t>
  </si>
  <si>
    <t>P23XFMN</t>
  </si>
  <si>
    <t>ID~D000GLNQ_TC~SOCIAL_IT~DIR_PB~Hearst_OB~AWA_PD~Social Ignition via Facebook and/or Instagram_SZ~1X1_DT~CROSS_CT~BAN_CS~CSTM SOCIAL_RT~FLAT_AD~SS1X1_AS~DCM_FM~BAN_DA~DRCT</t>
  </si>
  <si>
    <t>P23XFMM</t>
  </si>
  <si>
    <t>ID~C0001RLS_PG~Cross Platform 100 SOS Standard ROS Women Targeted to W2544</t>
  </si>
  <si>
    <t>P23XFLB</t>
  </si>
  <si>
    <t>ID~D000GLOV_TC~DISPLAY_IT~DIR_PB~Hearst_OB~AWA_PD~100 SOS Cross Platform ROS Media 300x600_SZ~300X600_DT~DT_CT~BAN_CS~300X600_RT~CPM_AD~SS1X1_AS~DCM_FM~BAN_DA~DRCT</t>
  </si>
  <si>
    <t>P23XFMT</t>
  </si>
  <si>
    <t>ID~D000GLP4_TC~DISPLAY_IT~DIR_PB~Hearst_OB~AWA_PD~100 SOS Cross Platform ROS Media 970x90_SZ~970X90_DT~DT_CT~BAN_CS~970x90_RT~CPM_AD~SS1X1_AS~DCM_FM~BAN_DA~DRCT</t>
  </si>
  <si>
    <t>P23XFMS</t>
  </si>
  <si>
    <t>ID~D000GLQL_TC~DISPLAY_IT~DIR_PB~Hearst_OB~AWA_PD~100 SOS Mobile ROS Media 300x250_SZ~300X250_DT~MOB_CT~BAN_CS~300X250_RT~CPM_AD~SS1X1_AS~DCM_FM~BAN_DA~DRCT</t>
  </si>
  <si>
    <t>P23XFMV</t>
  </si>
  <si>
    <t>ID~C0001RME_PG~Added Value CrossPlatform 100 SOS ROS Media Package</t>
  </si>
  <si>
    <t>P23XFLC</t>
  </si>
  <si>
    <t>ID~D000GLQT_TC~DISPLAY_IT~DIR_PB~Hearst_OB~AWA_PD~Added Value CrossPlatform ROS 300x250_SZ~300X250_DT~MOB_CT~BAN_CS~300X250_RT~Free_AD~SS1X1_AS~DCM_FM~BAN_DA~DRCT</t>
  </si>
  <si>
    <t>P23XFMW</t>
  </si>
  <si>
    <t>ID~D000GLQU_TC~DISPLAY_IT~DIR_PB~Hearst_OB~AWA_PD~Added Value CrossPlatform ROS  970x90_SZ~970X90_DT~DT_CT~BAN_CS~970x90_RT~Free_AD~SS1X1_AS~DCM_FM~BAN_DA~DRCT</t>
  </si>
  <si>
    <t>P23XFMX</t>
  </si>
  <si>
    <t>ID~D000GLQV_TC~DISPLAY_IT~DIR_PB~Hearst_OB~AWA_PD~Added Value CrossPlatform ROS  300x600_SZ~300X600_DT~DT_CT~BAN_CS~300X600_RT~Free_AD~SS1X1_AS~DCM_FM~BAN_DA~DRCT</t>
  </si>
  <si>
    <t>P23XFMY</t>
  </si>
  <si>
    <t>ID~D000FUAD_TC~VID_IT~DIR_PB~Vox Media_OB~AWA_PD~The Cut Dark Social IG/IGS/FB_SZ~1X1_DT~CROSS_CT~INSTRM_CS~CSTM_RT~CPM_AD~SS1X1_AS~DCM_FM~VID_DA~DRCT</t>
  </si>
  <si>
    <t>P238B9K</t>
  </si>
  <si>
    <t>ID~D000FUAP_TC~RESEARCH_IT~DIR_PB~Vox Media_OB~AWA_PD~Lucid Brand Lift Study_SZ~1X1_DT~CROSS_CT~BAN_CS~CSTM_RT~Free_AD~SS1X1_AS~DCM_FM~BAN_DA~DRCT</t>
  </si>
  <si>
    <t>P238B9J</t>
  </si>
  <si>
    <t>ID~D000FUBT_TC~DISPLAY_IT~DIR_PB~Vox Media_OB~AWA_PD~Concert Style Channel Targeted to Custom Polo ID Audience_SZ~1X1_DT~CROSS_CT~BAN_CS~CSTM_RT~CPM_AD~SS1X1_AS~DCM_FM~BAN_DA~DRCT</t>
  </si>
  <si>
    <t>P238B98</t>
  </si>
  <si>
    <t>KRGO</t>
  </si>
  <si>
    <t>ID~D000FUCF_TC~DISPLAY_IT~DIR_PB~Kargo_OB~AWA_PD~HighRise_SZ~1X1_DT~MOB_CT~BAN_CS~CSTM_RT~CPM_AD~SS1X1_AS~DCM_FM~BAN_DA~DRCT</t>
  </si>
  <si>
    <t>P238B99</t>
  </si>
  <si>
    <t>ID~D000FUCI_TC~VID_IT~DIR_PB~Kargo_OB~AWA_PD~Vertical Video_SZ~300X250_DT~MOB_CT~VERTVID_CS~300X250_RT~CPM_AD~SS1X1_AS~DCM_FM~VID_DA~DRCT</t>
  </si>
  <si>
    <t>P23YDT0</t>
  </si>
  <si>
    <t>ID~D000FUCM_TC~RESEARCH_IT~DIR_PB~Kargo_OB~AWA_PD~Added Value  Creative Development_SZ~1X1_DT~CROSS_CT~BAN_CS~CSTM_RT~Free_AD~SS1X1_AS~DCM_FM~BAN_DA~DRCT</t>
  </si>
  <si>
    <t>P238B9C</t>
  </si>
  <si>
    <t>ID~D000FUCO_TC~RESEARCH_IT~DIR_PB~Kargo_OB~AWA_PD~Added Value 1P/3P Targeting Fees_SZ~1X1_DT~CROSS_CT~BAN_CS~CSTM_RT~Free_AD~SS1X1_AS~DCM_FM~BAN_DA~DRCT</t>
  </si>
  <si>
    <t>P238B9D</t>
  </si>
  <si>
    <t>ID~D000FUCP_TC~RESEARCH_IT~DIR_PB~Kargo_OB~AWA_PD~Added Value Kargo Brand Response Study_SZ~1X1_DT~CROSS_CT~BAN_CS~CSTM_RT~Free_AD~SS1X1_AS~DCM_FM~BAN_DA~DRCT</t>
  </si>
  <si>
    <t>P238B9F</t>
  </si>
  <si>
    <t>ID~D000FUCQ_TC~RESEARCH_IT~DIR_PB~Kargo_OB~AWA_PD~Added Value MOAT Analytics_SZ~1X1_DT~CROSS_CT~BAN_CS~CSTM_RT~Free_AD~SS1X1_AS~DCM_FM~BAN_DA~DRCT</t>
  </si>
  <si>
    <t>P238B9G</t>
  </si>
  <si>
    <t>ID~D000FUCR_TC~SOCIAL_IT~DIR_PB~BSTL_OB~AWA_PD~1x Wmagazinecom Dark Instagram Collection Ad with Sponsored Promotion_SZ~1X1_DT~CROSS_CT~BAN_CS~CSTM SOCIAL_RT~CPV_AD~SS1X1_AS~DCM_FM~BAN_DA~DRCT</t>
  </si>
  <si>
    <t>P23KSR1</t>
  </si>
  <si>
    <t>CPV</t>
  </si>
  <si>
    <t>ID~D000FUCS_TC~SOCIAL_IT~DIR_PB~BSTL_OB~AWA_PD~1x Wmagazinecom New York Dark Instagram Collection Ad with Sponsored Promotion_SZ~1X1_DT~CROSS_CT~BAN_CS~CSTM SOCIAL_RT~CPV_AD~SS1X1_AS~DCM_FM~BAN_DA~DRCT</t>
  </si>
  <si>
    <t>P23KSSG</t>
  </si>
  <si>
    <t>ID~D000FUCT_TC~SOCIAL_IT~DIR_PB~BSTL_OB~AWA_PD~1x Wmagazinecom Chicago Dark Instagram Collection Ad with Sponsored Promotion_SZ~1X1_DT~CROSS_CT~BAN_CS~CSTM SOCIAL_RT~CPV_AD~SS1X1_AS~DCM_FM~BAN_DA~DRCT</t>
  </si>
  <si>
    <t>P23KSS2</t>
  </si>
  <si>
    <t>ID~D000FUCU_TC~SOCIAL_IT~DIR_PB~BSTL_OB~AWA_PD~1x Wmagazinecom Los Angeles Dark Instagram Collection Ad with Sponsored Promotion_SZ~1X1_DT~CROSS_CT~BAN_CS~CSTM SOCIAL_RT~CPV_AD~SS1X1_AS~DCM_FM~BAN_DA~DRCTngeles</t>
  </si>
  <si>
    <t>P23KSSB</t>
  </si>
  <si>
    <t>ID~D000GLNW_TC~SOCIAL_IT~DIR_PB~Hearst_OB~AWA_PD~Social Ignition via Facebook and/or Instagram + Custom Branded Commerce_SZ~1X1_DT~CROSS_CT~BAN_CS~CSTM SOCIAL_RT~FLAT_AD~SS1X1_AS~DCM_FM~BAN_DA~DRCT</t>
  </si>
  <si>
    <t>P23XFN1</t>
  </si>
  <si>
    <t>ID~D000GLO8_TC~SOCIAL_IT~DIR_PB~Hearst_OB~AWA_PD~Instagram Vertical Video of ClientSupplied Assets_SZ~1X1_DT~CROSS_CT~BAN_CS~CSTM SOCIAL_RT~FLAT_AD~SS1X1_AS~DCM_FM~BAN_DA~DRCT</t>
  </si>
  <si>
    <t>P23XFN0</t>
  </si>
  <si>
    <t>ID~D000GLOC_TC~DISPLAY_IT~DIR_PB~Hearst_OB~AWA_PD~Mobile Native Shoppable Gallery ROS Targeted to W2544 HHI 100K+_SZ~1X1_DT~CROSS_CT~BAN_CS~CSTM_RT~FLAT_AD~SS1X1_AS~DCM_FM~BAN_DA~DRCT</t>
  </si>
  <si>
    <t>P23XFMZ</t>
  </si>
  <si>
    <t>Fee</t>
  </si>
  <si>
    <t>INTEGRAL AD SCIENCE:IAS</t>
  </si>
  <si>
    <t>Intergral Ad Science</t>
  </si>
  <si>
    <t>P239N7Y</t>
  </si>
  <si>
    <t>INTEGRAL AD SCIENCE INC:IAS</t>
  </si>
  <si>
    <t>P26TX7J</t>
  </si>
  <si>
    <t>PLATFORM TAX:Platform Tax</t>
  </si>
  <si>
    <t>Platform Tax</t>
  </si>
  <si>
    <t>P239PDV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</si>
</sst>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mm/dd/yy;@"/>
  </numFmts>
  <fonts count="21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Font="1"/>
    <xf numFmtId="40" fontId="18" fillId="0" borderId="0" xfId="0" applyNumberFormat="1" applyFont="1"/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/>
    <xf numFmtId="40" fontId="19" fillId="0" borderId="0" xfId="0" applyNumberFormat="1" applyFont="1"/>
    <xf numFmtId="0" fontId="18" fillId="33" borderId="0" xfId="0" applyFont="1" applyFill="1" applyAlignment="1">
      <alignment horizontal="left" vertical="top"/>
    </xf>
    <xf numFmtId="0" fontId="18" fillId="33" borderId="0" xfId="0" applyFont="1" applyFill="1"/>
    <xf numFmtId="40" fontId="18" fillId="33" borderId="0" xfId="0" applyNumberFormat="1" applyFont="1" applyFill="1"/>
    <xf numFmtId="40" fontId="0" fillId="0" borderId="0" xfId="0" pivotButton="1" applyNumberFormat="1"/>
    <xf numFmtId="4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40" fontId="0" fillId="0" borderId="0" xfId="0" applyNumberFormat="1" applyAlignment="1">
      <alignment horizontal="left" indent="1"/>
    </xf>
    <xf numFmtId="38" fontId="0" fillId="0" borderId="0" xfId="0" applyNumberFormat="1"/>
    <xf numFmtId="0" fontId="0" fillId="0" borderId="0" xfId="0" applyNumberFormat="1"/>
    <xf numFmtId="49" fontId="19" fillId="0" borderId="0" xfId="0" applyNumberFormat="1" applyFont="1"/>
    <xf numFmtId="49" fontId="18" fillId="0" borderId="0" xfId="0" applyNumberFormat="1" applyFont="1"/>
    <xf numFmtId="49" fontId="18" fillId="33" borderId="0" xfId="0" applyNumberFormat="1" applyFont="1" applyFill="1"/>
    <xf numFmtId="164" fontId="0" fillId="0" borderId="0" xfId="0" applyNumberFormat="1"/>
    <xf numFmtId="17" fontId="0" fillId="0" borderId="0" xfId="0" applyNumberFormat="1"/>
    <xf numFmtId="49" fontId="20" fillId="0" borderId="0" xfId="0" applyNumberFormat="1" applyFont="1"/>
    <xf numFmtId="165" fontId="20" fillId="0" borderId="0" xfId="0" applyNumberFormat="1" applyFont="1" applyAlignment="1">
      <alignment horizontal="left"/>
    </xf>
    <xf numFmtId="40" fontId="20" fillId="0" borderId="0" xfId="0" applyNumberFormat="1" applyFont="1"/>
    <xf numFmtId="0" fontId="20" fillId="0" borderId="0" xfId="0" applyFont="1"/>
    <xf numFmtId="165" fontId="0" fillId="0" borderId="0" xfId="0" applyNumberFormat="1" applyAlignment="1">
      <alignment horizontal="left"/>
    </xf>
    <xf numFmtId="40" fontId="20" fillId="0" borderId="10" xfId="0" applyNumberFormat="1" applyFont="1" applyBorder="1"/>
    <xf numFmtId="14" fontId="0" fillId="0" borderId="0" xfId="0" pivotButton="1" applyNumberFormat="1"/>
    <xf numFmtId="14" fontId="0" fillId="0" borderId="0" xfId="0" applyNumberFormat="1" applyAlignment="1">
      <alignment horizontal="left"/>
    </xf>
    <xf numFmtId="14" fontId="19" fillId="0" borderId="0" xfId="0" applyNumberFormat="1" applyFont="1"/>
    <xf numFmtId="14" fontId="18" fillId="0" borderId="0" xfId="0" applyNumberFormat="1" applyFont="1"/>
    <xf numFmtId="0" fontId="16" fillId="0" borderId="0" xfId="0" applyFont="1"/>
    <xf numFmtId="8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64" formatCode="&quot;$&quot;#,##0.00"/>
    </dxf>
    <dxf>
      <numFmt numFmtId="6" formatCode="#,##0_);[Red]\(#,##0\)"/>
    </dxf>
    <dxf>
      <numFmt numFmtId="0" formatCode="General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Nash" refreshedDate="44902.62768287037" createdVersion="7" refreshedVersion="7" minRefreshableVersion="3" recordCount="336" xr:uid="{2F8E906D-11A1-4BF3-AAC2-C61F929221AB}">
  <cacheSource type="worksheet">
    <worksheetSource ref="A1:S1048576" sheet="discrepancies"/>
  </cacheSource>
  <cacheFields count="19">
    <cacheField name="Topline Client" numFmtId="0">
      <sharedItems containsBlank="1" count="5">
        <m/>
        <s v="GST"/>
        <s v="HCA"/>
        <s v="PLOWSHARE"/>
        <s v="RALPH LAUREN"/>
      </sharedItems>
    </cacheField>
    <cacheField name="Client" numFmtId="0">
      <sharedItems containsBlank="1"/>
    </cacheField>
    <cacheField name="Client Name                   " numFmtId="0">
      <sharedItems containsBlank="1"/>
    </cacheField>
    <cacheField name="System  " numFmtId="0">
      <sharedItems containsBlank="1" count="4">
        <m/>
        <s v="Print   "/>
        <s v="Spot    "/>
        <s v="Network "/>
      </sharedItems>
    </cacheField>
    <cacheField name="Media" numFmtId="0">
      <sharedItems containsBlank="1" count="8">
        <m/>
        <s v="IN   "/>
        <s v="T    "/>
        <s v="OH   "/>
        <s v="R    "/>
        <s v="C    "/>
        <s v="N    "/>
        <s v="CM   "/>
      </sharedItems>
    </cacheField>
    <cacheField name="Month   " numFmtId="49">
      <sharedItems containsString="0" containsBlank="1" containsNumber="1" containsInteger="1" minValue="44562" maxValue="44805" count="9">
        <m/>
        <n v="44805"/>
        <n v="44774"/>
        <n v="44562"/>
        <n v="44743"/>
        <n v="44682"/>
        <n v="44713"/>
        <n v="44621"/>
        <n v="44652"/>
      </sharedItems>
    </cacheField>
    <cacheField name="Prod" numFmtId="0">
      <sharedItems containsBlank="1"/>
    </cacheField>
    <cacheField name="Product Name                  " numFmtId="0">
      <sharedItems containsBlank="1"/>
    </cacheField>
    <cacheField name="Est Code  " numFmtId="0">
      <sharedItems containsBlank="1" containsMixedTypes="1" containsNumber="1" containsInteger="1" minValue="29" maxValue="79168" count="112">
        <m/>
        <n v="78523"/>
        <n v="78522"/>
        <n v="78506"/>
        <n v="78490"/>
        <n v="78489"/>
        <n v="78510"/>
        <n v="78519"/>
        <n v="78520"/>
        <n v="78504"/>
        <n v="78495"/>
        <n v="78524"/>
        <n v="78525"/>
        <n v="78521"/>
        <n v="78513"/>
        <n v="78499"/>
        <n v="78526"/>
        <n v="78497"/>
        <n v="78503"/>
        <n v="78516"/>
        <n v="78511"/>
        <n v="78498"/>
        <n v="78505"/>
        <n v="78493"/>
        <n v="78518"/>
        <n v="78512"/>
        <n v="78500"/>
        <n v="78502"/>
        <n v="78488"/>
        <n v="78508"/>
        <n v="78636"/>
        <n v="78515"/>
        <n v="78632"/>
        <n v="78659"/>
        <n v="78509"/>
        <n v="78628"/>
        <n v="78644"/>
        <n v="78627"/>
        <n v="78649"/>
        <n v="78654"/>
        <n v="78658"/>
        <n v="78630"/>
        <n v="78633"/>
        <n v="78635"/>
        <n v="78634"/>
        <n v="78643"/>
        <n v="78492"/>
        <n v="78650"/>
        <n v="78491"/>
        <n v="78637"/>
        <n v="78652"/>
        <n v="78653"/>
        <n v="78646"/>
        <n v="78638"/>
        <n v="78647"/>
        <n v="78645"/>
        <n v="78629"/>
        <n v="78642"/>
        <n v="78657"/>
        <n v="78656"/>
        <n v="78625"/>
        <n v="78661"/>
        <n v="78494"/>
        <n v="78641"/>
        <n v="78639"/>
        <n v="78631"/>
        <n v="78626"/>
        <n v="78655"/>
        <n v="78660"/>
        <n v="78651"/>
        <n v="78640"/>
        <n v="78648"/>
        <n v="78501"/>
        <n v="78507"/>
        <n v="78496"/>
        <n v="78514"/>
        <n v="78517"/>
        <n v="2771"/>
        <n v="78586"/>
        <n v="78623"/>
        <n v="77564"/>
        <n v="77565"/>
        <n v="78800"/>
        <n v="78801"/>
        <n v="79167"/>
        <n v="79168"/>
        <n v="52210"/>
        <n v="1267"/>
        <n v="2486"/>
        <n v="2488"/>
        <s v="C322      "/>
        <n v="29"/>
        <n v="104"/>
        <n v="55004"/>
        <n v="22209"/>
        <n v="20822"/>
        <n v="78195"/>
        <n v="78185"/>
        <n v="78370"/>
        <n v="78188"/>
        <n v="78429"/>
        <n v="78717"/>
        <n v="78254"/>
        <n v="78755"/>
        <n v="78783"/>
        <n v="78792"/>
        <n v="78894"/>
        <n v="78775"/>
        <n v="78965"/>
        <n v="78811"/>
        <n v="78974"/>
        <n v="52202"/>
      </sharedItems>
    </cacheField>
    <cacheField name="Estimate Name                 " numFmtId="0">
      <sharedItems containsBlank="1" count="38">
        <m/>
        <s v="ID~B0000R0Q_CN~GST Q3 2022 DMA"/>
        <s v="ID~B0000RQ4_CN~SOC Q3 2022 DMA"/>
        <s v="3Q'22 DMA TUNDRA GM TV        "/>
        <s v="CN~2022 Q3 Adserving_CT~NONE_M"/>
        <s v="ID~B0000RQ3_CN~SOC Q3 2022 TMF"/>
        <s v="CN~2022 Precision Display_MK~R"/>
        <s v="CN~2022 Hispanic Display_MK~RE"/>
        <s v="CN~Precision GM Display Rebuil"/>
        <s v="CN~Precisions HA Display Rebui"/>
        <s v="CN~2022 Precision Display Rebu"/>
        <s v="CN~2022 Precision Hispanic Dis"/>
        <s v="OOH GCD GCD 2022 PRODUCTION   "/>
        <s v="22Q3_WFD_FSER_R_SPON_TAMPA_S  "/>
        <s v="22Q3_FLRD_BRN_T_CPP_FLRDQ3    "/>
        <s v="22Q3_SATL_BRN_T_CPP_SATLSV    "/>
        <s v="CDC CYU22 3Q22 CABLE          "/>
        <s v="1Q-3Q_PLOW_CD22_NETW R        "/>
        <s v="3Q'22 CDC TIPS TV             "/>
        <s v="FY23 POLO SHIRT PRINT ATB     "/>
        <s v="FY23 SEPTEMBER PRINT          "/>
        <s v="WWD X BLOOMINGDALES MILESTONE "/>
        <s v="AN~RLCH_CN~FY22 Polo x HBCU_PR"/>
        <s v="AN~RLCH_CN~FY22_RL Incr. Susta"/>
        <s v="AN~RLCH_CN~FY23 Polo Shirt Spr"/>
        <s v="AN~RLCH_CN~FY22_FY22 Base LRL "/>
        <s v="AN~RLCH_CN~FY23 Summer Eyewear"/>
        <s v="AN~RLCH_CN~FY23 Polo Back to S"/>
        <s v="AN~RLCH_CN~FY23 LRL Spring Ins"/>
        <s v="AN~RLCH_CN~FY23 LRL Fall_ES~78"/>
        <s v="AN~RLCH_CN~FY23 Polo ID_ES~787"/>
        <s v="AN~RLCH_CN~FY23 RL US Open_ES~"/>
        <s v="AN~RLCH_CN~FY23_RLX Golf_ES~78"/>
        <s v="AN~RLCH_CN~FY23_Luxury Fall_ES"/>
        <s v="AN~RLCH_CN~FY23 Polo Mens Orig"/>
        <s v="AN~RLCH_CN~FY23 RL Home Palazz"/>
        <s v="AN~RLCH_CN~FY23_Polo Men's Fal"/>
        <s v="FY23 LA PERM                  "/>
      </sharedItems>
    </cacheField>
    <cacheField name="Vendor  " numFmtId="0">
      <sharedItems containsBlank="1" count="44">
        <m/>
        <s v="AMPERDGT"/>
        <s v="GOOGLYTR"/>
        <s v="HULU    "/>
        <s v="KATZDIGI"/>
        <s v="NBCUNIVE"/>
        <s v="SPOTXDGT"/>
        <s v="FACEBOOK"/>
        <s v="KXMP    "/>
        <s v="INTEGRAL"/>
        <s v="PINTERST"/>
        <s v="PMPRDV36"/>
        <s v="DBLCLCK "/>
        <s v="INNOVIDG"/>
        <s v="NIELSENC"/>
        <s v="CIRCLEGR"/>
        <s v="TTTMFM  "/>
        <s v="WCWJ    "/>
        <s v="WMBB    "/>
        <s v="WMOR    "/>
        <s v="WPTV    "/>
        <s v="WTGS    "/>
        <s v="OUTC    "/>
        <s v="SPMA    "/>
        <s v="KOAHN   "/>
        <s v="WTRF    "/>
        <s v="HIGHSNNW"/>
        <s v="ESSENCE "/>
        <s v="GALAXMED"/>
        <s v="MAGABLAN"/>
        <s v="TWNCNTRY"/>
        <s v="WWD     "/>
        <s v="APXDEALS"/>
        <s v="NTNLGGRP"/>
        <s v="PLATTAX "/>
        <s v="HRSTCMMN"/>
        <s v="WHOWHAT "/>
        <s v="BUSTLE  "/>
        <s v="VOXMEDIA"/>
        <s v="CNDNSTPB"/>
        <s v="NWYRKTMS"/>
        <s v="WSJOURNA"/>
        <s v="INTEADSC"/>
        <s v="APEXEXCH"/>
      </sharedItems>
    </cacheField>
    <cacheField name="Vendor Name                   " numFmtId="0">
      <sharedItems containsBlank="1" count="43">
        <m/>
        <s v="AMPERSAND                     "/>
        <s v="GOOGLE LLC                    "/>
        <s v="HULU LLC                      "/>
        <s v="KATZ DIGITAL GROUP            "/>
        <s v="NBC UNIVERSAL INC             "/>
        <s v="SPOTX                         "/>
        <s v="META PLATFORMS INC            "/>
        <s v="SPRINGFIELD TV LLC            "/>
        <s v="INTEGRAL AD SCIENCE INC       "/>
        <s v="PINTEREST INC                 "/>
        <s v="PM PRECISION DV360            "/>
        <s v="DOUBLECLICK, INC.             "/>
        <s v="INNOVID INC                   "/>
        <s v="THE NIELSEN COMPANY US LLC    "/>
        <s v="CIRCLE GRAPHICS INC           "/>
        <s v="TOTAL TRAFFIC NETWORK         "/>
        <s v="WJWB-TV                       "/>
        <s v="WMBB-TV                       "/>
        <s v="WMOR-TV                       "/>
        <s v="WPTV TV                       "/>
        <s v="WTGS TV                       "/>
        <s v="OUTDOOR CHANNEL               "/>
        <s v="SPORTSMAN CHANNEL             "/>
        <s v="KOAHN                         "/>
        <s v="WTRF-TV                       "/>
        <s v="HIGHSNOBIETY INC              "/>
        <s v="ESSENCE                       "/>
        <s v="GALAXY MEDIA PARTNERS LLC     "/>
        <s v="BLANC MAGAZINE                "/>
        <s v="TOWN &amp; COUNTRY                "/>
        <s v="WOMENS WEAR DAILY             "/>
        <s v="APEX DEALS                    "/>
        <s v="NATIONAL GEOGRAPHIC. COM      "/>
        <s v="PLATFORM TAX                  "/>
        <s v="HEARST COMMUNICATION          "/>
        <s v="WHOWHATWEAR                   "/>
        <s v="BUSTLE                        "/>
        <s v="VOX MEDIA                     "/>
        <s v="CONDE NAST PUBLIC.            "/>
        <s v="NEW YORK TIMES THE            "/>
        <s v="WALL STREET JOURNAL           "/>
        <s v="APEX EXCHANGE LLC             "/>
      </sharedItems>
    </cacheField>
    <cacheField name="     Ord Gross     " numFmtId="40">
      <sharedItems containsString="0" containsBlank="1" containsNumber="1" minValue="0.22" maxValue="858958.39"/>
    </cacheField>
    <cacheField name="       Ord Net     " numFmtId="40">
      <sharedItems containsString="0" containsBlank="1" containsNumber="1" minValue="0.19" maxValue="730114.63"/>
    </cacheField>
    <cacheField name=" Cleared Gross     " numFmtId="40">
      <sharedItems containsString="0" containsBlank="1" containsNumber="1" minValue="0" maxValue="16900"/>
    </cacheField>
    <cacheField name="   Cleared Net     " numFmtId="40">
      <sharedItems containsString="0" containsBlank="1" containsNumber="1" minValue="0" maxValue="14365"/>
    </cacheField>
    <cacheField name=" Uncleared Grs" numFmtId="40">
      <sharedItems containsString="0" containsBlank="1" containsNumber="1" minValue="0.22" maxValue="858958.39"/>
    </cacheField>
    <cacheField name=" Uncleared Net" numFmtId="40">
      <sharedItems containsString="0" containsBlank="1" containsNumber="1" minValue="0.19" maxValue="730114.63"/>
    </cacheField>
    <cacheField name="Discrep ID" numFmtId="0">
      <sharedItems containsBlank="1" count="335">
        <m/>
        <s v="7852344805AMPERDGT"/>
        <s v="7852344805GOOGLYTR"/>
        <s v="7852344805HULU    "/>
        <s v="7852344805KATZDIGI"/>
        <s v="7852344805NBCUNIVE"/>
        <s v="7852344805SPOTXDGT"/>
        <s v="7852244805AMPERDGT"/>
        <s v="7852244805GOOGLYTR"/>
        <s v="7852244805HULU    "/>
        <s v="7852244805KATZDIGI"/>
        <s v="7852244805NBCUNIVE"/>
        <s v="7852244805SPOTXDGT"/>
        <s v="7850644805AMPERDGT"/>
        <s v="7850644805GOOGLYTR"/>
        <s v="7850644805HULU    "/>
        <s v="7850644805KATZDIGI"/>
        <s v="7850644805NBCUNIVE"/>
        <s v="7850644805SPOTXDGT"/>
        <s v="7849044805AMPERDGT"/>
        <s v="7849044805GOOGLYTR"/>
        <s v="7849044805HULU    "/>
        <s v="7849044805KATZDIGI"/>
        <s v="7849044805NBCUNIVE"/>
        <s v="7849044805SPOTXDGT"/>
        <s v="7848944805AMPERDGT"/>
        <s v="7848944805GOOGLYTR"/>
        <s v="7848944805HULU    "/>
        <s v="7848944805KATZDIGI"/>
        <s v="7848944805NBCUNIVE"/>
        <s v="7848944805SPOTXDGT"/>
        <s v="7851044805AMPERDGT"/>
        <s v="7851044805GOOGLYTR"/>
        <s v="7851044805HULU    "/>
        <s v="7851044805KATZDIGI"/>
        <s v="7851044805NBCUNIVE"/>
        <s v="7851044805SPOTXDGT"/>
        <s v="7851944805AMPERDGT"/>
        <s v="7851944805GOOGLYTR"/>
        <s v="7851944805HULU    "/>
        <s v="7851944805KATZDIGI"/>
        <s v="7851944805NBCUNIVE"/>
        <s v="7851944805SPOTXDGT"/>
        <s v="7852044805AMPERDGT"/>
        <s v="7852044805GOOGLYTR"/>
        <s v="7852044805HULU    "/>
        <s v="7852044805KATZDIGI"/>
        <s v="7852044805NBCUNIVE"/>
        <s v="7852044805SPOTXDGT"/>
        <s v="7850444805AMPERDGT"/>
        <s v="7850444805GOOGLYTR"/>
        <s v="7850444805HULU    "/>
        <s v="7850444805KATZDIGI"/>
        <s v="7850444805NBCUNIVE"/>
        <s v="7850444805SPOTXDGT"/>
        <s v="7849544805AMPERDGT"/>
        <s v="7849544805GOOGLYTR"/>
        <s v="7849544805HULU    "/>
        <s v="7849544805KATZDIGI"/>
        <s v="7849544805NBCUNIVE"/>
        <s v="7849544805SPOTXDGT"/>
        <s v="7852444805AMPERDGT"/>
        <s v="7852444805GOOGLYTR"/>
        <s v="7852444805HULU    "/>
        <s v="7852444805KATZDIGI"/>
        <s v="7852444805NBCUNIVE"/>
        <s v="7852444805SPOTXDGT"/>
        <s v="7852544805AMPERDGT"/>
        <s v="7852544805GOOGLYTR"/>
        <s v="7852544805HULU    "/>
        <s v="7852544805KATZDIGI"/>
        <s v="7852544805NBCUNIVE"/>
        <s v="7852544805SPOTXDGT"/>
        <s v="7852144805AMPERDGT"/>
        <s v="7852144805GOOGLYTR"/>
        <s v="7852144805HULU    "/>
        <s v="7852144805KATZDIGI"/>
        <s v="7852144805NBCUNIVE"/>
        <s v="7852144805SPOTXDGT"/>
        <s v="7851344805AMPERDGT"/>
        <s v="7851344805GOOGLYTR"/>
        <s v="7851344805HULU    "/>
        <s v="7851344805KATZDIGI"/>
        <s v="7851344805NBCUNIVE"/>
        <s v="7851344805SPOTXDGT"/>
        <s v="7849944805AMPERDGT"/>
        <s v="7849944805GOOGLYTR"/>
        <s v="7849944805HULU    "/>
        <s v="7849944805KATZDIGI"/>
        <s v="7849944805NBCUNIVE"/>
        <s v="7849944805SPOTXDGT"/>
        <s v="7852644805AMPERDGT"/>
        <s v="7852644805GOOGLYTR"/>
        <s v="7852644805HULU    "/>
        <s v="7852644805KATZDIGI"/>
        <s v="7852644805NBCUNIVE"/>
        <s v="7852644805SPOTXDGT"/>
        <s v="7849744805AMPERDGT"/>
        <s v="7849744805GOOGLYTR"/>
        <s v="7849744805HULU    "/>
        <s v="7849744805KATZDIGI"/>
        <s v="7849744805NBCUNIVE"/>
        <s v="7849744805SPOTXDGT"/>
        <s v="7850344805AMPERDGT"/>
        <s v="7850344805GOOGLYTR"/>
        <s v="7850344805HULU    "/>
        <s v="7850344805KATZDIGI"/>
        <s v="7850344805NBCUNIVE"/>
        <s v="7850344805SPOTXDGT"/>
        <s v="7851644805AMPERDGT"/>
        <s v="7851644805GOOGLYTR"/>
        <s v="7851644805HULU    "/>
        <s v="7851644805KATZDIGI"/>
        <s v="7851644805NBCUNIVE"/>
        <s v="7851644805SPOTXDGT"/>
        <s v="7851144805HULU    "/>
        <s v="7851144805KATZDIGI"/>
        <s v="7851144805NBCUNIVE"/>
        <s v="7851144805SPOTXDGT"/>
        <s v="7849844805AMPERDGT"/>
        <s v="7849844805GOOGLYTR"/>
        <s v="7849844805HULU    "/>
        <s v="7849844805KATZDIGI"/>
        <s v="7849844805NBCUNIVE"/>
        <s v="7849844805SPOTXDGT"/>
        <s v="7850544805GOOGLYTR"/>
        <s v="7850544805HULU    "/>
        <s v="7850544805KATZDIGI"/>
        <s v="7850544805NBCUNIVE"/>
        <s v="7850544805SPOTXDGT"/>
        <s v="7849344805GOOGLYTR"/>
        <s v="7849344805HULU    "/>
        <s v="7849344805KATZDIGI"/>
        <s v="7849344805NBCUNIVE"/>
        <s v="7849344805SPOTXDGT"/>
        <s v="7851844805SPOTXDGT"/>
        <s v="7851244805AMPERDGT"/>
        <s v="7851244805GOOGLYTR"/>
        <s v="7851244805HULU    "/>
        <s v="7851244805KATZDIGI"/>
        <s v="7851244805NBCUNIVE"/>
        <s v="7851244805SPOTXDGT"/>
        <s v="7850044805AMPERDGT"/>
        <s v="7850044805GOOGLYTR"/>
        <s v="7850044805HULU    "/>
        <s v="7850044805KATZDIGI"/>
        <s v="7850044805NBCUNIVE"/>
        <s v="7850044805SPOTXDGT"/>
        <s v="7850244805HULU    "/>
        <s v="7850244805KATZDIGI"/>
        <s v="7850244805SPOTXDGT"/>
        <s v="7848844805AMPERDGT"/>
        <s v="7848844805GOOGLYTR"/>
        <s v="7848844805HULU    "/>
        <s v="7848844805KATZDIGI"/>
        <s v="7848844805NBCUNIVE"/>
        <s v="7848844805SPOTXDGT"/>
        <s v="7850844805AMPERDGT"/>
        <s v="7850844805GOOGLYTR"/>
        <s v="7850844805HULU    "/>
        <s v="7850844805KATZDIGI"/>
        <s v="7850844805NBCUNIVE"/>
        <s v="7850844805SPOTXDGT"/>
        <s v="7863644805FACEBOOK"/>
        <s v="7851544805AMPERDGT"/>
        <s v="7851544805GOOGLYTR"/>
        <s v="7851544805HULU    "/>
        <s v="7851544805KATZDIGI"/>
        <s v="7851544805NBCUNIVE"/>
        <s v="7851544805SPOTXDGT"/>
        <s v="7863244805FACEBOOK"/>
        <s v="7865944805FACEBOOK"/>
        <s v="7850944805AMPERDGT"/>
        <s v="7850944805GOOGLYTR"/>
        <s v="7850944805HULU    "/>
        <s v="7850944805KATZDIGI"/>
        <s v="7850944805NBCUNIVE"/>
        <s v="7850944805SPOTXDGT"/>
        <s v="7862844805FACEBOOK"/>
        <s v="7864444805FACEBOOK"/>
        <s v="7862744805FACEBOOK"/>
        <s v="7864944805FACEBOOK"/>
        <s v="7865444805FACEBOOK"/>
        <s v="7865844805FACEBOOK"/>
        <s v="7863044805FACEBOOK"/>
        <s v="7863344805FACEBOOK"/>
        <s v="7863544805FACEBOOK"/>
        <s v="7863444805FACEBOOK"/>
        <s v="7864344805FACEBOOK"/>
        <s v="7849244805AMPERDGT"/>
        <s v="7849244805GOOGLYTR"/>
        <s v="7849244805HULU    "/>
        <s v="7849244805KATZDIGI"/>
        <s v="7849244805NBCUNIVE"/>
        <s v="7849244805SPOTXDGT"/>
        <s v="7865044805FACEBOOK"/>
        <s v="7849144805AMPERDGT"/>
        <s v="7849144805GOOGLYTR"/>
        <s v="7849144805HULU    "/>
        <s v="7849144805KATZDIGI"/>
        <s v="7849144805NBCUNIVE"/>
        <s v="7849144805SPOTXDGT"/>
        <s v="7863744805FACEBOOK"/>
        <s v="7865244805FACEBOOK"/>
        <s v="7865344805FACEBOOK"/>
        <s v="7864644805FACEBOOK"/>
        <s v="7863844805FACEBOOK"/>
        <s v="7864744805FACEBOOK"/>
        <s v="7864544805FACEBOOK"/>
        <s v="7862944805FACEBOOK"/>
        <s v="7864244805FACEBOOK"/>
        <s v="7865744805FACEBOOK"/>
        <s v="7865644805FACEBOOK"/>
        <s v="7862544805FACEBOOK"/>
        <s v="7866144805FACEBOOK"/>
        <s v="7849444805SPOTXDGT"/>
        <s v="7864144805FACEBOOK"/>
        <s v="7863944805FACEBOOK"/>
        <s v="7863144805FACEBOOK"/>
        <s v="7862644805FACEBOOK"/>
        <s v="7865544805FACEBOOK"/>
        <s v="7866044805FACEBOOK"/>
        <s v="7865144805FACEBOOK"/>
        <s v="7864044805FACEBOOK"/>
        <s v="7864844805FACEBOOK"/>
        <s v="7850144805AMPERDGT"/>
        <s v="7850144805GOOGLYTR"/>
        <s v="7850144805HULU    "/>
        <s v="7850144805KATZDIGI"/>
        <s v="7850144805NBCUNIVE"/>
        <s v="7850144805SPOTXDGT"/>
        <s v="7850744805AMPERDGT"/>
        <s v="7850744805GOOGLYTR"/>
        <s v="7850744805HULU    "/>
        <s v="7850744805KATZDIGI"/>
        <s v="7850744805NBCUNIVE"/>
        <s v="7850744805SPOTXDGT"/>
        <s v="7849644805AMPERDGT"/>
        <s v="7849644805GOOGLYTR"/>
        <s v="7849644805HULU    "/>
        <s v="7849644805KATZDIGI"/>
        <s v="7849644805NBCUNIVE"/>
        <s v="7849644805SPOTXDGT"/>
        <s v="7851444805AMPERDGT"/>
        <s v="7851444805GOOGLYTR"/>
        <s v="7851444805HULU    "/>
        <s v="7851444805KATZDIGI"/>
        <s v="7851444805NBCUNIVE"/>
        <s v="7851444805SPOTXDGT"/>
        <s v="7851744805AMPERDGT"/>
        <s v="7851744805GOOGLYTR"/>
        <s v="7851744805HULU    "/>
        <s v="7851744805KATZDIGI"/>
        <s v="7851744805NBCUNIVE"/>
        <s v="7851744805SPOTXDGT"/>
        <s v="277144805KXMP    "/>
        <s v="7858644774INTEGRAL"/>
        <s v="7862344774PINTERST"/>
        <s v="7756444805PMPRDV36"/>
        <s v="7756544805PMPRDV36"/>
        <s v="7880044805PMPRDV36"/>
        <s v="7880144805PMPRDV36"/>
        <s v="7916744805PMPRDV36"/>
        <s v="7916844805PMPRDV36"/>
        <s v="7858644805DBLCLCK "/>
        <s v="7858644805INNOVIDG"/>
        <s v="7858644805INTEGRAL"/>
        <s v="7858644805NIELSENC"/>
        <s v="7862344805PINTERST"/>
        <s v="5221044562CIRCLEGR"/>
        <s v="126744743TTTMFM  "/>
        <s v="248644805WCWJ    "/>
        <s v="248644805WMBB    "/>
        <s v="248644805WMOR    "/>
        <s v="248644805WPTV    "/>
        <s v="248844805WTGS    "/>
        <s v="C322      44805OUTC    "/>
        <s v="C322      44805SPMA    "/>
        <s v="2944682KOAHN   "/>
        <s v="2944713KOAHN   "/>
        <s v="2944743KOAHN   "/>
        <s v="2944774KOAHN   "/>
        <s v="2944805KOAHN   "/>
        <s v="10444805WTRF    "/>
        <s v="5500444713HIGHSNNW"/>
        <s v="2220944805ESSENCE "/>
        <s v="2220944805GALAXMED"/>
        <s v="2220944805MAGABLAN"/>
        <s v="2220944805TWNCNTRY"/>
        <s v="2220944805WWD     "/>
        <s v="2082244805WWD     "/>
        <s v="7819544621APXDEALS"/>
        <s v="7818544652NTNLGGRP"/>
        <s v="7819544652APXDEALS"/>
        <s v="7837044652APXDEALS"/>
        <s v="7818844682PLATTAX "/>
        <s v="7842944682PLATTAX "/>
        <s v="7837044682APXDEALS"/>
        <s v="7818844713HRSTCMMN"/>
        <s v="7818844713PLATTAX "/>
        <s v="7842944713PLATTAX "/>
        <s v="7837044713APXDEALS"/>
        <s v="7842944743PLATTAX "/>
        <s v="7837044743PLATTAX "/>
        <s v="7871744743PLATTAX "/>
        <s v="7825444743PLATTAX "/>
        <s v="7875544774APXDEALS"/>
        <s v="7875544774PLATTAX "/>
        <s v="7875544774WHOWHAT "/>
        <s v="7871744774PLATTAX "/>
        <s v="7878344774APXDEALS"/>
        <s v="7878344774BUSTLE  "/>
        <s v="7878344774PLATTAX "/>
        <s v="7878344774VOXMEDIA"/>
        <s v="7879244774PLATTAX "/>
        <s v="7825444774PLATTAX "/>
        <s v="7889444805PLATTAX "/>
        <s v="7875544805APXDEALS"/>
        <s v="7875544805PLATTAX "/>
        <s v="7875544805WHOWHAT "/>
        <s v="7877544805CNDNSTPB"/>
        <s v="7877544805NWYRKTMS"/>
        <s v="7877544805PLATTAX "/>
        <s v="7877544805WSJOURNA"/>
        <s v="7878344805APXDEALS"/>
        <s v="7878344805BUSTLE  "/>
        <s v="7878344805PLATTAX "/>
        <s v="7878344805VOXMEDIA"/>
        <s v="7879244805INTEADSC"/>
        <s v="7879244805PLATTAX "/>
        <s v="7896544805PLATTAX "/>
        <s v="7881144805PLATTAX "/>
        <s v="7897444805INTEADSC"/>
        <s v="7897444805PLATTAX "/>
        <s v="5220244713APEXEX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Nash" refreshedDate="44902.635152314811" createdVersion="7" refreshedVersion="7" minRefreshableVersion="3" recordCount="430" xr:uid="{15FEE5AA-6544-494E-9602-E22A24EC0BFF}">
  <cacheSource type="worksheet">
    <worksheetSource ref="A1:S1048576" sheet="invoices"/>
  </cacheSource>
  <cacheFields count="19">
    <cacheField name="Invoice #" numFmtId="0">
      <sharedItems containsBlank="1"/>
    </cacheField>
    <cacheField name="Comments" numFmtId="0">
      <sharedItems containsBlank="1"/>
    </cacheField>
    <cacheField name="Date" numFmtId="0">
      <sharedItems containsBlank="1"/>
    </cacheField>
    <cacheField name="Status" numFmtId="0">
      <sharedItems containsBlank="1" count="6">
        <s v="Reconciled"/>
        <s v="Reversed"/>
        <s v="Incomplete"/>
        <s v="Rejected"/>
        <s v="Pending"/>
        <m/>
      </sharedItems>
    </cacheField>
    <cacheField name="Supplier" numFmtId="0">
      <sharedItems containsBlank="1"/>
    </cacheField>
    <cacheField name="MOS" numFmtId="0">
      <sharedItems containsNonDate="0" containsDate="1" containsString="0" containsBlank="1" minDate="2022-01-01T00:00:00" maxDate="2022-11-02T00:00:00"/>
    </cacheField>
    <cacheField name="Order #" numFmtId="0">
      <sharedItems containsBlank="1"/>
    </cacheField>
    <cacheField name="Client code" numFmtId="0">
      <sharedItems containsBlank="1"/>
    </cacheField>
    <cacheField name="Estimate code" numFmtId="0">
      <sharedItems containsBlank="1"/>
    </cacheField>
    <cacheField name="Campaign ID" numFmtId="0">
      <sharedItems containsBlank="1"/>
    </cacheField>
    <cacheField name="Supplier code" numFmtId="0">
      <sharedItems containsBlank="1"/>
    </cacheField>
    <cacheField name="Amount" numFmtId="0">
      <sharedItems containsString="0" containsBlank="1" containsNumber="1" minValue="-331996.34999999998" maxValue="478868.36"/>
    </cacheField>
    <cacheField name="Added on" numFmtId="0">
      <sharedItems containsBlank="1"/>
    </cacheField>
    <cacheField name="Added by" numFmtId="0">
      <sharedItems containsBlank="1"/>
    </cacheField>
    <cacheField name="Client name" numFmtId="0">
      <sharedItems containsBlank="1"/>
    </cacheField>
    <cacheField name="Campaign" numFmtId="0">
      <sharedItems containsBlank="1"/>
    </cacheField>
    <cacheField name="System message" numFmtId="0">
      <sharedItems containsBlank="1"/>
    </cacheField>
    <cacheField name="Clearance status" numFmtId="0">
      <sharedItems containsBlank="1"/>
    </cacheField>
    <cacheField name="Discrepancy ID" numFmtId="0">
      <sharedItems containsBlank="1" count="360">
        <s v="7758244562FACEBOOK"/>
        <s v="7752644562FACEBOOK"/>
        <s v="7758244593FACEBOOK"/>
        <s v="7752644593FACEBOOK"/>
        <s v="7814544593FACEBOOK"/>
        <s v="7752644593SNAPDGTL"/>
        <s v="7814544593SNAPDGTL"/>
        <s v="7758244621FACEBOOK"/>
        <s v="7814544621FACEBOOK"/>
        <s v="7819544621FACEBOOK"/>
        <s v="7818844621FACEBOOK"/>
        <s v="7816344621FACEBOOK"/>
        <s v="7758244652FACEBOOK"/>
        <s v="7819544652FACEBOOK"/>
        <s v="7818844652FACEBOOK"/>
        <s v="7821044652FACEBOOK"/>
        <s v="7837044652FACEBOOK"/>
        <s v="7837044682SNAPDGTL"/>
        <s v="7842944682SNAPDGTL"/>
        <s v="7837044682FACEBOOK"/>
        <s v="7842944682FACEBOOK"/>
        <s v="7837044713FACEBOOK"/>
        <s v="7842944713FACEBOOK"/>
        <s v="7848744713FACEBOOK"/>
        <s v="7871744774FACEBOOK"/>
        <s v="7875544774FACEBOOK"/>
        <s v="7878344774FACEBOOK"/>
        <s v="7871744774SNAPDGTL"/>
        <s v="7878344774SNAPDGTL"/>
        <s v="7875544805FACEBOOK"/>
        <s v="7878344805FACEBOOK"/>
        <s v="7877544805FACEBOOK"/>
        <s v="7881144805FACEBOOK"/>
        <s v="7889444805FACEBOOK"/>
        <s v="7897444805FACEBOOK"/>
        <s v="7878344805TIKTOKIN"/>
        <s v="7889444805TIKTOKIN"/>
        <s v="7875544835FACEBOOK"/>
        <s v="7878344835FACEBOOK"/>
        <s v="7877544835FACEBOOK"/>
        <s v="7881144835FACEBOOK"/>
        <s v="7889444835FACEBOOK"/>
        <s v="7897444835FACEBOOK"/>
        <s v="7891544835FACEBOOK"/>
        <s v="7881144866FACEBOOK"/>
        <s v="7897444866FACEBOOK"/>
        <s v="7910544866FACEBOOK"/>
        <s v="7903944866FACEBOOK"/>
        <s v="7694244593AIRMAILL"/>
        <s v="7694244621AIRMAILL"/>
        <s v="7694244593PLATTAX"/>
        <s v="7694244562PLATTAX"/>
        <s v="7729544562WHOWHAT"/>
        <s v="7729544593WHOWHAT"/>
        <s v="7729544562INTEADSC"/>
        <s v="7729544562PLATTAX"/>
        <s v="7815644652INTEADSC"/>
        <s v="7815644652MERED"/>
        <s v="7815644621INTEADSC"/>
        <s v="7815644682MERED"/>
        <s v="7815644621MERED"/>
        <s v="7815644682PLATTAX"/>
        <s v="7815644652PLATTAX"/>
        <s v="7815644621PLATTAX"/>
        <s v="7815644682INTEADSC"/>
        <s v="7814544593INTEADSC"/>
        <s v="7814544593NWYRKTMS"/>
        <s v="7814544621NWYRKTMS"/>
        <s v="7814544621INTEADSC"/>
        <s v="7814544621SNAPDGTL"/>
        <s v="7814544593PLATTAX"/>
        <s v="7814544621PLATTAX"/>
        <s v="7814544593CNDNSTPB"/>
        <s v="7814544621CNDNSTPB"/>
        <s v="7819844621INTEADSC"/>
        <s v="7819844652INTEADSC"/>
        <s v="7819844652DAZEDDGT"/>
        <s v="7819844621DAZEDDGT"/>
        <s v="7819844652PLATTAX"/>
        <s v="7819844621PLATTAX"/>
        <s v="7819544621BLCKNTRP"/>
        <s v="7819544621INTEADSC"/>
        <s v="7819544621INTERONE"/>
        <s v="7819544621EBONYCOM"/>
        <s v="7819544621WSJOURNA"/>
        <s v="7819544652BLCKNTRP"/>
        <s v="7819544652ESSENCES"/>
        <s v="7819544621ESSENCES"/>
        <s v="7819544652INTEADSC"/>
        <s v="7819544621APXDEALS"/>
        <s v="7819544652EBONYCOM"/>
        <s v="7819544652WSJOURNA"/>
        <s v="7819544621CNDNSTPB"/>
        <s v="7819544652CNDNSTPB"/>
        <s v="7819544652INTERONE"/>
        <s v="7819544652ATBLCKST"/>
        <s v="7819544621ATBLCKST"/>
        <s v="7819544621PLATTAX"/>
        <s v="7819544652PLATTAX"/>
        <s v="7819544621THEATLNT"/>
        <s v="7819544652THEATLNT"/>
        <s v="7819544652APXDEALS"/>
        <s v="7819544652HRSTCMMN"/>
        <s v="7819544621HRSTCMMN"/>
        <s v="7763044562APXDEALS"/>
        <s v="7763044593APXDEALS"/>
        <s v="7763044621APXDEALS"/>
        <s v="7763044805INTEADSC"/>
        <s v="7763044805NWYRKTMS"/>
        <s v="7763044805OGURIMIM"/>
        <s v="7763044805PLATTAX"/>
        <s v="7763044805WETRANSF"/>
        <s v="7752644562SNAPDGTL"/>
        <s v="7752644562TIKTOKIN"/>
        <s v="7752644593INTEADSC"/>
        <s v="7752644562INTEADSC"/>
        <s v="7752644562APXDEALS"/>
        <s v="7752644593TIKTOKIN"/>
        <s v="7752644593NBCU"/>
        <s v="7752644621NBCU"/>
        <s v="7752644621INTEADSC"/>
        <s v="7752644593APXDEALS"/>
        <s v="7752644621PLATTAX"/>
        <s v="7752644593PLATTAX"/>
        <s v="7752644562PLATTAX"/>
        <s v="7758244562CNDNSTPB"/>
        <s v="7758244593BUSIHOME"/>
        <s v="7758244593INTDESIG"/>
        <s v="7758244562INTDESIG"/>
        <s v="7758244562BUSIHOME"/>
        <s v="7758244593CNDNSTPB"/>
        <s v="7758244621INTDESIG"/>
        <s v="7758244621BUSIHOME"/>
        <s v="7758244652INTDESIG"/>
        <s v="7758244652INTEADSC"/>
        <s v="7758244621INTEADSC"/>
        <s v="7758244652BUSIHOME"/>
        <s v="7758244593INTEADSC"/>
        <s v="7758244562INTEADSC"/>
        <s v="7758244652CNDNSTPB"/>
        <s v="7758244621CNDNSTPB"/>
        <s v="7758244621PLATTAX"/>
        <s v="7758244593PLATTAX"/>
        <s v="7758244652PLATTAX"/>
        <s v="7758244562PLATTAX"/>
        <s v="7818844621INTEADSC"/>
        <s v="7818844621ESSENCES"/>
        <s v="7818844652ESSENCES"/>
        <s v="7818844652INTEADSC"/>
        <s v="7818844621DMLUXUDG"/>
        <s v="7818844652DMLUXUDG"/>
        <s v="7818844621HRSTCMMN"/>
        <s v="7818844652HRSTCMMN"/>
        <s v="7818844682HRSTCMMN"/>
        <s v="7818844621PLATTAX"/>
        <s v="7818844652PLATTAX"/>
        <s v="7818844713INTEADSC"/>
        <s v="7818844682INTEADSC"/>
        <s v="7818844713HRSTCMMN"/>
        <s v="7816344621GOOGLE"/>
        <s v="7816344621INTEADSC"/>
        <s v="7816344621TIKTOKIN"/>
        <s v="7816344621SNAPDGTL"/>
        <s v="7816344652INTEADSC"/>
        <s v="7816344621PLATTAX"/>
        <s v="7816344652PLATTAX"/>
        <s v="7816344621YOUTUBEC"/>
        <s v="7816344621NYTIMES"/>
        <s v="7821044621BLOOMBRG"/>
        <s v="7821044652INTEADSC"/>
        <s v="7821044652BLOOMBRG"/>
        <s v="7821044652PLATTAX"/>
        <s v="7818544621ZBLOOBRA"/>
        <s v="7818544621BLOOMBRG"/>
        <s v="7818544652GOOGLE"/>
        <s v="7818544652INTEADSC"/>
        <s v="7818544652TIMEDG"/>
        <s v="7818544652MISSIMAG"/>
        <s v="7818544652PLATTAX"/>
        <s v="7818544652NTNLGGRP"/>
        <s v="7818544652BLOOMBRG"/>
        <s v="7813544682AIRMAILL"/>
        <s v="7813544835AIRMAILL"/>
        <s v="7813544866AIRMAILL"/>
        <s v="7875544774INTEADSC"/>
        <s v="7875544805INTEADSC"/>
        <s v="7875544774APXDEALS"/>
        <s v="7875544835INTEADSC"/>
        <s v="7875544805APXDEALS"/>
        <s v="7910044835MERED"/>
        <s v="7825444652INTEADSC"/>
        <s v="7825444652MERED"/>
        <s v="7825444682INTEADSC"/>
        <s v="7825444682MERED"/>
        <s v="7825444713INTEADSC"/>
        <s v="7825444652PLATTAX"/>
        <s v="7825444682PLATTAX"/>
        <s v="7825444713PLATTAX"/>
        <s v="7825444743INTEADSC"/>
        <s v="7825444713MERED"/>
        <s v="7825444774MERED"/>
        <s v="7825444743MERED"/>
        <s v="7825444805MERED"/>
        <s v="7825444774INTEADSC"/>
        <s v="7825444835MERED"/>
        <s v="7825444805INTEADSC"/>
        <s v="7821444652INTEADSC"/>
        <s v="7821444652BUSTLE"/>
        <s v="7821444682BUSTLE"/>
        <s v="7821444652PLATTAX"/>
        <s v="7821444682PLATTAX"/>
        <s v="7821444682INTEADSC"/>
        <s v="7843044682GARDENDG"/>
        <s v="7843044682INTEADSC"/>
        <s v="7843044713GARDENDG"/>
        <s v="7843044713INTEADSC"/>
        <s v="7843044713PLATTAX"/>
        <s v="7843044682PLATTAX"/>
        <s v="7843044682APXDEALS"/>
        <s v="7843044713APXDEALS"/>
        <s v="7890744835ADLUDIOI"/>
        <s v="7890744835BUSTLEDG"/>
        <s v="7890744835CNDNSTPB"/>
        <s v="7890744835GARDENDG"/>
        <s v="7890744835HRSTCMMN"/>
        <s v="7890744835HYPEBEAS"/>
        <s v="7890744835KARGO"/>
        <s v="7890744835MRTNMDNT"/>
        <s v="7890744835SPOTFYUS"/>
        <s v="7890744835TEADSINC"/>
        <s v="7890744835WHOWHAT"/>
        <s v="7890744835ZVICELAM"/>
        <s v="7871744743FACEBOOK"/>
        <s v="7871744743INTEADSC"/>
        <s v="7871744743SNAPDGTL"/>
        <s v="7871744743BUSTLE"/>
        <s v="7871744774INTEADSC"/>
        <s v="7871744774BUSTLE"/>
        <s v="7871744743OGURIMIM"/>
        <s v="7871744774OGURIMIM"/>
        <s v="7908244866INTEADSI"/>
        <s v="7908244866HYPEBEAS"/>
        <s v="7878344774PINTERST"/>
        <s v="7878344774INTEADSI"/>
        <s v="7878344774TIKTOKIN"/>
        <s v="7878344774VOXMEDIA"/>
        <s v="7878344805PINTERST"/>
        <s v="7878344805INTEADSI"/>
        <s v="7878344805BUSTLE"/>
        <s v="7878344805EBONYCOM"/>
        <s v="7878344805SNAPDGTL"/>
        <s v="7878344805VOXMEDIA"/>
        <s v="7878344805HRSTCMMN"/>
        <s v="7878344835PINTERST"/>
        <s v="7878344835INTEADSI"/>
        <s v="7878344835BUSTLE"/>
        <s v="7878344774BUSTLE"/>
        <s v="7878344835EBONYCOM"/>
        <s v="7878344835VOXMEDIA"/>
        <s v="7896544805INTEADSC"/>
        <s v="7896544835INTEADSC"/>
        <s v="7896544805CNDNSTPB"/>
        <s v="7896544835CNDNSTPB"/>
        <s v="7837044652INTEADSC"/>
        <s v="7837044652TIKTOKIN"/>
        <s v="7837044652SNAPDGTL"/>
        <s v="7837044652NWYRKTMS"/>
        <s v="7837044652WETRANSF"/>
        <s v="7837044652TIMEDG"/>
        <s v="7837044652BLOOMBRG"/>
        <s v="7837044682AIRMAILL"/>
        <s v="7837044652ZVICELAM"/>
        <s v="7837044682BLOOMBRG"/>
        <s v="7837044682CNDNSTPB"/>
        <s v="7837044682INTEADSC"/>
        <s v="7837044682NWYRKTMS"/>
        <s v="7837044682TIMEDG"/>
        <s v="7837044682TIKTOKIN"/>
        <s v="7837044682ZVICELAM"/>
        <s v="7837044713INTEADSC"/>
        <s v="7837044713NWYRKTMS"/>
        <s v="7837044713WETRANSF"/>
        <s v="7837044713TIKTOKIN"/>
        <s v="7837044713BLOOMBRG"/>
        <s v="7837044713TIMEDG"/>
        <s v="7837044713PLATTAX"/>
        <s v="7837044682PLATTAX"/>
        <s v="7837044652PLATTAX"/>
        <s v="7837044652CNDNSTPB"/>
        <s v="7837044713CNDNSTPB"/>
        <s v="7837044713SNAPDGTL"/>
        <s v="7837044682WETRANSF"/>
        <s v="7837044713ZVICELAM"/>
        <s v="7837044743ZVICELAM"/>
        <s v="7837044743NWYRKTMS"/>
        <s v="7837044743CNDNSTPB"/>
        <s v="7837044652APXDEALS"/>
        <s v="7837044682APXDEALS"/>
        <s v="7837044713APXDEALS"/>
        <s v="7837044743INTEADSC"/>
        <s v="7883844805CNDNSTPB"/>
        <s v="7881144805CNDNSTPB"/>
        <s v="7881144805INTEADSC"/>
        <s v="7881144835CNDNSTPB"/>
        <s v="7879244774BLCHRPRT"/>
        <s v="7879244774NWYRKTMS"/>
        <s v="7879244805NWYRKTMS"/>
        <s v="7879244805INTEADSC"/>
        <s v="7879244774INTEADSC"/>
        <s v="7879244805BLCHRPRT"/>
        <s v="7891544835CNDNSTPB"/>
        <s v="7891544835INTEADSC"/>
        <s v="7891544835TWITTER"/>
        <s v="7891544835NYTIMES"/>
        <s v="7842944682MOBKOIDG"/>
        <s v="7842944682APXDEALS"/>
        <s v="7842944713SNAPDGTL"/>
        <s v="7842944713APXDEALS"/>
        <s v="7842944713MOBKOIDG"/>
        <s v="7842944713HRSTCMMN"/>
        <s v="7842944743HRSTCMMN"/>
        <s v="7842944682HRSTCMMN"/>
        <s v="7842944743INTEADSC"/>
        <s v="7842944713INTEADSC"/>
        <s v="7842944682INTEADSC"/>
        <s v="7877544805INTEADSC"/>
        <s v="7877544805NWYRKTMS"/>
        <s v="7877544805WSJOURNA"/>
        <s v="7877544835CNDNSTPB"/>
        <s v="7877544805CNDNSTPB"/>
        <s v="7877544835INTEADSC"/>
        <s v="7877544835NWYRKTMS"/>
        <s v="7877544835WSJOURNA"/>
        <s v="7856344713GARDENDG"/>
        <s v="7856344743GARDENDG"/>
        <s v="7856344774GARDENDG"/>
        <s v="7856344743INTEADSC"/>
        <s v="7856344774INTEADSC"/>
        <s v="7848744713INTEADSC"/>
        <s v="7848744713CNDNSTPB"/>
        <s v="7848744713PLATTAX"/>
        <s v="7903944866TIKTOKI2"/>
        <s v="7889444805INTEADSC"/>
        <s v="7823744652MERED"/>
        <s v="7823744682MERED"/>
        <s v="7823744713MERED"/>
        <s v="7823744743MERED"/>
        <s v="7736844562BBBMNYRK"/>
        <s v="7736844593BBBMNYRK"/>
        <s v="7736844621BBBMNYRK"/>
        <s v="7736844652BBBMNYRK"/>
        <s v="7736844682BBBMNYRK"/>
        <s v="7736844713BBBMNYRK"/>
        <s v="7736844743BBBMNYRK"/>
        <s v="7736844774BBBMNYRK"/>
        <s v="7736844805BBBMNYRK"/>
        <s v="7736844835BBBMNYRK"/>
        <s v="7816244621BLOOMBRG"/>
        <s v="7897244835BBBMNYR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Nash" refreshedDate="44902.648492824075" createdVersion="7" refreshedVersion="7" minRefreshableVersion="3" recordCount="66" xr:uid="{87F1D9DC-C5D0-4844-9B8E-B9AA84B63B33}">
  <cacheSource type="worksheet">
    <worksheetSource ref="A1:S1048576" sheet="aging"/>
  </cacheSource>
  <cacheFields count="19">
    <cacheField name="Loc" numFmtId="0">
      <sharedItems containsBlank="1"/>
    </cacheField>
    <cacheField name="Client" numFmtId="0">
      <sharedItems containsBlank="1"/>
    </cacheField>
    <cacheField name="Client Name" numFmtId="0">
      <sharedItems containsBlank="1"/>
    </cacheField>
    <cacheField name="Product Name" numFmtId="0">
      <sharedItems containsBlank="1"/>
    </cacheField>
    <cacheField name="Media" numFmtId="0">
      <sharedItems containsBlank="1"/>
    </cacheField>
    <cacheField name="Num" numFmtId="0">
      <sharedItems containsBlank="1"/>
    </cacheField>
    <cacheField name="Inv Date" numFmtId="165">
      <sharedItems containsDate="1" containsBlank="1" containsMixedTypes="1" minDate="2022-10-05T00:00:00" maxDate="2022-11-22T00:00:00"/>
    </cacheField>
    <cacheField name="Due Date" numFmtId="165">
      <sharedItems containsDate="1" containsBlank="1" containsMixedTypes="1" minDate="2022-10-05T00:00:00" maxDate="2023-01-21T00:00:00"/>
    </cacheField>
    <cacheField name="MOS" numFmtId="0">
      <sharedItems containsNonDate="0" containsDate="1" containsString="0" containsBlank="1" minDate="2022-03-01T00:00:00" maxDate="2022-11-02T00:00:00"/>
    </cacheField>
    <cacheField name="Estimate" numFmtId="0">
      <sharedItems containsBlank="1"/>
    </cacheField>
    <cacheField name="Estimate2" numFmtId="0">
      <sharedItems containsBlank="1"/>
    </cacheField>
    <cacheField name="Open Amount" numFmtId="40">
      <sharedItems containsString="0" containsBlank="1" containsNumber="1" minValue="-159978.34" maxValue="7557734.8500000006"/>
    </cacheField>
    <cacheField name="Current" numFmtId="40">
      <sharedItems containsString="0" containsBlank="1" containsNumber="1" minValue="-43195.21" maxValue="7717546.0199999996"/>
    </cacheField>
    <cacheField name="1-30 Days" numFmtId="40">
      <sharedItems containsString="0" containsBlank="1" containsNumber="1" minValue="-160056.13" maxValue="0.01"/>
    </cacheField>
    <cacheField name="31-60 Days" numFmtId="40">
      <sharedItems containsString="0" containsBlank="1" containsNumber="1" minValue="0" maxValue="244.96"/>
    </cacheField>
    <cacheField name="61-90 Days" numFmtId="40">
      <sharedItems containsString="0" containsBlank="1" containsNumber="1" containsInteger="1" minValue="0" maxValue="0"/>
    </cacheField>
    <cacheField name="91-120 Days" numFmtId="40">
      <sharedItems containsString="0" containsBlank="1" containsNumber="1" containsInteger="1" minValue="0" maxValue="0"/>
    </cacheField>
    <cacheField name="121+ Days" numFmtId="40">
      <sharedItems containsString="0" containsBlank="1" containsNumber="1" containsInteger="1" minValue="0" maxValue="0"/>
    </cacheField>
    <cacheField name="Discrepancy ID" numFmtId="0">
      <sharedItems containsBlank="1" count="56">
        <s v="7897244835"/>
        <s v="5220244835"/>
        <s v="5220244866"/>
        <s v="7889444805"/>
        <s v="7825444774"/>
        <s v="7910044835"/>
        <s v="7825444805"/>
        <s v="7910044866"/>
        <s v="7818844682"/>
        <s v="7875544835"/>
        <s v="7818844621"/>
        <s v="7875544805"/>
        <s v="7910544866"/>
        <s v="2200744682"/>
        <s v="2200744713"/>
        <s v="2221044835"/>
        <s v="2221144866"/>
        <s v="7813544835"/>
        <s v="7816344621"/>
        <s v="7877544835"/>
        <s v="7891544835"/>
        <s v="7813544866"/>
        <s v="7842944682"/>
        <s v="7847244866"/>
        <s v="7877544805"/>
        <s v="7912744866"/>
        <s v="5220744835"/>
        <s v="5220944866"/>
        <s v="7843044682"/>
        <s v="7856344774"/>
        <s v="7878344835"/>
        <s v="7879244774"/>
        <s v="7890744835"/>
        <s v="7896544835"/>
        <s v="7818544652"/>
        <s v="7837044743"/>
        <s v="7856344743"/>
        <s v="7871744743"/>
        <s v="7878344805"/>
        <s v="7890744866"/>
        <s v="7896544866"/>
        <s v="7903944866"/>
        <s v="7908244866"/>
        <s v="7911344866"/>
        <s v="5220844835"/>
        <s v="5230444835"/>
        <s v="5220444866"/>
        <s v="5221044866"/>
        <s v="5221144866"/>
        <s v="7897444805"/>
        <s v="7913944866"/>
        <s v="7881144835"/>
        <s v="7881144805"/>
        <s v="7909644866"/>
        <s v="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m/>
    <m/>
    <x v="0"/>
    <x v="0"/>
    <x v="0"/>
    <m/>
    <m/>
    <x v="0"/>
    <x v="0"/>
    <x v="0"/>
    <x v="0"/>
    <m/>
    <m/>
    <m/>
    <m/>
    <m/>
    <m/>
    <x v="0"/>
  </r>
  <r>
    <x v="1"/>
    <s v="GST   "/>
    <s v="GULF STATE TOYOTA             "/>
    <x v="1"/>
    <x v="1"/>
    <x v="1"/>
    <s v="ABI "/>
    <s v="0361 ABILENE, SWTWTR          "/>
    <x v="1"/>
    <x v="1"/>
    <x v="1"/>
    <x v="1"/>
    <n v="274.73"/>
    <n v="233.52"/>
    <n v="0"/>
    <n v="0"/>
    <n v="274.73"/>
    <n v="233.52"/>
    <x v="1"/>
  </r>
  <r>
    <x v="1"/>
    <s v="GST   "/>
    <s v="GULF STATE TOYOTA             "/>
    <x v="1"/>
    <x v="1"/>
    <x v="1"/>
    <s v="ABI "/>
    <s v="0361 ABILENE, SWTWTR          "/>
    <x v="1"/>
    <x v="1"/>
    <x v="2"/>
    <x v="2"/>
    <n v="267.67"/>
    <n v="227.52"/>
    <n v="0"/>
    <n v="0"/>
    <n v="267.67"/>
    <n v="227.52"/>
    <x v="2"/>
  </r>
  <r>
    <x v="1"/>
    <s v="GST   "/>
    <s v="GULF STATE TOYOTA             "/>
    <x v="1"/>
    <x v="1"/>
    <x v="1"/>
    <s v="ABI "/>
    <s v="0361 ABILENE, SWTWTR          "/>
    <x v="1"/>
    <x v="1"/>
    <x v="3"/>
    <x v="3"/>
    <n v="1107.42"/>
    <n v="941.31"/>
    <n v="0"/>
    <n v="0"/>
    <n v="1107.42"/>
    <n v="941.31"/>
    <x v="3"/>
  </r>
  <r>
    <x v="1"/>
    <s v="GST   "/>
    <s v="GULF STATE TOYOTA             "/>
    <x v="1"/>
    <x v="1"/>
    <x v="1"/>
    <s v="ABI "/>
    <s v="0361 ABILENE, SWTWTR          "/>
    <x v="1"/>
    <x v="1"/>
    <x v="4"/>
    <x v="4"/>
    <n v="383.09"/>
    <n v="325.63"/>
    <n v="0"/>
    <n v="0"/>
    <n v="383.09"/>
    <n v="325.63"/>
    <x v="4"/>
  </r>
  <r>
    <x v="1"/>
    <s v="GST   "/>
    <s v="GULF STATE TOYOTA             "/>
    <x v="1"/>
    <x v="1"/>
    <x v="1"/>
    <s v="ABI "/>
    <s v="0361 ABILENE, SWTWTR          "/>
    <x v="1"/>
    <x v="1"/>
    <x v="5"/>
    <x v="5"/>
    <n v="260.68"/>
    <n v="221.58"/>
    <n v="0"/>
    <n v="0"/>
    <n v="260.68"/>
    <n v="221.58"/>
    <x v="5"/>
  </r>
  <r>
    <x v="1"/>
    <s v="GST   "/>
    <s v="GULF STATE TOYOTA             "/>
    <x v="1"/>
    <x v="1"/>
    <x v="1"/>
    <s v="ABI "/>
    <s v="0361 ABILENE, SWTWTR          "/>
    <x v="1"/>
    <x v="1"/>
    <x v="6"/>
    <x v="6"/>
    <n v="1217.29"/>
    <n v="1034.7"/>
    <n v="0"/>
    <n v="0"/>
    <n v="1217.29"/>
    <n v="1034.7"/>
    <x v="6"/>
  </r>
  <r>
    <x v="1"/>
    <s v="GST   "/>
    <s v="GULF STATE TOYOTA             "/>
    <x v="1"/>
    <x v="1"/>
    <x v="1"/>
    <s v="ALX "/>
    <s v="0331 ALEXANDRIA, LA           "/>
    <x v="2"/>
    <x v="1"/>
    <x v="1"/>
    <x v="1"/>
    <n v="214.64"/>
    <n v="182.44"/>
    <n v="0"/>
    <n v="0"/>
    <n v="214.64"/>
    <n v="182.44"/>
    <x v="7"/>
  </r>
  <r>
    <x v="1"/>
    <s v="GST   "/>
    <s v="GULF STATE TOYOTA             "/>
    <x v="1"/>
    <x v="1"/>
    <x v="1"/>
    <s v="ALX "/>
    <s v="0331 ALEXANDRIA, LA           "/>
    <x v="2"/>
    <x v="1"/>
    <x v="2"/>
    <x v="2"/>
    <n v="210.09"/>
    <n v="178.58"/>
    <n v="0"/>
    <n v="0"/>
    <n v="210.09"/>
    <n v="178.58"/>
    <x v="8"/>
  </r>
  <r>
    <x v="1"/>
    <s v="GST   "/>
    <s v="GULF STATE TOYOTA             "/>
    <x v="1"/>
    <x v="1"/>
    <x v="1"/>
    <s v="ALX "/>
    <s v="0331 ALEXANDRIA, LA           "/>
    <x v="2"/>
    <x v="1"/>
    <x v="3"/>
    <x v="3"/>
    <n v="900.04"/>
    <n v="765.03"/>
    <n v="0"/>
    <n v="0"/>
    <n v="900.04"/>
    <n v="765.03"/>
    <x v="9"/>
  </r>
  <r>
    <x v="1"/>
    <s v="GST   "/>
    <s v="GULF STATE TOYOTA             "/>
    <x v="1"/>
    <x v="1"/>
    <x v="1"/>
    <s v="ALX "/>
    <s v="0331 ALEXANDRIA, LA           "/>
    <x v="2"/>
    <x v="1"/>
    <x v="4"/>
    <x v="4"/>
    <n v="299.22000000000003"/>
    <n v="254.34"/>
    <n v="0"/>
    <n v="0"/>
    <n v="299.22000000000003"/>
    <n v="254.34"/>
    <x v="10"/>
  </r>
  <r>
    <x v="1"/>
    <s v="GST   "/>
    <s v="GULF STATE TOYOTA             "/>
    <x v="1"/>
    <x v="1"/>
    <x v="1"/>
    <s v="ALX "/>
    <s v="0331 ALEXANDRIA, LA           "/>
    <x v="2"/>
    <x v="1"/>
    <x v="5"/>
    <x v="5"/>
    <n v="214.45"/>
    <n v="182.28"/>
    <n v="0"/>
    <n v="0"/>
    <n v="214.45"/>
    <n v="182.28"/>
    <x v="11"/>
  </r>
  <r>
    <x v="1"/>
    <s v="GST   "/>
    <s v="GULF STATE TOYOTA             "/>
    <x v="1"/>
    <x v="1"/>
    <x v="1"/>
    <s v="ALX "/>
    <s v="0331 ALEXANDRIA, LA           "/>
    <x v="2"/>
    <x v="1"/>
    <x v="6"/>
    <x v="6"/>
    <n v="922.14"/>
    <n v="783.82"/>
    <n v="0"/>
    <n v="0"/>
    <n v="922.14"/>
    <n v="783.82"/>
    <x v="12"/>
  </r>
  <r>
    <x v="1"/>
    <s v="GST   "/>
    <s v="GULF STATE TOYOTA             "/>
    <x v="1"/>
    <x v="1"/>
    <x v="1"/>
    <s v="AMR "/>
    <s v="0362 AMARILLO, TX             "/>
    <x v="3"/>
    <x v="1"/>
    <x v="1"/>
    <x v="1"/>
    <n v="496.22"/>
    <n v="421.79"/>
    <n v="0"/>
    <n v="0"/>
    <n v="496.22"/>
    <n v="421.79"/>
    <x v="13"/>
  </r>
  <r>
    <x v="1"/>
    <s v="GST   "/>
    <s v="GULF STATE TOYOTA             "/>
    <x v="1"/>
    <x v="1"/>
    <x v="1"/>
    <s v="AMR "/>
    <s v="0362 AMARILLO, TX             "/>
    <x v="3"/>
    <x v="1"/>
    <x v="2"/>
    <x v="2"/>
    <n v="490.28"/>
    <n v="416.74"/>
    <n v="0"/>
    <n v="0"/>
    <n v="490.28"/>
    <n v="416.74"/>
    <x v="14"/>
  </r>
  <r>
    <x v="1"/>
    <s v="GST   "/>
    <s v="GULF STATE TOYOTA             "/>
    <x v="1"/>
    <x v="1"/>
    <x v="1"/>
    <s v="AMR "/>
    <s v="0362 AMARILLO, TX             "/>
    <x v="3"/>
    <x v="1"/>
    <x v="3"/>
    <x v="3"/>
    <n v="2061"/>
    <n v="1751.85"/>
    <n v="0"/>
    <n v="0"/>
    <n v="2061"/>
    <n v="1751.85"/>
    <x v="15"/>
  </r>
  <r>
    <x v="1"/>
    <s v="GST   "/>
    <s v="GULF STATE TOYOTA             "/>
    <x v="1"/>
    <x v="1"/>
    <x v="1"/>
    <s v="AMR "/>
    <s v="0362 AMARILLO, TX             "/>
    <x v="3"/>
    <x v="1"/>
    <x v="4"/>
    <x v="4"/>
    <n v="691.92"/>
    <n v="588.13"/>
    <n v="0"/>
    <n v="0"/>
    <n v="691.92"/>
    <n v="588.13"/>
    <x v="16"/>
  </r>
  <r>
    <x v="1"/>
    <s v="GST   "/>
    <s v="GULF STATE TOYOTA             "/>
    <x v="1"/>
    <x v="1"/>
    <x v="1"/>
    <s v="AMR "/>
    <s v="0362 AMARILLO, TX             "/>
    <x v="3"/>
    <x v="1"/>
    <x v="5"/>
    <x v="5"/>
    <n v="492.58"/>
    <n v="418.69"/>
    <n v="0"/>
    <n v="0"/>
    <n v="492.58"/>
    <n v="418.69"/>
    <x v="17"/>
  </r>
  <r>
    <x v="1"/>
    <s v="GST   "/>
    <s v="GULF STATE TOYOTA             "/>
    <x v="1"/>
    <x v="1"/>
    <x v="1"/>
    <s v="AMR "/>
    <s v="0362 AMARILLO, TX             "/>
    <x v="3"/>
    <x v="1"/>
    <x v="6"/>
    <x v="6"/>
    <n v="2379.42"/>
    <n v="2022.51"/>
    <n v="0"/>
    <n v="0"/>
    <n v="2379.42"/>
    <n v="2022.51"/>
    <x v="18"/>
  </r>
  <r>
    <x v="1"/>
    <s v="GST   "/>
    <s v="GULF STATE TOYOTA             "/>
    <x v="1"/>
    <x v="1"/>
    <x v="1"/>
    <s v="AUS "/>
    <s v="0371 AUSTIN, TX               "/>
    <x v="4"/>
    <x v="1"/>
    <x v="1"/>
    <x v="1"/>
    <n v="2355.7600000000002"/>
    <n v="2002.4"/>
    <n v="0"/>
    <n v="0"/>
    <n v="2355.7600000000002"/>
    <n v="2002.4"/>
    <x v="19"/>
  </r>
  <r>
    <x v="1"/>
    <s v="GST   "/>
    <s v="GULF STATE TOYOTA             "/>
    <x v="1"/>
    <x v="1"/>
    <x v="1"/>
    <s v="AUS "/>
    <s v="0371 AUSTIN, TX               "/>
    <x v="4"/>
    <x v="1"/>
    <x v="2"/>
    <x v="2"/>
    <n v="1890.44"/>
    <n v="1606.87"/>
    <n v="0"/>
    <n v="0"/>
    <n v="1890.44"/>
    <n v="1606.87"/>
    <x v="20"/>
  </r>
  <r>
    <x v="1"/>
    <s v="GST   "/>
    <s v="GULF STATE TOYOTA             "/>
    <x v="1"/>
    <x v="1"/>
    <x v="1"/>
    <s v="AUS "/>
    <s v="0371 AUSTIN, TX               "/>
    <x v="4"/>
    <x v="1"/>
    <x v="3"/>
    <x v="3"/>
    <n v="10617.88"/>
    <n v="9025.2000000000007"/>
    <n v="0"/>
    <n v="0"/>
    <n v="10617.88"/>
    <n v="9025.2000000000007"/>
    <x v="21"/>
  </r>
  <r>
    <x v="1"/>
    <s v="GST   "/>
    <s v="GULF STATE TOYOTA             "/>
    <x v="1"/>
    <x v="1"/>
    <x v="1"/>
    <s v="AUS "/>
    <s v="0371 AUSTIN, TX               "/>
    <x v="4"/>
    <x v="1"/>
    <x v="4"/>
    <x v="4"/>
    <n v="3722.69"/>
    <n v="3164.29"/>
    <n v="0"/>
    <n v="0"/>
    <n v="3722.69"/>
    <n v="3164.29"/>
    <x v="22"/>
  </r>
  <r>
    <x v="1"/>
    <s v="GST   "/>
    <s v="GULF STATE TOYOTA             "/>
    <x v="1"/>
    <x v="1"/>
    <x v="1"/>
    <s v="AUS "/>
    <s v="0371 AUSTIN, TX               "/>
    <x v="4"/>
    <x v="1"/>
    <x v="5"/>
    <x v="5"/>
    <n v="2362.9499999999998"/>
    <n v="2008.51"/>
    <n v="0"/>
    <n v="0"/>
    <n v="2362.9499999999998"/>
    <n v="2008.51"/>
    <x v="23"/>
  </r>
  <r>
    <x v="1"/>
    <s v="GST   "/>
    <s v="GULF STATE TOYOTA             "/>
    <x v="1"/>
    <x v="1"/>
    <x v="1"/>
    <s v="AUS "/>
    <s v="0371 AUSTIN, TX               "/>
    <x v="4"/>
    <x v="1"/>
    <x v="6"/>
    <x v="6"/>
    <n v="13322.39"/>
    <n v="11324.03"/>
    <n v="0"/>
    <n v="0"/>
    <n v="13322.39"/>
    <n v="11324.03"/>
    <x v="24"/>
  </r>
  <r>
    <x v="1"/>
    <s v="GST   "/>
    <s v="GULF STATE TOYOTA             "/>
    <x v="1"/>
    <x v="1"/>
    <x v="1"/>
    <s v="BEA "/>
    <s v="0381 BMNT, PT ARTHR           "/>
    <x v="5"/>
    <x v="1"/>
    <x v="1"/>
    <x v="1"/>
    <n v="369.29"/>
    <n v="313.89999999999998"/>
    <n v="0"/>
    <n v="0"/>
    <n v="369.29"/>
    <n v="313.89999999999998"/>
    <x v="25"/>
  </r>
  <r>
    <x v="1"/>
    <s v="GST   "/>
    <s v="GULF STATE TOYOTA             "/>
    <x v="1"/>
    <x v="1"/>
    <x v="1"/>
    <s v="BEA "/>
    <s v="0381 BMNT, PT ARTHR           "/>
    <x v="5"/>
    <x v="1"/>
    <x v="2"/>
    <x v="2"/>
    <n v="414.25"/>
    <n v="352.11"/>
    <n v="0"/>
    <n v="0"/>
    <n v="414.25"/>
    <n v="352.11"/>
    <x v="26"/>
  </r>
  <r>
    <x v="1"/>
    <s v="GST   "/>
    <s v="GULF STATE TOYOTA             "/>
    <x v="1"/>
    <x v="1"/>
    <x v="1"/>
    <s v="BEA "/>
    <s v="0381 BMNT, PT ARTHR           "/>
    <x v="5"/>
    <x v="1"/>
    <x v="3"/>
    <x v="3"/>
    <n v="1734.95"/>
    <n v="1474.71"/>
    <n v="0"/>
    <n v="0"/>
    <n v="1734.95"/>
    <n v="1474.71"/>
    <x v="27"/>
  </r>
  <r>
    <x v="1"/>
    <s v="GST   "/>
    <s v="GULF STATE TOYOTA             "/>
    <x v="1"/>
    <x v="1"/>
    <x v="1"/>
    <s v="BEA "/>
    <s v="0381 BMNT, PT ARTHR           "/>
    <x v="5"/>
    <x v="1"/>
    <x v="4"/>
    <x v="4"/>
    <n v="583.6"/>
    <n v="496.06"/>
    <n v="0"/>
    <n v="0"/>
    <n v="583.6"/>
    <n v="496.06"/>
    <x v="28"/>
  </r>
  <r>
    <x v="1"/>
    <s v="GST   "/>
    <s v="GULF STATE TOYOTA             "/>
    <x v="1"/>
    <x v="1"/>
    <x v="1"/>
    <s v="BEA "/>
    <s v="0381 BMNT, PT ARTHR           "/>
    <x v="5"/>
    <x v="1"/>
    <x v="5"/>
    <x v="5"/>
    <n v="365.34"/>
    <n v="310.54000000000002"/>
    <n v="0"/>
    <n v="0"/>
    <n v="365.34"/>
    <n v="310.54000000000002"/>
    <x v="29"/>
  </r>
  <r>
    <x v="1"/>
    <s v="GST   "/>
    <s v="GULF STATE TOYOTA             "/>
    <x v="1"/>
    <x v="1"/>
    <x v="1"/>
    <s v="BEA "/>
    <s v="0381 BMNT, PT ARTHR           "/>
    <x v="5"/>
    <x v="1"/>
    <x v="6"/>
    <x v="6"/>
    <n v="1776.6"/>
    <n v="1510.11"/>
    <n v="0"/>
    <n v="0"/>
    <n v="1776.6"/>
    <n v="1510.11"/>
    <x v="30"/>
  </r>
  <r>
    <x v="1"/>
    <s v="GST   "/>
    <s v="GULF STATE TOYOTA             "/>
    <x v="1"/>
    <x v="1"/>
    <x v="1"/>
    <s v="BR  "/>
    <s v="0332 BATON ROUGE, LA          "/>
    <x v="6"/>
    <x v="1"/>
    <x v="1"/>
    <x v="1"/>
    <n v="799.42"/>
    <n v="679.51"/>
    <n v="0"/>
    <n v="0"/>
    <n v="799.42"/>
    <n v="679.51"/>
    <x v="31"/>
  </r>
  <r>
    <x v="1"/>
    <s v="GST   "/>
    <s v="GULF STATE TOYOTA             "/>
    <x v="1"/>
    <x v="1"/>
    <x v="1"/>
    <s v="BR  "/>
    <s v="0332 BATON ROUGE, LA          "/>
    <x v="6"/>
    <x v="1"/>
    <x v="2"/>
    <x v="2"/>
    <n v="876.34"/>
    <n v="744.89"/>
    <n v="0"/>
    <n v="0"/>
    <n v="876.34"/>
    <n v="744.89"/>
    <x v="32"/>
  </r>
  <r>
    <x v="1"/>
    <s v="GST   "/>
    <s v="GULF STATE TOYOTA             "/>
    <x v="1"/>
    <x v="1"/>
    <x v="1"/>
    <s v="BR  "/>
    <s v="0332 BATON ROUGE, LA          "/>
    <x v="6"/>
    <x v="1"/>
    <x v="3"/>
    <x v="3"/>
    <n v="3708.54"/>
    <n v="3152.26"/>
    <n v="0"/>
    <n v="0"/>
    <n v="3708.54"/>
    <n v="3152.26"/>
    <x v="33"/>
  </r>
  <r>
    <x v="1"/>
    <s v="GST   "/>
    <s v="GULF STATE TOYOTA             "/>
    <x v="1"/>
    <x v="1"/>
    <x v="1"/>
    <s v="BR  "/>
    <s v="0332 BATON ROUGE, LA          "/>
    <x v="6"/>
    <x v="1"/>
    <x v="4"/>
    <x v="4"/>
    <n v="1263.21"/>
    <n v="1073.73"/>
    <n v="0"/>
    <n v="0"/>
    <n v="1263.21"/>
    <n v="1073.73"/>
    <x v="34"/>
  </r>
  <r>
    <x v="1"/>
    <s v="GST   "/>
    <s v="GULF STATE TOYOTA             "/>
    <x v="1"/>
    <x v="1"/>
    <x v="1"/>
    <s v="BR  "/>
    <s v="0332 BATON ROUGE, LA          "/>
    <x v="6"/>
    <x v="1"/>
    <x v="5"/>
    <x v="5"/>
    <n v="719.64"/>
    <n v="611.69000000000005"/>
    <n v="0"/>
    <n v="0"/>
    <n v="719.64"/>
    <n v="611.69000000000005"/>
    <x v="35"/>
  </r>
  <r>
    <x v="1"/>
    <s v="GST   "/>
    <s v="GULF STATE TOYOTA             "/>
    <x v="1"/>
    <x v="1"/>
    <x v="1"/>
    <s v="BR  "/>
    <s v="0332 BATON ROUGE, LA          "/>
    <x v="6"/>
    <x v="1"/>
    <x v="6"/>
    <x v="6"/>
    <n v="3909.48"/>
    <n v="3323.06"/>
    <n v="0"/>
    <n v="0"/>
    <n v="3909.48"/>
    <n v="3323.06"/>
    <x v="36"/>
  </r>
  <r>
    <x v="1"/>
    <s v="GST   "/>
    <s v="GULF STATE TOYOTA             "/>
    <x v="1"/>
    <x v="1"/>
    <x v="1"/>
    <s v="BXI "/>
    <s v="0334 BLXI, GLFPRT MS          "/>
    <x v="7"/>
    <x v="1"/>
    <x v="1"/>
    <x v="1"/>
    <n v="317.61"/>
    <n v="269.97000000000003"/>
    <n v="0"/>
    <n v="0"/>
    <n v="317.61"/>
    <n v="269.97000000000003"/>
    <x v="37"/>
  </r>
  <r>
    <x v="1"/>
    <s v="GST   "/>
    <s v="GULF STATE TOYOTA             "/>
    <x v="1"/>
    <x v="1"/>
    <x v="1"/>
    <s v="BXI "/>
    <s v="0334 BLXI, GLFPRT MS          "/>
    <x v="7"/>
    <x v="1"/>
    <x v="2"/>
    <x v="2"/>
    <n v="311.39"/>
    <n v="264.68"/>
    <n v="0"/>
    <n v="0"/>
    <n v="311.39"/>
    <n v="264.68"/>
    <x v="38"/>
  </r>
  <r>
    <x v="1"/>
    <s v="GST   "/>
    <s v="GULF STATE TOYOTA             "/>
    <x v="1"/>
    <x v="1"/>
    <x v="1"/>
    <s v="BXI "/>
    <s v="0334 BLXI, GLFPRT MS          "/>
    <x v="7"/>
    <x v="1"/>
    <x v="3"/>
    <x v="3"/>
    <n v="1545.05"/>
    <n v="1313.29"/>
    <n v="0"/>
    <n v="0"/>
    <n v="1545.05"/>
    <n v="1313.29"/>
    <x v="39"/>
  </r>
  <r>
    <x v="1"/>
    <s v="GST   "/>
    <s v="GULF STATE TOYOTA             "/>
    <x v="1"/>
    <x v="1"/>
    <x v="1"/>
    <s v="BXI "/>
    <s v="0334 BLXI, GLFPRT MS          "/>
    <x v="7"/>
    <x v="1"/>
    <x v="4"/>
    <x v="4"/>
    <n v="501.91"/>
    <n v="426.62"/>
    <n v="0"/>
    <n v="0"/>
    <n v="501.91"/>
    <n v="426.62"/>
    <x v="40"/>
  </r>
  <r>
    <x v="1"/>
    <s v="GST   "/>
    <s v="GULF STATE TOYOTA             "/>
    <x v="1"/>
    <x v="1"/>
    <x v="1"/>
    <s v="BXI "/>
    <s v="0334 BLXI, GLFPRT MS          "/>
    <x v="7"/>
    <x v="1"/>
    <x v="5"/>
    <x v="5"/>
    <n v="310.42"/>
    <n v="263.86"/>
    <n v="0"/>
    <n v="0"/>
    <n v="310.42"/>
    <n v="263.86"/>
    <x v="41"/>
  </r>
  <r>
    <x v="1"/>
    <s v="GST   "/>
    <s v="GULF STATE TOYOTA             "/>
    <x v="1"/>
    <x v="1"/>
    <x v="1"/>
    <s v="BXI "/>
    <s v="0334 BLXI, GLFPRT MS          "/>
    <x v="7"/>
    <x v="1"/>
    <x v="6"/>
    <x v="6"/>
    <n v="1573.51"/>
    <n v="1337.48"/>
    <n v="0"/>
    <n v="0"/>
    <n v="1573.51"/>
    <n v="1337.48"/>
    <x v="42"/>
  </r>
  <r>
    <x v="1"/>
    <s v="GST   "/>
    <s v="GULF STATE TOYOTA             "/>
    <x v="1"/>
    <x v="1"/>
    <x v="1"/>
    <s v="CC  "/>
    <s v="0372 CORPUS CHRISTI           "/>
    <x v="8"/>
    <x v="1"/>
    <x v="1"/>
    <x v="1"/>
    <n v="504.14"/>
    <n v="428.52"/>
    <n v="0"/>
    <n v="0"/>
    <n v="504.14"/>
    <n v="428.52"/>
    <x v="43"/>
  </r>
  <r>
    <x v="1"/>
    <s v="GST   "/>
    <s v="GULF STATE TOYOTA             "/>
    <x v="1"/>
    <x v="1"/>
    <x v="1"/>
    <s v="CC  "/>
    <s v="0372 CORPUS CHRISTI           "/>
    <x v="8"/>
    <x v="1"/>
    <x v="2"/>
    <x v="2"/>
    <n v="412.52"/>
    <n v="350.64"/>
    <n v="0"/>
    <n v="0"/>
    <n v="412.52"/>
    <n v="350.64"/>
    <x v="44"/>
  </r>
  <r>
    <x v="1"/>
    <s v="GST   "/>
    <s v="GULF STATE TOYOTA             "/>
    <x v="1"/>
    <x v="1"/>
    <x v="1"/>
    <s v="CC  "/>
    <s v="0372 CORPUS CHRISTI           "/>
    <x v="8"/>
    <x v="1"/>
    <x v="3"/>
    <x v="3"/>
    <n v="2367.1799999999998"/>
    <n v="2012.1"/>
    <n v="0"/>
    <n v="0"/>
    <n v="2367.1799999999998"/>
    <n v="2012.1"/>
    <x v="45"/>
  </r>
  <r>
    <x v="1"/>
    <s v="GST   "/>
    <s v="GULF STATE TOYOTA             "/>
    <x v="1"/>
    <x v="1"/>
    <x v="1"/>
    <s v="CC  "/>
    <s v="0372 CORPUS CHRISTI           "/>
    <x v="8"/>
    <x v="1"/>
    <x v="4"/>
    <x v="4"/>
    <n v="796.68"/>
    <n v="677.18"/>
    <n v="0"/>
    <n v="0"/>
    <n v="796.68"/>
    <n v="677.18"/>
    <x v="46"/>
  </r>
  <r>
    <x v="1"/>
    <s v="GST   "/>
    <s v="GULF STATE TOYOTA             "/>
    <x v="1"/>
    <x v="1"/>
    <x v="1"/>
    <s v="CC  "/>
    <s v="0372 CORPUS CHRISTI           "/>
    <x v="8"/>
    <x v="1"/>
    <x v="5"/>
    <x v="5"/>
    <n v="703.16"/>
    <n v="597.69000000000005"/>
    <n v="0"/>
    <n v="0"/>
    <n v="703.16"/>
    <n v="597.69000000000005"/>
    <x v="47"/>
  </r>
  <r>
    <x v="1"/>
    <s v="GST   "/>
    <s v="GULF STATE TOYOTA             "/>
    <x v="1"/>
    <x v="1"/>
    <x v="1"/>
    <s v="CC  "/>
    <s v="0372 CORPUS CHRISTI           "/>
    <x v="8"/>
    <x v="1"/>
    <x v="6"/>
    <x v="6"/>
    <n v="2971.02"/>
    <n v="2525.37"/>
    <n v="0"/>
    <n v="0"/>
    <n v="2971.02"/>
    <n v="2525.37"/>
    <x v="48"/>
  </r>
  <r>
    <x v="1"/>
    <s v="GST   "/>
    <s v="GULF STATE TOYOTA             "/>
    <x v="1"/>
    <x v="1"/>
    <x v="1"/>
    <s v="CMS "/>
    <s v="0321 COL, TUP, W PNT          "/>
    <x v="9"/>
    <x v="1"/>
    <x v="1"/>
    <x v="1"/>
    <n v="497.79"/>
    <n v="423.12"/>
    <n v="0"/>
    <n v="0"/>
    <n v="497.79"/>
    <n v="423.12"/>
    <x v="49"/>
  </r>
  <r>
    <x v="1"/>
    <s v="GST   "/>
    <s v="GULF STATE TOYOTA             "/>
    <x v="1"/>
    <x v="1"/>
    <x v="1"/>
    <s v="CMS "/>
    <s v="0321 COL, TUP, W PNT          "/>
    <x v="9"/>
    <x v="1"/>
    <x v="2"/>
    <x v="2"/>
    <n v="441.13"/>
    <n v="374.96"/>
    <n v="0"/>
    <n v="0"/>
    <n v="441.13"/>
    <n v="374.96"/>
    <x v="50"/>
  </r>
  <r>
    <x v="1"/>
    <s v="GST   "/>
    <s v="GULF STATE TOYOTA             "/>
    <x v="1"/>
    <x v="1"/>
    <x v="1"/>
    <s v="CMS "/>
    <s v="0321 COL, TUP, W PNT          "/>
    <x v="9"/>
    <x v="1"/>
    <x v="3"/>
    <x v="3"/>
    <n v="2232.94"/>
    <n v="1898"/>
    <n v="0"/>
    <n v="0"/>
    <n v="2232.94"/>
    <n v="1898"/>
    <x v="51"/>
  </r>
  <r>
    <x v="1"/>
    <s v="GST   "/>
    <s v="GULF STATE TOYOTA             "/>
    <x v="1"/>
    <x v="1"/>
    <x v="1"/>
    <s v="CMS "/>
    <s v="0321 COL, TUP, W PNT          "/>
    <x v="9"/>
    <x v="1"/>
    <x v="4"/>
    <x v="4"/>
    <n v="655.51"/>
    <n v="557.17999999999995"/>
    <n v="0"/>
    <n v="0"/>
    <n v="655.51"/>
    <n v="557.17999999999995"/>
    <x v="52"/>
  </r>
  <r>
    <x v="1"/>
    <s v="GST   "/>
    <s v="GULF STATE TOYOTA             "/>
    <x v="1"/>
    <x v="1"/>
    <x v="1"/>
    <s v="CMS "/>
    <s v="0321 COL, TUP, W PNT          "/>
    <x v="9"/>
    <x v="1"/>
    <x v="5"/>
    <x v="5"/>
    <n v="471.44"/>
    <n v="400.72"/>
    <n v="0"/>
    <n v="0"/>
    <n v="471.44"/>
    <n v="400.72"/>
    <x v="53"/>
  </r>
  <r>
    <x v="1"/>
    <s v="GST   "/>
    <s v="GULF STATE TOYOTA             "/>
    <x v="1"/>
    <x v="1"/>
    <x v="1"/>
    <s v="CMS "/>
    <s v="0321 COL, TUP, W PNT          "/>
    <x v="9"/>
    <x v="1"/>
    <x v="6"/>
    <x v="6"/>
    <n v="2211.59"/>
    <n v="1879.85"/>
    <n v="0"/>
    <n v="0"/>
    <n v="2211.59"/>
    <n v="1879.85"/>
    <x v="54"/>
  </r>
  <r>
    <x v="1"/>
    <s v="GST   "/>
    <s v="GULF STATE TOYOTA             "/>
    <x v="1"/>
    <x v="1"/>
    <x v="1"/>
    <s v="DFW "/>
    <s v="0341 DALLAS FT WRTH           "/>
    <x v="10"/>
    <x v="1"/>
    <x v="1"/>
    <x v="1"/>
    <n v="7945.05"/>
    <n v="6753.29"/>
    <n v="0"/>
    <n v="0"/>
    <n v="7945.05"/>
    <n v="6753.29"/>
    <x v="55"/>
  </r>
  <r>
    <x v="1"/>
    <s v="GST   "/>
    <s v="GULF STATE TOYOTA             "/>
    <x v="1"/>
    <x v="1"/>
    <x v="1"/>
    <s v="DFW "/>
    <s v="0341 DALLAS FT WRTH           "/>
    <x v="10"/>
    <x v="1"/>
    <x v="2"/>
    <x v="2"/>
    <n v="5042.34"/>
    <n v="4285.99"/>
    <n v="0"/>
    <n v="0"/>
    <n v="5042.34"/>
    <n v="4285.99"/>
    <x v="56"/>
  </r>
  <r>
    <x v="1"/>
    <s v="GST   "/>
    <s v="GULF STATE TOYOTA             "/>
    <x v="1"/>
    <x v="1"/>
    <x v="1"/>
    <s v="DFW "/>
    <s v="0341 DALLAS FT WRTH           "/>
    <x v="10"/>
    <x v="1"/>
    <x v="3"/>
    <x v="3"/>
    <n v="41063.25"/>
    <n v="34903.760000000002"/>
    <n v="0"/>
    <n v="0"/>
    <n v="41063.25"/>
    <n v="34903.760000000002"/>
    <x v="57"/>
  </r>
  <r>
    <x v="1"/>
    <s v="GST   "/>
    <s v="GULF STATE TOYOTA             "/>
    <x v="1"/>
    <x v="1"/>
    <x v="1"/>
    <s v="DFW "/>
    <s v="0341 DALLAS FT WRTH           "/>
    <x v="10"/>
    <x v="1"/>
    <x v="4"/>
    <x v="4"/>
    <n v="12555.11"/>
    <n v="10671.84"/>
    <n v="0"/>
    <n v="0"/>
    <n v="12555.11"/>
    <n v="10671.84"/>
    <x v="58"/>
  </r>
  <r>
    <x v="1"/>
    <s v="GST   "/>
    <s v="GULF STATE TOYOTA             "/>
    <x v="1"/>
    <x v="1"/>
    <x v="1"/>
    <s v="DFW "/>
    <s v="0341 DALLAS FT WRTH           "/>
    <x v="10"/>
    <x v="1"/>
    <x v="5"/>
    <x v="5"/>
    <n v="7693.8"/>
    <n v="6539.73"/>
    <n v="0"/>
    <n v="0"/>
    <n v="7693.8"/>
    <n v="6539.73"/>
    <x v="59"/>
  </r>
  <r>
    <x v="1"/>
    <s v="GST   "/>
    <s v="GULF STATE TOYOTA             "/>
    <x v="1"/>
    <x v="1"/>
    <x v="1"/>
    <s v="DFW "/>
    <s v="0341 DALLAS FT WRTH           "/>
    <x v="10"/>
    <x v="1"/>
    <x v="6"/>
    <x v="6"/>
    <n v="46326.15"/>
    <n v="39377.230000000003"/>
    <n v="0"/>
    <n v="0"/>
    <n v="46326.15"/>
    <n v="39377.230000000003"/>
    <x v="60"/>
  </r>
  <r>
    <x v="1"/>
    <s v="GST   "/>
    <s v="GULF STATE TOYOTA             "/>
    <x v="1"/>
    <x v="1"/>
    <x v="1"/>
    <s v="ELP "/>
    <s v="0363 EL PASO, TX              "/>
    <x v="11"/>
    <x v="1"/>
    <x v="1"/>
    <x v="1"/>
    <n v="927.15"/>
    <n v="788.08"/>
    <n v="0"/>
    <n v="0"/>
    <n v="927.15"/>
    <n v="788.08"/>
    <x v="61"/>
  </r>
  <r>
    <x v="1"/>
    <s v="GST   "/>
    <s v="GULF STATE TOYOTA             "/>
    <x v="1"/>
    <x v="1"/>
    <x v="1"/>
    <s v="ELP "/>
    <s v="0363 EL PASO, TX              "/>
    <x v="11"/>
    <x v="1"/>
    <x v="2"/>
    <x v="2"/>
    <n v="1028.8800000000001"/>
    <n v="874.55"/>
    <n v="0"/>
    <n v="0"/>
    <n v="1028.8800000000001"/>
    <n v="874.55"/>
    <x v="62"/>
  </r>
  <r>
    <x v="1"/>
    <s v="GST   "/>
    <s v="GULF STATE TOYOTA             "/>
    <x v="1"/>
    <x v="1"/>
    <x v="1"/>
    <s v="ELP "/>
    <s v="0363 EL PASO, TX              "/>
    <x v="11"/>
    <x v="1"/>
    <x v="3"/>
    <x v="3"/>
    <n v="4546.58"/>
    <n v="3864.59"/>
    <n v="0"/>
    <n v="0"/>
    <n v="4546.58"/>
    <n v="3864.59"/>
    <x v="63"/>
  </r>
  <r>
    <x v="1"/>
    <s v="GST   "/>
    <s v="GULF STATE TOYOTA             "/>
    <x v="1"/>
    <x v="1"/>
    <x v="1"/>
    <s v="ELP "/>
    <s v="0363 EL PASO, TX              "/>
    <x v="11"/>
    <x v="1"/>
    <x v="4"/>
    <x v="4"/>
    <n v="1465.19"/>
    <n v="1245.4100000000001"/>
    <n v="0"/>
    <n v="0"/>
    <n v="1465.19"/>
    <n v="1245.4100000000001"/>
    <x v="64"/>
  </r>
  <r>
    <x v="1"/>
    <s v="GST   "/>
    <s v="GULF STATE TOYOTA             "/>
    <x v="1"/>
    <x v="1"/>
    <x v="1"/>
    <s v="ELP "/>
    <s v="0363 EL PASO, TX              "/>
    <x v="11"/>
    <x v="1"/>
    <x v="5"/>
    <x v="5"/>
    <n v="1370.89"/>
    <n v="1165.26"/>
    <n v="0"/>
    <n v="0"/>
    <n v="1370.89"/>
    <n v="1165.26"/>
    <x v="65"/>
  </r>
  <r>
    <x v="1"/>
    <s v="GST   "/>
    <s v="GULF STATE TOYOTA             "/>
    <x v="1"/>
    <x v="1"/>
    <x v="1"/>
    <s v="ELP "/>
    <s v="0363 EL PASO, TX              "/>
    <x v="11"/>
    <x v="1"/>
    <x v="6"/>
    <x v="6"/>
    <n v="6611.38"/>
    <n v="5619.67"/>
    <n v="0"/>
    <n v="0"/>
    <n v="6611.38"/>
    <n v="5619.67"/>
    <x v="66"/>
  </r>
  <r>
    <x v="1"/>
    <s v="GST   "/>
    <s v="GULF STATE TOYOTA             "/>
    <x v="1"/>
    <x v="1"/>
    <x v="1"/>
    <s v="FTS "/>
    <s v="0311 FT SMTH, FYVLLE          "/>
    <x v="12"/>
    <x v="1"/>
    <x v="1"/>
    <x v="1"/>
    <n v="805.59"/>
    <n v="684.75"/>
    <n v="0"/>
    <n v="0"/>
    <n v="805.59"/>
    <n v="684.75"/>
    <x v="67"/>
  </r>
  <r>
    <x v="1"/>
    <s v="GST   "/>
    <s v="GULF STATE TOYOTA             "/>
    <x v="1"/>
    <x v="1"/>
    <x v="1"/>
    <s v="FTS "/>
    <s v="0311 FT SMTH, FYVLLE          "/>
    <x v="12"/>
    <x v="1"/>
    <x v="2"/>
    <x v="2"/>
    <n v="778.65"/>
    <n v="661.85"/>
    <n v="0"/>
    <n v="0"/>
    <n v="778.65"/>
    <n v="661.85"/>
    <x v="68"/>
  </r>
  <r>
    <x v="1"/>
    <s v="GST   "/>
    <s v="GULF STATE TOYOTA             "/>
    <x v="1"/>
    <x v="1"/>
    <x v="1"/>
    <s v="FTS "/>
    <s v="0311 FT SMTH, FYVLLE          "/>
    <x v="12"/>
    <x v="1"/>
    <x v="3"/>
    <x v="3"/>
    <n v="3483.4"/>
    <n v="2960.89"/>
    <n v="0"/>
    <n v="0"/>
    <n v="3483.4"/>
    <n v="2960.89"/>
    <x v="69"/>
  </r>
  <r>
    <x v="1"/>
    <s v="GST   "/>
    <s v="GULF STATE TOYOTA             "/>
    <x v="1"/>
    <x v="1"/>
    <x v="1"/>
    <s v="FTS "/>
    <s v="0311 FT SMTH, FYVLLE          "/>
    <x v="12"/>
    <x v="1"/>
    <x v="4"/>
    <x v="4"/>
    <n v="1273"/>
    <n v="1082.05"/>
    <n v="0"/>
    <n v="0"/>
    <n v="1273"/>
    <n v="1082.05"/>
    <x v="70"/>
  </r>
  <r>
    <x v="1"/>
    <s v="GST   "/>
    <s v="GULF STATE TOYOTA             "/>
    <x v="1"/>
    <x v="1"/>
    <x v="1"/>
    <s v="FTS "/>
    <s v="0311 FT SMTH, FYVLLE          "/>
    <x v="12"/>
    <x v="1"/>
    <x v="5"/>
    <x v="5"/>
    <n v="700.51"/>
    <n v="595.42999999999995"/>
    <n v="0"/>
    <n v="0"/>
    <n v="700.51"/>
    <n v="595.42999999999995"/>
    <x v="71"/>
  </r>
  <r>
    <x v="1"/>
    <s v="GST   "/>
    <s v="GULF STATE TOYOTA             "/>
    <x v="1"/>
    <x v="1"/>
    <x v="1"/>
    <s v="FTS "/>
    <s v="0311 FT SMTH, FYVLLE          "/>
    <x v="12"/>
    <x v="1"/>
    <x v="6"/>
    <x v="6"/>
    <n v="3580.84"/>
    <n v="3043.71"/>
    <n v="0"/>
    <n v="0"/>
    <n v="3580.84"/>
    <n v="3043.71"/>
    <x v="72"/>
  </r>
  <r>
    <x v="1"/>
    <s v="GST   "/>
    <s v="GULF STATE TOYOTA             "/>
    <x v="1"/>
    <x v="1"/>
    <x v="1"/>
    <s v="GRW "/>
    <s v="0322 GRNWD, GRNVLLE           "/>
    <x v="13"/>
    <x v="1"/>
    <x v="1"/>
    <x v="1"/>
    <n v="108"/>
    <n v="91.8"/>
    <n v="0"/>
    <n v="0"/>
    <n v="108"/>
    <n v="91.8"/>
    <x v="73"/>
  </r>
  <r>
    <x v="1"/>
    <s v="GST   "/>
    <s v="GULF STATE TOYOTA             "/>
    <x v="1"/>
    <x v="1"/>
    <x v="1"/>
    <s v="GRW "/>
    <s v="0322 GRNWD, GRNVLLE           "/>
    <x v="13"/>
    <x v="1"/>
    <x v="2"/>
    <x v="2"/>
    <n v="160.81"/>
    <n v="136.69"/>
    <n v="0"/>
    <n v="0"/>
    <n v="160.81"/>
    <n v="136.69"/>
    <x v="74"/>
  </r>
  <r>
    <x v="1"/>
    <s v="GST   "/>
    <s v="GULF STATE TOYOTA             "/>
    <x v="1"/>
    <x v="1"/>
    <x v="1"/>
    <s v="GRW "/>
    <s v="0322 GRNWD, GRNVLLE           "/>
    <x v="13"/>
    <x v="1"/>
    <x v="3"/>
    <x v="3"/>
    <n v="574.25"/>
    <n v="488.11"/>
    <n v="0"/>
    <n v="0"/>
    <n v="574.25"/>
    <n v="488.11"/>
    <x v="75"/>
  </r>
  <r>
    <x v="1"/>
    <s v="GST   "/>
    <s v="GULF STATE TOYOTA             "/>
    <x v="1"/>
    <x v="1"/>
    <x v="1"/>
    <s v="GRW "/>
    <s v="0322 GRNWD, GRNVLLE           "/>
    <x v="13"/>
    <x v="1"/>
    <x v="4"/>
    <x v="4"/>
    <n v="170.69"/>
    <n v="145.09"/>
    <n v="0"/>
    <n v="0"/>
    <n v="170.69"/>
    <n v="145.09"/>
    <x v="76"/>
  </r>
  <r>
    <x v="1"/>
    <s v="GST   "/>
    <s v="GULF STATE TOYOTA             "/>
    <x v="1"/>
    <x v="1"/>
    <x v="1"/>
    <s v="GRW "/>
    <s v="0322 GRNWD, GRNVLLE           "/>
    <x v="13"/>
    <x v="1"/>
    <x v="5"/>
    <x v="5"/>
    <n v="129.88"/>
    <n v="110.4"/>
    <n v="0"/>
    <n v="0"/>
    <n v="129.88"/>
    <n v="110.4"/>
    <x v="77"/>
  </r>
  <r>
    <x v="1"/>
    <s v="GST   "/>
    <s v="GULF STATE TOYOTA             "/>
    <x v="1"/>
    <x v="1"/>
    <x v="1"/>
    <s v="GRW "/>
    <s v="0322 GRNWD, GRNVLLE           "/>
    <x v="13"/>
    <x v="1"/>
    <x v="6"/>
    <x v="6"/>
    <n v="528.15"/>
    <n v="448.93"/>
    <n v="0"/>
    <n v="0"/>
    <n v="528.15"/>
    <n v="448.93"/>
    <x v="78"/>
  </r>
  <r>
    <x v="1"/>
    <s v="GST   "/>
    <s v="GULF STATE TOYOTA             "/>
    <x v="1"/>
    <x v="1"/>
    <x v="1"/>
    <s v="HAT "/>
    <s v="0323 HTTSBRG, LAUREL          "/>
    <x v="14"/>
    <x v="1"/>
    <x v="1"/>
    <x v="1"/>
    <n v="250.81"/>
    <n v="213.19"/>
    <n v="0"/>
    <n v="0"/>
    <n v="250.81"/>
    <n v="213.19"/>
    <x v="79"/>
  </r>
  <r>
    <x v="1"/>
    <s v="GST   "/>
    <s v="GULF STATE TOYOTA             "/>
    <x v="1"/>
    <x v="1"/>
    <x v="1"/>
    <s v="HAT "/>
    <s v="0323 HTTSBRG, LAUREL          "/>
    <x v="14"/>
    <x v="1"/>
    <x v="2"/>
    <x v="2"/>
    <n v="278.22000000000003"/>
    <n v="236.49"/>
    <n v="0"/>
    <n v="0"/>
    <n v="278.22000000000003"/>
    <n v="236.49"/>
    <x v="80"/>
  </r>
  <r>
    <x v="1"/>
    <s v="GST   "/>
    <s v="GULF STATE TOYOTA             "/>
    <x v="1"/>
    <x v="1"/>
    <x v="1"/>
    <s v="HAT "/>
    <s v="0323 HTTSBRG, LAUREL          "/>
    <x v="14"/>
    <x v="1"/>
    <x v="3"/>
    <x v="3"/>
    <n v="1205.53"/>
    <n v="1024.7"/>
    <n v="0"/>
    <n v="0"/>
    <n v="1205.53"/>
    <n v="1024.7"/>
    <x v="81"/>
  </r>
  <r>
    <x v="1"/>
    <s v="GST   "/>
    <s v="GULF STATE TOYOTA             "/>
    <x v="1"/>
    <x v="1"/>
    <x v="1"/>
    <s v="HAT "/>
    <s v="0323 HTTSBRG, LAUREL          "/>
    <x v="14"/>
    <x v="1"/>
    <x v="4"/>
    <x v="4"/>
    <n v="396.31"/>
    <n v="336.86"/>
    <n v="0"/>
    <n v="0"/>
    <n v="396.31"/>
    <n v="336.86"/>
    <x v="82"/>
  </r>
  <r>
    <x v="1"/>
    <s v="GST   "/>
    <s v="GULF STATE TOYOTA             "/>
    <x v="1"/>
    <x v="1"/>
    <x v="1"/>
    <s v="HAT "/>
    <s v="0323 HTTSBRG, LAUREL          "/>
    <x v="14"/>
    <x v="1"/>
    <x v="5"/>
    <x v="5"/>
    <n v="245.25"/>
    <n v="208.46"/>
    <n v="0"/>
    <n v="0"/>
    <n v="245.25"/>
    <n v="208.46"/>
    <x v="83"/>
  </r>
  <r>
    <x v="1"/>
    <s v="GST   "/>
    <s v="GULF STATE TOYOTA             "/>
    <x v="1"/>
    <x v="1"/>
    <x v="1"/>
    <s v="HAT "/>
    <s v="0323 HTTSBRG, LAUREL          "/>
    <x v="14"/>
    <x v="1"/>
    <x v="6"/>
    <x v="6"/>
    <n v="1242.94"/>
    <n v="1056.5"/>
    <n v="0"/>
    <n v="0"/>
    <n v="1242.94"/>
    <n v="1056.5"/>
    <x v="84"/>
  </r>
  <r>
    <x v="1"/>
    <s v="GST   "/>
    <s v="GULF STATE TOYOTA             "/>
    <x v="1"/>
    <x v="1"/>
    <x v="1"/>
    <s v="HOU "/>
    <s v="0382 HOUSTON                  "/>
    <x v="15"/>
    <x v="1"/>
    <x v="1"/>
    <x v="1"/>
    <n v="7142.78"/>
    <n v="6071.36"/>
    <n v="0"/>
    <n v="0"/>
    <n v="7142.78"/>
    <n v="6071.36"/>
    <x v="85"/>
  </r>
  <r>
    <x v="1"/>
    <s v="GST   "/>
    <s v="GULF STATE TOYOTA             "/>
    <x v="1"/>
    <x v="1"/>
    <x v="1"/>
    <s v="HOU "/>
    <s v="0382 HOUSTON                  "/>
    <x v="15"/>
    <x v="1"/>
    <x v="2"/>
    <x v="2"/>
    <n v="6961.47"/>
    <n v="5917.25"/>
    <n v="0"/>
    <n v="0"/>
    <n v="6961.47"/>
    <n v="5917.25"/>
    <x v="86"/>
  </r>
  <r>
    <x v="1"/>
    <s v="GST   "/>
    <s v="GULF STATE TOYOTA             "/>
    <x v="1"/>
    <x v="1"/>
    <x v="1"/>
    <s v="HOU "/>
    <s v="0382 HOUSTON                  "/>
    <x v="15"/>
    <x v="1"/>
    <x v="3"/>
    <x v="3"/>
    <n v="35600.28"/>
    <n v="30260.240000000002"/>
    <n v="0"/>
    <n v="0"/>
    <n v="35600.28"/>
    <n v="30260.240000000002"/>
    <x v="87"/>
  </r>
  <r>
    <x v="1"/>
    <s v="GST   "/>
    <s v="GULF STATE TOYOTA             "/>
    <x v="1"/>
    <x v="1"/>
    <x v="1"/>
    <s v="HOU "/>
    <s v="0382 HOUSTON                  "/>
    <x v="15"/>
    <x v="1"/>
    <x v="4"/>
    <x v="4"/>
    <n v="11287.41"/>
    <n v="9594.2999999999993"/>
    <n v="0"/>
    <n v="0"/>
    <n v="11287.41"/>
    <n v="9594.2999999999993"/>
    <x v="88"/>
  </r>
  <r>
    <x v="1"/>
    <s v="GST   "/>
    <s v="GULF STATE TOYOTA             "/>
    <x v="1"/>
    <x v="1"/>
    <x v="1"/>
    <s v="HOU "/>
    <s v="0382 HOUSTON                  "/>
    <x v="15"/>
    <x v="1"/>
    <x v="5"/>
    <x v="5"/>
    <n v="8081.91"/>
    <n v="6869.62"/>
    <n v="0"/>
    <n v="0"/>
    <n v="8081.91"/>
    <n v="6869.62"/>
    <x v="89"/>
  </r>
  <r>
    <x v="1"/>
    <s v="GST   "/>
    <s v="GULF STATE TOYOTA             "/>
    <x v="1"/>
    <x v="1"/>
    <x v="1"/>
    <s v="HOU "/>
    <s v="0382 HOUSTON                  "/>
    <x v="15"/>
    <x v="1"/>
    <x v="6"/>
    <x v="6"/>
    <n v="50048.41"/>
    <n v="42541.15"/>
    <n v="0"/>
    <n v="0"/>
    <n v="50048.41"/>
    <n v="42541.15"/>
    <x v="90"/>
  </r>
  <r>
    <x v="1"/>
    <s v="GST   "/>
    <s v="GULF STATE TOYOTA             "/>
    <x v="1"/>
    <x v="1"/>
    <x v="1"/>
    <s v="HRL "/>
    <s v="0373 HRLNGN, WESLACO          "/>
    <x v="16"/>
    <x v="1"/>
    <x v="1"/>
    <x v="1"/>
    <n v="1118.25"/>
    <n v="950.51"/>
    <n v="0"/>
    <n v="0"/>
    <n v="1118.25"/>
    <n v="950.51"/>
    <x v="91"/>
  </r>
  <r>
    <x v="1"/>
    <s v="GST   "/>
    <s v="GULF STATE TOYOTA             "/>
    <x v="1"/>
    <x v="1"/>
    <x v="1"/>
    <s v="HRL "/>
    <s v="0373 HRLNGN, WESLACO          "/>
    <x v="16"/>
    <x v="1"/>
    <x v="2"/>
    <x v="2"/>
    <n v="1293.07"/>
    <n v="1099.1099999999999"/>
    <n v="0"/>
    <n v="0"/>
    <n v="1293.07"/>
    <n v="1099.1099999999999"/>
    <x v="92"/>
  </r>
  <r>
    <x v="1"/>
    <s v="GST   "/>
    <s v="GULF STATE TOYOTA             "/>
    <x v="1"/>
    <x v="1"/>
    <x v="1"/>
    <s v="HRL "/>
    <s v="0373 HRLNGN, WESLACO          "/>
    <x v="16"/>
    <x v="1"/>
    <x v="3"/>
    <x v="3"/>
    <n v="5491.74"/>
    <n v="4667.9799999999996"/>
    <n v="0"/>
    <n v="0"/>
    <n v="5491.74"/>
    <n v="4667.9799999999996"/>
    <x v="93"/>
  </r>
  <r>
    <x v="1"/>
    <s v="GST   "/>
    <s v="GULF STATE TOYOTA             "/>
    <x v="1"/>
    <x v="1"/>
    <x v="1"/>
    <s v="HRL "/>
    <s v="0373 HRLNGN, WESLACO          "/>
    <x v="16"/>
    <x v="1"/>
    <x v="4"/>
    <x v="4"/>
    <n v="1767.12"/>
    <n v="1502.05"/>
    <n v="0"/>
    <n v="0"/>
    <n v="1767.12"/>
    <n v="1502.05"/>
    <x v="94"/>
  </r>
  <r>
    <x v="1"/>
    <s v="GST   "/>
    <s v="GULF STATE TOYOTA             "/>
    <x v="1"/>
    <x v="1"/>
    <x v="1"/>
    <s v="HRL "/>
    <s v="0373 HRLNGN, WESLACO          "/>
    <x v="16"/>
    <x v="1"/>
    <x v="5"/>
    <x v="5"/>
    <n v="1655.14"/>
    <n v="1406.87"/>
    <n v="0"/>
    <n v="0"/>
    <n v="1655.14"/>
    <n v="1406.87"/>
    <x v="95"/>
  </r>
  <r>
    <x v="1"/>
    <s v="GST   "/>
    <s v="GULF STATE TOYOTA             "/>
    <x v="1"/>
    <x v="1"/>
    <x v="1"/>
    <s v="HRL "/>
    <s v="0373 HRLNGN, WESLACO          "/>
    <x v="16"/>
    <x v="1"/>
    <x v="6"/>
    <x v="6"/>
    <n v="9112.27"/>
    <n v="7745.43"/>
    <n v="0"/>
    <n v="0"/>
    <n v="9112.27"/>
    <n v="7745.43"/>
    <x v="96"/>
  </r>
  <r>
    <x v="1"/>
    <s v="GST   "/>
    <s v="GULF STATE TOYOTA             "/>
    <x v="1"/>
    <x v="1"/>
    <x v="1"/>
    <s v="JMS "/>
    <s v="0324 JACKSON, MS              "/>
    <x v="17"/>
    <x v="1"/>
    <x v="1"/>
    <x v="1"/>
    <n v="789.99"/>
    <n v="671.49"/>
    <n v="0"/>
    <n v="0"/>
    <n v="789.99"/>
    <n v="671.49"/>
    <x v="97"/>
  </r>
  <r>
    <x v="1"/>
    <s v="GST   "/>
    <s v="GULF STATE TOYOTA             "/>
    <x v="1"/>
    <x v="1"/>
    <x v="1"/>
    <s v="JMS "/>
    <s v="0324 JACKSON, MS              "/>
    <x v="17"/>
    <x v="1"/>
    <x v="2"/>
    <x v="2"/>
    <n v="732.95"/>
    <n v="623.01"/>
    <n v="0"/>
    <n v="0"/>
    <n v="732.95"/>
    <n v="623.01"/>
    <x v="98"/>
  </r>
  <r>
    <x v="1"/>
    <s v="GST   "/>
    <s v="GULF STATE TOYOTA             "/>
    <x v="1"/>
    <x v="1"/>
    <x v="1"/>
    <s v="JMS "/>
    <s v="0324 JACKSON, MS              "/>
    <x v="17"/>
    <x v="1"/>
    <x v="3"/>
    <x v="3"/>
    <n v="3523.82"/>
    <n v="2995.25"/>
    <n v="0"/>
    <n v="0"/>
    <n v="3523.82"/>
    <n v="2995.25"/>
    <x v="99"/>
  </r>
  <r>
    <x v="1"/>
    <s v="GST   "/>
    <s v="GULF STATE TOYOTA             "/>
    <x v="1"/>
    <x v="1"/>
    <x v="1"/>
    <s v="JMS "/>
    <s v="0324 JACKSON, MS              "/>
    <x v="17"/>
    <x v="1"/>
    <x v="4"/>
    <x v="4"/>
    <n v="1170.4100000000001"/>
    <n v="994.85"/>
    <n v="0"/>
    <n v="0"/>
    <n v="1170.4100000000001"/>
    <n v="994.85"/>
    <x v="100"/>
  </r>
  <r>
    <x v="1"/>
    <s v="GST   "/>
    <s v="GULF STATE TOYOTA             "/>
    <x v="1"/>
    <x v="1"/>
    <x v="1"/>
    <s v="JMS "/>
    <s v="0324 JACKSON, MS              "/>
    <x v="17"/>
    <x v="1"/>
    <x v="5"/>
    <x v="5"/>
    <n v="814.56"/>
    <n v="692.38"/>
    <n v="0"/>
    <n v="0"/>
    <n v="814.56"/>
    <n v="692.38"/>
    <x v="101"/>
  </r>
  <r>
    <x v="1"/>
    <s v="GST   "/>
    <s v="GULF STATE TOYOTA             "/>
    <x v="1"/>
    <x v="1"/>
    <x v="1"/>
    <s v="JMS "/>
    <s v="0324 JACKSON, MS              "/>
    <x v="17"/>
    <x v="1"/>
    <x v="6"/>
    <x v="6"/>
    <n v="3266.68"/>
    <n v="2776.68"/>
    <n v="0"/>
    <n v="0"/>
    <n v="3266.68"/>
    <n v="2776.68"/>
    <x v="102"/>
  </r>
  <r>
    <x v="1"/>
    <s v="GST   "/>
    <s v="GULF STATE TOYOTA             "/>
    <x v="1"/>
    <x v="1"/>
    <x v="1"/>
    <s v="JON "/>
    <s v="0312 JONESBORO, AR            "/>
    <x v="18"/>
    <x v="1"/>
    <x v="1"/>
    <x v="1"/>
    <n v="202.62"/>
    <n v="172.23"/>
    <n v="0"/>
    <n v="0"/>
    <n v="202.62"/>
    <n v="172.23"/>
    <x v="103"/>
  </r>
  <r>
    <x v="1"/>
    <s v="GST   "/>
    <s v="GULF STATE TOYOTA             "/>
    <x v="1"/>
    <x v="1"/>
    <x v="1"/>
    <s v="JON "/>
    <s v="0312 JONESBORO, AR            "/>
    <x v="18"/>
    <x v="1"/>
    <x v="2"/>
    <x v="2"/>
    <n v="212.95"/>
    <n v="181.01"/>
    <n v="0"/>
    <n v="0"/>
    <n v="212.95"/>
    <n v="181.01"/>
    <x v="104"/>
  </r>
  <r>
    <x v="1"/>
    <s v="GST   "/>
    <s v="GULF STATE TOYOTA             "/>
    <x v="1"/>
    <x v="1"/>
    <x v="1"/>
    <s v="JON "/>
    <s v="0312 JONESBORO, AR            "/>
    <x v="18"/>
    <x v="1"/>
    <x v="3"/>
    <x v="3"/>
    <n v="936.82"/>
    <n v="796.3"/>
    <n v="0"/>
    <n v="0"/>
    <n v="936.82"/>
    <n v="796.3"/>
    <x v="105"/>
  </r>
  <r>
    <x v="1"/>
    <s v="GST   "/>
    <s v="GULF STATE TOYOTA             "/>
    <x v="1"/>
    <x v="1"/>
    <x v="1"/>
    <s v="JON "/>
    <s v="0312 JONESBORO, AR            "/>
    <x v="18"/>
    <x v="1"/>
    <x v="4"/>
    <x v="4"/>
    <n v="300.2"/>
    <n v="255.17"/>
    <n v="0"/>
    <n v="0"/>
    <n v="300.2"/>
    <n v="255.17"/>
    <x v="106"/>
  </r>
  <r>
    <x v="1"/>
    <s v="GST   "/>
    <s v="GULF STATE TOYOTA             "/>
    <x v="1"/>
    <x v="1"/>
    <x v="1"/>
    <s v="JON "/>
    <s v="0312 JONESBORO, AR            "/>
    <x v="18"/>
    <x v="1"/>
    <x v="5"/>
    <x v="5"/>
    <n v="193.82"/>
    <n v="164.75"/>
    <n v="0"/>
    <n v="0"/>
    <n v="193.82"/>
    <n v="164.75"/>
    <x v="107"/>
  </r>
  <r>
    <x v="1"/>
    <s v="GST   "/>
    <s v="GULF STATE TOYOTA             "/>
    <x v="1"/>
    <x v="1"/>
    <x v="1"/>
    <s v="JON "/>
    <s v="0312 JONESBORO, AR            "/>
    <x v="18"/>
    <x v="1"/>
    <x v="6"/>
    <x v="6"/>
    <n v="991.51"/>
    <n v="842.78"/>
    <n v="0"/>
    <n v="0"/>
    <n v="991.51"/>
    <n v="842.78"/>
    <x v="108"/>
  </r>
  <r>
    <x v="1"/>
    <s v="GST   "/>
    <s v="GULF STATE TOYOTA             "/>
    <x v="1"/>
    <x v="1"/>
    <x v="1"/>
    <s v="LAL "/>
    <s v="0335 LAFAYETTE, LA            "/>
    <x v="19"/>
    <x v="1"/>
    <x v="1"/>
    <x v="1"/>
    <n v="582.73"/>
    <n v="495.32"/>
    <n v="0"/>
    <n v="0"/>
    <n v="582.73"/>
    <n v="495.32"/>
    <x v="109"/>
  </r>
  <r>
    <x v="1"/>
    <s v="GST   "/>
    <s v="GULF STATE TOYOTA             "/>
    <x v="1"/>
    <x v="1"/>
    <x v="1"/>
    <s v="LAL "/>
    <s v="0335 LAFAYETTE, LA            "/>
    <x v="19"/>
    <x v="1"/>
    <x v="2"/>
    <x v="2"/>
    <n v="612.15"/>
    <n v="520.33000000000004"/>
    <n v="0"/>
    <n v="0"/>
    <n v="612.15"/>
    <n v="520.33000000000004"/>
    <x v="110"/>
  </r>
  <r>
    <x v="1"/>
    <s v="GST   "/>
    <s v="GULF STATE TOYOTA             "/>
    <x v="1"/>
    <x v="1"/>
    <x v="1"/>
    <s v="LAL "/>
    <s v="0335 LAFAYETTE, LA            "/>
    <x v="19"/>
    <x v="1"/>
    <x v="3"/>
    <x v="3"/>
    <n v="2478.86"/>
    <n v="2107.0300000000002"/>
    <n v="0"/>
    <n v="0"/>
    <n v="2478.86"/>
    <n v="2107.0300000000002"/>
    <x v="111"/>
  </r>
  <r>
    <x v="1"/>
    <s v="GST   "/>
    <s v="GULF STATE TOYOTA             "/>
    <x v="1"/>
    <x v="1"/>
    <x v="1"/>
    <s v="LAL "/>
    <s v="0335 LAFAYETTE, LA            "/>
    <x v="19"/>
    <x v="1"/>
    <x v="4"/>
    <x v="4"/>
    <n v="863.28"/>
    <n v="733.79"/>
    <n v="0"/>
    <n v="0"/>
    <n v="863.28"/>
    <n v="733.79"/>
    <x v="112"/>
  </r>
  <r>
    <x v="1"/>
    <s v="GST   "/>
    <s v="GULF STATE TOYOTA             "/>
    <x v="1"/>
    <x v="1"/>
    <x v="1"/>
    <s v="LAL "/>
    <s v="0335 LAFAYETTE, LA            "/>
    <x v="19"/>
    <x v="1"/>
    <x v="5"/>
    <x v="5"/>
    <n v="574.88"/>
    <n v="488.65"/>
    <n v="0"/>
    <n v="0"/>
    <n v="574.88"/>
    <n v="488.65"/>
    <x v="113"/>
  </r>
  <r>
    <x v="1"/>
    <s v="GST   "/>
    <s v="GULF STATE TOYOTA             "/>
    <x v="1"/>
    <x v="1"/>
    <x v="1"/>
    <s v="LAL "/>
    <s v="0335 LAFAYETTE, LA            "/>
    <x v="19"/>
    <x v="1"/>
    <x v="6"/>
    <x v="6"/>
    <n v="2664.53"/>
    <n v="2264.85"/>
    <n v="0"/>
    <n v="0"/>
    <n v="2664.53"/>
    <n v="2264.85"/>
    <x v="114"/>
  </r>
  <r>
    <x v="1"/>
    <s v="GST   "/>
    <s v="GULF STATE TOYOTA             "/>
    <x v="1"/>
    <x v="1"/>
    <x v="1"/>
    <s v="LAR "/>
    <s v="0374 LAREDO, TX               "/>
    <x v="20"/>
    <x v="1"/>
    <x v="3"/>
    <x v="3"/>
    <n v="1228.1300000000001"/>
    <n v="1043.9100000000001"/>
    <n v="0"/>
    <n v="0"/>
    <n v="1228.1300000000001"/>
    <n v="1043.9100000000001"/>
    <x v="115"/>
  </r>
  <r>
    <x v="1"/>
    <s v="GST   "/>
    <s v="GULF STATE TOYOTA             "/>
    <x v="1"/>
    <x v="1"/>
    <x v="1"/>
    <s v="LAR "/>
    <s v="0374 LAREDO, TX               "/>
    <x v="20"/>
    <x v="1"/>
    <x v="4"/>
    <x v="4"/>
    <n v="400.79"/>
    <n v="340.67"/>
    <n v="0"/>
    <n v="0"/>
    <n v="400.79"/>
    <n v="340.67"/>
    <x v="116"/>
  </r>
  <r>
    <x v="1"/>
    <s v="GST   "/>
    <s v="GULF STATE TOYOTA             "/>
    <x v="1"/>
    <x v="1"/>
    <x v="1"/>
    <s v="LAR "/>
    <s v="0374 LAREDO, TX               "/>
    <x v="20"/>
    <x v="1"/>
    <x v="5"/>
    <x v="5"/>
    <n v="710.6"/>
    <n v="604.01"/>
    <n v="0"/>
    <n v="0"/>
    <n v="710.6"/>
    <n v="604.01"/>
    <x v="117"/>
  </r>
  <r>
    <x v="1"/>
    <s v="GST   "/>
    <s v="GULF STATE TOYOTA             "/>
    <x v="1"/>
    <x v="1"/>
    <x v="1"/>
    <s v="LAR "/>
    <s v="0374 LAREDO, TX               "/>
    <x v="20"/>
    <x v="1"/>
    <x v="6"/>
    <x v="6"/>
    <n v="2415.11"/>
    <n v="2052.84"/>
    <n v="0"/>
    <n v="0"/>
    <n v="2415.11"/>
    <n v="2052.84"/>
    <x v="118"/>
  </r>
  <r>
    <x v="1"/>
    <s v="GST   "/>
    <s v="GULF STATE TOYOTA             "/>
    <x v="1"/>
    <x v="1"/>
    <x v="1"/>
    <s v="LCH "/>
    <s v="0336 LAKE CHARLES LA          "/>
    <x v="21"/>
    <x v="1"/>
    <x v="1"/>
    <x v="1"/>
    <n v="242.87"/>
    <n v="206.44"/>
    <n v="0"/>
    <n v="0"/>
    <n v="242.87"/>
    <n v="206.44"/>
    <x v="119"/>
  </r>
  <r>
    <x v="1"/>
    <s v="GST   "/>
    <s v="GULF STATE TOYOTA             "/>
    <x v="1"/>
    <x v="1"/>
    <x v="1"/>
    <s v="LCH "/>
    <s v="0336 LAKE CHARLES LA          "/>
    <x v="21"/>
    <x v="1"/>
    <x v="2"/>
    <x v="2"/>
    <n v="163.24"/>
    <n v="138.75"/>
    <n v="0"/>
    <n v="0"/>
    <n v="163.24"/>
    <n v="138.75"/>
    <x v="120"/>
  </r>
  <r>
    <x v="1"/>
    <s v="GST   "/>
    <s v="GULF STATE TOYOTA             "/>
    <x v="1"/>
    <x v="1"/>
    <x v="1"/>
    <s v="LCH "/>
    <s v="0336 LAKE CHARLES LA          "/>
    <x v="21"/>
    <x v="1"/>
    <x v="3"/>
    <x v="3"/>
    <n v="1055.6400000000001"/>
    <n v="897.29"/>
    <n v="0"/>
    <n v="0"/>
    <n v="1055.6400000000001"/>
    <n v="897.29"/>
    <x v="121"/>
  </r>
  <r>
    <x v="1"/>
    <s v="GST   "/>
    <s v="GULF STATE TOYOTA             "/>
    <x v="1"/>
    <x v="1"/>
    <x v="1"/>
    <s v="LCH "/>
    <s v="0336 LAKE CHARLES LA          "/>
    <x v="21"/>
    <x v="1"/>
    <x v="4"/>
    <x v="4"/>
    <n v="359.79"/>
    <n v="305.82"/>
    <n v="0"/>
    <n v="0"/>
    <n v="359.79"/>
    <n v="305.82"/>
    <x v="122"/>
  </r>
  <r>
    <x v="1"/>
    <s v="GST   "/>
    <s v="GULF STATE TOYOTA             "/>
    <x v="1"/>
    <x v="1"/>
    <x v="1"/>
    <s v="LCH "/>
    <s v="0336 LAKE CHARLES LA          "/>
    <x v="21"/>
    <x v="1"/>
    <x v="5"/>
    <x v="5"/>
    <n v="236.22"/>
    <n v="200.79"/>
    <n v="0"/>
    <n v="0"/>
    <n v="236.22"/>
    <n v="200.79"/>
    <x v="123"/>
  </r>
  <r>
    <x v="1"/>
    <s v="GST   "/>
    <s v="GULF STATE TOYOTA             "/>
    <x v="1"/>
    <x v="1"/>
    <x v="1"/>
    <s v="LCH "/>
    <s v="0336 LAKE CHARLES LA          "/>
    <x v="21"/>
    <x v="1"/>
    <x v="6"/>
    <x v="6"/>
    <n v="1159.51"/>
    <n v="985.58"/>
    <n v="0"/>
    <n v="0"/>
    <n v="1159.51"/>
    <n v="985.58"/>
    <x v="124"/>
  </r>
  <r>
    <x v="1"/>
    <s v="GST   "/>
    <s v="GULF STATE TOYOTA             "/>
    <x v="1"/>
    <x v="1"/>
    <x v="1"/>
    <s v="LR  "/>
    <s v="0313 LTL RK, PN BLFF          "/>
    <x v="22"/>
    <x v="1"/>
    <x v="2"/>
    <x v="2"/>
    <n v="1346.4"/>
    <n v="1144.44"/>
    <n v="0"/>
    <n v="0"/>
    <n v="1346.4"/>
    <n v="1144.44"/>
    <x v="125"/>
  </r>
  <r>
    <x v="1"/>
    <s v="GST   "/>
    <s v="GULF STATE TOYOTA             "/>
    <x v="1"/>
    <x v="1"/>
    <x v="1"/>
    <s v="LR  "/>
    <s v="0313 LTL RK, PN BLFF          "/>
    <x v="22"/>
    <x v="1"/>
    <x v="3"/>
    <x v="3"/>
    <n v="5787.84"/>
    <n v="4919.66"/>
    <n v="0"/>
    <n v="0"/>
    <n v="5787.84"/>
    <n v="4919.66"/>
    <x v="126"/>
  </r>
  <r>
    <x v="1"/>
    <s v="GST   "/>
    <s v="GULF STATE TOYOTA             "/>
    <x v="1"/>
    <x v="1"/>
    <x v="1"/>
    <s v="LR  "/>
    <s v="0313 LTL RK, PN BLFF          "/>
    <x v="22"/>
    <x v="1"/>
    <x v="4"/>
    <x v="4"/>
    <n v="1898.8"/>
    <n v="1613.98"/>
    <n v="0"/>
    <n v="0"/>
    <n v="1898.8"/>
    <n v="1613.98"/>
    <x v="127"/>
  </r>
  <r>
    <x v="1"/>
    <s v="GST   "/>
    <s v="GULF STATE TOYOTA             "/>
    <x v="1"/>
    <x v="1"/>
    <x v="1"/>
    <s v="LR  "/>
    <s v="0313 LTL RK, PN BLFF          "/>
    <x v="22"/>
    <x v="1"/>
    <x v="5"/>
    <x v="5"/>
    <n v="2972.64"/>
    <n v="2526.7399999999998"/>
    <n v="0"/>
    <n v="0"/>
    <n v="2972.64"/>
    <n v="2526.7399999999998"/>
    <x v="128"/>
  </r>
  <r>
    <x v="1"/>
    <s v="GST   "/>
    <s v="GULF STATE TOYOTA             "/>
    <x v="1"/>
    <x v="1"/>
    <x v="1"/>
    <s v="LR  "/>
    <s v="0313 LTL RK, PN BLFF          "/>
    <x v="22"/>
    <x v="1"/>
    <x v="6"/>
    <x v="6"/>
    <n v="5617.54"/>
    <n v="4774.91"/>
    <n v="0"/>
    <n v="0"/>
    <n v="5617.54"/>
    <n v="4774.91"/>
    <x v="129"/>
  </r>
  <r>
    <x v="1"/>
    <s v="GST   "/>
    <s v="GULF STATE TOYOTA             "/>
    <x v="1"/>
    <x v="1"/>
    <x v="1"/>
    <s v="LUB "/>
    <s v="0364 LUBBOCK, TX              "/>
    <x v="23"/>
    <x v="1"/>
    <x v="2"/>
    <x v="2"/>
    <n v="430.76"/>
    <n v="366.15"/>
    <n v="0"/>
    <n v="0"/>
    <n v="430.76"/>
    <n v="366.15"/>
    <x v="130"/>
  </r>
  <r>
    <x v="1"/>
    <s v="GST   "/>
    <s v="GULF STATE TOYOTA             "/>
    <x v="1"/>
    <x v="1"/>
    <x v="1"/>
    <s v="LUB "/>
    <s v="0364 LUBBOCK, TX              "/>
    <x v="23"/>
    <x v="1"/>
    <x v="3"/>
    <x v="3"/>
    <n v="1855.67"/>
    <n v="1577.32"/>
    <n v="0"/>
    <n v="0"/>
    <n v="1855.67"/>
    <n v="1577.32"/>
    <x v="131"/>
  </r>
  <r>
    <x v="1"/>
    <s v="GST   "/>
    <s v="GULF STATE TOYOTA             "/>
    <x v="1"/>
    <x v="1"/>
    <x v="1"/>
    <s v="LUB "/>
    <s v="0364 LUBBOCK, TX              "/>
    <x v="23"/>
    <x v="1"/>
    <x v="4"/>
    <x v="4"/>
    <n v="608.30999999999995"/>
    <n v="517.05999999999995"/>
    <n v="0"/>
    <n v="0"/>
    <n v="608.30999999999995"/>
    <n v="517.05999999999995"/>
    <x v="132"/>
  </r>
  <r>
    <x v="1"/>
    <s v="GST   "/>
    <s v="GULF STATE TOYOTA             "/>
    <x v="1"/>
    <x v="1"/>
    <x v="1"/>
    <s v="LUB "/>
    <s v="0364 LUBBOCK, TX              "/>
    <x v="23"/>
    <x v="1"/>
    <x v="5"/>
    <x v="5"/>
    <n v="775.82"/>
    <n v="659.45"/>
    <n v="0"/>
    <n v="0"/>
    <n v="775.82"/>
    <n v="659.45"/>
    <x v="133"/>
  </r>
  <r>
    <x v="1"/>
    <s v="GST   "/>
    <s v="GULF STATE TOYOTA             "/>
    <x v="1"/>
    <x v="1"/>
    <x v="1"/>
    <s v="LUB "/>
    <s v="0364 LUBBOCK, TX              "/>
    <x v="23"/>
    <x v="1"/>
    <x v="6"/>
    <x v="6"/>
    <n v="1919.82"/>
    <n v="1631.85"/>
    <n v="0"/>
    <n v="0"/>
    <n v="1919.82"/>
    <n v="1631.85"/>
    <x v="134"/>
  </r>
  <r>
    <x v="1"/>
    <s v="GST   "/>
    <s v="GULF STATE TOYOTA             "/>
    <x v="1"/>
    <x v="1"/>
    <x v="1"/>
    <s v="MEM "/>
    <s v="0314 MEMPHIS, TN              "/>
    <x v="24"/>
    <x v="1"/>
    <x v="6"/>
    <x v="6"/>
    <n v="1383.85"/>
    <n v="1176.27"/>
    <n v="0"/>
    <n v="0"/>
    <n v="1383.85"/>
    <n v="1176.27"/>
    <x v="135"/>
  </r>
  <r>
    <x v="1"/>
    <s v="GST   "/>
    <s v="GULF STATE TOYOTA             "/>
    <x v="1"/>
    <x v="1"/>
    <x v="1"/>
    <s v="MER "/>
    <s v="0325 MERIDIAN, MS             "/>
    <x v="25"/>
    <x v="1"/>
    <x v="1"/>
    <x v="1"/>
    <n v="159.84"/>
    <n v="135.86000000000001"/>
    <n v="0"/>
    <n v="0"/>
    <n v="159.84"/>
    <n v="135.86000000000001"/>
    <x v="136"/>
  </r>
  <r>
    <x v="1"/>
    <s v="GST   "/>
    <s v="GULF STATE TOYOTA             "/>
    <x v="1"/>
    <x v="1"/>
    <x v="1"/>
    <s v="MER "/>
    <s v="0325 MERIDIAN, MS             "/>
    <x v="25"/>
    <x v="1"/>
    <x v="2"/>
    <x v="2"/>
    <n v="119.22"/>
    <n v="101.34"/>
    <n v="0"/>
    <n v="0"/>
    <n v="119.22"/>
    <n v="101.34"/>
    <x v="137"/>
  </r>
  <r>
    <x v="1"/>
    <s v="GST   "/>
    <s v="GULF STATE TOYOTA             "/>
    <x v="1"/>
    <x v="1"/>
    <x v="1"/>
    <s v="MER "/>
    <s v="0325 MERIDIAN, MS             "/>
    <x v="25"/>
    <x v="1"/>
    <x v="3"/>
    <x v="3"/>
    <n v="487.15"/>
    <n v="414.08"/>
    <n v="0"/>
    <n v="0"/>
    <n v="487.15"/>
    <n v="414.08"/>
    <x v="138"/>
  </r>
  <r>
    <x v="1"/>
    <s v="GST   "/>
    <s v="GULF STATE TOYOTA             "/>
    <x v="1"/>
    <x v="1"/>
    <x v="1"/>
    <s v="MER "/>
    <s v="0325 MERIDIAN, MS             "/>
    <x v="25"/>
    <x v="1"/>
    <x v="4"/>
    <x v="4"/>
    <n v="210.48"/>
    <n v="178.91"/>
    <n v="0"/>
    <n v="0"/>
    <n v="210.48"/>
    <n v="178.91"/>
    <x v="139"/>
  </r>
  <r>
    <x v="1"/>
    <s v="GST   "/>
    <s v="GULF STATE TOYOTA             "/>
    <x v="1"/>
    <x v="1"/>
    <x v="1"/>
    <s v="MER "/>
    <s v="0325 MERIDIAN, MS             "/>
    <x v="25"/>
    <x v="1"/>
    <x v="5"/>
    <x v="5"/>
    <n v="160.02000000000001"/>
    <n v="136.02000000000001"/>
    <n v="0"/>
    <n v="0"/>
    <n v="160.02000000000001"/>
    <n v="136.02000000000001"/>
    <x v="140"/>
  </r>
  <r>
    <x v="1"/>
    <s v="GST   "/>
    <s v="GULF STATE TOYOTA             "/>
    <x v="1"/>
    <x v="1"/>
    <x v="1"/>
    <s v="MER "/>
    <s v="0325 MERIDIAN, MS             "/>
    <x v="25"/>
    <x v="1"/>
    <x v="6"/>
    <x v="6"/>
    <n v="407.29"/>
    <n v="346.2"/>
    <n v="0"/>
    <n v="0"/>
    <n v="407.29"/>
    <n v="346.2"/>
    <x v="141"/>
  </r>
  <r>
    <x v="1"/>
    <s v="GST   "/>
    <s v="GULF STATE TOYOTA             "/>
    <x v="1"/>
    <x v="1"/>
    <x v="1"/>
    <s v="MON "/>
    <s v="0326 MONRO, LA                "/>
    <x v="26"/>
    <x v="1"/>
    <x v="1"/>
    <x v="1"/>
    <n v="374.88"/>
    <n v="318.64999999999998"/>
    <n v="0"/>
    <n v="0"/>
    <n v="374.88"/>
    <n v="318.64999999999998"/>
    <x v="142"/>
  </r>
  <r>
    <x v="1"/>
    <s v="GST   "/>
    <s v="GULF STATE TOYOTA             "/>
    <x v="1"/>
    <x v="1"/>
    <x v="1"/>
    <s v="MON "/>
    <s v="0326 MONRO, LA                "/>
    <x v="26"/>
    <x v="1"/>
    <x v="2"/>
    <x v="2"/>
    <n v="395.61"/>
    <n v="336.27"/>
    <n v="0"/>
    <n v="0"/>
    <n v="395.61"/>
    <n v="336.27"/>
    <x v="143"/>
  </r>
  <r>
    <x v="1"/>
    <s v="GST   "/>
    <s v="GULF STATE TOYOTA             "/>
    <x v="1"/>
    <x v="1"/>
    <x v="1"/>
    <s v="MON "/>
    <s v="0326 MONRO, LA                "/>
    <x v="26"/>
    <x v="1"/>
    <x v="3"/>
    <x v="3"/>
    <n v="1660.15"/>
    <n v="1411.13"/>
    <n v="0"/>
    <n v="0"/>
    <n v="1660.15"/>
    <n v="1411.13"/>
    <x v="144"/>
  </r>
  <r>
    <x v="1"/>
    <s v="GST   "/>
    <s v="GULF STATE TOYOTA             "/>
    <x v="1"/>
    <x v="1"/>
    <x v="1"/>
    <s v="MON "/>
    <s v="0326 MONRO, LA                "/>
    <x v="26"/>
    <x v="1"/>
    <x v="4"/>
    <x v="4"/>
    <n v="555.41"/>
    <n v="472.1"/>
    <n v="0"/>
    <n v="0"/>
    <n v="555.41"/>
    <n v="472.1"/>
    <x v="145"/>
  </r>
  <r>
    <x v="1"/>
    <s v="GST   "/>
    <s v="GULF STATE TOYOTA             "/>
    <x v="1"/>
    <x v="1"/>
    <x v="1"/>
    <s v="MON "/>
    <s v="0326 MONRO, LA                "/>
    <x v="26"/>
    <x v="1"/>
    <x v="5"/>
    <x v="5"/>
    <n v="376.79"/>
    <n v="320.27"/>
    <n v="0"/>
    <n v="0"/>
    <n v="376.79"/>
    <n v="320.27"/>
    <x v="146"/>
  </r>
  <r>
    <x v="1"/>
    <s v="GST   "/>
    <s v="GULF STATE TOYOTA             "/>
    <x v="1"/>
    <x v="1"/>
    <x v="1"/>
    <s v="MON "/>
    <s v="0326 MONRO, LA                "/>
    <x v="26"/>
    <x v="1"/>
    <x v="6"/>
    <x v="6"/>
    <n v="1519.09"/>
    <n v="1291.23"/>
    <n v="0"/>
    <n v="0"/>
    <n v="1519.09"/>
    <n v="1291.23"/>
    <x v="147"/>
  </r>
  <r>
    <x v="1"/>
    <s v="GST   "/>
    <s v="GULF STATE TOYOTA             "/>
    <x v="1"/>
    <x v="1"/>
    <x v="1"/>
    <s v="NOL "/>
    <s v="0337 NEW ORLEANS, LA          "/>
    <x v="27"/>
    <x v="1"/>
    <x v="3"/>
    <x v="3"/>
    <n v="5411.08"/>
    <n v="4599.42"/>
    <n v="0"/>
    <n v="0"/>
    <n v="5411.08"/>
    <n v="4599.42"/>
    <x v="148"/>
  </r>
  <r>
    <x v="1"/>
    <s v="GST   "/>
    <s v="GULF STATE TOYOTA             "/>
    <x v="1"/>
    <x v="1"/>
    <x v="1"/>
    <s v="NOL "/>
    <s v="0337 NEW ORLEANS, LA          "/>
    <x v="27"/>
    <x v="1"/>
    <x v="4"/>
    <x v="4"/>
    <n v="2434.19"/>
    <n v="2069.06"/>
    <n v="0"/>
    <n v="0"/>
    <n v="2434.19"/>
    <n v="2069.06"/>
    <x v="149"/>
  </r>
  <r>
    <x v="1"/>
    <s v="GST   "/>
    <s v="GULF STATE TOYOTA             "/>
    <x v="1"/>
    <x v="1"/>
    <x v="1"/>
    <s v="NOL "/>
    <s v="0337 NEW ORLEANS, LA          "/>
    <x v="27"/>
    <x v="1"/>
    <x v="6"/>
    <x v="6"/>
    <n v="2050.15"/>
    <n v="1742.63"/>
    <n v="0"/>
    <n v="0"/>
    <n v="2050.15"/>
    <n v="1742.63"/>
    <x v="150"/>
  </r>
  <r>
    <x v="1"/>
    <s v="GST   "/>
    <s v="GULF STATE TOYOTA             "/>
    <x v="1"/>
    <x v="1"/>
    <x v="1"/>
    <s v="ODS "/>
    <s v="0365 ODESSA, MIDLAND          "/>
    <x v="28"/>
    <x v="1"/>
    <x v="1"/>
    <x v="1"/>
    <n v="481.59"/>
    <n v="409.35"/>
    <n v="0"/>
    <n v="0"/>
    <n v="481.59"/>
    <n v="409.35"/>
    <x v="151"/>
  </r>
  <r>
    <x v="1"/>
    <s v="GST   "/>
    <s v="GULF STATE TOYOTA             "/>
    <x v="1"/>
    <x v="1"/>
    <x v="1"/>
    <s v="ODS "/>
    <s v="0365 ODESSA, MIDLAND          "/>
    <x v="28"/>
    <x v="1"/>
    <x v="2"/>
    <x v="2"/>
    <n v="495.48"/>
    <n v="421.16"/>
    <n v="0"/>
    <n v="0"/>
    <n v="495.48"/>
    <n v="421.16"/>
    <x v="152"/>
  </r>
  <r>
    <x v="1"/>
    <s v="GST   "/>
    <s v="GULF STATE TOYOTA             "/>
    <x v="1"/>
    <x v="1"/>
    <x v="1"/>
    <s v="ODS "/>
    <s v="0365 ODESSA, MIDLAND          "/>
    <x v="28"/>
    <x v="1"/>
    <x v="3"/>
    <x v="3"/>
    <n v="2055.89"/>
    <n v="1747.51"/>
    <n v="0"/>
    <n v="0"/>
    <n v="2055.89"/>
    <n v="1747.51"/>
    <x v="153"/>
  </r>
  <r>
    <x v="1"/>
    <s v="GST   "/>
    <s v="GULF STATE TOYOTA             "/>
    <x v="1"/>
    <x v="1"/>
    <x v="1"/>
    <s v="ODS "/>
    <s v="0365 ODESSA, MIDLAND          "/>
    <x v="28"/>
    <x v="1"/>
    <x v="4"/>
    <x v="4"/>
    <n v="713.48"/>
    <n v="606.46"/>
    <n v="0"/>
    <n v="0"/>
    <n v="713.48"/>
    <n v="606.46"/>
    <x v="154"/>
  </r>
  <r>
    <x v="1"/>
    <s v="GST   "/>
    <s v="GULF STATE TOYOTA             "/>
    <x v="1"/>
    <x v="1"/>
    <x v="1"/>
    <s v="ODS "/>
    <s v="0365 ODESSA, MIDLAND          "/>
    <x v="28"/>
    <x v="1"/>
    <x v="5"/>
    <x v="5"/>
    <n v="610.6"/>
    <n v="519.01"/>
    <n v="0"/>
    <n v="0"/>
    <n v="610.6"/>
    <n v="519.01"/>
    <x v="155"/>
  </r>
  <r>
    <x v="1"/>
    <s v="GST   "/>
    <s v="GULF STATE TOYOTA             "/>
    <x v="1"/>
    <x v="1"/>
    <x v="1"/>
    <s v="ODS "/>
    <s v="0365 ODESSA, MIDLAND          "/>
    <x v="28"/>
    <x v="1"/>
    <x v="6"/>
    <x v="6"/>
    <n v="3156.06"/>
    <n v="2682.65"/>
    <n v="0"/>
    <n v="0"/>
    <n v="3156.06"/>
    <n v="2682.65"/>
    <x v="156"/>
  </r>
  <r>
    <x v="1"/>
    <s v="GST   "/>
    <s v="GULF STATE TOYOTA             "/>
    <x v="1"/>
    <x v="1"/>
    <x v="1"/>
    <s v="OKC "/>
    <s v="0351 OK CITY, OK              "/>
    <x v="29"/>
    <x v="1"/>
    <x v="1"/>
    <x v="1"/>
    <n v="1825.2"/>
    <n v="1551.42"/>
    <n v="0"/>
    <n v="0"/>
    <n v="1825.2"/>
    <n v="1551.42"/>
    <x v="157"/>
  </r>
  <r>
    <x v="1"/>
    <s v="GST   "/>
    <s v="GULF STATE TOYOTA             "/>
    <x v="1"/>
    <x v="1"/>
    <x v="1"/>
    <s v="OKC "/>
    <s v="0351 OK CITY, OK              "/>
    <x v="29"/>
    <x v="1"/>
    <x v="2"/>
    <x v="2"/>
    <n v="1693.79"/>
    <n v="1439.72"/>
    <n v="0"/>
    <n v="0"/>
    <n v="1693.79"/>
    <n v="1439.72"/>
    <x v="158"/>
  </r>
  <r>
    <x v="1"/>
    <s v="GST   "/>
    <s v="GULF STATE TOYOTA             "/>
    <x v="1"/>
    <x v="1"/>
    <x v="1"/>
    <s v="OKC "/>
    <s v="0351 OK CITY, OK              "/>
    <x v="29"/>
    <x v="1"/>
    <x v="3"/>
    <x v="3"/>
    <n v="8212"/>
    <n v="6980.2"/>
    <n v="0"/>
    <n v="0"/>
    <n v="8212"/>
    <n v="6980.2"/>
    <x v="159"/>
  </r>
  <r>
    <x v="1"/>
    <s v="GST   "/>
    <s v="GULF STATE TOYOTA             "/>
    <x v="1"/>
    <x v="1"/>
    <x v="1"/>
    <s v="OKC "/>
    <s v="0351 OK CITY, OK              "/>
    <x v="29"/>
    <x v="1"/>
    <x v="4"/>
    <x v="4"/>
    <n v="2704"/>
    <n v="2298.4"/>
    <n v="0"/>
    <n v="0"/>
    <n v="2704"/>
    <n v="2298.4"/>
    <x v="160"/>
  </r>
  <r>
    <x v="1"/>
    <s v="GST   "/>
    <s v="GULF STATE TOYOTA             "/>
    <x v="1"/>
    <x v="1"/>
    <x v="1"/>
    <s v="OKC "/>
    <s v="0351 OK CITY, OK              "/>
    <x v="29"/>
    <x v="1"/>
    <x v="5"/>
    <x v="5"/>
    <n v="1765.35"/>
    <n v="1500.55"/>
    <n v="0"/>
    <n v="0"/>
    <n v="1765.35"/>
    <n v="1500.55"/>
    <x v="161"/>
  </r>
  <r>
    <x v="1"/>
    <s v="GST   "/>
    <s v="GULF STATE TOYOTA             "/>
    <x v="1"/>
    <x v="1"/>
    <x v="1"/>
    <s v="OKC "/>
    <s v="0351 OK CITY, OK              "/>
    <x v="29"/>
    <x v="1"/>
    <x v="6"/>
    <x v="6"/>
    <n v="7838.42"/>
    <n v="6662.66"/>
    <n v="0"/>
    <n v="0"/>
    <n v="7838.42"/>
    <n v="6662.66"/>
    <x v="162"/>
  </r>
  <r>
    <x v="1"/>
    <s v="GST   "/>
    <s v="GULF STATE TOYOTA             "/>
    <x v="1"/>
    <x v="1"/>
    <x v="1"/>
    <s v="SABI"/>
    <s v="SOCIAL ABILENE, SWEETWATER    "/>
    <x v="30"/>
    <x v="2"/>
    <x v="7"/>
    <x v="7"/>
    <n v="52.98"/>
    <n v="45.03"/>
    <n v="0"/>
    <n v="0"/>
    <n v="52.98"/>
    <n v="45.03"/>
    <x v="163"/>
  </r>
  <r>
    <x v="1"/>
    <s v="GST   "/>
    <s v="GULF STATE TOYOTA             "/>
    <x v="1"/>
    <x v="1"/>
    <x v="1"/>
    <s v="SAG "/>
    <s v="0366 SAN ANGELO, TX           "/>
    <x v="31"/>
    <x v="1"/>
    <x v="1"/>
    <x v="1"/>
    <n v="134.18"/>
    <n v="114.05"/>
    <n v="0"/>
    <n v="0"/>
    <n v="134.18"/>
    <n v="114.05"/>
    <x v="164"/>
  </r>
  <r>
    <x v="1"/>
    <s v="GST   "/>
    <s v="GULF STATE TOYOTA             "/>
    <x v="1"/>
    <x v="1"/>
    <x v="1"/>
    <s v="SAG "/>
    <s v="0366 SAN ANGELO, TX           "/>
    <x v="31"/>
    <x v="1"/>
    <x v="2"/>
    <x v="2"/>
    <n v="146.61000000000001"/>
    <n v="124.62"/>
    <n v="0"/>
    <n v="0"/>
    <n v="146.61000000000001"/>
    <n v="124.62"/>
    <x v="165"/>
  </r>
  <r>
    <x v="1"/>
    <s v="GST   "/>
    <s v="GULF STATE TOYOTA             "/>
    <x v="1"/>
    <x v="1"/>
    <x v="1"/>
    <s v="SAG "/>
    <s v="0366 SAN ANGELO, TX           "/>
    <x v="31"/>
    <x v="1"/>
    <x v="3"/>
    <x v="3"/>
    <n v="661.12"/>
    <n v="561.95000000000005"/>
    <n v="0"/>
    <n v="0"/>
    <n v="661.12"/>
    <n v="561.95000000000005"/>
    <x v="166"/>
  </r>
  <r>
    <x v="1"/>
    <s v="GST   "/>
    <s v="GULF STATE TOYOTA             "/>
    <x v="1"/>
    <x v="1"/>
    <x v="1"/>
    <s v="SAG "/>
    <s v="0366 SAN ANGELO, TX           "/>
    <x v="31"/>
    <x v="1"/>
    <x v="4"/>
    <x v="4"/>
    <n v="198.81"/>
    <n v="168.99"/>
    <n v="0"/>
    <n v="0"/>
    <n v="198.81"/>
    <n v="168.99"/>
    <x v="167"/>
  </r>
  <r>
    <x v="1"/>
    <s v="GST   "/>
    <s v="GULF STATE TOYOTA             "/>
    <x v="1"/>
    <x v="1"/>
    <x v="1"/>
    <s v="SAG "/>
    <s v="0366 SAN ANGELO, TX           "/>
    <x v="31"/>
    <x v="1"/>
    <x v="5"/>
    <x v="5"/>
    <n v="129.28"/>
    <n v="109.89"/>
    <n v="0"/>
    <n v="0"/>
    <n v="129.28"/>
    <n v="109.89"/>
    <x v="168"/>
  </r>
  <r>
    <x v="1"/>
    <s v="GST   "/>
    <s v="GULF STATE TOYOTA             "/>
    <x v="1"/>
    <x v="1"/>
    <x v="1"/>
    <s v="SAG "/>
    <s v="0366 SAN ANGELO, TX           "/>
    <x v="31"/>
    <x v="1"/>
    <x v="6"/>
    <x v="6"/>
    <n v="693.78"/>
    <n v="589.71"/>
    <n v="0"/>
    <n v="0"/>
    <n v="693.78"/>
    <n v="589.71"/>
    <x v="169"/>
  </r>
  <r>
    <x v="1"/>
    <s v="GST   "/>
    <s v="GULF STATE TOYOTA             "/>
    <x v="1"/>
    <x v="1"/>
    <x v="1"/>
    <s v="SALX"/>
    <s v="SOCIAL ALEXANDRIA, LA         "/>
    <x v="32"/>
    <x v="2"/>
    <x v="7"/>
    <x v="7"/>
    <n v="41.48"/>
    <n v="35.26"/>
    <n v="0"/>
    <n v="0"/>
    <n v="41.48"/>
    <n v="35.26"/>
    <x v="170"/>
  </r>
  <r>
    <x v="1"/>
    <s v="GST   "/>
    <s v="GULF STATE TOYOTA             "/>
    <x v="1"/>
    <x v="1"/>
    <x v="1"/>
    <s v="SAMR"/>
    <s v="SOCIAL AMARILLO, TX           "/>
    <x v="33"/>
    <x v="2"/>
    <x v="7"/>
    <x v="7"/>
    <n v="95.59"/>
    <n v="81.25"/>
    <n v="0"/>
    <n v="0"/>
    <n v="95.59"/>
    <n v="81.25"/>
    <x v="171"/>
  </r>
  <r>
    <x v="1"/>
    <s v="GST   "/>
    <s v="GULF STATE TOYOTA             "/>
    <x v="1"/>
    <x v="1"/>
    <x v="1"/>
    <s v="SAN "/>
    <s v="0375 SAN ANTONIO TX           "/>
    <x v="34"/>
    <x v="1"/>
    <x v="1"/>
    <x v="1"/>
    <n v="2874.96"/>
    <n v="2443.7199999999998"/>
    <n v="0"/>
    <n v="0"/>
    <n v="2874.96"/>
    <n v="2443.7199999999998"/>
    <x v="172"/>
  </r>
  <r>
    <x v="1"/>
    <s v="GST   "/>
    <s v="GULF STATE TOYOTA             "/>
    <x v="1"/>
    <x v="1"/>
    <x v="1"/>
    <s v="SAN "/>
    <s v="0375 SAN ANTONIO TX           "/>
    <x v="34"/>
    <x v="1"/>
    <x v="2"/>
    <x v="2"/>
    <n v="2559.33"/>
    <n v="2175.4299999999998"/>
    <n v="0"/>
    <n v="0"/>
    <n v="2559.33"/>
    <n v="2175.4299999999998"/>
    <x v="173"/>
  </r>
  <r>
    <x v="1"/>
    <s v="GST   "/>
    <s v="GULF STATE TOYOTA             "/>
    <x v="1"/>
    <x v="1"/>
    <x v="1"/>
    <s v="SAN "/>
    <s v="0375 SAN ANTONIO TX           "/>
    <x v="34"/>
    <x v="1"/>
    <x v="3"/>
    <x v="3"/>
    <n v="12749.68"/>
    <n v="10837.23"/>
    <n v="0"/>
    <n v="0"/>
    <n v="12749.68"/>
    <n v="10837.23"/>
    <x v="174"/>
  </r>
  <r>
    <x v="1"/>
    <s v="GST   "/>
    <s v="GULF STATE TOYOTA             "/>
    <x v="1"/>
    <x v="1"/>
    <x v="1"/>
    <s v="SAN "/>
    <s v="0375 SAN ANTONIO TX           "/>
    <x v="34"/>
    <x v="1"/>
    <x v="4"/>
    <x v="4"/>
    <n v="4259.2"/>
    <n v="3620.32"/>
    <n v="0"/>
    <n v="0"/>
    <n v="4259.2"/>
    <n v="3620.32"/>
    <x v="175"/>
  </r>
  <r>
    <x v="1"/>
    <s v="GST   "/>
    <s v="GULF STATE TOYOTA             "/>
    <x v="1"/>
    <x v="1"/>
    <x v="1"/>
    <s v="SAN "/>
    <s v="0375 SAN ANTONIO TX           "/>
    <x v="34"/>
    <x v="1"/>
    <x v="5"/>
    <x v="5"/>
    <n v="3694.42"/>
    <n v="3140.26"/>
    <n v="0"/>
    <n v="0"/>
    <n v="3694.42"/>
    <n v="3140.26"/>
    <x v="176"/>
  </r>
  <r>
    <x v="1"/>
    <s v="GST   "/>
    <s v="GULF STATE TOYOTA             "/>
    <x v="1"/>
    <x v="1"/>
    <x v="1"/>
    <s v="SAN "/>
    <s v="0375 SAN ANTONIO TX           "/>
    <x v="34"/>
    <x v="1"/>
    <x v="6"/>
    <x v="6"/>
    <n v="19927.759999999998"/>
    <n v="16938.599999999999"/>
    <n v="0"/>
    <n v="0"/>
    <n v="19927.759999999998"/>
    <n v="16938.599999999999"/>
    <x v="177"/>
  </r>
  <r>
    <x v="1"/>
    <s v="GST   "/>
    <s v="GULF STATE TOYOTA             "/>
    <x v="1"/>
    <x v="1"/>
    <x v="1"/>
    <s v="SAUS"/>
    <s v="SOCIAL AUSTIN, TX             "/>
    <x v="35"/>
    <x v="2"/>
    <x v="7"/>
    <x v="7"/>
    <n v="552.53"/>
    <n v="469.65"/>
    <n v="0"/>
    <n v="0"/>
    <n v="552.53"/>
    <n v="469.65"/>
    <x v="178"/>
  </r>
  <r>
    <x v="1"/>
    <s v="GST   "/>
    <s v="GULF STATE TOYOTA             "/>
    <x v="1"/>
    <x v="1"/>
    <x v="1"/>
    <s v="SBAT"/>
    <s v="SOCIAL BATON ROUGE            "/>
    <x v="36"/>
    <x v="2"/>
    <x v="7"/>
    <x v="7"/>
    <n v="175.01"/>
    <n v="148.76"/>
    <n v="0"/>
    <n v="0"/>
    <n v="175.01"/>
    <n v="148.76"/>
    <x v="179"/>
  </r>
  <r>
    <x v="1"/>
    <s v="GST   "/>
    <s v="GULF STATE TOYOTA             "/>
    <x v="1"/>
    <x v="1"/>
    <x v="1"/>
    <s v="SBEA"/>
    <s v="SOCIAL BEAUMONT, PT ARTHUR    "/>
    <x v="37"/>
    <x v="2"/>
    <x v="7"/>
    <x v="7"/>
    <n v="129.41"/>
    <n v="110"/>
    <n v="0"/>
    <n v="0"/>
    <n v="129.41"/>
    <n v="110"/>
    <x v="180"/>
  </r>
  <r>
    <x v="1"/>
    <s v="GST   "/>
    <s v="GULF STATE TOYOTA             "/>
    <x v="1"/>
    <x v="1"/>
    <x v="1"/>
    <s v="SBXI"/>
    <s v="SOCIAL BILOXI, GULFPORT MS    "/>
    <x v="38"/>
    <x v="2"/>
    <x v="7"/>
    <x v="7"/>
    <n v="69.47"/>
    <n v="59.05"/>
    <n v="0"/>
    <n v="0"/>
    <n v="69.47"/>
    <n v="59.05"/>
    <x v="181"/>
  </r>
  <r>
    <x v="1"/>
    <s v="GST   "/>
    <s v="GULF STATE TOYOTA             "/>
    <x v="1"/>
    <x v="1"/>
    <x v="1"/>
    <s v="SCMS"/>
    <s v="SOCIAL COLUMBUS, TUPELO, W PNT"/>
    <x v="39"/>
    <x v="2"/>
    <x v="7"/>
    <x v="7"/>
    <n v="90.79"/>
    <n v="77.17"/>
    <n v="0"/>
    <n v="0"/>
    <n v="90.79"/>
    <n v="77.17"/>
    <x v="182"/>
  </r>
  <r>
    <x v="1"/>
    <s v="GST   "/>
    <s v="GULF STATE TOYOTA             "/>
    <x v="1"/>
    <x v="1"/>
    <x v="1"/>
    <s v="SCOR"/>
    <s v="SOCIAL CORPUS CHRISTI         "/>
    <x v="40"/>
    <x v="2"/>
    <x v="7"/>
    <x v="7"/>
    <n v="110.41"/>
    <n v="93.85"/>
    <n v="0"/>
    <n v="0"/>
    <n v="110.41"/>
    <n v="93.85"/>
    <x v="183"/>
  </r>
  <r>
    <x v="1"/>
    <s v="GST   "/>
    <s v="GULF STATE TOYOTA             "/>
    <x v="1"/>
    <x v="1"/>
    <x v="1"/>
    <s v="SDFW"/>
    <s v="SOCIAL DALLAS FT WRTH         "/>
    <x v="41"/>
    <x v="2"/>
    <x v="7"/>
    <x v="7"/>
    <n v="1764.49"/>
    <n v="1499.82"/>
    <n v="0"/>
    <n v="0"/>
    <n v="1764.49"/>
    <n v="1499.82"/>
    <x v="184"/>
  </r>
  <r>
    <x v="1"/>
    <s v="GST   "/>
    <s v="GULF STATE TOYOTA             "/>
    <x v="1"/>
    <x v="1"/>
    <x v="1"/>
    <s v="SELP"/>
    <s v="SOCIAL EL PASO, TX            "/>
    <x v="42"/>
    <x v="2"/>
    <x v="7"/>
    <x v="7"/>
    <n v="284.14"/>
    <n v="241.52"/>
    <n v="0"/>
    <n v="0"/>
    <n v="284.14"/>
    <n v="241.52"/>
    <x v="185"/>
  </r>
  <r>
    <x v="1"/>
    <s v="GST   "/>
    <s v="GULF STATE TOYOTA             "/>
    <x v="1"/>
    <x v="1"/>
    <x v="1"/>
    <s v="SFTS"/>
    <s v="SOCIAL FT SMTH, FAYETTEVLLE   "/>
    <x v="43"/>
    <x v="2"/>
    <x v="7"/>
    <x v="7"/>
    <n v="176.55"/>
    <n v="150.07"/>
    <n v="0"/>
    <n v="0"/>
    <n v="176.55"/>
    <n v="150.07"/>
    <x v="186"/>
  </r>
  <r>
    <x v="1"/>
    <s v="GST   "/>
    <s v="GULF STATE TOYOTA             "/>
    <x v="1"/>
    <x v="1"/>
    <x v="1"/>
    <s v="SGRW"/>
    <s v="SOCIAL GREENWOODD, GREENVILLE "/>
    <x v="44"/>
    <x v="2"/>
    <x v="7"/>
    <x v="7"/>
    <n v="34.659999999999997"/>
    <n v="29.46"/>
    <n v="0"/>
    <n v="0"/>
    <n v="34.659999999999997"/>
    <n v="29.46"/>
    <x v="187"/>
  </r>
  <r>
    <x v="1"/>
    <s v="GST   "/>
    <s v="GULF STATE TOYOTA             "/>
    <x v="1"/>
    <x v="1"/>
    <x v="1"/>
    <s v="SHAT"/>
    <s v="SOCIAL HATTIESBURG, LAUREL    "/>
    <x v="45"/>
    <x v="2"/>
    <x v="7"/>
    <x v="7"/>
    <n v="54.73"/>
    <n v="46.52"/>
    <n v="0"/>
    <n v="0"/>
    <n v="54.73"/>
    <n v="46.52"/>
    <x v="188"/>
  </r>
  <r>
    <x v="1"/>
    <s v="GST   "/>
    <s v="GULF STATE TOYOTA             "/>
    <x v="1"/>
    <x v="1"/>
    <x v="1"/>
    <s v="SHM "/>
    <s v="0343 SHRMN TX ADA OK          "/>
    <x v="46"/>
    <x v="1"/>
    <x v="1"/>
    <x v="1"/>
    <n v="462.36"/>
    <n v="393.01"/>
    <n v="0"/>
    <n v="0"/>
    <n v="462.36"/>
    <n v="393.01"/>
    <x v="189"/>
  </r>
  <r>
    <x v="1"/>
    <s v="GST   "/>
    <s v="GULF STATE TOYOTA             "/>
    <x v="1"/>
    <x v="1"/>
    <x v="1"/>
    <s v="SHM "/>
    <s v="0343 SHRMN TX ADA OK          "/>
    <x v="46"/>
    <x v="1"/>
    <x v="2"/>
    <x v="2"/>
    <n v="416.85"/>
    <n v="354.32"/>
    <n v="0"/>
    <n v="0"/>
    <n v="416.85"/>
    <n v="354.32"/>
    <x v="190"/>
  </r>
  <r>
    <x v="1"/>
    <s v="GST   "/>
    <s v="GULF STATE TOYOTA             "/>
    <x v="1"/>
    <x v="1"/>
    <x v="1"/>
    <s v="SHM "/>
    <s v="0343 SHRMN TX ADA OK          "/>
    <x v="46"/>
    <x v="1"/>
    <x v="3"/>
    <x v="3"/>
    <n v="1695.26"/>
    <n v="1440.97"/>
    <n v="0"/>
    <n v="0"/>
    <n v="1695.26"/>
    <n v="1440.97"/>
    <x v="191"/>
  </r>
  <r>
    <x v="1"/>
    <s v="GST   "/>
    <s v="GULF STATE TOYOTA             "/>
    <x v="1"/>
    <x v="1"/>
    <x v="1"/>
    <s v="SHM "/>
    <s v="0343 SHRMN TX ADA OK          "/>
    <x v="46"/>
    <x v="1"/>
    <x v="4"/>
    <x v="4"/>
    <n v="456.59"/>
    <n v="388.1"/>
    <n v="0"/>
    <n v="0"/>
    <n v="456.59"/>
    <n v="388.1"/>
    <x v="192"/>
  </r>
  <r>
    <x v="1"/>
    <s v="GST   "/>
    <s v="GULF STATE TOYOTA             "/>
    <x v="1"/>
    <x v="1"/>
    <x v="1"/>
    <s v="SHM "/>
    <s v="0343 SHRMN TX ADA OK          "/>
    <x v="46"/>
    <x v="1"/>
    <x v="5"/>
    <x v="5"/>
    <n v="433.33"/>
    <n v="368.33"/>
    <n v="0"/>
    <n v="0"/>
    <n v="433.33"/>
    <n v="368.33"/>
    <x v="193"/>
  </r>
  <r>
    <x v="1"/>
    <s v="GST   "/>
    <s v="GULF STATE TOYOTA             "/>
    <x v="1"/>
    <x v="1"/>
    <x v="1"/>
    <s v="SHM "/>
    <s v="0343 SHRMN TX ADA OK          "/>
    <x v="46"/>
    <x v="1"/>
    <x v="6"/>
    <x v="6"/>
    <n v="1671.27"/>
    <n v="1420.58"/>
    <n v="0"/>
    <n v="0"/>
    <n v="1671.27"/>
    <n v="1420.58"/>
    <x v="194"/>
  </r>
  <r>
    <x v="1"/>
    <s v="GST   "/>
    <s v="GULF STATE TOYOTA             "/>
    <x v="1"/>
    <x v="1"/>
    <x v="1"/>
    <s v="SHOU"/>
    <s v="SOCIAL HOUSTON                "/>
    <x v="47"/>
    <x v="2"/>
    <x v="7"/>
    <x v="7"/>
    <n v="1540.56"/>
    <n v="1309.48"/>
    <n v="0"/>
    <n v="0"/>
    <n v="1540.56"/>
    <n v="1309.48"/>
    <x v="195"/>
  </r>
  <r>
    <x v="1"/>
    <s v="GST   "/>
    <s v="GULF STATE TOYOTA             "/>
    <x v="1"/>
    <x v="1"/>
    <x v="1"/>
    <s v="SHR "/>
    <s v="0327 SHREVEPORT, LA           "/>
    <x v="48"/>
    <x v="1"/>
    <x v="1"/>
    <x v="1"/>
    <n v="844.31"/>
    <n v="717.66"/>
    <n v="0"/>
    <n v="0"/>
    <n v="844.31"/>
    <n v="717.66"/>
    <x v="196"/>
  </r>
  <r>
    <x v="1"/>
    <s v="GST   "/>
    <s v="GULF STATE TOYOTA             "/>
    <x v="1"/>
    <x v="1"/>
    <x v="1"/>
    <s v="SHR "/>
    <s v="0327 SHREVEPORT, LA           "/>
    <x v="48"/>
    <x v="1"/>
    <x v="2"/>
    <x v="2"/>
    <n v="893.8"/>
    <n v="759.73"/>
    <n v="0"/>
    <n v="0"/>
    <n v="893.8"/>
    <n v="759.73"/>
    <x v="197"/>
  </r>
  <r>
    <x v="1"/>
    <s v="GST   "/>
    <s v="GULF STATE TOYOTA             "/>
    <x v="1"/>
    <x v="1"/>
    <x v="1"/>
    <s v="SHR "/>
    <s v="0327 SHREVEPORT, LA           "/>
    <x v="48"/>
    <x v="1"/>
    <x v="3"/>
    <x v="3"/>
    <n v="3771.87"/>
    <n v="3206.09"/>
    <n v="0"/>
    <n v="0"/>
    <n v="3771.87"/>
    <n v="3206.09"/>
    <x v="198"/>
  </r>
  <r>
    <x v="1"/>
    <s v="GST   "/>
    <s v="GULF STATE TOYOTA             "/>
    <x v="1"/>
    <x v="1"/>
    <x v="1"/>
    <s v="SHR "/>
    <s v="0327 SHREVEPORT, LA           "/>
    <x v="48"/>
    <x v="1"/>
    <x v="4"/>
    <x v="4"/>
    <n v="1250.8900000000001"/>
    <n v="1063.26"/>
    <n v="0"/>
    <n v="0"/>
    <n v="1250.8900000000001"/>
    <n v="1063.26"/>
    <x v="199"/>
  </r>
  <r>
    <x v="1"/>
    <s v="GST   "/>
    <s v="GULF STATE TOYOTA             "/>
    <x v="1"/>
    <x v="1"/>
    <x v="1"/>
    <s v="SHR "/>
    <s v="0327 SHREVEPORT, LA           "/>
    <x v="48"/>
    <x v="1"/>
    <x v="5"/>
    <x v="5"/>
    <n v="784.49"/>
    <n v="666.82"/>
    <n v="0"/>
    <n v="0"/>
    <n v="784.49"/>
    <n v="666.82"/>
    <x v="200"/>
  </r>
  <r>
    <x v="1"/>
    <s v="GST   "/>
    <s v="GULF STATE TOYOTA             "/>
    <x v="1"/>
    <x v="1"/>
    <x v="1"/>
    <s v="SHR "/>
    <s v="0327 SHREVEPORT, LA           "/>
    <x v="48"/>
    <x v="1"/>
    <x v="6"/>
    <x v="6"/>
    <n v="3597.84"/>
    <n v="3058.16"/>
    <n v="0"/>
    <n v="0"/>
    <n v="3597.84"/>
    <n v="3058.16"/>
    <x v="201"/>
  </r>
  <r>
    <x v="1"/>
    <s v="GST   "/>
    <s v="GULF STATE TOYOTA             "/>
    <x v="1"/>
    <x v="1"/>
    <x v="1"/>
    <s v="SHRL"/>
    <s v="SOCIAL HARLINGEN, WESLACO     "/>
    <x v="49"/>
    <x v="2"/>
    <x v="7"/>
    <x v="7"/>
    <n v="295.68"/>
    <n v="251.33"/>
    <n v="0"/>
    <n v="0"/>
    <n v="295.68"/>
    <n v="251.33"/>
    <x v="202"/>
  </r>
  <r>
    <x v="1"/>
    <s v="GST   "/>
    <s v="GULF STATE TOYOTA             "/>
    <x v="1"/>
    <x v="1"/>
    <x v="1"/>
    <s v="SJMS"/>
    <s v="SOCIAL JACKSON, MS            "/>
    <x v="50"/>
    <x v="2"/>
    <x v="7"/>
    <x v="7"/>
    <n v="162"/>
    <n v="137.69999999999999"/>
    <n v="0"/>
    <n v="0"/>
    <n v="162"/>
    <n v="137.69999999999999"/>
    <x v="203"/>
  </r>
  <r>
    <x v="1"/>
    <s v="GST   "/>
    <s v="GULF STATE TOYOTA             "/>
    <x v="1"/>
    <x v="1"/>
    <x v="1"/>
    <s v="SJON"/>
    <s v="SOCIAL JONESBORO, AR          "/>
    <x v="51"/>
    <x v="2"/>
    <x v="7"/>
    <x v="7"/>
    <n v="41.65"/>
    <n v="35.4"/>
    <n v="0"/>
    <n v="0"/>
    <n v="41.65"/>
    <n v="35.4"/>
    <x v="204"/>
  </r>
  <r>
    <x v="1"/>
    <s v="GST   "/>
    <s v="GULF STATE TOYOTA             "/>
    <x v="1"/>
    <x v="1"/>
    <x v="1"/>
    <s v="SLAL"/>
    <s v="SOCIAL LAFAYETTE, LA          "/>
    <x v="52"/>
    <x v="2"/>
    <x v="7"/>
    <x v="7"/>
    <n v="119.48"/>
    <n v="101.56"/>
    <n v="0"/>
    <n v="0"/>
    <n v="119.48"/>
    <n v="101.56"/>
    <x v="205"/>
  </r>
  <r>
    <x v="1"/>
    <s v="GST   "/>
    <s v="GULF STATE TOYOTA             "/>
    <x v="1"/>
    <x v="1"/>
    <x v="1"/>
    <s v="SLAR"/>
    <s v="SOCIAL LAREDO, TX             "/>
    <x v="53"/>
    <x v="2"/>
    <x v="7"/>
    <x v="7"/>
    <n v="66.72"/>
    <n v="56.71"/>
    <n v="0"/>
    <n v="0"/>
    <n v="66.72"/>
    <n v="56.71"/>
    <x v="206"/>
  </r>
  <r>
    <x v="1"/>
    <s v="GST   "/>
    <s v="GULF STATE TOYOTA             "/>
    <x v="1"/>
    <x v="1"/>
    <x v="1"/>
    <s v="SLCH"/>
    <s v="SOCIAL LAKE CHARLES LA        "/>
    <x v="54"/>
    <x v="2"/>
    <x v="7"/>
    <x v="7"/>
    <n v="49.85"/>
    <n v="42.37"/>
    <n v="0"/>
    <n v="0"/>
    <n v="49.85"/>
    <n v="42.37"/>
    <x v="207"/>
  </r>
  <r>
    <x v="1"/>
    <s v="GST   "/>
    <s v="GULF STATE TOYOTA             "/>
    <x v="1"/>
    <x v="1"/>
    <x v="1"/>
    <s v="SLIT"/>
    <s v="SOCIAL LITTLE ROCK, PINE BLUFF"/>
    <x v="55"/>
    <x v="2"/>
    <x v="7"/>
    <x v="7"/>
    <n v="263.52999999999997"/>
    <n v="224"/>
    <n v="0"/>
    <n v="0"/>
    <n v="263.52999999999997"/>
    <n v="224"/>
    <x v="208"/>
  </r>
  <r>
    <x v="1"/>
    <s v="GST   "/>
    <s v="GULF STATE TOYOTA             "/>
    <x v="1"/>
    <x v="1"/>
    <x v="1"/>
    <s v="SLUB"/>
    <s v="SOCIAL LUBBOCK, TX            "/>
    <x v="56"/>
    <x v="2"/>
    <x v="7"/>
    <x v="7"/>
    <n v="83.99"/>
    <n v="71.39"/>
    <n v="0"/>
    <n v="0"/>
    <n v="83.99"/>
    <n v="71.39"/>
    <x v="209"/>
  </r>
  <r>
    <x v="1"/>
    <s v="GST   "/>
    <s v="GULF STATE TOYOTA             "/>
    <x v="1"/>
    <x v="1"/>
    <x v="1"/>
    <s v="SMER"/>
    <s v="SOCIAL MERIDIAN, MS           "/>
    <x v="57"/>
    <x v="2"/>
    <x v="7"/>
    <x v="7"/>
    <n v="32.950000000000003"/>
    <n v="28.01"/>
    <n v="0"/>
    <n v="0"/>
    <n v="32.950000000000003"/>
    <n v="28.01"/>
    <x v="210"/>
  </r>
  <r>
    <x v="1"/>
    <s v="GST   "/>
    <s v="GULF STATE TOYOTA             "/>
    <x v="1"/>
    <x v="1"/>
    <x v="1"/>
    <s v="SMON"/>
    <s v="SOCIAL MONRO, LA              "/>
    <x v="58"/>
    <x v="2"/>
    <x v="7"/>
    <x v="7"/>
    <n v="76.86"/>
    <n v="65.33"/>
    <n v="0"/>
    <n v="0"/>
    <n v="76.86"/>
    <n v="65.33"/>
    <x v="211"/>
  </r>
  <r>
    <x v="1"/>
    <s v="GST   "/>
    <s v="GULF STATE TOYOTA             "/>
    <x v="1"/>
    <x v="1"/>
    <x v="1"/>
    <s v="SNOL"/>
    <s v="SOCIAL NEW ORLEANS, LA        "/>
    <x v="59"/>
    <x v="2"/>
    <x v="7"/>
    <x v="7"/>
    <n v="337.68"/>
    <n v="287.02999999999997"/>
    <n v="0"/>
    <n v="0"/>
    <n v="337.68"/>
    <n v="287.02999999999997"/>
    <x v="212"/>
  </r>
  <r>
    <x v="1"/>
    <s v="GST   "/>
    <s v="GULF STATE TOYOTA             "/>
    <x v="1"/>
    <x v="1"/>
    <x v="1"/>
    <s v="SODS"/>
    <s v="SOCIAL ODESSA, MIDLAND        "/>
    <x v="60"/>
    <x v="2"/>
    <x v="7"/>
    <x v="7"/>
    <n v="111.21"/>
    <n v="94.53"/>
    <n v="0"/>
    <n v="0"/>
    <n v="111.21"/>
    <n v="94.53"/>
    <x v="213"/>
  </r>
  <r>
    <x v="1"/>
    <s v="GST   "/>
    <s v="GULF STATE TOYOTA             "/>
    <x v="1"/>
    <x v="1"/>
    <x v="1"/>
    <s v="SOKC"/>
    <s v="SOCIAL OKLAHOMA CITY, OK      "/>
    <x v="61"/>
    <x v="2"/>
    <x v="7"/>
    <x v="7"/>
    <n v="375.31"/>
    <n v="319.01"/>
    <n v="0"/>
    <n v="0"/>
    <n v="375.31"/>
    <n v="319.01"/>
    <x v="214"/>
  </r>
  <r>
    <x v="1"/>
    <s v="GST   "/>
    <s v="GULF STATE TOYOTA             "/>
    <x v="1"/>
    <x v="1"/>
    <x v="1"/>
    <s v="SPR "/>
    <s v="0316 SPRINGFIELD, MO          "/>
    <x v="62"/>
    <x v="1"/>
    <x v="6"/>
    <x v="6"/>
    <n v="202.06"/>
    <n v="171.75"/>
    <n v="0"/>
    <n v="0"/>
    <n v="202.06"/>
    <n v="171.75"/>
    <x v="215"/>
  </r>
  <r>
    <x v="1"/>
    <s v="GST   "/>
    <s v="GULF STATE TOYOTA             "/>
    <x v="1"/>
    <x v="1"/>
    <x v="1"/>
    <s v="SSAG"/>
    <s v="SOCIAL SAN ANGELO, TX         "/>
    <x v="63"/>
    <x v="2"/>
    <x v="7"/>
    <x v="7"/>
    <n v="35.76"/>
    <n v="30.4"/>
    <n v="0"/>
    <n v="0"/>
    <n v="35.76"/>
    <n v="30.4"/>
    <x v="216"/>
  </r>
  <r>
    <x v="1"/>
    <s v="GST   "/>
    <s v="GULF STATE TOYOTA             "/>
    <x v="1"/>
    <x v="1"/>
    <x v="1"/>
    <s v="SSAN"/>
    <s v="SOCIAL SAN ANTONIO TX         "/>
    <x v="64"/>
    <x v="2"/>
    <x v="7"/>
    <x v="7"/>
    <n v="662.01"/>
    <n v="562.71"/>
    <n v="0"/>
    <n v="0"/>
    <n v="662.01"/>
    <n v="562.71"/>
    <x v="217"/>
  </r>
  <r>
    <x v="1"/>
    <s v="GST   "/>
    <s v="GULF STATE TOYOTA             "/>
    <x v="1"/>
    <x v="1"/>
    <x v="1"/>
    <s v="SSHM"/>
    <s v="SOCIAL SHRMN TX ADA OK        "/>
    <x v="65"/>
    <x v="2"/>
    <x v="7"/>
    <x v="7"/>
    <n v="62.99"/>
    <n v="53.54"/>
    <n v="0"/>
    <n v="0"/>
    <n v="62.99"/>
    <n v="53.54"/>
    <x v="218"/>
  </r>
  <r>
    <x v="1"/>
    <s v="GST   "/>
    <s v="GULF STATE TOYOTA             "/>
    <x v="1"/>
    <x v="1"/>
    <x v="1"/>
    <s v="SSHR"/>
    <s v="SOCIAL SHREVEPORT, LA         "/>
    <x v="66"/>
    <x v="2"/>
    <x v="7"/>
    <x v="7"/>
    <n v="173.39"/>
    <n v="147.38"/>
    <n v="0"/>
    <n v="0"/>
    <n v="173.39"/>
    <n v="147.38"/>
    <x v="219"/>
  </r>
  <r>
    <x v="1"/>
    <s v="GST   "/>
    <s v="GULF STATE TOYOTA             "/>
    <x v="1"/>
    <x v="1"/>
    <x v="1"/>
    <s v="STUL"/>
    <s v="SOCIAL TULSA, OK              "/>
    <x v="67"/>
    <x v="2"/>
    <x v="7"/>
    <x v="7"/>
    <n v="265.32"/>
    <n v="225.52"/>
    <n v="0"/>
    <n v="0"/>
    <n v="265.32"/>
    <n v="225.52"/>
    <x v="220"/>
  </r>
  <r>
    <x v="1"/>
    <s v="GST   "/>
    <s v="GULF STATE TOYOTA             "/>
    <x v="1"/>
    <x v="1"/>
    <x v="1"/>
    <s v="STYL"/>
    <s v="SOCIAL  TYLER, LONGVIEW       "/>
    <x v="68"/>
    <x v="2"/>
    <x v="7"/>
    <x v="7"/>
    <n v="133.31"/>
    <n v="113.31"/>
    <n v="0"/>
    <n v="0"/>
    <n v="133.31"/>
    <n v="113.31"/>
    <x v="221"/>
  </r>
  <r>
    <x v="1"/>
    <s v="GST   "/>
    <s v="GULF STATE TOYOTA             "/>
    <x v="1"/>
    <x v="1"/>
    <x v="1"/>
    <s v="SVIC"/>
    <s v="SOCIAL  VICTORIA, TX          "/>
    <x v="69"/>
    <x v="2"/>
    <x v="7"/>
    <x v="7"/>
    <n v="33.76"/>
    <n v="28.7"/>
    <n v="0"/>
    <n v="0"/>
    <n v="33.76"/>
    <n v="28.7"/>
    <x v="222"/>
  </r>
  <r>
    <x v="1"/>
    <s v="GST   "/>
    <s v="GULF STATE TOYOTA             "/>
    <x v="1"/>
    <x v="1"/>
    <x v="1"/>
    <s v="SWAC"/>
    <s v="SOCIAL  WACO, TEMPLE, KILEEN  "/>
    <x v="70"/>
    <x v="2"/>
    <x v="7"/>
    <x v="7"/>
    <n v="206.78"/>
    <n v="175.76"/>
    <n v="0"/>
    <n v="0"/>
    <n v="206.78"/>
    <n v="175.76"/>
    <x v="223"/>
  </r>
  <r>
    <x v="1"/>
    <s v="GST   "/>
    <s v="GULF STATE TOYOTA             "/>
    <x v="1"/>
    <x v="1"/>
    <x v="1"/>
    <s v="SWIF"/>
    <s v="SOCIAL  WICHITA FALLS, LAWTON "/>
    <x v="71"/>
    <x v="2"/>
    <x v="7"/>
    <x v="7"/>
    <n v="72.44"/>
    <n v="61.57"/>
    <n v="0"/>
    <n v="0"/>
    <n v="72.44"/>
    <n v="61.57"/>
    <x v="224"/>
  </r>
  <r>
    <x v="1"/>
    <s v="GST   "/>
    <s v="GULF STATE TOYOTA             "/>
    <x v="1"/>
    <x v="1"/>
    <x v="1"/>
    <s v="TUL "/>
    <s v="0353 TULSA, OK                "/>
    <x v="72"/>
    <x v="1"/>
    <x v="1"/>
    <x v="1"/>
    <n v="1292.4100000000001"/>
    <n v="1098.55"/>
    <n v="0"/>
    <n v="0"/>
    <n v="1292.4100000000001"/>
    <n v="1098.55"/>
    <x v="225"/>
  </r>
  <r>
    <x v="1"/>
    <s v="GST   "/>
    <s v="GULF STATE TOYOTA             "/>
    <x v="1"/>
    <x v="1"/>
    <x v="1"/>
    <s v="TUL "/>
    <s v="0353 TULSA, OK                "/>
    <x v="72"/>
    <x v="1"/>
    <x v="2"/>
    <x v="2"/>
    <n v="1156.98"/>
    <n v="983.43"/>
    <n v="0"/>
    <n v="0"/>
    <n v="1156.98"/>
    <n v="983.43"/>
    <x v="226"/>
  </r>
  <r>
    <x v="1"/>
    <s v="GST   "/>
    <s v="GULF STATE TOYOTA             "/>
    <x v="1"/>
    <x v="1"/>
    <x v="1"/>
    <s v="TUL "/>
    <s v="0353 TULSA, OK                "/>
    <x v="72"/>
    <x v="1"/>
    <x v="3"/>
    <x v="3"/>
    <n v="5742.26"/>
    <n v="4880.92"/>
    <n v="0"/>
    <n v="0"/>
    <n v="5742.26"/>
    <n v="4880.92"/>
    <x v="227"/>
  </r>
  <r>
    <x v="1"/>
    <s v="GST   "/>
    <s v="GULF STATE TOYOTA             "/>
    <x v="1"/>
    <x v="1"/>
    <x v="1"/>
    <s v="TUL "/>
    <s v="0353 TULSA, OK                "/>
    <x v="72"/>
    <x v="1"/>
    <x v="4"/>
    <x v="4"/>
    <n v="1914.69"/>
    <n v="1627.49"/>
    <n v="0"/>
    <n v="0"/>
    <n v="1914.69"/>
    <n v="1627.49"/>
    <x v="228"/>
  </r>
  <r>
    <x v="1"/>
    <s v="GST   "/>
    <s v="GULF STATE TOYOTA             "/>
    <x v="1"/>
    <x v="1"/>
    <x v="1"/>
    <s v="TUL "/>
    <s v="0353 TULSA, OK                "/>
    <x v="72"/>
    <x v="1"/>
    <x v="5"/>
    <x v="5"/>
    <n v="1300.33"/>
    <n v="1105.28"/>
    <n v="0"/>
    <n v="0"/>
    <n v="1300.33"/>
    <n v="1105.28"/>
    <x v="229"/>
  </r>
  <r>
    <x v="1"/>
    <s v="GST   "/>
    <s v="GULF STATE TOYOTA             "/>
    <x v="1"/>
    <x v="1"/>
    <x v="1"/>
    <s v="TUL "/>
    <s v="0353 TULSA, OK                "/>
    <x v="72"/>
    <x v="1"/>
    <x v="6"/>
    <x v="6"/>
    <n v="5257.12"/>
    <n v="4468.55"/>
    <n v="0"/>
    <n v="0"/>
    <n v="5257.12"/>
    <n v="4468.55"/>
    <x v="230"/>
  </r>
  <r>
    <x v="1"/>
    <s v="GST   "/>
    <s v="GULF STATE TOYOTA             "/>
    <x v="1"/>
    <x v="1"/>
    <x v="1"/>
    <s v="TYL "/>
    <s v="0345 TYLER, LONGVIEW          "/>
    <x v="73"/>
    <x v="1"/>
    <x v="1"/>
    <x v="1"/>
    <n v="649.53"/>
    <n v="552.1"/>
    <n v="0"/>
    <n v="0"/>
    <n v="649.53"/>
    <n v="552.1"/>
    <x v="231"/>
  </r>
  <r>
    <x v="1"/>
    <s v="GST   "/>
    <s v="GULF STATE TOYOTA             "/>
    <x v="1"/>
    <x v="1"/>
    <x v="1"/>
    <s v="TYL "/>
    <s v="0345 TYLER, LONGVIEW          "/>
    <x v="73"/>
    <x v="1"/>
    <x v="2"/>
    <x v="2"/>
    <n v="676.94"/>
    <n v="575.4"/>
    <n v="0"/>
    <n v="0"/>
    <n v="676.94"/>
    <n v="575.4"/>
    <x v="232"/>
  </r>
  <r>
    <x v="1"/>
    <s v="GST   "/>
    <s v="GULF STATE TOYOTA             "/>
    <x v="1"/>
    <x v="1"/>
    <x v="1"/>
    <s v="TYL "/>
    <s v="0345 TYLER, LONGVIEW          "/>
    <x v="73"/>
    <x v="1"/>
    <x v="3"/>
    <x v="3"/>
    <n v="3007.6"/>
    <n v="2556.46"/>
    <n v="0"/>
    <n v="0"/>
    <n v="3007.6"/>
    <n v="2556.46"/>
    <x v="233"/>
  </r>
  <r>
    <x v="1"/>
    <s v="GST   "/>
    <s v="GULF STATE TOYOTA             "/>
    <x v="1"/>
    <x v="1"/>
    <x v="1"/>
    <s v="TYL "/>
    <s v="0345 TYLER, LONGVIEW          "/>
    <x v="73"/>
    <x v="1"/>
    <x v="4"/>
    <x v="4"/>
    <n v="962.19"/>
    <n v="817.86"/>
    <n v="0"/>
    <n v="0"/>
    <n v="962.19"/>
    <n v="817.86"/>
    <x v="234"/>
  </r>
  <r>
    <x v="1"/>
    <s v="GST   "/>
    <s v="GULF STATE TOYOTA             "/>
    <x v="1"/>
    <x v="1"/>
    <x v="1"/>
    <s v="TYL "/>
    <s v="0345 TYLER, LONGVIEW          "/>
    <x v="73"/>
    <x v="1"/>
    <x v="5"/>
    <x v="5"/>
    <n v="575.13"/>
    <n v="488.86"/>
    <n v="0"/>
    <n v="0"/>
    <n v="575.13"/>
    <n v="488.86"/>
    <x v="235"/>
  </r>
  <r>
    <x v="1"/>
    <s v="GST   "/>
    <s v="GULF STATE TOYOTA             "/>
    <x v="1"/>
    <x v="1"/>
    <x v="1"/>
    <s v="TYL "/>
    <s v="0345 TYLER, LONGVIEW          "/>
    <x v="73"/>
    <x v="1"/>
    <x v="6"/>
    <x v="6"/>
    <n v="2902.13"/>
    <n v="2466.81"/>
    <n v="0"/>
    <n v="0"/>
    <n v="2902.13"/>
    <n v="2466.81"/>
    <x v="236"/>
  </r>
  <r>
    <x v="1"/>
    <s v="GST   "/>
    <s v="GULF STATE TOYOTA             "/>
    <x v="1"/>
    <x v="1"/>
    <x v="1"/>
    <s v="VIC "/>
    <s v="0377 VICTORIA, TX             "/>
    <x v="74"/>
    <x v="1"/>
    <x v="1"/>
    <x v="1"/>
    <n v="90.53"/>
    <n v="76.95"/>
    <n v="0"/>
    <n v="0"/>
    <n v="90.53"/>
    <n v="76.95"/>
    <x v="237"/>
  </r>
  <r>
    <x v="1"/>
    <s v="GST   "/>
    <s v="GULF STATE TOYOTA             "/>
    <x v="1"/>
    <x v="1"/>
    <x v="1"/>
    <s v="VIC "/>
    <s v="0377 VICTORIA, TX             "/>
    <x v="74"/>
    <x v="1"/>
    <x v="2"/>
    <x v="2"/>
    <n v="111.91"/>
    <n v="95.12"/>
    <n v="0"/>
    <n v="0"/>
    <n v="111.91"/>
    <n v="95.12"/>
    <x v="238"/>
  </r>
  <r>
    <x v="1"/>
    <s v="GST   "/>
    <s v="GULF STATE TOYOTA             "/>
    <x v="1"/>
    <x v="1"/>
    <x v="1"/>
    <s v="VIC "/>
    <s v="0377 VICTORIA, TX             "/>
    <x v="74"/>
    <x v="1"/>
    <x v="3"/>
    <x v="3"/>
    <n v="435.15"/>
    <n v="369.88"/>
    <n v="0"/>
    <n v="0"/>
    <n v="435.15"/>
    <n v="369.88"/>
    <x v="239"/>
  </r>
  <r>
    <x v="1"/>
    <s v="GST   "/>
    <s v="GULF STATE TOYOTA             "/>
    <x v="1"/>
    <x v="1"/>
    <x v="1"/>
    <s v="VIC "/>
    <s v="0377 VICTORIA, TX             "/>
    <x v="74"/>
    <x v="1"/>
    <x v="4"/>
    <x v="4"/>
    <n v="119.31"/>
    <n v="101.41"/>
    <n v="0"/>
    <n v="0"/>
    <n v="119.31"/>
    <n v="101.41"/>
    <x v="240"/>
  </r>
  <r>
    <x v="1"/>
    <s v="GST   "/>
    <s v="GULF STATE TOYOTA             "/>
    <x v="1"/>
    <x v="1"/>
    <x v="1"/>
    <s v="VIC "/>
    <s v="0377 VICTORIA, TX             "/>
    <x v="74"/>
    <x v="1"/>
    <x v="5"/>
    <x v="5"/>
    <n v="89.92"/>
    <n v="76.430000000000007"/>
    <n v="0"/>
    <n v="0"/>
    <n v="89.92"/>
    <n v="76.430000000000007"/>
    <x v="241"/>
  </r>
  <r>
    <x v="1"/>
    <s v="GST   "/>
    <s v="GULF STATE TOYOTA             "/>
    <x v="1"/>
    <x v="1"/>
    <x v="1"/>
    <s v="VIC "/>
    <s v="0377 VICTORIA, TX             "/>
    <x v="74"/>
    <x v="1"/>
    <x v="6"/>
    <x v="6"/>
    <n v="449.68"/>
    <n v="382.23"/>
    <n v="0"/>
    <n v="0"/>
    <n v="449.68"/>
    <n v="382.23"/>
    <x v="242"/>
  </r>
  <r>
    <x v="1"/>
    <s v="GST   "/>
    <s v="GULF STATE TOYOTA             "/>
    <x v="1"/>
    <x v="1"/>
    <x v="1"/>
    <s v="WAC "/>
    <s v="0346 WCO, TMPL, KILN          "/>
    <x v="75"/>
    <x v="1"/>
    <x v="1"/>
    <x v="1"/>
    <n v="1009.84"/>
    <n v="858.36"/>
    <n v="0"/>
    <n v="0"/>
    <n v="1009.84"/>
    <n v="858.36"/>
    <x v="243"/>
  </r>
  <r>
    <x v="1"/>
    <s v="GST   "/>
    <s v="GULF STATE TOYOTA             "/>
    <x v="1"/>
    <x v="1"/>
    <x v="1"/>
    <s v="WAC "/>
    <s v="0346 WCO, TMPL, KILN          "/>
    <x v="75"/>
    <x v="1"/>
    <x v="2"/>
    <x v="2"/>
    <n v="1017.89"/>
    <n v="865.21"/>
    <n v="0"/>
    <n v="0"/>
    <n v="1017.89"/>
    <n v="865.21"/>
    <x v="244"/>
  </r>
  <r>
    <x v="1"/>
    <s v="GST   "/>
    <s v="GULF STATE TOYOTA             "/>
    <x v="1"/>
    <x v="1"/>
    <x v="1"/>
    <s v="WAC "/>
    <s v="0346 WCO, TMPL, KILN          "/>
    <x v="75"/>
    <x v="1"/>
    <x v="3"/>
    <x v="3"/>
    <n v="4503.8"/>
    <n v="3828.23"/>
    <n v="0"/>
    <n v="0"/>
    <n v="4503.8"/>
    <n v="3828.23"/>
    <x v="245"/>
  </r>
  <r>
    <x v="1"/>
    <s v="GST   "/>
    <s v="GULF STATE TOYOTA             "/>
    <x v="1"/>
    <x v="1"/>
    <x v="1"/>
    <s v="WAC "/>
    <s v="0346 WCO, TMPL, KILN          "/>
    <x v="75"/>
    <x v="1"/>
    <x v="4"/>
    <x v="4"/>
    <n v="1496.02"/>
    <n v="1271.6199999999999"/>
    <n v="0"/>
    <n v="0"/>
    <n v="1496.02"/>
    <n v="1271.6199999999999"/>
    <x v="246"/>
  </r>
  <r>
    <x v="1"/>
    <s v="GST   "/>
    <s v="GULF STATE TOYOTA             "/>
    <x v="1"/>
    <x v="1"/>
    <x v="1"/>
    <s v="WAC "/>
    <s v="0346 WCO, TMPL, KILN          "/>
    <x v="75"/>
    <x v="1"/>
    <x v="5"/>
    <x v="5"/>
    <n v="850.65"/>
    <n v="723.05"/>
    <n v="0"/>
    <n v="0"/>
    <n v="850.65"/>
    <n v="723.05"/>
    <x v="247"/>
  </r>
  <r>
    <x v="1"/>
    <s v="GST   "/>
    <s v="GULF STATE TOYOTA             "/>
    <x v="1"/>
    <x v="1"/>
    <x v="1"/>
    <s v="WAC "/>
    <s v="0346 WCO, TMPL, KILN          "/>
    <x v="75"/>
    <x v="1"/>
    <x v="6"/>
    <x v="6"/>
    <n v="4561.24"/>
    <n v="3877.05"/>
    <n v="0"/>
    <n v="0"/>
    <n v="4561.24"/>
    <n v="3877.05"/>
    <x v="248"/>
  </r>
  <r>
    <x v="1"/>
    <s v="GST   "/>
    <s v="GULF STATE TOYOTA             "/>
    <x v="1"/>
    <x v="1"/>
    <x v="1"/>
    <s v="WIF "/>
    <s v="0354 WCHT FLLS, LWTN          "/>
    <x v="76"/>
    <x v="1"/>
    <x v="1"/>
    <x v="1"/>
    <n v="352.96"/>
    <n v="300.02"/>
    <n v="0"/>
    <n v="0"/>
    <n v="352.96"/>
    <n v="300.02"/>
    <x v="249"/>
  </r>
  <r>
    <x v="1"/>
    <s v="GST   "/>
    <s v="GULF STATE TOYOTA             "/>
    <x v="1"/>
    <x v="1"/>
    <x v="1"/>
    <s v="WIF "/>
    <s v="0354 WCHT FLLS, LWTN          "/>
    <x v="76"/>
    <x v="1"/>
    <x v="2"/>
    <x v="2"/>
    <n v="368.85"/>
    <n v="313.52"/>
    <n v="0"/>
    <n v="0"/>
    <n v="368.85"/>
    <n v="313.52"/>
    <x v="250"/>
  </r>
  <r>
    <x v="1"/>
    <s v="GST   "/>
    <s v="GULF STATE TOYOTA             "/>
    <x v="1"/>
    <x v="1"/>
    <x v="1"/>
    <s v="WIF "/>
    <s v="0354 WCHT FLLS, LWTN          "/>
    <x v="76"/>
    <x v="1"/>
    <x v="3"/>
    <x v="3"/>
    <n v="1584"/>
    <n v="1346.4"/>
    <n v="0"/>
    <n v="0"/>
    <n v="1584"/>
    <n v="1346.4"/>
    <x v="251"/>
  </r>
  <r>
    <x v="1"/>
    <s v="GST   "/>
    <s v="GULF STATE TOYOTA             "/>
    <x v="1"/>
    <x v="1"/>
    <x v="1"/>
    <s v="WIF "/>
    <s v="0354 WCHT FLLS, LWTN          "/>
    <x v="76"/>
    <x v="1"/>
    <x v="4"/>
    <x v="4"/>
    <n v="522.91999999999996"/>
    <n v="444.48"/>
    <n v="0"/>
    <n v="0"/>
    <n v="522.91999999999996"/>
    <n v="444.48"/>
    <x v="252"/>
  </r>
  <r>
    <x v="1"/>
    <s v="GST   "/>
    <s v="GULF STATE TOYOTA             "/>
    <x v="1"/>
    <x v="1"/>
    <x v="1"/>
    <s v="WIF "/>
    <s v="0354 WCHT FLLS, LWTN          "/>
    <x v="76"/>
    <x v="1"/>
    <x v="5"/>
    <x v="5"/>
    <n v="341.36"/>
    <n v="290.16000000000003"/>
    <n v="0"/>
    <n v="0"/>
    <n v="341.36"/>
    <n v="290.16000000000003"/>
    <x v="253"/>
  </r>
  <r>
    <x v="1"/>
    <s v="GST   "/>
    <s v="GULF STATE TOYOTA             "/>
    <x v="1"/>
    <x v="1"/>
    <x v="1"/>
    <s v="WIF "/>
    <s v="0354 WCHT FLLS, LWTN          "/>
    <x v="76"/>
    <x v="1"/>
    <x v="6"/>
    <x v="6"/>
    <n v="1663.47"/>
    <n v="1413.95"/>
    <n v="0"/>
    <n v="0"/>
    <n v="1663.47"/>
    <n v="1413.95"/>
    <x v="254"/>
  </r>
  <r>
    <x v="1"/>
    <s v="GST   "/>
    <s v="GULF STATE TOYOTA             "/>
    <x v="2"/>
    <x v="2"/>
    <x v="1"/>
    <s v="SPR "/>
    <s v="0316 SPRINGFIELD, MO          "/>
    <x v="77"/>
    <x v="3"/>
    <x v="8"/>
    <x v="8"/>
    <n v="252"/>
    <n v="214.2"/>
    <n v="0"/>
    <n v="0"/>
    <n v="252"/>
    <n v="214.2"/>
    <x v="255"/>
  </r>
  <r>
    <x v="1"/>
    <s v="TMFD  "/>
    <s v="GST-TOYOTA MKTNG INTERACTIVE  "/>
    <x v="1"/>
    <x v="1"/>
    <x v="2"/>
    <s v="REG "/>
    <s v="REGIONAL                      "/>
    <x v="78"/>
    <x v="4"/>
    <x v="9"/>
    <x v="9"/>
    <n v="12416.62"/>
    <n v="10554.13"/>
    <n v="1230.4100000000001"/>
    <n v="1045.8599999999999"/>
    <n v="11186.21"/>
    <n v="9508.27"/>
    <x v="256"/>
  </r>
  <r>
    <x v="1"/>
    <s v="TMFD  "/>
    <s v="GST-TOYOTA MKTNG INTERACTIVE  "/>
    <x v="1"/>
    <x v="1"/>
    <x v="2"/>
    <s v="SBAU"/>
    <s v="SOCIAL BUSINESS AS USUAL      "/>
    <x v="79"/>
    <x v="5"/>
    <x v="10"/>
    <x v="10"/>
    <n v="35294.120000000003"/>
    <n v="30000"/>
    <n v="0"/>
    <n v="0"/>
    <n v="35294.120000000003"/>
    <n v="30000"/>
    <x v="257"/>
  </r>
  <r>
    <x v="1"/>
    <s v="TMFD  "/>
    <s v="GST-TOYOTA MKTNG INTERACTIVE  "/>
    <x v="1"/>
    <x v="1"/>
    <x v="1"/>
    <s v="PRG "/>
    <s v="DSP PROGRAMMATIC              "/>
    <x v="80"/>
    <x v="6"/>
    <x v="11"/>
    <x v="11"/>
    <n v="858958.39"/>
    <n v="730114.63"/>
    <n v="0"/>
    <n v="0"/>
    <n v="858958.39"/>
    <n v="730114.63"/>
    <x v="258"/>
  </r>
  <r>
    <x v="1"/>
    <s v="TMFD  "/>
    <s v="GST-TOYOTA MKTNG INTERACTIVE  "/>
    <x v="1"/>
    <x v="1"/>
    <x v="1"/>
    <s v="PRG "/>
    <s v="DSP PROGRAMMATIC              "/>
    <x v="81"/>
    <x v="7"/>
    <x v="11"/>
    <x v="11"/>
    <n v="136769.07"/>
    <n v="116253.71"/>
    <n v="0"/>
    <n v="0"/>
    <n v="136769.07"/>
    <n v="116253.71"/>
    <x v="259"/>
  </r>
  <r>
    <x v="1"/>
    <s v="TMFD  "/>
    <s v="GST-TOYOTA MKTNG INTERACTIVE  "/>
    <x v="1"/>
    <x v="1"/>
    <x v="1"/>
    <s v="PRG "/>
    <s v="DSP PROGRAMMATIC              "/>
    <x v="82"/>
    <x v="8"/>
    <x v="11"/>
    <x v="11"/>
    <n v="147521.04"/>
    <n v="125392.88"/>
    <n v="0"/>
    <n v="0"/>
    <n v="147521.04"/>
    <n v="125392.88"/>
    <x v="260"/>
  </r>
  <r>
    <x v="1"/>
    <s v="TMFD  "/>
    <s v="GST-TOYOTA MKTNG INTERACTIVE  "/>
    <x v="1"/>
    <x v="1"/>
    <x v="1"/>
    <s v="PRG "/>
    <s v="DSP PROGRAMMATIC              "/>
    <x v="83"/>
    <x v="9"/>
    <x v="11"/>
    <x v="11"/>
    <n v="33970.080000000002"/>
    <n v="28874.57"/>
    <n v="0"/>
    <n v="0"/>
    <n v="33970.080000000002"/>
    <n v="28874.57"/>
    <x v="261"/>
  </r>
  <r>
    <x v="1"/>
    <s v="TMFD  "/>
    <s v="GST-TOYOTA MKTNG INTERACTIVE  "/>
    <x v="1"/>
    <x v="1"/>
    <x v="1"/>
    <s v="PRTE"/>
    <s v="PROGRAMMATIC TECHNOLOGY COST  "/>
    <x v="84"/>
    <x v="10"/>
    <x v="11"/>
    <x v="11"/>
    <n v="12306.24"/>
    <n v="10460.299999999999"/>
    <n v="0"/>
    <n v="0"/>
    <n v="12306.24"/>
    <n v="10460.299999999999"/>
    <x v="262"/>
  </r>
  <r>
    <x v="1"/>
    <s v="TMFD  "/>
    <s v="GST-TOYOTA MKTNG INTERACTIVE  "/>
    <x v="1"/>
    <x v="1"/>
    <x v="1"/>
    <s v="PRTE"/>
    <s v="PROGRAMMATIC TECHNOLOGY COST  "/>
    <x v="85"/>
    <x v="11"/>
    <x v="11"/>
    <x v="11"/>
    <n v="2778.05"/>
    <n v="2361.34"/>
    <n v="0"/>
    <n v="0"/>
    <n v="2778.05"/>
    <n v="2361.34"/>
    <x v="263"/>
  </r>
  <r>
    <x v="1"/>
    <s v="TMFD  "/>
    <s v="GST-TOYOTA MKTNG INTERACTIVE  "/>
    <x v="1"/>
    <x v="1"/>
    <x v="1"/>
    <s v="REG "/>
    <s v="REGIONAL                      "/>
    <x v="78"/>
    <x v="4"/>
    <x v="12"/>
    <x v="12"/>
    <n v="67409.81"/>
    <n v="57298.34"/>
    <n v="0"/>
    <n v="0"/>
    <n v="67409.81"/>
    <n v="57298.34"/>
    <x v="264"/>
  </r>
  <r>
    <x v="1"/>
    <s v="TMFD  "/>
    <s v="GST-TOYOTA MKTNG INTERACTIVE  "/>
    <x v="1"/>
    <x v="1"/>
    <x v="1"/>
    <s v="REG "/>
    <s v="REGIONAL                      "/>
    <x v="78"/>
    <x v="4"/>
    <x v="13"/>
    <x v="13"/>
    <n v="52115.99"/>
    <n v="44298.59"/>
    <n v="0"/>
    <n v="0"/>
    <n v="52115.99"/>
    <n v="44298.59"/>
    <x v="265"/>
  </r>
  <r>
    <x v="1"/>
    <s v="TMFD  "/>
    <s v="GST-TOYOTA MKTNG INTERACTIVE  "/>
    <x v="1"/>
    <x v="1"/>
    <x v="1"/>
    <s v="REG "/>
    <s v="REGIONAL                      "/>
    <x v="78"/>
    <x v="4"/>
    <x v="9"/>
    <x v="9"/>
    <n v="40934.910000000003"/>
    <n v="34794.67"/>
    <n v="0"/>
    <n v="0"/>
    <n v="40934.910000000003"/>
    <n v="34794.67"/>
    <x v="266"/>
  </r>
  <r>
    <x v="1"/>
    <s v="TMFD  "/>
    <s v="GST-TOYOTA MKTNG INTERACTIVE  "/>
    <x v="1"/>
    <x v="1"/>
    <x v="1"/>
    <s v="REG "/>
    <s v="REGIONAL                      "/>
    <x v="78"/>
    <x v="4"/>
    <x v="14"/>
    <x v="14"/>
    <n v="3534.71"/>
    <n v="3004.5"/>
    <n v="0"/>
    <n v="0"/>
    <n v="3534.71"/>
    <n v="3004.5"/>
    <x v="267"/>
  </r>
  <r>
    <x v="1"/>
    <s v="TMFD  "/>
    <s v="GST-TOYOTA MKTNG INTERACTIVE  "/>
    <x v="1"/>
    <x v="1"/>
    <x v="1"/>
    <s v="SBAU"/>
    <s v="SOCIAL BUSINESS AS USUAL      "/>
    <x v="79"/>
    <x v="5"/>
    <x v="10"/>
    <x v="10"/>
    <n v="49867.21"/>
    <n v="42387.13"/>
    <n v="0"/>
    <n v="0"/>
    <n v="49867.21"/>
    <n v="42387.13"/>
    <x v="268"/>
  </r>
  <r>
    <x v="2"/>
    <s v="HCA2  "/>
    <s v="HCA MANAGEMENT SERVICES, LP   "/>
    <x v="1"/>
    <x v="3"/>
    <x v="3"/>
    <s v="GCD "/>
    <s v="GULF COAST                    "/>
    <x v="86"/>
    <x v="12"/>
    <x v="15"/>
    <x v="15"/>
    <n v="1626.99"/>
    <n v="1382.94"/>
    <n v="1084.6600000000001"/>
    <n v="921.96"/>
    <n v="542.33000000000004"/>
    <n v="460.98"/>
    <x v="269"/>
  </r>
  <r>
    <x v="2"/>
    <s v="HCA2  "/>
    <s v="HCA MANAGEMENT SERVICES, LP   "/>
    <x v="2"/>
    <x v="4"/>
    <x v="4"/>
    <s v="WFD "/>
    <s v="WEST FLORIDA                  "/>
    <x v="87"/>
    <x v="13"/>
    <x v="16"/>
    <x v="16"/>
    <n v="35620"/>
    <n v="30277"/>
    <n v="16900"/>
    <n v="14365"/>
    <n v="18720"/>
    <n v="15912"/>
    <x v="270"/>
  </r>
  <r>
    <x v="2"/>
    <s v="HCA2  "/>
    <s v="HCA MANAGEMENT SERVICES, LP   "/>
    <x v="2"/>
    <x v="2"/>
    <x v="1"/>
    <s v="FLRD"/>
    <s v="FLORIDA REBRAND               "/>
    <x v="88"/>
    <x v="14"/>
    <x v="17"/>
    <x v="17"/>
    <n v="2240"/>
    <n v="1904"/>
    <n v="0"/>
    <n v="0"/>
    <n v="2240"/>
    <n v="1904"/>
    <x v="271"/>
  </r>
  <r>
    <x v="2"/>
    <s v="HCA2  "/>
    <s v="HCA MANAGEMENT SERVICES, LP   "/>
    <x v="2"/>
    <x v="2"/>
    <x v="1"/>
    <s v="FLRD"/>
    <s v="FLORIDA REBRAND               "/>
    <x v="88"/>
    <x v="14"/>
    <x v="18"/>
    <x v="18"/>
    <n v="2668"/>
    <n v="2267.8000000000002"/>
    <n v="0"/>
    <n v="0"/>
    <n v="2668"/>
    <n v="2267.8000000000002"/>
    <x v="272"/>
  </r>
  <r>
    <x v="2"/>
    <s v="HCA2  "/>
    <s v="HCA MANAGEMENT SERVICES, LP   "/>
    <x v="2"/>
    <x v="2"/>
    <x v="1"/>
    <s v="FLRD"/>
    <s v="FLORIDA REBRAND               "/>
    <x v="88"/>
    <x v="14"/>
    <x v="19"/>
    <x v="19"/>
    <n v="9215.5"/>
    <n v="7833.21"/>
    <n v="0"/>
    <n v="0"/>
    <n v="9215.5"/>
    <n v="7833.21"/>
    <x v="273"/>
  </r>
  <r>
    <x v="2"/>
    <s v="HCA2  "/>
    <s v="HCA MANAGEMENT SERVICES, LP   "/>
    <x v="2"/>
    <x v="2"/>
    <x v="1"/>
    <s v="FLRD"/>
    <s v="FLORIDA REBRAND               "/>
    <x v="88"/>
    <x v="14"/>
    <x v="20"/>
    <x v="20"/>
    <n v="8659"/>
    <n v="7360.15"/>
    <n v="0"/>
    <n v="0"/>
    <n v="8659"/>
    <n v="7360.15"/>
    <x v="274"/>
  </r>
  <r>
    <x v="2"/>
    <s v="HCA2  "/>
    <s v="HCA MANAGEMENT SERVICES, LP   "/>
    <x v="2"/>
    <x v="2"/>
    <x v="1"/>
    <s v="SATL"/>
    <s v="SOUTH ATLANTIC                "/>
    <x v="89"/>
    <x v="15"/>
    <x v="21"/>
    <x v="21"/>
    <n v="5385"/>
    <n v="4577.25"/>
    <n v="0"/>
    <n v="0"/>
    <n v="5385"/>
    <n v="4577.25"/>
    <x v="275"/>
  </r>
  <r>
    <x v="3"/>
    <s v="PLOW  "/>
    <s v="Plowshare                     "/>
    <x v="3"/>
    <x v="5"/>
    <x v="1"/>
    <s v="CD22"/>
    <s v="CDC TOBACCO 09371 OY1 2022    "/>
    <x v="90"/>
    <x v="16"/>
    <x v="22"/>
    <x v="22"/>
    <n v="12115"/>
    <n v="10297.75"/>
    <n v="0"/>
    <n v="0"/>
    <n v="12115"/>
    <n v="10297.75"/>
    <x v="276"/>
  </r>
  <r>
    <x v="3"/>
    <s v="PLOW  "/>
    <s v="Plowshare                     "/>
    <x v="3"/>
    <x v="5"/>
    <x v="1"/>
    <s v="CD22"/>
    <s v="CDC TOBACCO 09371 OY1 2022    "/>
    <x v="90"/>
    <x v="16"/>
    <x v="23"/>
    <x v="23"/>
    <n v="2765"/>
    <n v="2350.25"/>
    <n v="0"/>
    <n v="0"/>
    <n v="2765"/>
    <n v="2350.25"/>
    <x v="277"/>
  </r>
  <r>
    <x v="3"/>
    <s v="PLOW  "/>
    <s v="Plowshare                     "/>
    <x v="2"/>
    <x v="6"/>
    <x v="5"/>
    <s v="CD22"/>
    <s v="CDC TOBACCO 09371 OY1 2022    "/>
    <x v="91"/>
    <x v="17"/>
    <x v="24"/>
    <x v="24"/>
    <n v="3695"/>
    <n v="3140.75"/>
    <n v="0"/>
    <n v="0"/>
    <n v="3695"/>
    <n v="3140.75"/>
    <x v="278"/>
  </r>
  <r>
    <x v="3"/>
    <s v="PLOW  "/>
    <s v="Plowshare                     "/>
    <x v="2"/>
    <x v="6"/>
    <x v="6"/>
    <s v="CD22"/>
    <s v="CDC TOBACCO 09371 OY1 2022    "/>
    <x v="91"/>
    <x v="17"/>
    <x v="24"/>
    <x v="24"/>
    <n v="2239"/>
    <n v="1903.15"/>
    <n v="0"/>
    <n v="0"/>
    <n v="2239"/>
    <n v="1903.15"/>
    <x v="279"/>
  </r>
  <r>
    <x v="3"/>
    <s v="PLOW  "/>
    <s v="Plowshare                     "/>
    <x v="2"/>
    <x v="6"/>
    <x v="4"/>
    <s v="CD22"/>
    <s v="CDC TOBACCO 09371 OY1 2022    "/>
    <x v="91"/>
    <x v="17"/>
    <x v="24"/>
    <x v="24"/>
    <n v="4812"/>
    <n v="4090.2"/>
    <n v="0"/>
    <n v="0"/>
    <n v="4812"/>
    <n v="4090.2"/>
    <x v="280"/>
  </r>
  <r>
    <x v="3"/>
    <s v="PLOW  "/>
    <s v="Plowshare                     "/>
    <x v="2"/>
    <x v="6"/>
    <x v="2"/>
    <s v="CD22"/>
    <s v="CDC TOBACCO 09371 OY1 2022    "/>
    <x v="91"/>
    <x v="17"/>
    <x v="24"/>
    <x v="24"/>
    <n v="4128"/>
    <n v="3508.8"/>
    <n v="0"/>
    <n v="0"/>
    <n v="4128"/>
    <n v="3508.8"/>
    <x v="281"/>
  </r>
  <r>
    <x v="3"/>
    <s v="PLOW  "/>
    <s v="Plowshare                     "/>
    <x v="2"/>
    <x v="6"/>
    <x v="1"/>
    <s v="CD22"/>
    <s v="CDC TOBACCO 09371 OY1 2022    "/>
    <x v="91"/>
    <x v="17"/>
    <x v="24"/>
    <x v="24"/>
    <n v="3465"/>
    <n v="2945.25"/>
    <n v="0"/>
    <n v="0"/>
    <n v="3465"/>
    <n v="2945.25"/>
    <x v="282"/>
  </r>
  <r>
    <x v="3"/>
    <s v="PLOW  "/>
    <s v="Plowshare                     "/>
    <x v="2"/>
    <x v="2"/>
    <x v="1"/>
    <s v="CD22"/>
    <s v="CDC TOBACCO 09371 OY1 2022    "/>
    <x v="92"/>
    <x v="18"/>
    <x v="25"/>
    <x v="25"/>
    <n v="2506.75"/>
    <n v="2130.71"/>
    <n v="0"/>
    <n v="0"/>
    <n v="2506.75"/>
    <n v="2130.71"/>
    <x v="283"/>
  </r>
  <r>
    <x v="4"/>
    <s v="RLCH  "/>
    <s v="RALPH LAUREN CORPORATION      "/>
    <x v="1"/>
    <x v="7"/>
    <x v="6"/>
    <s v="POLO"/>
    <s v="POLO                          "/>
    <x v="93"/>
    <x v="19"/>
    <x v="26"/>
    <x v="26"/>
    <n v="29411.759999999998"/>
    <n v="25000"/>
    <n v="0"/>
    <n v="0"/>
    <n v="29411.759999999998"/>
    <n v="25000"/>
    <x v="284"/>
  </r>
  <r>
    <x v="4"/>
    <s v="RLCH  "/>
    <s v="RALPH LAUREN CORPORATION      "/>
    <x v="1"/>
    <x v="7"/>
    <x v="1"/>
    <s v="LUX "/>
    <s v="LUXURY                        "/>
    <x v="94"/>
    <x v="20"/>
    <x v="27"/>
    <x v="27"/>
    <n v="126470.59"/>
    <n v="107500"/>
    <n v="0"/>
    <n v="0"/>
    <n v="126470.59"/>
    <n v="107500"/>
    <x v="285"/>
  </r>
  <r>
    <x v="4"/>
    <s v="RLCH  "/>
    <s v="RALPH LAUREN CORPORATION      "/>
    <x v="1"/>
    <x v="7"/>
    <x v="1"/>
    <s v="LUX "/>
    <s v="LUXURY                        "/>
    <x v="94"/>
    <x v="20"/>
    <x v="28"/>
    <x v="28"/>
    <n v="23529.41"/>
    <n v="20000"/>
    <n v="0"/>
    <n v="0"/>
    <n v="23529.41"/>
    <n v="20000"/>
    <x v="286"/>
  </r>
  <r>
    <x v="4"/>
    <s v="RLCH  "/>
    <s v="RALPH LAUREN CORPORATION      "/>
    <x v="1"/>
    <x v="7"/>
    <x v="1"/>
    <s v="LUX "/>
    <s v="LUXURY                        "/>
    <x v="94"/>
    <x v="20"/>
    <x v="29"/>
    <x v="29"/>
    <n v="17647.060000000001"/>
    <n v="15000"/>
    <n v="0"/>
    <n v="0"/>
    <n v="17647.060000000001"/>
    <n v="15000"/>
    <x v="287"/>
  </r>
  <r>
    <x v="4"/>
    <s v="RLCH  "/>
    <s v="RALPH LAUREN CORPORATION      "/>
    <x v="1"/>
    <x v="7"/>
    <x v="1"/>
    <s v="LUX "/>
    <s v="LUXURY                        "/>
    <x v="94"/>
    <x v="20"/>
    <x v="30"/>
    <x v="30"/>
    <n v="44100"/>
    <n v="37485"/>
    <n v="0"/>
    <n v="0"/>
    <n v="44100"/>
    <n v="37485"/>
    <x v="288"/>
  </r>
  <r>
    <x v="4"/>
    <s v="RLCH  "/>
    <s v="RALPH LAUREN CORPORATION      "/>
    <x v="1"/>
    <x v="7"/>
    <x v="1"/>
    <s v="LUX "/>
    <s v="LUXURY                        "/>
    <x v="94"/>
    <x v="20"/>
    <x v="31"/>
    <x v="31"/>
    <n v="17647.060000000001"/>
    <n v="15000"/>
    <n v="0"/>
    <n v="0"/>
    <n v="17647.060000000001"/>
    <n v="15000"/>
    <x v="289"/>
  </r>
  <r>
    <x v="4"/>
    <s v="RLCH  "/>
    <s v="RALPH LAUREN CORPORATION      "/>
    <x v="1"/>
    <x v="7"/>
    <x v="1"/>
    <s v="WPOL"/>
    <s v="POLO RALPH LAUREN WHOLESALE   "/>
    <x v="95"/>
    <x v="21"/>
    <x v="31"/>
    <x v="31"/>
    <n v="17647.060000000001"/>
    <n v="15000"/>
    <n v="0"/>
    <n v="0"/>
    <n v="17647.060000000001"/>
    <n v="15000"/>
    <x v="290"/>
  </r>
  <r>
    <x v="4"/>
    <s v="RLCH  "/>
    <s v="RALPH LAUREN CORPORATION      "/>
    <x v="1"/>
    <x v="1"/>
    <x v="7"/>
    <s v="POLO"/>
    <s v="POLO                          "/>
    <x v="96"/>
    <x v="22"/>
    <x v="32"/>
    <x v="32"/>
    <n v="116089.93"/>
    <n v="98676.44"/>
    <n v="0"/>
    <n v="0"/>
    <n v="116089.93"/>
    <n v="98676.44"/>
    <x v="291"/>
  </r>
  <r>
    <x v="4"/>
    <s v="RLCH  "/>
    <s v="RALPH LAUREN CORPORATION      "/>
    <x v="1"/>
    <x v="1"/>
    <x v="8"/>
    <s v="POLO"/>
    <s v="POLO                          "/>
    <x v="97"/>
    <x v="23"/>
    <x v="33"/>
    <x v="33"/>
    <n v="496728.36"/>
    <n v="422219.11"/>
    <n v="0"/>
    <n v="0"/>
    <n v="496728.36"/>
    <n v="422219.11"/>
    <x v="292"/>
  </r>
  <r>
    <x v="4"/>
    <s v="RLCH  "/>
    <s v="RALPH LAUREN CORPORATION      "/>
    <x v="1"/>
    <x v="1"/>
    <x v="8"/>
    <s v="POLO"/>
    <s v="POLO                          "/>
    <x v="96"/>
    <x v="22"/>
    <x v="32"/>
    <x v="32"/>
    <n v="174134.91"/>
    <n v="148014.67000000001"/>
    <n v="0"/>
    <n v="0"/>
    <n v="174134.91"/>
    <n v="148014.67000000001"/>
    <x v="293"/>
  </r>
  <r>
    <x v="4"/>
    <s v="RLCH  "/>
    <s v="RALPH LAUREN CORPORATION      "/>
    <x v="1"/>
    <x v="1"/>
    <x v="8"/>
    <s v="POLO"/>
    <s v="POLO                          "/>
    <x v="98"/>
    <x v="24"/>
    <x v="32"/>
    <x v="32"/>
    <n v="36656.01"/>
    <n v="31157.61"/>
    <n v="0"/>
    <n v="0"/>
    <n v="36656.01"/>
    <n v="31157.61"/>
    <x v="294"/>
  </r>
  <r>
    <x v="4"/>
    <s v="RLCH  "/>
    <s v="RALPH LAUREN CORPORATION      "/>
    <x v="1"/>
    <x v="1"/>
    <x v="5"/>
    <s v="LAUR"/>
    <s v="LAUREN RL                     "/>
    <x v="99"/>
    <x v="25"/>
    <x v="34"/>
    <x v="34"/>
    <n v="1.74"/>
    <n v="1.48"/>
    <n v="0"/>
    <n v="0"/>
    <n v="1.74"/>
    <n v="1.48"/>
    <x v="295"/>
  </r>
  <r>
    <x v="4"/>
    <s v="RLCH  "/>
    <s v="RALPH LAUREN CORPORATION      "/>
    <x v="1"/>
    <x v="1"/>
    <x v="5"/>
    <s v="LUX "/>
    <s v="LUXURY                        "/>
    <x v="100"/>
    <x v="26"/>
    <x v="34"/>
    <x v="34"/>
    <n v="31.01"/>
    <n v="26.36"/>
    <n v="0"/>
    <n v="0"/>
    <n v="31.01"/>
    <n v="26.36"/>
    <x v="296"/>
  </r>
  <r>
    <x v="4"/>
    <s v="RLCH  "/>
    <s v="RALPH LAUREN CORPORATION      "/>
    <x v="1"/>
    <x v="1"/>
    <x v="5"/>
    <s v="POLO"/>
    <s v="POLO                          "/>
    <x v="98"/>
    <x v="24"/>
    <x v="32"/>
    <x v="32"/>
    <n v="52524.05"/>
    <n v="44645.440000000002"/>
    <n v="0"/>
    <n v="0"/>
    <n v="52524.05"/>
    <n v="44645.440000000002"/>
    <x v="297"/>
  </r>
  <r>
    <x v="4"/>
    <s v="RLCH  "/>
    <s v="RALPH LAUREN CORPORATION      "/>
    <x v="1"/>
    <x v="1"/>
    <x v="6"/>
    <s v="LAUR"/>
    <s v="LAUREN RL                     "/>
    <x v="99"/>
    <x v="25"/>
    <x v="35"/>
    <x v="35"/>
    <n v="52934.74"/>
    <n v="44994.53"/>
    <n v="0"/>
    <n v="0"/>
    <n v="52934.74"/>
    <n v="44994.53"/>
    <x v="298"/>
  </r>
  <r>
    <x v="4"/>
    <s v="RLCH  "/>
    <s v="RALPH LAUREN CORPORATION      "/>
    <x v="1"/>
    <x v="1"/>
    <x v="6"/>
    <s v="LAUR"/>
    <s v="LAUREN RL                     "/>
    <x v="99"/>
    <x v="25"/>
    <x v="34"/>
    <x v="34"/>
    <n v="0.28000000000000003"/>
    <n v="0.24"/>
    <n v="0"/>
    <n v="0"/>
    <n v="0.28000000000000003"/>
    <n v="0.24"/>
    <x v="299"/>
  </r>
  <r>
    <x v="4"/>
    <s v="RLCH  "/>
    <s v="RALPH LAUREN CORPORATION      "/>
    <x v="1"/>
    <x v="1"/>
    <x v="6"/>
    <s v="LUX "/>
    <s v="LUXURY                        "/>
    <x v="100"/>
    <x v="26"/>
    <x v="34"/>
    <x v="34"/>
    <n v="39.07"/>
    <n v="33.21"/>
    <n v="0"/>
    <n v="0"/>
    <n v="39.07"/>
    <n v="33.21"/>
    <x v="300"/>
  </r>
  <r>
    <x v="4"/>
    <s v="RLCH  "/>
    <s v="RALPH LAUREN CORPORATION      "/>
    <x v="1"/>
    <x v="1"/>
    <x v="6"/>
    <s v="POLO"/>
    <s v="POLO                          "/>
    <x v="98"/>
    <x v="24"/>
    <x v="32"/>
    <x v="32"/>
    <n v="23265.81"/>
    <n v="19775.939999999999"/>
    <n v="0"/>
    <n v="0"/>
    <n v="23265.81"/>
    <n v="19775.939999999999"/>
    <x v="301"/>
  </r>
  <r>
    <x v="4"/>
    <s v="RLCH  "/>
    <s v="RALPH LAUREN CORPORATION      "/>
    <x v="1"/>
    <x v="1"/>
    <x v="4"/>
    <s v="LUX "/>
    <s v="LUXURY                        "/>
    <x v="100"/>
    <x v="26"/>
    <x v="34"/>
    <x v="34"/>
    <n v="0.22"/>
    <n v="0.19"/>
    <n v="0"/>
    <n v="0"/>
    <n v="0.22"/>
    <n v="0.19"/>
    <x v="302"/>
  </r>
  <r>
    <x v="4"/>
    <s v="RLCH  "/>
    <s v="RALPH LAUREN CORPORATION      "/>
    <x v="1"/>
    <x v="1"/>
    <x v="4"/>
    <s v="POLO"/>
    <s v="POLO                          "/>
    <x v="98"/>
    <x v="24"/>
    <x v="34"/>
    <x v="34"/>
    <n v="2.79"/>
    <n v="2.37"/>
    <n v="0"/>
    <n v="0"/>
    <n v="2.79"/>
    <n v="2.37"/>
    <x v="303"/>
  </r>
  <r>
    <x v="4"/>
    <s v="RLCH  "/>
    <s v="RALPH LAUREN CORPORATION      "/>
    <x v="1"/>
    <x v="1"/>
    <x v="4"/>
    <s v="POLO"/>
    <s v="POLO                          "/>
    <x v="101"/>
    <x v="27"/>
    <x v="34"/>
    <x v="34"/>
    <n v="9.16"/>
    <n v="7.79"/>
    <n v="0"/>
    <n v="0"/>
    <n v="9.16"/>
    <n v="7.79"/>
    <x v="304"/>
  </r>
  <r>
    <x v="4"/>
    <s v="RLCH  "/>
    <s v="RALPH LAUREN CORPORATION      "/>
    <x v="1"/>
    <x v="1"/>
    <x v="4"/>
    <s v="WLRL"/>
    <s v="LAUREN RALPH LAUREN WHOLESALE "/>
    <x v="102"/>
    <x v="28"/>
    <x v="34"/>
    <x v="34"/>
    <n v="1.39"/>
    <n v="1.18"/>
    <n v="0"/>
    <n v="0"/>
    <n v="1.39"/>
    <n v="1.18"/>
    <x v="305"/>
  </r>
  <r>
    <x v="4"/>
    <s v="RLCH  "/>
    <s v="RALPH LAUREN CORPORATION      "/>
    <x v="1"/>
    <x v="1"/>
    <x v="2"/>
    <s v="LAUR"/>
    <s v="LAUREN RL                     "/>
    <x v="103"/>
    <x v="29"/>
    <x v="32"/>
    <x v="32"/>
    <n v="12426.58"/>
    <n v="10562.59"/>
    <n v="0"/>
    <n v="0"/>
    <n v="12426.58"/>
    <n v="10562.59"/>
    <x v="306"/>
  </r>
  <r>
    <x v="4"/>
    <s v="RLCH  "/>
    <s v="RALPH LAUREN CORPORATION      "/>
    <x v="1"/>
    <x v="1"/>
    <x v="2"/>
    <s v="LAUR"/>
    <s v="LAUREN RL                     "/>
    <x v="103"/>
    <x v="29"/>
    <x v="34"/>
    <x v="34"/>
    <n v="5.15"/>
    <n v="4.38"/>
    <n v="0"/>
    <n v="0"/>
    <n v="5.15"/>
    <n v="4.38"/>
    <x v="307"/>
  </r>
  <r>
    <x v="4"/>
    <s v="RLCH  "/>
    <s v="RALPH LAUREN CORPORATION      "/>
    <x v="1"/>
    <x v="1"/>
    <x v="2"/>
    <s v="LAUR"/>
    <s v="LAUREN RL                     "/>
    <x v="103"/>
    <x v="29"/>
    <x v="36"/>
    <x v="36"/>
    <n v="12545.87"/>
    <n v="10663.99"/>
    <n v="0"/>
    <n v="0"/>
    <n v="12545.87"/>
    <n v="10663.99"/>
    <x v="308"/>
  </r>
  <r>
    <x v="4"/>
    <s v="RLCH  "/>
    <s v="RALPH LAUREN CORPORATION      "/>
    <x v="1"/>
    <x v="1"/>
    <x v="2"/>
    <s v="POLO"/>
    <s v="POLO                          "/>
    <x v="101"/>
    <x v="27"/>
    <x v="34"/>
    <x v="34"/>
    <n v="19.54"/>
    <n v="16.61"/>
    <n v="0"/>
    <n v="0"/>
    <n v="19.54"/>
    <n v="16.61"/>
    <x v="309"/>
  </r>
  <r>
    <x v="4"/>
    <s v="RLCH  "/>
    <s v="RALPH LAUREN CORPORATION      "/>
    <x v="1"/>
    <x v="1"/>
    <x v="2"/>
    <s v="POLO"/>
    <s v="POLO                          "/>
    <x v="104"/>
    <x v="30"/>
    <x v="32"/>
    <x v="32"/>
    <n v="30557.67"/>
    <n v="25974.02"/>
    <n v="0"/>
    <n v="0"/>
    <n v="30557.67"/>
    <n v="25974.02"/>
    <x v="310"/>
  </r>
  <r>
    <x v="4"/>
    <s v="RLCH  "/>
    <s v="RALPH LAUREN CORPORATION      "/>
    <x v="1"/>
    <x v="1"/>
    <x v="2"/>
    <s v="POLO"/>
    <s v="POLO                          "/>
    <x v="104"/>
    <x v="30"/>
    <x v="37"/>
    <x v="37"/>
    <n v="24446.12"/>
    <n v="20779.2"/>
    <n v="0"/>
    <n v="0"/>
    <n v="24446.12"/>
    <n v="20779.2"/>
    <x v="311"/>
  </r>
  <r>
    <x v="4"/>
    <s v="RLCH  "/>
    <s v="RALPH LAUREN CORPORATION      "/>
    <x v="1"/>
    <x v="1"/>
    <x v="2"/>
    <s v="POLO"/>
    <s v="POLO                          "/>
    <x v="104"/>
    <x v="30"/>
    <x v="34"/>
    <x v="34"/>
    <n v="30.39"/>
    <n v="25.83"/>
    <n v="0"/>
    <n v="0"/>
    <n v="30.39"/>
    <n v="25.83"/>
    <x v="312"/>
  </r>
  <r>
    <x v="4"/>
    <s v="RLCH  "/>
    <s v="RALPH LAUREN CORPORATION      "/>
    <x v="1"/>
    <x v="1"/>
    <x v="2"/>
    <s v="POLO"/>
    <s v="POLO                          "/>
    <x v="104"/>
    <x v="30"/>
    <x v="38"/>
    <x v="38"/>
    <n v="42815.62"/>
    <n v="36393.279999999999"/>
    <n v="0"/>
    <n v="0"/>
    <n v="42815.62"/>
    <n v="36393.279999999999"/>
    <x v="313"/>
  </r>
  <r>
    <x v="4"/>
    <s v="RLCH  "/>
    <s v="RALPH LAUREN CORPORATION      "/>
    <x v="1"/>
    <x v="1"/>
    <x v="2"/>
    <s v="POLO"/>
    <s v="POLO                          "/>
    <x v="105"/>
    <x v="31"/>
    <x v="34"/>
    <x v="34"/>
    <n v="6.85"/>
    <n v="5.82"/>
    <n v="0"/>
    <n v="0"/>
    <n v="6.85"/>
    <n v="5.82"/>
    <x v="314"/>
  </r>
  <r>
    <x v="4"/>
    <s v="RLCH  "/>
    <s v="RALPH LAUREN CORPORATION      "/>
    <x v="1"/>
    <x v="1"/>
    <x v="2"/>
    <s v="WLRL"/>
    <s v="LAUREN RALPH LAUREN WHOLESALE "/>
    <x v="102"/>
    <x v="28"/>
    <x v="34"/>
    <x v="34"/>
    <n v="0.54"/>
    <n v="0.46"/>
    <n v="0"/>
    <n v="0"/>
    <n v="0.54"/>
    <n v="0.46"/>
    <x v="315"/>
  </r>
  <r>
    <x v="4"/>
    <s v="RLCH  "/>
    <s v="RALPH LAUREN CORPORATION      "/>
    <x v="1"/>
    <x v="1"/>
    <x v="1"/>
    <s v="GOLF"/>
    <s v="GOLF                          "/>
    <x v="106"/>
    <x v="32"/>
    <x v="34"/>
    <x v="34"/>
    <n v="11.39"/>
    <n v="9.68"/>
    <n v="0"/>
    <n v="0"/>
    <n v="11.39"/>
    <n v="9.68"/>
    <x v="316"/>
  </r>
  <r>
    <x v="4"/>
    <s v="RLCH  "/>
    <s v="RALPH LAUREN CORPORATION      "/>
    <x v="1"/>
    <x v="1"/>
    <x v="1"/>
    <s v="LAUR"/>
    <s v="LAUREN RL                     "/>
    <x v="103"/>
    <x v="29"/>
    <x v="32"/>
    <x v="32"/>
    <n v="53256.78"/>
    <n v="45268.26"/>
    <n v="0"/>
    <n v="0"/>
    <n v="53256.78"/>
    <n v="45268.26"/>
    <x v="317"/>
  </r>
  <r>
    <x v="4"/>
    <s v="RLCH  "/>
    <s v="RALPH LAUREN CORPORATION      "/>
    <x v="1"/>
    <x v="1"/>
    <x v="1"/>
    <s v="LAUR"/>
    <s v="LAUREN RL                     "/>
    <x v="103"/>
    <x v="29"/>
    <x v="34"/>
    <x v="34"/>
    <n v="17.78"/>
    <n v="15.11"/>
    <n v="0"/>
    <n v="0"/>
    <n v="17.78"/>
    <n v="15.11"/>
    <x v="318"/>
  </r>
  <r>
    <x v="4"/>
    <s v="RLCH  "/>
    <s v="RALPH LAUREN CORPORATION      "/>
    <x v="1"/>
    <x v="1"/>
    <x v="1"/>
    <s v="LAUR"/>
    <s v="LAUREN RL                     "/>
    <x v="103"/>
    <x v="29"/>
    <x v="36"/>
    <x v="36"/>
    <n v="53690.15"/>
    <n v="45636.63"/>
    <n v="0"/>
    <n v="0"/>
    <n v="53690.15"/>
    <n v="45636.63"/>
    <x v="319"/>
  </r>
  <r>
    <x v="4"/>
    <s v="RLCH  "/>
    <s v="RALPH LAUREN CORPORATION      "/>
    <x v="1"/>
    <x v="1"/>
    <x v="1"/>
    <s v="LUX "/>
    <s v="LUXURY                        "/>
    <x v="107"/>
    <x v="33"/>
    <x v="39"/>
    <x v="39"/>
    <n v="46217.26"/>
    <n v="39284.67"/>
    <n v="0"/>
    <n v="0"/>
    <n v="46217.26"/>
    <n v="39284.67"/>
    <x v="320"/>
  </r>
  <r>
    <x v="4"/>
    <s v="RLCH  "/>
    <s v="RALPH LAUREN CORPORATION      "/>
    <x v="1"/>
    <x v="1"/>
    <x v="1"/>
    <s v="LUX "/>
    <s v="LUXURY                        "/>
    <x v="107"/>
    <x v="33"/>
    <x v="40"/>
    <x v="40"/>
    <n v="51262.44"/>
    <n v="43573.07"/>
    <n v="0"/>
    <n v="0"/>
    <n v="51262.44"/>
    <n v="43573.07"/>
    <x v="321"/>
  </r>
  <r>
    <x v="4"/>
    <s v="RLCH  "/>
    <s v="RALPH LAUREN CORPORATION      "/>
    <x v="1"/>
    <x v="1"/>
    <x v="1"/>
    <s v="LUX "/>
    <s v="LUXURY                        "/>
    <x v="107"/>
    <x v="33"/>
    <x v="34"/>
    <x v="34"/>
    <n v="39.25"/>
    <n v="33.36"/>
    <n v="0"/>
    <n v="0"/>
    <n v="39.25"/>
    <n v="33.36"/>
    <x v="322"/>
  </r>
  <r>
    <x v="4"/>
    <s v="RLCH  "/>
    <s v="RALPH LAUREN CORPORATION      "/>
    <x v="1"/>
    <x v="1"/>
    <x v="1"/>
    <s v="LUX "/>
    <s v="LUXURY                        "/>
    <x v="107"/>
    <x v="33"/>
    <x v="41"/>
    <x v="41"/>
    <n v="49320.67"/>
    <n v="41922.57"/>
    <n v="0"/>
    <n v="0"/>
    <n v="49320.67"/>
    <n v="41922.57"/>
    <x v="323"/>
  </r>
  <r>
    <x v="4"/>
    <s v="RLCH  "/>
    <s v="RALPH LAUREN CORPORATION      "/>
    <x v="1"/>
    <x v="1"/>
    <x v="1"/>
    <s v="POLO"/>
    <s v="POLO                          "/>
    <x v="104"/>
    <x v="30"/>
    <x v="32"/>
    <x v="32"/>
    <n v="57295.65"/>
    <n v="48701.3"/>
    <n v="0"/>
    <n v="0"/>
    <n v="57295.65"/>
    <n v="48701.3"/>
    <x v="324"/>
  </r>
  <r>
    <x v="4"/>
    <s v="RLCH  "/>
    <s v="RALPH LAUREN CORPORATION      "/>
    <x v="1"/>
    <x v="1"/>
    <x v="1"/>
    <s v="POLO"/>
    <s v="POLO                          "/>
    <x v="104"/>
    <x v="30"/>
    <x v="37"/>
    <x v="37"/>
    <n v="45836.47"/>
    <n v="38961"/>
    <n v="0"/>
    <n v="0"/>
    <n v="45836.47"/>
    <n v="38961"/>
    <x v="325"/>
  </r>
  <r>
    <x v="4"/>
    <s v="RLCH  "/>
    <s v="RALPH LAUREN CORPORATION      "/>
    <x v="1"/>
    <x v="1"/>
    <x v="1"/>
    <s v="POLO"/>
    <s v="POLO                          "/>
    <x v="104"/>
    <x v="30"/>
    <x v="34"/>
    <x v="34"/>
    <n v="87.99"/>
    <n v="74.790000000000006"/>
    <n v="0"/>
    <n v="0"/>
    <n v="87.99"/>
    <n v="74.790000000000006"/>
    <x v="326"/>
  </r>
  <r>
    <x v="4"/>
    <s v="RLCH  "/>
    <s v="RALPH LAUREN CORPORATION      "/>
    <x v="1"/>
    <x v="1"/>
    <x v="1"/>
    <s v="POLO"/>
    <s v="POLO                          "/>
    <x v="104"/>
    <x v="30"/>
    <x v="38"/>
    <x v="38"/>
    <n v="65731.929999999993"/>
    <n v="55872.14"/>
    <n v="0"/>
    <n v="0"/>
    <n v="65731.929999999993"/>
    <n v="55872.14"/>
    <x v="327"/>
  </r>
  <r>
    <x v="4"/>
    <s v="RLCH  "/>
    <s v="RALPH LAUREN CORPORATION      "/>
    <x v="1"/>
    <x v="1"/>
    <x v="1"/>
    <s v="POLO"/>
    <s v="POLO                          "/>
    <x v="105"/>
    <x v="31"/>
    <x v="42"/>
    <x v="9"/>
    <n v="280.01"/>
    <n v="238.01"/>
    <n v="0"/>
    <n v="0"/>
    <n v="280.01"/>
    <n v="238.01"/>
    <x v="328"/>
  </r>
  <r>
    <x v="4"/>
    <s v="RLCH  "/>
    <s v="RALPH LAUREN CORPORATION      "/>
    <x v="1"/>
    <x v="1"/>
    <x v="1"/>
    <s v="POLO"/>
    <s v="POLO                          "/>
    <x v="105"/>
    <x v="31"/>
    <x v="34"/>
    <x v="34"/>
    <n v="11.74"/>
    <n v="9.98"/>
    <n v="0"/>
    <n v="0"/>
    <n v="11.74"/>
    <n v="9.98"/>
    <x v="329"/>
  </r>
  <r>
    <x v="4"/>
    <s v="RLCH  "/>
    <s v="RALPH LAUREN CORPORATION      "/>
    <x v="1"/>
    <x v="1"/>
    <x v="1"/>
    <s v="POLO"/>
    <s v="POLO                          "/>
    <x v="108"/>
    <x v="34"/>
    <x v="34"/>
    <x v="34"/>
    <n v="0.4"/>
    <n v="0.34"/>
    <n v="0"/>
    <n v="0"/>
    <n v="0.4"/>
    <n v="0.34"/>
    <x v="330"/>
  </r>
  <r>
    <x v="4"/>
    <s v="RLCH  "/>
    <s v="RALPH LAUREN CORPORATION      "/>
    <x v="1"/>
    <x v="1"/>
    <x v="1"/>
    <s v="RLHO"/>
    <s v="RALPH LAUREN HOME             "/>
    <x v="109"/>
    <x v="35"/>
    <x v="34"/>
    <x v="34"/>
    <n v="12.39"/>
    <n v="10.53"/>
    <n v="0"/>
    <n v="0"/>
    <n v="12.39"/>
    <n v="10.53"/>
    <x v="331"/>
  </r>
  <r>
    <x v="4"/>
    <s v="RLCH  "/>
    <s v="RALPH LAUREN CORPORATION      "/>
    <x v="1"/>
    <x v="1"/>
    <x v="1"/>
    <s v="WPOL"/>
    <s v="POLO RALPH LAUREN WHOLESALE   "/>
    <x v="110"/>
    <x v="36"/>
    <x v="42"/>
    <x v="9"/>
    <n v="218.81"/>
    <n v="185.99"/>
    <n v="0"/>
    <n v="0"/>
    <n v="218.81"/>
    <n v="185.99"/>
    <x v="332"/>
  </r>
  <r>
    <x v="4"/>
    <s v="RLCH  "/>
    <s v="RALPH LAUREN CORPORATION      "/>
    <x v="1"/>
    <x v="1"/>
    <x v="1"/>
    <s v="WPOL"/>
    <s v="POLO RALPH LAUREN WHOLESALE   "/>
    <x v="110"/>
    <x v="36"/>
    <x v="34"/>
    <x v="34"/>
    <n v="15.62"/>
    <n v="13.28"/>
    <n v="0"/>
    <n v="0"/>
    <n v="15.62"/>
    <n v="13.28"/>
    <x v="333"/>
  </r>
  <r>
    <x v="4"/>
    <s v="RLCH  "/>
    <s v="RALPH LAUREN CORPORATION      "/>
    <x v="1"/>
    <x v="3"/>
    <x v="6"/>
    <s v="XLOB"/>
    <s v="CROSS LINE OF BUSINESS        "/>
    <x v="111"/>
    <x v="37"/>
    <x v="43"/>
    <x v="42"/>
    <n v="769.41"/>
    <n v="654"/>
    <n v="0"/>
    <n v="0"/>
    <n v="769.41"/>
    <n v="654"/>
    <x v="334"/>
  </r>
  <r>
    <x v="0"/>
    <m/>
    <m/>
    <x v="0"/>
    <x v="0"/>
    <x v="0"/>
    <m/>
    <m/>
    <x v="0"/>
    <x v="0"/>
    <x v="0"/>
    <x v="0"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0">
  <r>
    <s v="24650137"/>
    <s v=""/>
    <s v="02/02/22"/>
    <x v="0"/>
    <s v="META PLATFORMS INC"/>
    <d v="2022-01-01T00:00:00"/>
    <s v="O-309E5"/>
    <s v="RLCH"/>
    <s v="77582"/>
    <s v="CP1JTPV"/>
    <s v="FACEBOOK"/>
    <n v="180365.6"/>
    <s v="03/04/22"/>
    <s v="JOSE PABLO BRENES RUIZ"/>
    <s v="RALPH LAUREN CORPORATION"/>
    <s v="AN~RLCH_CN~FY22_200 Lex Home Showroom_ES~77582_PR~RLHO_BR~Ralph Lauren_MH~December2021_OB~Awareness_AR~ZEN_MK~US"/>
    <s v=""/>
    <s v="N/A"/>
    <x v="0"/>
  </r>
  <r>
    <s v="24650137"/>
    <s v=""/>
    <s v="02/02/22"/>
    <x v="0"/>
    <s v="META PLATFORMS INC"/>
    <d v="2022-01-01T00:00:00"/>
    <s v="O-31K8L"/>
    <s v="RLCH"/>
    <s v="77526"/>
    <s v="CP1HVQD"/>
    <s v="FACEBOOK"/>
    <n v="180365.6"/>
    <s v="03/04/22"/>
    <s v="JOSE PABLO BRENES RUIZ"/>
    <s v="RALPH LAUREN CORPORATION"/>
    <s v="AN~RLCH_CN~FY22 RL Beijing Winter Olympics_PR~POLO_MB~RLPOLO_MH~M01_OB~AWA_AR~ZEN_MK~US_AD~SSCLICK"/>
    <s v=""/>
    <s v="N/A"/>
    <x v="1"/>
  </r>
  <r>
    <s v="24670177"/>
    <s v=""/>
    <s v="03/02/22"/>
    <x v="0"/>
    <s v="META PLATFORMS INC"/>
    <d v="2022-02-01T00:00:00"/>
    <s v="O-309E5"/>
    <s v="RLCH"/>
    <s v="77582"/>
    <s v="CP1JTPV"/>
    <s v="FACEBOOK"/>
    <n v="285334.38"/>
    <s v="04/07/22"/>
    <s v="NICKOL CAMBRONERO GUILLE"/>
    <s v="RALPH LAUREN CORPORATION"/>
    <s v="AN~RLCH_CN~FY22_200 Lex Home Showroom_ES~77582_PR~RLHO_BR~Ralph Lauren_MH~December2021_OB~Awareness_AR~ZEN_MK~US"/>
    <s v=""/>
    <s v="N/A"/>
    <x v="2"/>
  </r>
  <r>
    <s v="24670177"/>
    <s v=""/>
    <s v="03/02/22"/>
    <x v="0"/>
    <s v="META PLATFORMS INC"/>
    <d v="2022-02-01T00:00:00"/>
    <s v="O-31K8L"/>
    <s v="RLCH"/>
    <s v="77526"/>
    <s v="CP1HVQD"/>
    <s v="FACEBOOK"/>
    <n v="285334.38"/>
    <s v="04/07/22"/>
    <s v="NICKOL CAMBRONERO GUILLE"/>
    <s v="RALPH LAUREN CORPORATION"/>
    <s v="AN~RLCH_CN~FY22 RL Beijing Winter Olympics_PR~POLO_MB~RLPOLO_MH~M01_OB~AWA_AR~ZEN_MK~US_AD~SSCLICK"/>
    <s v=""/>
    <s v="N/A"/>
    <x v="3"/>
  </r>
  <r>
    <s v="24670177"/>
    <s v=""/>
    <s v="03/02/22"/>
    <x v="0"/>
    <s v="META PLATFORMS INC"/>
    <d v="2022-02-01T00:00:00"/>
    <s v="O-33ZY9"/>
    <s v="RLCH"/>
    <s v="78145"/>
    <s v="CP1LB88"/>
    <s v="FACEBOOK"/>
    <n v="285334.38"/>
    <s v="04/07/22"/>
    <s v="NICKOL CAMBRONERO GUILLE"/>
    <s v="RALPH LAUREN CORPORATION"/>
    <s v="AN~RLCH_CN~FY22 Luxury Spring_PR~LUX_MB~RLLUX_MH~M04_OB~AWA_AR~ZEN_MK~US_AD~SSCLICK"/>
    <s v=""/>
    <s v="N/A"/>
    <x v="4"/>
  </r>
  <r>
    <s v="442986"/>
    <s v=""/>
    <s v="03/03/22"/>
    <x v="0"/>
    <s v="SNAP INC"/>
    <d v="2022-02-01T00:00:00"/>
    <s v="O-31K8M"/>
    <s v="RLCH"/>
    <s v="77526"/>
    <s v="CP1HVQD"/>
    <s v="SNAPDGTL"/>
    <n v="112604.53"/>
    <s v="04/07/22"/>
    <s v="NICKOL CAMBRONERO GUILLE"/>
    <s v="RALPH LAUREN CORPORATION"/>
    <s v="AN~RLCH_CN~FY22 RL Beijing Winter Olympics_PR~POLO_MB~RLPOLO_MH~M01_OB~AWA_AR~ZEN_MK~US_AD~SSCLICK"/>
    <s v=""/>
    <s v="N/A"/>
    <x v="5"/>
  </r>
  <r>
    <s v="442986"/>
    <s v=""/>
    <s v="03/03/22"/>
    <x v="0"/>
    <s v="SNAP INC"/>
    <d v="2022-02-01T00:00:00"/>
    <s v="O-33ZY8"/>
    <s v="RLCH"/>
    <s v="78145"/>
    <s v="CP1LB88"/>
    <s v="SNAPDGTL"/>
    <n v="112604.53"/>
    <s v="04/07/22"/>
    <s v="NICKOL CAMBRONERO GUILLE"/>
    <s v="RALPH LAUREN CORPORATION"/>
    <s v="AN~RLCH_CN~FY22 Luxury Spring_PR~LUX_MB~RLLUX_MH~M04_OB~AWA_AR~ZEN_MK~US_AD~SSCLICK"/>
    <s v=""/>
    <s v="N/A"/>
    <x v="6"/>
  </r>
  <r>
    <s v="24701661"/>
    <s v=""/>
    <s v="04/02/22"/>
    <x v="0"/>
    <s v="META PLATFORMS INC"/>
    <d v="2022-03-01T00:00:00"/>
    <s v="O-309E5"/>
    <s v="RLCH"/>
    <s v="77582"/>
    <s v="CP1JTPV"/>
    <s v="FACEBOOK"/>
    <n v="237081.94"/>
    <s v="04/29/22"/>
    <s v="NICKOL CAMBRONERO GUILLE"/>
    <s v="RALPH LAUREN CORPORATION"/>
    <s v="AN~RLCH_CN~FY22_200 Lex Home Showroom_ES~77582_PR~RLHO_BR~Ralph Lauren_MH~December2021_OB~Awareness_AR~ZEN_MK~US"/>
    <s v=""/>
    <s v="N/A"/>
    <x v="7"/>
  </r>
  <r>
    <s v="24701661"/>
    <s v=""/>
    <s v="04/02/22"/>
    <x v="0"/>
    <s v="META PLATFORMS INC"/>
    <d v="2022-03-01T00:00:00"/>
    <s v="O-33ZY9"/>
    <s v="RLCH"/>
    <s v="78145"/>
    <s v="CP1LB88"/>
    <s v="FACEBOOK"/>
    <n v="237081.94"/>
    <s v="04/29/22"/>
    <s v="NICKOL CAMBRONERO GUILLE"/>
    <s v="RALPH LAUREN CORPORATION"/>
    <s v="AN~RLCH_CN~FY22 Luxury Spring_PR~LUX_MB~RLLUX_MH~M04_OB~AWA_AR~ZEN_MK~US_AD~SSCLICK"/>
    <s v=""/>
    <s v="N/A"/>
    <x v="8"/>
  </r>
  <r>
    <s v="24701661"/>
    <s v=""/>
    <s v="04/02/22"/>
    <x v="0"/>
    <s v="META PLATFORMS INC"/>
    <d v="2022-03-01T00:00:00"/>
    <s v="O-34PSZ"/>
    <s v="RLCH"/>
    <s v="78195"/>
    <s v="CP1LV98"/>
    <s v="FACEBOOK"/>
    <n v="237081.94"/>
    <s v="04/29/22"/>
    <s v="NICKOL CAMBRONERO GUILLE"/>
    <s v="RALPH LAUREN CORPORATION"/>
    <s v="AN~RLCH_CN~FY22 Polo x HBCU_PR~POLO_MB~RLPOLO_MH~M04_OB~AWA_AR~ZEN_MK~US_AD~SSCLICK"/>
    <s v=""/>
    <s v="N/A"/>
    <x v="9"/>
  </r>
  <r>
    <s v="24701661"/>
    <s v=""/>
    <s v="04/02/22"/>
    <x v="0"/>
    <s v="META PLATFORMS INC"/>
    <d v="2022-03-01T00:00:00"/>
    <s v="O-35CL7"/>
    <s v="RLCH"/>
    <s v="78188"/>
    <s v="CP1LT02"/>
    <s v="FACEBOOK"/>
    <n v="237081.94"/>
    <s v="04/29/22"/>
    <s v="NICKOL CAMBRONERO GUILLE"/>
    <s v="RALPH LAUREN CORPORATION"/>
    <s v="AN~RLCH_CN~FY22_FY22 Base LRL Spring_ES~78188_PR~LAUR_BR~Lauren_MH~MAR2022_OB~AWA_AR~ZEN_MK~US     "/>
    <s v=""/>
    <s v="N/A"/>
    <x v="10"/>
  </r>
  <r>
    <s v="24701661"/>
    <s v=""/>
    <s v="04/02/22"/>
    <x v="0"/>
    <s v="META PLATFORMS INC"/>
    <d v="2022-03-01T00:00:00"/>
    <s v="O-35PQ5"/>
    <s v="RLCH"/>
    <s v="78163"/>
    <s v="CP1LHSP"/>
    <s v="FACEBOOK"/>
    <n v="237081.94"/>
    <s v="04/29/22"/>
    <s v="NICKOL CAMBRONERO GUILLE"/>
    <s v="RALPH LAUREN CORPORATION"/>
    <s v="AN~RLCH_CN~FY22_Luxury Fashion Show_ES~78163_PR~LUX_BR~Luxury_MH~MAR2022_OB~AWA_AR~ZEN_MK~US     "/>
    <s v=""/>
    <s v="N/A"/>
    <x v="11"/>
  </r>
  <r>
    <s v="24722499"/>
    <s v=""/>
    <s v="05/03/22"/>
    <x v="1"/>
    <s v="META PLATFORMS INC"/>
    <d v="2022-04-01T00:00:00"/>
    <s v="O-309E5"/>
    <s v="RLCH"/>
    <s v="77582"/>
    <s v="CP1JTPV"/>
    <s v="FACEBOOK"/>
    <n v="331996.34999999998"/>
    <s v="05/19/22"/>
    <s v="NICKOL CAMBRONERO GUILLE"/>
    <s v="RALPH LAUREN CORPORATION"/>
    <s v="AN~RLCH_CN~FY22_200 Lex Home Showroom_ES~77582_PR~RLHO_BR~Ralph Lauren_MH~December2021_OB~Awareness_AR~ZEN_MK~US"/>
    <s v=""/>
    <s v="N/A"/>
    <x v="12"/>
  </r>
  <r>
    <s v="24722499"/>
    <s v=""/>
    <s v="05/03/22"/>
    <x v="1"/>
    <s v="META PLATFORMS INC"/>
    <d v="2022-04-01T00:00:00"/>
    <s v="O-34PSZ"/>
    <s v="RLCH"/>
    <s v="78195"/>
    <s v="CP1LV98"/>
    <s v="FACEBOOK"/>
    <n v="331996.34999999998"/>
    <s v="05/19/22"/>
    <s v="NICKOL CAMBRONERO GUILLE"/>
    <s v="RALPH LAUREN CORPORATION"/>
    <s v="AN~RLCH_CN~FY22 Polo x HBCU_PR~POLO_MB~RLPOLO_MH~M04_OB~AWA_AR~ZEN_MK~US_AD~SSCLICK"/>
    <s v=""/>
    <s v="N/A"/>
    <x v="13"/>
  </r>
  <r>
    <s v="24722499"/>
    <s v=""/>
    <s v="05/03/22"/>
    <x v="1"/>
    <s v="META PLATFORMS INC"/>
    <d v="2022-04-01T00:00:00"/>
    <s v="O-35CL7"/>
    <s v="RLCH"/>
    <s v="78188"/>
    <s v="CP1LT02"/>
    <s v="FACEBOOK"/>
    <n v="331996.34999999998"/>
    <s v="05/19/22"/>
    <s v="NICKOL CAMBRONERO GUILLE"/>
    <s v="RALPH LAUREN CORPORATION"/>
    <s v="AN~RLCH_CN~FY22_FY22 Base LRL Spring_ES~78188_PR~LAUR_BR~Lauren_MH~MAR2022_OB~AWA_AR~ZEN_MK~US     "/>
    <s v=""/>
    <s v="N/A"/>
    <x v="14"/>
  </r>
  <r>
    <s v="24722499"/>
    <s v=""/>
    <s v="05/03/22"/>
    <x v="1"/>
    <s v="META PLATFORMS INC"/>
    <d v="2022-04-01T00:00:00"/>
    <s v="O-36JLV"/>
    <s v="RLCH"/>
    <s v="78210"/>
    <s v="CP1M3CL"/>
    <s v="FACEBOOK"/>
    <n v="331996.34999999998"/>
    <s v="05/19/22"/>
    <s v="NICKOL CAMBRONERO GUILLE"/>
    <s v="RALPH LAUREN CORPORATION"/>
    <s v="AN~RLCH_CN~FY22_RL Base Sustainability Earth Polo_ES~78162_PR~POLO_BR~Polo_MH~Apr2022_OB~AWA_AR~ZEN_MK~US"/>
    <s v=""/>
    <s v="N/A"/>
    <x v="15"/>
  </r>
  <r>
    <s v="24722499"/>
    <s v=""/>
    <s v="05/03/22"/>
    <x v="1"/>
    <s v="META PLATFORMS INC"/>
    <d v="2022-04-01T00:00:00"/>
    <s v="O-37WZC"/>
    <s v="RLCH"/>
    <s v="78370"/>
    <s v="CP1N2KR"/>
    <s v="FACEBOOK"/>
    <n v="331996.34999999998"/>
    <s v="05/19/22"/>
    <s v="NICKOL CAMBRONERO GUILLE"/>
    <s v="RALPH LAUREN CORPORATION"/>
    <s v="AN~RLCH_CN~FY23 Polo Shirt Spring_PR~POLO_MB~RLPOLO_MH~M04_OB~AWA_AR~ZEN_MK~US_AD~AS"/>
    <s v=""/>
    <s v="N/A"/>
    <x v="16"/>
  </r>
  <r>
    <s v="486628"/>
    <s v=""/>
    <s v="06/02/22"/>
    <x v="0"/>
    <s v="SNAP INC"/>
    <d v="2022-05-01T00:00:00"/>
    <s v="O-37WZ9"/>
    <s v="RLCH"/>
    <s v="78370"/>
    <s v="CP1N2KR"/>
    <s v="SNAPDGTL"/>
    <n v="92359.89"/>
    <s v="07/04/22"/>
    <s v="NICKOL CAMBRONERO GUILLE"/>
    <s v="RALPH LAUREN CORPORATION"/>
    <s v="AN~RLCH_CN~FY23 Polo Shirt Spring_PR~POLO_MB~RLPOLO_MH~M04_OB~AWA_AR~ZEN_MK~US_AD~AS"/>
    <s v=""/>
    <s v="N/A"/>
    <x v="17"/>
  </r>
  <r>
    <s v="486628"/>
    <s v=""/>
    <s v="06/02/22"/>
    <x v="0"/>
    <s v="SNAP INC"/>
    <d v="2022-05-01T00:00:00"/>
    <s v="O-385RQ"/>
    <s v="RLCH"/>
    <s v="78429"/>
    <s v="CP1NN14"/>
    <s v="SNAPDGTL"/>
    <n v="92359.89"/>
    <s v="07/04/22"/>
    <s v="NICKOL CAMBRONERO GUILLE"/>
    <s v="RALPH LAUREN CORPORATION"/>
    <s v="AN~RLCH_CN~FY23 Summer Eyewear_PR~LUX_MB~RLLUX_MH~M05_OB~AWA_AR~ZEN_MK~US_AD~AS"/>
    <s v=""/>
    <s v="N/A"/>
    <x v="18"/>
  </r>
  <r>
    <s v="24781703"/>
    <s v=""/>
    <s v="06/02/22"/>
    <x v="1"/>
    <s v="META PLATFORMS INC"/>
    <d v="2022-05-01T00:00:00"/>
    <s v="O-37WZC"/>
    <s v="RLCH"/>
    <s v="78370"/>
    <s v="CP1N2KR"/>
    <s v="FACEBOOK"/>
    <n v="112030.2"/>
    <s v="07/12/22"/>
    <s v="NICKOL CAMBRONERO GUILLE"/>
    <s v="RALPH LAUREN CORPORATION"/>
    <s v="AN~RLCH_CN~FY23 Polo Shirt Spring_PR~POLO_MB~RLPOLO_MH~M04_OB~AWA_AR~ZEN_MK~US_AD~AS"/>
    <s v=""/>
    <s v="N/A"/>
    <x v="19"/>
  </r>
  <r>
    <s v="24781703"/>
    <s v=""/>
    <s v="06/02/22"/>
    <x v="1"/>
    <s v="META PLATFORMS INC"/>
    <d v="2022-05-01T00:00:00"/>
    <s v="O-385RP"/>
    <s v="RLCH"/>
    <s v="78429"/>
    <s v="CP1NN14"/>
    <s v="FACEBOOK"/>
    <n v="112030.2"/>
    <s v="07/12/22"/>
    <s v="NICKOL CAMBRONERO GUILLE"/>
    <s v="RALPH LAUREN CORPORATION"/>
    <s v="AN~RLCH_CN~FY23 Summer Eyewear_PR~LUX_MB~RLLUX_MH~M05_OB~AWA_AR~ZEN_MK~US_AD~AS"/>
    <s v=""/>
    <s v="N/A"/>
    <x v="20"/>
  </r>
  <r>
    <s v="24816888"/>
    <s v=""/>
    <s v="07/02/22"/>
    <x v="0"/>
    <s v="META PLATFORMS INC"/>
    <d v="2022-06-01T00:00:00"/>
    <s v="O-37WZC"/>
    <s v="RLCH"/>
    <s v="78370"/>
    <s v="CP1N2KR"/>
    <s v="FACEBOOK"/>
    <n v="169201.27"/>
    <s v="07/14/22"/>
    <s v="ANDREA MONTOYA"/>
    <s v="RALPH LAUREN CORPORATION"/>
    <s v="AN~RLCH_CN~FY23 Polo Shirt Spring_PR~POLO_MB~RLPOLO_MH~M04_OB~AWA_AR~ZEN_MK~US_AD~AS"/>
    <s v=""/>
    <s v="N/A"/>
    <x v="21"/>
  </r>
  <r>
    <s v="24816888"/>
    <s v=""/>
    <s v="07/02/22"/>
    <x v="0"/>
    <s v="META PLATFORMS INC"/>
    <d v="2022-06-01T00:00:00"/>
    <s v="O-385RP"/>
    <s v="RLCH"/>
    <s v="78429"/>
    <s v="CP1NN14"/>
    <s v="FACEBOOK"/>
    <n v="169201.27"/>
    <s v="07/14/22"/>
    <s v="ANDREA MONTOYA"/>
    <s v="RALPH LAUREN CORPORATION"/>
    <s v="AN~RLCH_CN~FY23 Summer Eyewear_PR~LUX_MB~RLLUX_MH~M05_OB~AWA_AR~ZEN_MK~US_AD~AS"/>
    <s v=""/>
    <s v="N/A"/>
    <x v="22"/>
  </r>
  <r>
    <s v="24816888"/>
    <s v=""/>
    <s v="07/02/22"/>
    <x v="0"/>
    <s v="META PLATFORMS INC"/>
    <d v="2022-06-01T00:00:00"/>
    <s v="O-39H4B"/>
    <s v="RLCH"/>
    <s v="78487"/>
    <s v="CP1P79C"/>
    <s v="FACEBOOK"/>
    <n v="169201.27"/>
    <s v="07/14/22"/>
    <s v="ANDREA MONTOYA"/>
    <s v="RALPH LAUREN CORPORATION"/>
    <s v="AN~RLCH_CN~FY23_Polo Pride_ES~78487_PR~POLO_BR~Polo_MH~June2022_OB~AWA_AR~ZEN_MK~US"/>
    <s v=""/>
    <s v="N/A"/>
    <x v="23"/>
  </r>
  <r>
    <s v="24722499BO"/>
    <s v="Reversal of invoice 24722499"/>
    <s v="05/03/22"/>
    <x v="0"/>
    <s v="META PLATFORMS INC"/>
    <d v="2022-04-01T00:00:00"/>
    <s v="O-309E5"/>
    <s v="RLCH"/>
    <s v="77582"/>
    <s v="CP1JTPV"/>
    <s v="FACEBOOK"/>
    <n v="-331996.34999999998"/>
    <s v="07/18/22"/>
    <s v="NICKOL CAMBRONERO GUILLE"/>
    <s v="RALPH LAUREN CORPORATION"/>
    <s v="AN~RLCH_CN~FY22_200 Lex Home Showroom_ES~77582_PR~RLHO_BR~Ralph Lauren_MH~December2021_OB~Awareness_AR~ZEN_MK~US"/>
    <s v=""/>
    <s v="N/A"/>
    <x v="12"/>
  </r>
  <r>
    <s v="24722499BO"/>
    <s v="Reversal of invoice 24722499"/>
    <s v="05/03/22"/>
    <x v="0"/>
    <s v="META PLATFORMS INC"/>
    <d v="2022-04-01T00:00:00"/>
    <s v="O-34PSZ"/>
    <s v="RLCH"/>
    <s v="78195"/>
    <s v="CP1LV98"/>
    <s v="FACEBOOK"/>
    <n v="-331996.34999999998"/>
    <s v="07/18/22"/>
    <s v="NICKOL CAMBRONERO GUILLE"/>
    <s v="RALPH LAUREN CORPORATION"/>
    <s v="AN~RLCH_CN~FY22 Polo x HBCU_PR~POLO_MB~RLPOLO_MH~M04_OB~AWA_AR~ZEN_MK~US_AD~SSCLICK"/>
    <s v=""/>
    <s v="N/A"/>
    <x v="13"/>
  </r>
  <r>
    <s v="24722499BO"/>
    <s v="Reversal of invoice 24722499"/>
    <s v="05/03/22"/>
    <x v="0"/>
    <s v="META PLATFORMS INC"/>
    <d v="2022-04-01T00:00:00"/>
    <s v="O-35CL7"/>
    <s v="RLCH"/>
    <s v="78188"/>
    <s v="CP1LT02"/>
    <s v="FACEBOOK"/>
    <n v="-331996.34999999998"/>
    <s v="07/18/22"/>
    <s v="NICKOL CAMBRONERO GUILLE"/>
    <s v="RALPH LAUREN CORPORATION"/>
    <s v="AN~RLCH_CN~FY22_FY22 Base LRL Spring_ES~78188_PR~LAUR_BR~Lauren_MH~MAR2022_OB~AWA_AR~ZEN_MK~US     "/>
    <s v=""/>
    <s v="N/A"/>
    <x v="14"/>
  </r>
  <r>
    <s v="24722499BO"/>
    <s v="Reversal of invoice 24722499"/>
    <s v="05/03/22"/>
    <x v="0"/>
    <s v="META PLATFORMS INC"/>
    <d v="2022-04-01T00:00:00"/>
    <s v="O-36JLV"/>
    <s v="RLCH"/>
    <s v="78210"/>
    <s v="CP1M3CL"/>
    <s v="FACEBOOK"/>
    <n v="-331996.34999999998"/>
    <s v="07/18/22"/>
    <s v="NICKOL CAMBRONERO GUILLE"/>
    <s v="RALPH LAUREN CORPORATION"/>
    <s v="AN~RLCH_CN~FY22_RL Base Sustainability Earth Polo_ES~78162_PR~POLO_BR~Polo_MH~Apr2022_OB~AWA_AR~ZEN_MK~US"/>
    <s v=""/>
    <s v="N/A"/>
    <x v="15"/>
  </r>
  <r>
    <s v="24722499BO"/>
    <s v="Reversal of invoice 24722499"/>
    <s v="05/03/22"/>
    <x v="0"/>
    <s v="META PLATFORMS INC"/>
    <d v="2022-04-01T00:00:00"/>
    <s v="O-37WZC"/>
    <s v="RLCH"/>
    <s v="78370"/>
    <s v="CP1N2KR"/>
    <s v="FACEBOOK"/>
    <n v="-331996.34999999998"/>
    <s v="07/18/22"/>
    <s v="NICKOL CAMBRONERO GUILLE"/>
    <s v="RALPH LAUREN CORPORATION"/>
    <s v="AN~RLCH_CN~FY23 Polo Shirt Spring_PR~POLO_MB~RLPOLO_MH~M04_OB~AWA_AR~ZEN_MK~US_AD~AS"/>
    <s v=""/>
    <s v="N/A"/>
    <x v="16"/>
  </r>
  <r>
    <s v="24781703BO"/>
    <s v="Reversal of invoice 24781703"/>
    <s v="06/02/22"/>
    <x v="0"/>
    <s v="META PLATFORMS INC"/>
    <d v="2022-05-01T00:00:00"/>
    <s v="O-37WZC"/>
    <s v="RLCH"/>
    <s v="78370"/>
    <s v="CP1N2KR"/>
    <s v="FACEBOOK"/>
    <n v="-112030.2"/>
    <s v="07/18/22"/>
    <s v="NICKOL CAMBRONERO GUILLE"/>
    <s v="RALPH LAUREN CORPORATION"/>
    <s v="AN~RLCH_CN~FY23 Polo Shirt Spring_PR~POLO_MB~RLPOLO_MH~M04_OB~AWA_AR~ZEN_MK~US_AD~AS"/>
    <s v=""/>
    <s v="N/A"/>
    <x v="19"/>
  </r>
  <r>
    <s v="24781703BO"/>
    <s v="Reversal of invoice 24781703"/>
    <s v="06/02/22"/>
    <x v="0"/>
    <s v="META PLATFORMS INC"/>
    <d v="2022-05-01T00:00:00"/>
    <s v="O-385RP"/>
    <s v="RLCH"/>
    <s v="78429"/>
    <s v="CP1NN14"/>
    <s v="FACEBOOK"/>
    <n v="-112030.2"/>
    <s v="07/18/22"/>
    <s v="NICKOL CAMBRONERO GUILLE"/>
    <s v="RALPH LAUREN CORPORATION"/>
    <s v="AN~RLCH_CN~FY23 Summer Eyewear_PR~LUX_MB~RLLUX_MH~M05_OB~AWA_AR~ZEN_MK~US_AD~AS"/>
    <s v=""/>
    <s v="N/A"/>
    <x v="20"/>
  </r>
  <r>
    <s v="24722499RL"/>
    <s v=""/>
    <s v="05/03/22"/>
    <x v="0"/>
    <s v="META PLATFORMS INC"/>
    <d v="2022-04-01T00:00:00"/>
    <s v="O-309E5"/>
    <s v="RLCH"/>
    <s v="77582"/>
    <s v="CP1JTPV"/>
    <s v="FACEBOOK"/>
    <n v="331996.34999999998"/>
    <s v="07/19/22"/>
    <s v="NICKOL CAMBRONERO GUILLE"/>
    <s v="RALPH LAUREN CORPORATION"/>
    <s v="AN~RLCH_CN~FY22_200 Lex Home Showroom_ES~77582_PR~RLHO_BR~Ralph Lauren_MH~December2021_OB~Awareness_AR~ZEN_MK~US"/>
    <s v=""/>
    <s v="N/A"/>
    <x v="12"/>
  </r>
  <r>
    <s v="24722499RL"/>
    <s v=""/>
    <s v="05/03/22"/>
    <x v="0"/>
    <s v="META PLATFORMS INC"/>
    <d v="2022-04-01T00:00:00"/>
    <s v="O-34PSZ"/>
    <s v="RLCH"/>
    <s v="78195"/>
    <s v="CP1LV98"/>
    <s v="FACEBOOK"/>
    <n v="331996.34999999998"/>
    <s v="07/19/22"/>
    <s v="NICKOL CAMBRONERO GUILLE"/>
    <s v="RALPH LAUREN CORPORATION"/>
    <s v="AN~RLCH_CN~FY22 Polo x HBCU_PR~POLO_MB~RLPOLO_MH~M04_OB~AWA_AR~ZEN_MK~US_AD~SSCLICK"/>
    <s v=""/>
    <s v="N/A"/>
    <x v="13"/>
  </r>
  <r>
    <s v="24722499RL"/>
    <s v=""/>
    <s v="05/03/22"/>
    <x v="0"/>
    <s v="META PLATFORMS INC"/>
    <d v="2022-04-01T00:00:00"/>
    <s v="O-35CL7"/>
    <s v="RLCH"/>
    <s v="78188"/>
    <s v="CP1LT02"/>
    <s v="FACEBOOK"/>
    <n v="331996.34999999998"/>
    <s v="07/19/22"/>
    <s v="NICKOL CAMBRONERO GUILLE"/>
    <s v="RALPH LAUREN CORPORATION"/>
    <s v="AN~RLCH_CN~FY22_FY22 Base LRL Spring_ES~78188_PR~LAUR_BR~Lauren_MH~MAR2022_OB~AWA_AR~ZEN_MK~US     "/>
    <s v=""/>
    <s v="N/A"/>
    <x v="14"/>
  </r>
  <r>
    <s v="24722499RL"/>
    <s v=""/>
    <s v="05/03/22"/>
    <x v="0"/>
    <s v="META PLATFORMS INC"/>
    <d v="2022-04-01T00:00:00"/>
    <s v="O-36JLV"/>
    <s v="RLCH"/>
    <s v="78210"/>
    <s v="CP1M3CL"/>
    <s v="FACEBOOK"/>
    <n v="331996.34999999998"/>
    <s v="07/19/22"/>
    <s v="NICKOL CAMBRONERO GUILLE"/>
    <s v="RALPH LAUREN CORPORATION"/>
    <s v="AN~RLCH_CN~FY22_RL Base Sustainability Earth Polo_ES~78162_PR~POLO_BR~Polo_MH~Apr2022_OB~AWA_AR~ZEN_MK~US"/>
    <s v=""/>
    <s v="N/A"/>
    <x v="15"/>
  </r>
  <r>
    <s v="24722499RL"/>
    <s v=""/>
    <s v="05/03/22"/>
    <x v="0"/>
    <s v="META PLATFORMS INC"/>
    <d v="2022-04-01T00:00:00"/>
    <s v="O-37WZC"/>
    <s v="RLCH"/>
    <s v="78370"/>
    <s v="CP1N2KR"/>
    <s v="FACEBOOK"/>
    <n v="331996.34999999998"/>
    <s v="07/19/22"/>
    <s v="NICKOL CAMBRONERO GUILLE"/>
    <s v="RALPH LAUREN CORPORATION"/>
    <s v="AN~RLCH_CN~FY23 Polo Shirt Spring_PR~POLO_MB~RLPOLO_MH~M04_OB~AWA_AR~ZEN_MK~US_AD~AS"/>
    <s v=""/>
    <s v="N/A"/>
    <x v="16"/>
  </r>
  <r>
    <s v="24781703RL"/>
    <s v=""/>
    <s v="06/02/22"/>
    <x v="0"/>
    <s v="META PLATFORMS INC"/>
    <d v="2022-05-01T00:00:00"/>
    <s v="O-37WZC"/>
    <s v="RLCH"/>
    <s v="78370"/>
    <s v="CP1N2KR"/>
    <s v="FACEBOOK"/>
    <n v="112030.2"/>
    <s v="07/19/22"/>
    <s v="NICKOL CAMBRONERO GUILLE"/>
    <s v="RALPH LAUREN CORPORATION"/>
    <s v="AN~RLCH_CN~FY23 Polo Shirt Spring_PR~POLO_MB~RLPOLO_MH~M04_OB~AWA_AR~ZEN_MK~US_AD~AS"/>
    <s v=""/>
    <s v="N/A"/>
    <x v="19"/>
  </r>
  <r>
    <s v="24781703RL"/>
    <s v=""/>
    <s v="06/02/22"/>
    <x v="0"/>
    <s v="META PLATFORMS INC"/>
    <d v="2022-05-01T00:00:00"/>
    <s v="O-385RP"/>
    <s v="RLCH"/>
    <s v="78429"/>
    <s v="CP1NN14"/>
    <s v="FACEBOOK"/>
    <n v="112030.2"/>
    <s v="07/19/22"/>
    <s v="NICKOL CAMBRONERO GUILLE"/>
    <s v="RALPH LAUREN CORPORATION"/>
    <s v="AN~RLCH_CN~FY23 Summer Eyewear_PR~LUX_MB~RLLUX_MH~M05_OB~AWA_AR~ZEN_MK~US_AD~AS"/>
    <s v=""/>
    <s v="N/A"/>
    <x v="20"/>
  </r>
  <r>
    <s v="24878732"/>
    <s v=""/>
    <s v="09/05/22"/>
    <x v="0"/>
    <s v="META PLATFORMS INC"/>
    <d v="2022-08-01T00:00:00"/>
    <s v="O-3EWNC"/>
    <s v="RLCH"/>
    <s v="78717"/>
    <s v="CP1R1VP"/>
    <s v="FACEBOOK"/>
    <n v="81190.28"/>
    <s v="09/19/22"/>
    <s v="ANDREA MONTOYA"/>
    <s v="RALPH LAUREN CORPORATION"/>
    <s v="AN~RLCH_CN~FY23 Polo Back to School_ES~78717_PR~POLO_MB~RLPOLO_MH~M07_OB~AWA_AR~ZEN_MK~US_AD~SSCLICK"/>
    <s v=""/>
    <s v="N/A"/>
    <x v="24"/>
  </r>
  <r>
    <s v="24878732"/>
    <s v=""/>
    <s v="09/05/22"/>
    <x v="0"/>
    <s v="META PLATFORMS INC"/>
    <d v="2022-08-01T00:00:00"/>
    <s v="O-3G60Y"/>
    <s v="RLCH"/>
    <s v="78755"/>
    <s v="CP1RRKQ"/>
    <s v="FACEBOOK"/>
    <n v="81190.28"/>
    <s v="09/19/22"/>
    <s v="ANDREA MONTOYA"/>
    <s v="RALPH LAUREN CORPORATION"/>
    <s v="AN~RLCH_CN~FY23 LRL Fall_ES~78755_PR~LAUR_MB~LRL_MH~M08_OB~AWA_AR~ZEN_MK~US_AD~SSCLICK"/>
    <s v=""/>
    <s v="N/A"/>
    <x v="25"/>
  </r>
  <r>
    <s v="24878732"/>
    <s v=""/>
    <s v="09/05/22"/>
    <x v="0"/>
    <s v="META PLATFORMS INC"/>
    <d v="2022-08-01T00:00:00"/>
    <s v="O-3GMWB"/>
    <s v="RLCH"/>
    <s v="78783"/>
    <s v="CP1S8M5"/>
    <s v="FACEBOOK"/>
    <n v="81190.28"/>
    <s v="09/19/22"/>
    <s v="ANDREA MONTOYA"/>
    <s v="RALPH LAUREN CORPORATION"/>
    <s v="AN~RLCH_CN~FY23 Polo ID_ES~78783_PR~POLO_MB~RLPOLO_MH~M08_OB~AWA_AR~ZEN_MK~US_AD~SSCLICK"/>
    <s v=""/>
    <s v="N/A"/>
    <x v="26"/>
  </r>
  <r>
    <s v="522961"/>
    <s v=""/>
    <s v="09/02/22"/>
    <x v="0"/>
    <s v="SNAP INC"/>
    <d v="2022-08-01T00:00:00"/>
    <s v="O-3EWNE"/>
    <s v="RLCH"/>
    <s v="78717"/>
    <s v="CP1R1VP"/>
    <s v="SNAPDGTL"/>
    <n v="60980.6"/>
    <s v="09/19/22"/>
    <s v="ANDREA MONTOYA"/>
    <s v="RALPH LAUREN CORPORATION"/>
    <s v="AN~RLCH_CN~FY23 Polo Back to School_ES~78717_PR~POLO_MB~RLPOLO_MH~M07_OB~AWA_AR~ZEN_MK~US_AD~SSCLICK"/>
    <s v=""/>
    <s v="N/A"/>
    <x v="27"/>
  </r>
  <r>
    <s v="522961"/>
    <s v=""/>
    <s v="09/02/22"/>
    <x v="0"/>
    <s v="SNAP INC"/>
    <d v="2022-08-01T00:00:00"/>
    <s v="O-3GMW8"/>
    <s v="RLCH"/>
    <s v="78783"/>
    <s v="CP1S8M5"/>
    <s v="SNAPDGTL"/>
    <n v="60980.6"/>
    <s v="09/19/22"/>
    <s v="ANDREA MONTOYA"/>
    <s v="RALPH LAUREN CORPORATION"/>
    <s v="AN~RLCH_CN~FY23 Polo ID_ES~78783_PR~POLO_MB~RLPOLO_MH~M08_OB~AWA_AR~ZEN_MK~US_AD~SSCLICK"/>
    <s v=""/>
    <s v="N/A"/>
    <x v="28"/>
  </r>
  <r>
    <s v="24942655"/>
    <s v=""/>
    <s v="10/02/22"/>
    <x v="0"/>
    <s v="META PLATFORMS INC"/>
    <d v="2022-09-01T00:00:00"/>
    <s v="O-3G60Y"/>
    <s v="RLCH"/>
    <s v="78755"/>
    <s v="CP1RRKQ"/>
    <s v="FACEBOOK"/>
    <n v="219108.46"/>
    <s v="10/24/22"/>
    <s v="NICKOL CAMBRONERO GUILLE"/>
    <s v="RALPH LAUREN CORPORATION"/>
    <s v="AN~RLCH_CN~FY23 LRL Fall_ES~78755_PR~LAUR_MB~LRL_MH~M08_OB~AWA_AR~ZEN_MK~US_AD~SSCLICK"/>
    <s v=""/>
    <s v="N/A"/>
    <x v="29"/>
  </r>
  <r>
    <s v="24942655"/>
    <s v=""/>
    <s v="10/02/22"/>
    <x v="0"/>
    <s v="META PLATFORMS INC"/>
    <d v="2022-09-01T00:00:00"/>
    <s v="O-3GMWB"/>
    <s v="RLCH"/>
    <s v="78783"/>
    <s v="CP1S8M5"/>
    <s v="FACEBOOK"/>
    <n v="219108.46"/>
    <s v="10/24/22"/>
    <s v="NICKOL CAMBRONERO GUILLE"/>
    <s v="RALPH LAUREN CORPORATION"/>
    <s v="AN~RLCH_CN~FY23 Polo ID_ES~78783_PR~POLO_MB~RLPOLO_MH~M08_OB~AWA_AR~ZEN_MK~US_AD~SSCLICK"/>
    <s v=""/>
    <s v="N/A"/>
    <x v="30"/>
  </r>
  <r>
    <s v="24942655"/>
    <s v=""/>
    <s v="10/02/22"/>
    <x v="0"/>
    <s v="META PLATFORMS INC"/>
    <d v="2022-09-01T00:00:00"/>
    <s v="O-3HEG3"/>
    <s v="RLCH"/>
    <s v="78775"/>
    <s v="CP1S4RG"/>
    <s v="FACEBOOK"/>
    <n v="219108.46"/>
    <s v="10/24/22"/>
    <s v="NICKOL CAMBRONERO GUILLE"/>
    <s v="RALPH LAUREN CORPORATION"/>
    <s v="AN~RLCH_CN~FY23_Luxury Fall_ES~78775_PR~LUX_BR~Luxury_MH~SEPT2022_OB~AWA_AR~ZEN_MK~US     "/>
    <s v=""/>
    <s v="N/A"/>
    <x v="31"/>
  </r>
  <r>
    <s v="24942655"/>
    <s v=""/>
    <s v="10/02/22"/>
    <x v="0"/>
    <s v="META PLATFORMS INC"/>
    <d v="2022-09-01T00:00:00"/>
    <s v="O-3HPG4"/>
    <s v="RLCH"/>
    <s v="78811"/>
    <s v="CP1SMBR"/>
    <s v="FACEBOOK"/>
    <n v="219108.46"/>
    <s v="10/24/22"/>
    <s v="NICKOL CAMBRONERO GUILLE"/>
    <s v="RALPH LAUREN CORPORATION"/>
    <s v="AN~RLCH_CN~FY23 RL Home Palazzo Fall/Holiday_ES~78811_PR~LAUR_MB~LRL_MH~M09_OB~AWA_AR~ZEN_MK~US_AD~SSCLICK"/>
    <s v=""/>
    <s v="N/A"/>
    <x v="32"/>
  </r>
  <r>
    <s v="24942655"/>
    <s v=""/>
    <s v="10/02/22"/>
    <x v="0"/>
    <s v="META PLATFORMS INC"/>
    <d v="2022-09-01T00:00:00"/>
    <s v="O-3J2HZ"/>
    <s v="RLCH"/>
    <s v="78894"/>
    <s v="CP1T33C"/>
    <s v="FACEBOOK"/>
    <n v="219108.46"/>
    <s v="10/24/22"/>
    <s v="NICKOL CAMBRONERO GUILLE"/>
    <s v="RALPH LAUREN CORPORATION"/>
    <s v="AN~RLCH_CN~FY23_RLX Golf_ES~78894_PR~GOLF_BR~Golf_MH~September2022_OB~Traffic_AR~ZEN_MK~US     "/>
    <s v=""/>
    <s v="N/A"/>
    <x v="33"/>
  </r>
  <r>
    <s v="24942655"/>
    <s v=""/>
    <s v="10/02/22"/>
    <x v="0"/>
    <s v="META PLATFORMS INC"/>
    <d v="2022-09-01T00:00:00"/>
    <s v="O-3K725"/>
    <s v="RLCH"/>
    <s v="78974"/>
    <s v="CP1TZ9R"/>
    <s v="FACEBOOK"/>
    <n v="219108.46"/>
    <s v="10/24/22"/>
    <s v="NICKOL CAMBRONERO GUILLE"/>
    <s v="RALPH LAUREN CORPORATION"/>
    <s v="AN~RLCH_CN~FY23_Polo Men's Fall Dillard's_ES~78974_PR~WPOL_BR~Polo_MH~September2022_OB~Traffic_AR~ZEN_MK~US     "/>
    <s v=""/>
    <s v="N/A"/>
    <x v="34"/>
  </r>
  <r>
    <s v="MUUS20220912781"/>
    <s v=""/>
    <s v="10/02/22"/>
    <x v="0"/>
    <s v="TIKTOK INC"/>
    <d v="2022-09-01T00:00:00"/>
    <s v="O-3GMW9"/>
    <s v="RLCH"/>
    <s v="78783"/>
    <s v="CP1S8M5"/>
    <s v="TIKTOKIN"/>
    <n v="34622.660000000003"/>
    <s v="10/24/22"/>
    <s v="RICARDO BRICENO"/>
    <s v="RALPH LAUREN CORPORATION"/>
    <s v="AN~RLCH_CN~FY23 Polo ID_ES~78783_PR~POLO_MB~RLPOLO_MH~M08_OB~AWA_AR~ZEN_MK~US_AD~SSCLICK"/>
    <s v=""/>
    <s v="N/A"/>
    <x v="35"/>
  </r>
  <r>
    <s v="MUUS20220912781"/>
    <s v=""/>
    <s v="10/02/22"/>
    <x v="0"/>
    <s v="TIKTOK INC"/>
    <d v="2022-09-01T00:00:00"/>
    <s v="O-3J2J2"/>
    <s v="RLCH"/>
    <s v="78894"/>
    <s v="CP1T33C"/>
    <s v="TIKTOKIN"/>
    <n v="34622.660000000003"/>
    <s v="10/24/22"/>
    <s v="RICARDO BRICENO"/>
    <s v="RALPH LAUREN CORPORATION"/>
    <s v="AN~RLCH_CN~FY23_RLX Golf_ES~78894_PR~GOLF_BR~Golf_MH~September2022_OB~Traffic_AR~ZEN_MK~US     "/>
    <s v=""/>
    <s v="N/A"/>
    <x v="36"/>
  </r>
  <r>
    <s v="24965669"/>
    <s v=""/>
    <s v="11/02/22"/>
    <x v="2"/>
    <s v="META PLATFORMS INC"/>
    <d v="2022-10-01T00:00:00"/>
    <s v="O-3G60Y"/>
    <s v="RLCH"/>
    <s v="78755"/>
    <s v="CP1RRKQ"/>
    <s v="FACEBOOK"/>
    <n v="327485.92"/>
    <s v="11/16/22"/>
    <s v="Facebook Partner"/>
    <s v="RALPH LAUREN CORPORATION"/>
    <s v="AN~RLCH_CN~FY23 LRL Fall_ES~78755_PR~LAUR_MB~LRL_MH~M08_OB~AWA_AR~ZEN_MK~US_AD~SSCLICK"/>
    <s v=""/>
    <s v="N/A"/>
    <x v="37"/>
  </r>
  <r>
    <s v="24965669"/>
    <s v=""/>
    <s v="11/02/22"/>
    <x v="2"/>
    <s v="META PLATFORMS INC"/>
    <d v="2022-10-01T00:00:00"/>
    <s v="O-3GMWB"/>
    <s v="RLCH"/>
    <s v="78783"/>
    <s v="CP1S8M5"/>
    <s v="FACEBOOK"/>
    <n v="327485.92"/>
    <s v="11/16/22"/>
    <s v="Facebook Partner"/>
    <s v="RALPH LAUREN CORPORATION"/>
    <s v="AN~RLCH_CN~FY23 Polo ID_ES~78783_PR~POLO_MB~RLPOLO_MH~M08_OB~AWA_AR~ZEN_MK~US_AD~SSCLICK"/>
    <s v=""/>
    <s v="N/A"/>
    <x v="38"/>
  </r>
  <r>
    <s v="24965669"/>
    <s v=""/>
    <s v="11/02/22"/>
    <x v="2"/>
    <s v="META PLATFORMS INC"/>
    <d v="2022-10-01T00:00:00"/>
    <s v="O-3HEG3"/>
    <s v="RLCH"/>
    <s v="78775"/>
    <s v="CP1S4RG"/>
    <s v="FACEBOOK"/>
    <n v="327485.92"/>
    <s v="11/16/22"/>
    <s v="Facebook Partner"/>
    <s v="RALPH LAUREN CORPORATION"/>
    <s v="AN~RLCH_CN~FY23_Luxury Fall_ES~78775_PR~LUX_BR~Luxury_MH~SEPT2022_OB~AWA_AR~ZEN_MK~US     "/>
    <s v=""/>
    <s v="N/A"/>
    <x v="39"/>
  </r>
  <r>
    <s v="24965669"/>
    <s v=""/>
    <s v="11/02/22"/>
    <x v="2"/>
    <s v="META PLATFORMS INC"/>
    <d v="2022-10-01T00:00:00"/>
    <s v="O-3HPG4"/>
    <s v="RLCH"/>
    <s v="78811"/>
    <s v="CP1SMBR"/>
    <s v="FACEBOOK"/>
    <n v="327485.92"/>
    <s v="11/16/22"/>
    <s v="Facebook Partner"/>
    <s v="RALPH LAUREN CORPORATION"/>
    <s v="AN~RLCH_CN~FY23 RL Home Palazzo Fall/Holiday_ES~78811_PR~LAUR_MB~LRL_MH~M09_OB~AWA_AR~ZEN_MK~US_AD~SSCLICK"/>
    <s v=""/>
    <s v="N/A"/>
    <x v="40"/>
  </r>
  <r>
    <s v="24965669"/>
    <s v=""/>
    <s v="11/02/22"/>
    <x v="2"/>
    <s v="META PLATFORMS INC"/>
    <d v="2022-10-01T00:00:00"/>
    <s v="O-3J2HZ"/>
    <s v="RLCH"/>
    <s v="78894"/>
    <s v="CP1T33C"/>
    <s v="FACEBOOK"/>
    <n v="327485.92"/>
    <s v="11/16/22"/>
    <s v="Facebook Partner"/>
    <s v="RALPH LAUREN CORPORATION"/>
    <s v="AN~RLCH_CN~FY23_RLX Golf_ES~78894_PR~GOLF_BR~Golf_MH~September2022_OB~Traffic_AR~ZEN_MK~US     "/>
    <s v=""/>
    <s v="N/A"/>
    <x v="41"/>
  </r>
  <r>
    <s v="24965669"/>
    <s v=""/>
    <s v="11/02/22"/>
    <x v="2"/>
    <s v="META PLATFORMS INC"/>
    <d v="2022-10-01T00:00:00"/>
    <s v="O-3K725"/>
    <s v="RLCH"/>
    <s v="78974"/>
    <s v="CP1TZ9R"/>
    <s v="FACEBOOK"/>
    <n v="327485.92"/>
    <s v="11/16/22"/>
    <s v="Facebook Partner"/>
    <s v="RALPH LAUREN CORPORATION"/>
    <s v="AN~RLCH_CN~FY23_Polo Men's Fall Dillard's_ES~78974_PR~WPOL_BR~Polo_MH~September2022_OB~Traffic_AR~ZEN_MK~US     "/>
    <s v=""/>
    <s v="N/A"/>
    <x v="42"/>
  </r>
  <r>
    <s v="24965669"/>
    <s v=""/>
    <s v="11/02/22"/>
    <x v="2"/>
    <s v="META PLATFORMS INC"/>
    <d v="2022-10-01T00:00:00"/>
    <s v="O-3LCBZ"/>
    <s v="RLCH"/>
    <s v="78915"/>
    <s v="CP1TNKF"/>
    <s v="FACEBOOK"/>
    <n v="327485.92"/>
    <s v="11/16/22"/>
    <s v="Facebook Partner"/>
    <s v="RALPH LAUREN CORPORATION"/>
    <s v="AN~RLCH_CN~FY23 Spring Fashion Fall Show_PR~LUX_MB~RLLUX_MH~M10_OB~AWA_AR~ZEN_MK~USNAT_AD~AS3PTRCK"/>
    <s v=""/>
    <s v="N/A"/>
    <x v="43"/>
  </r>
  <r>
    <s v="24993181"/>
    <s v=""/>
    <s v="12/02/22"/>
    <x v="2"/>
    <s v="META PLATFORMS INC"/>
    <d v="2022-11-01T00:00:00"/>
    <s v="O-3HPG4"/>
    <s v="RLCH"/>
    <s v="78811"/>
    <s v="CP1SMBR"/>
    <s v="FACEBOOK"/>
    <n v="154935.39000000001"/>
    <s v="12/07/22"/>
    <s v="Facebook Partner"/>
    <s v="RALPH LAUREN CORPORATION"/>
    <s v="AN~RLCH_CN~FY23 RL Home Palazzo Fall/Holiday_ES~78811_PR~LAUR_MB~LRL_MH~M09_OB~AWA_AR~ZEN_MK~US_AD~SSCLICK"/>
    <s v=""/>
    <s v="Not cleared"/>
    <x v="44"/>
  </r>
  <r>
    <s v="24993181"/>
    <s v=""/>
    <s v="12/02/22"/>
    <x v="2"/>
    <s v="META PLATFORMS INC"/>
    <d v="2022-11-01T00:00:00"/>
    <s v="O-3K725"/>
    <s v="RLCH"/>
    <s v="78974"/>
    <s v="CP1TZ9R"/>
    <s v="FACEBOOK"/>
    <n v="154935.39000000001"/>
    <s v="12/07/22"/>
    <s v="Facebook Partner"/>
    <s v="RALPH LAUREN CORPORATION"/>
    <s v="AN~RLCH_CN~FY23_Polo Men's Fall Dillard's_ES~78974_PR~WPOL_BR~Polo_MH~September2022_OB~Traffic_AR~ZEN_MK~US     "/>
    <s v=""/>
    <s v="Not cleared"/>
    <x v="45"/>
  </r>
  <r>
    <s v="24993181"/>
    <s v=""/>
    <s v="12/02/22"/>
    <x v="2"/>
    <s v="META PLATFORMS INC"/>
    <d v="2022-11-01T00:00:00"/>
    <s v="O-3M6ZL"/>
    <s v="RLCH"/>
    <s v="79105"/>
    <s v="CP1VYDW"/>
    <s v="FACEBOOK"/>
    <n v="154935.39000000001"/>
    <s v="12/07/22"/>
    <s v="Facebook Partner"/>
    <s v="RALPH LAUREN CORPORATION"/>
    <s v="AN~RLCH_CN~FY23_LRL Holiday_ES~79105_PR~LRL_BR~Lauren_MH~NOV2022_OB~AWA_AR~ZEN_MK~US"/>
    <s v=""/>
    <s v="Not cleared"/>
    <x v="46"/>
  </r>
  <r>
    <s v="24993181"/>
    <s v=""/>
    <s v="12/02/22"/>
    <x v="2"/>
    <s v="META PLATFORMS INC"/>
    <d v="2022-11-01T00:00:00"/>
    <s v="O-3MJ0C"/>
    <s v="RLCH"/>
    <s v="79039"/>
    <s v="CP1VBDF"/>
    <s v="FACEBOOK"/>
    <n v="154935.39000000001"/>
    <s v="12/07/22"/>
    <s v="Facebook Partner"/>
    <s v="RALPH LAUREN CORPORATION"/>
    <s v="AN~RLCH_CN~FY23_RL x Fortnite_ES~79039_PR~POLO_BR~Polo_MH~NOV2022_OB~AWA_AR~ZEN_MK~US"/>
    <s v=""/>
    <s v="Not cleared"/>
    <x v="47"/>
  </r>
  <r>
    <s v="AM-412-INV"/>
    <s v=""/>
    <s v="03/08/22"/>
    <x v="0"/>
    <s v="AIR MAIL"/>
    <d v="2022-02-01T00:00:00"/>
    <s v="O-2NR0G"/>
    <s v="RLCH"/>
    <s v="76942"/>
    <s v="CP1C5YN"/>
    <s v="AIRMAILL"/>
    <n v="35000"/>
    <s v="03/09/22"/>
    <s v="IPS "/>
    <s v="RALPH LAUREN CORPORATION"/>
    <s v="AN~RLCH_CN~FY22 Airmail Campaign_PR~LUX_MB~RLLUX_MH~M08_OB~AWA_AR~ZEN_MK~US_AD~AS"/>
    <s v=""/>
    <s v="N/A"/>
    <x v="48"/>
  </r>
  <r>
    <s v="AM-416-INV"/>
    <s v=""/>
    <s v="03/22/22"/>
    <x v="0"/>
    <s v="AIR MAIL"/>
    <d v="2022-03-01T00:00:00"/>
    <s v="O-2NR0G"/>
    <s v="RLCH"/>
    <s v="76942"/>
    <s v="CP1C5YN"/>
    <s v="AIRMAILL"/>
    <n v="35000"/>
    <s v="03/24/22"/>
    <s v="IPS "/>
    <s v="RALPH LAUREN CORPORATION"/>
    <s v="AN~RLCH_CN~FY22 Airmail Campaign_PR~LUX_MB~RLLUX_MH~M08_OB~AWA_AR~ZEN_MK~US_AD~AS"/>
    <s v=""/>
    <s v="N/A"/>
    <x v="49"/>
  </r>
  <r>
    <s v="O3BX7JR00222"/>
    <s v=""/>
    <s v="07/27/22"/>
    <x v="0"/>
    <s v="PLATFORM TAX"/>
    <d v="2022-02-01T00:00:00"/>
    <s v="O-3BX7J"/>
    <s v="RLCH"/>
    <s v="76942"/>
    <s v="CP1C5YN"/>
    <s v="PLATTAX"/>
    <n v="0"/>
    <s v="07/27/22"/>
    <s v="IPS "/>
    <s v="RALPH LAUREN CORPORATION"/>
    <s v="AN~RLCH_CN~FY22 Airmail Campaign_PR~LUX_MB~RLLUX_MH~M08_OB~AWA_AR~ZEN_MK~US_AD~AS"/>
    <s v=""/>
    <s v="N/A"/>
    <x v="50"/>
  </r>
  <r>
    <s v="O3BX7JR00122"/>
    <s v=""/>
    <s v="07/27/22"/>
    <x v="0"/>
    <s v="PLATFORM TAX"/>
    <d v="2022-01-01T00:00:00"/>
    <s v="O-3BX7J"/>
    <s v="RLCH"/>
    <s v="76942"/>
    <s v="CP1C5YN"/>
    <s v="PLATTAX"/>
    <n v="0"/>
    <s v="07/27/22"/>
    <s v="IPS "/>
    <s v="RALPH LAUREN CORPORATION"/>
    <s v="AN~RLCH_CN~FY22 Airmail Campaign_PR~LUX_MB~RLLUX_MH~M08_OB~AWA_AR~ZEN_MK~US_AD~AS"/>
    <s v=""/>
    <s v="N/A"/>
    <x v="51"/>
  </r>
  <r>
    <s v="INV6184"/>
    <s v=""/>
    <s v="01/31/22"/>
    <x v="0"/>
    <s v="WHOWHATWEAR"/>
    <d v="2022-01-01T00:00:00"/>
    <s v="O-2TMY3"/>
    <s v="RLCH"/>
    <s v="77295"/>
    <s v="CP1FR82"/>
    <s v="WHOWHAT"/>
    <n v="37500"/>
    <s v="02/14/22"/>
    <s v="IPS "/>
    <s v="RALPH LAUREN CORPORATION"/>
    <s v="AN~RLCH_CN~FY22 Lauren Look Rental Fall_PR~LAUR_MB~LRL_MH~M09_OB~AWAWT_AR~ZEN_MK~US_AD~SSIMP"/>
    <s v=""/>
    <s v="N/A"/>
    <x v="52"/>
  </r>
  <r>
    <s v="INV6276"/>
    <s v=""/>
    <s v="02/28/22"/>
    <x v="0"/>
    <s v="WHOWHATWEAR"/>
    <d v="2022-02-01T00:00:00"/>
    <s v="O-2TMY3"/>
    <s v="RLCH"/>
    <s v="77295"/>
    <s v="CP1FR82"/>
    <s v="WHOWHAT"/>
    <n v="37500"/>
    <s v="03/16/22"/>
    <s v="IPS "/>
    <s v="RALPH LAUREN CORPORATION"/>
    <s v="AN~RLCH_CN~FY22 Lauren Look Rental Fall_PR~LAUR_MB~LRL_MH~M09_OB~AWAWT_AR~ZEN_MK~US_AD~SSIMP"/>
    <s v=""/>
    <s v="N/A"/>
    <x v="53"/>
  </r>
  <r>
    <s v="ZZ000871636"/>
    <s v=""/>
    <s v="05/18/22"/>
    <x v="0"/>
    <s v="INTEGRAL AD SCIENCE INC"/>
    <d v="2022-01-01T00:00:00"/>
    <s v="O-2V1W4"/>
    <s v="RLCH"/>
    <s v="77295"/>
    <s v="CP1FR82"/>
    <s v="INTEADSC"/>
    <n v="0"/>
    <s v="05/18/22"/>
    <s v="DAVID   MONTES"/>
    <s v="RALPH LAUREN CORPORATION"/>
    <s v="AN~RLCH_CN~FY22 Lauren Look Rental Fall_PR~LAUR_MB~LRL_MH~M09_OB~AWAWT_AR~ZEN_MK~US_AD~SSIMP"/>
    <s v=""/>
    <s v="N/A"/>
    <x v="54"/>
  </r>
  <r>
    <s v="O2ZBQPR10122"/>
    <s v=""/>
    <s v="07/27/22"/>
    <x v="0"/>
    <s v="PLATFORM TAX"/>
    <d v="2022-01-01T00:00:00"/>
    <s v="O-2ZBQP"/>
    <s v="RLCH"/>
    <s v="77295"/>
    <s v="CP1FR82"/>
    <s v="PLATTAX"/>
    <n v="0"/>
    <s v="07/27/22"/>
    <s v="IPS "/>
    <s v="RALPH LAUREN CORPORATION"/>
    <s v="AN~RLCH_CN~FY22 Lauren Look Rental Fall_PR~LAUR_MB~LRL_MH~M09_OB~AWAWT_AR~ZEN_MK~US_AD~SSIMP"/>
    <s v=""/>
    <s v="N/A"/>
    <x v="55"/>
  </r>
  <r>
    <s v="0422-5100"/>
    <s v=""/>
    <s v="04/30/22"/>
    <x v="0"/>
    <s v="INTEGRAL AD SCIENCE INC"/>
    <d v="2022-04-01T00:00:00"/>
    <s v="O-3512J"/>
    <s v="RLCH"/>
    <s v="78156"/>
    <s v="CP1LCJC"/>
    <s v="INTEADSC"/>
    <n v="5.4"/>
    <s v="05/10/22"/>
    <s v="IPS "/>
    <s v="RALPH LAUREN CORPORATION"/>
    <s v="AN~RLCH_CN~FY22 LRL x Dillards Mothers Day 2022_PR~WLRL_MB~LRL_MH~M03_OB~AWA_AR~ZEN_MK~US_AD~AS"/>
    <s v=""/>
    <s v="N/A"/>
    <x v="56"/>
  </r>
  <r>
    <s v="510073969"/>
    <s v=""/>
    <s v="05/10/22"/>
    <x v="0"/>
    <s v="MEREDITH CORPORATION"/>
    <d v="2022-04-01T00:00:00"/>
    <s v="O-33HXZ"/>
    <s v="RLCH"/>
    <s v="78156"/>
    <s v="CP1LCJC"/>
    <s v="MERED"/>
    <n v="196733.53"/>
    <s v="05/17/22"/>
    <s v="IPS "/>
    <s v="RALPH LAUREN CORPORATION"/>
    <s v="AN~RLCH_CN~FY22 LRL x Dillards Mothers Day 2022_PR~WLRL_MB~LRL_MH~M03_OB~AWA_AR~ZEN_MK~US_AD~AS"/>
    <s v=""/>
    <s v="N/A"/>
    <x v="57"/>
  </r>
  <r>
    <s v="ZZ000871718"/>
    <s v=""/>
    <s v="05/18/22"/>
    <x v="0"/>
    <s v="INTEGRAL AD SCIENCE INC"/>
    <d v="2022-03-01T00:00:00"/>
    <s v="O-3512J"/>
    <s v="RLCH"/>
    <s v="78156"/>
    <s v="CP1LCJC"/>
    <s v="INTEADSC"/>
    <n v="0"/>
    <s v="05/18/22"/>
    <s v="DAVID   MONTES"/>
    <s v="RALPH LAUREN CORPORATION"/>
    <s v="AN~RLCH_CN~FY22 LRL x Dillards Mothers Day 2022_PR~WLRL_MB~LRL_MH~M03_OB~AWA_AR~ZEN_MK~US_AD~AS"/>
    <s v=""/>
    <s v="N/A"/>
    <x v="58"/>
  </r>
  <r>
    <s v="510074861"/>
    <s v=""/>
    <s v="06/09/22"/>
    <x v="0"/>
    <s v="MEREDITH CORPORATION"/>
    <d v="2022-05-01T00:00:00"/>
    <s v="O-33HXZ"/>
    <s v="RLCH"/>
    <s v="78156"/>
    <s v="CP1LCJC"/>
    <s v="MERED"/>
    <n v="21551.45"/>
    <s v="06/14/22"/>
    <s v="IPS "/>
    <s v="RALPH LAUREN CORPORATION"/>
    <s v="AN~RLCH_CN~FY22 LRL x Dillards Mothers Day 2022_PR~WLRL_MB~LRL_MH~M03_OB~AWA_AR~ZEN_MK~US_AD~AS"/>
    <s v=""/>
    <s v="N/A"/>
    <x v="59"/>
  </r>
  <r>
    <s v="510073304"/>
    <s v=""/>
    <s v="04/12/22"/>
    <x v="0"/>
    <s v="MEREDITH CORPORATION"/>
    <d v="2022-03-01T00:00:00"/>
    <s v="O-33HXZ"/>
    <s v="RLCH"/>
    <s v="78156"/>
    <s v="CP1LCJC"/>
    <s v="MERED"/>
    <n v="31135.18"/>
    <s v="06/15/22"/>
    <s v="NICKOL CAMBRONERO GUILLE"/>
    <s v="RALPH LAUREN CORPORATION"/>
    <s v="AN~RLCH_CN~FY22 LRL x Dillards Mothers Day 2022_PR~WLRL_MB~LRL_MH~M03_OB~AWA_AR~ZEN_MK~US_AD~AS"/>
    <s v=""/>
    <s v="N/A"/>
    <x v="60"/>
  </r>
  <r>
    <s v="O3512HR10522"/>
    <s v=""/>
    <s v="07/27/22"/>
    <x v="0"/>
    <s v="PLATFORM TAX"/>
    <d v="2022-05-01T00:00:00"/>
    <s v="O-3512H"/>
    <s v="RLCH"/>
    <s v="78156"/>
    <s v="CP1LCJC"/>
    <s v="PLATTAX"/>
    <n v="0"/>
    <s v="07/27/22"/>
    <s v="IPS "/>
    <s v="RALPH LAUREN CORPORATION"/>
    <s v="AN~RLCH_CN~FY22 LRL x Dillards Mothers Day 2022_PR~WLRL_MB~LRL_MH~M03_OB~AWA_AR~ZEN_MK~US_AD~AS"/>
    <s v=""/>
    <s v="N/A"/>
    <x v="61"/>
  </r>
  <r>
    <s v="O3512HR10422"/>
    <s v=""/>
    <s v="07/27/22"/>
    <x v="0"/>
    <s v="PLATFORM TAX"/>
    <d v="2022-04-01T00:00:00"/>
    <s v="O-3512H"/>
    <s v="RLCH"/>
    <s v="78156"/>
    <s v="CP1LCJC"/>
    <s v="PLATTAX"/>
    <n v="0.21"/>
    <s v="07/27/22"/>
    <s v="IPS "/>
    <s v="RALPH LAUREN CORPORATION"/>
    <s v="AN~RLCH_CN~FY22 LRL x Dillards Mothers Day 2022_PR~WLRL_MB~LRL_MH~M03_OB~AWA_AR~ZEN_MK~US_AD~AS"/>
    <s v=""/>
    <s v="N/A"/>
    <x v="62"/>
  </r>
  <r>
    <s v="O3512HR10322"/>
    <s v=""/>
    <s v="07/27/22"/>
    <x v="0"/>
    <s v="PLATFORM TAX"/>
    <d v="2022-03-01T00:00:00"/>
    <s v="O-3512H"/>
    <s v="RLCH"/>
    <s v="78156"/>
    <s v="CP1LCJC"/>
    <s v="PLATTAX"/>
    <n v="0"/>
    <s v="07/27/22"/>
    <s v="IPS "/>
    <s v="RALPH LAUREN CORPORATION"/>
    <s v="AN~RLCH_CN~FY22 LRL x Dillards Mothers Day 2022_PR~WLRL_MB~LRL_MH~M03_OB~AWA_AR~ZEN_MK~US_AD~AS"/>
    <s v=""/>
    <s v="N/A"/>
    <x v="63"/>
  </r>
  <r>
    <s v="ZZ000921951"/>
    <s v=""/>
    <s v="08/25/22"/>
    <x v="0"/>
    <s v="INTEGRAL AD SCIENCE INC"/>
    <d v="2022-05-01T00:00:00"/>
    <s v="O-3512J"/>
    <s v="RLCH"/>
    <s v="78156"/>
    <s v="CP1LCJC"/>
    <s v="INTEADSC"/>
    <n v="0"/>
    <s v="08/25/22"/>
    <s v="GIOVANNI LAZZAROTTO"/>
    <s v="RALPH LAUREN CORPORATION"/>
    <s v="AN~RLCH_CN~FY22 LRL x Dillards Mothers Day 2022_PR~WLRL_MB~LRL_MH~M03_OB~AWA_AR~ZEN_MK~US_AD~AS"/>
    <s v=""/>
    <s v="N/A"/>
    <x v="64"/>
  </r>
  <r>
    <s v="0222-3470"/>
    <s v=""/>
    <s v="02/28/22"/>
    <x v="0"/>
    <s v="INTEGRAL AD SCIENCE INC"/>
    <d v="2022-02-01T00:00:00"/>
    <s v="O-33S0C"/>
    <s v="RLCH"/>
    <s v="78145"/>
    <s v="CP1LB88"/>
    <s v="INTEADSC"/>
    <n v="31.88"/>
    <s v="03/14/22"/>
    <s v="IPS "/>
    <s v="RALPH LAUREN CORPORATION"/>
    <s v="AN~RLCH_CN~FY22 Luxury Spring_PR~LUX_MB~RLLUX_MH~M04_OB~AWA_AR~ZEN_MK~US_AD~SSCLICK"/>
    <s v=""/>
    <s v="N/A"/>
    <x v="65"/>
  </r>
  <r>
    <s v="1000075788"/>
    <s v=""/>
    <s v="02/28/22"/>
    <x v="0"/>
    <s v="NEW YORK TIMES THE"/>
    <d v="2022-02-01T00:00:00"/>
    <s v="O-3402X"/>
    <s v="RLCH"/>
    <s v="78145"/>
    <s v="CP1LB88"/>
    <s v="NWYRKTMS"/>
    <n v="2300"/>
    <s v="03/25/22"/>
    <s v="IPS "/>
    <s v="RALPH LAUREN CORPORATION"/>
    <s v="AN~RLCH_CN~FY22 Luxury Spring_PR~LUX_MB~RLLUX_MH~M04_OB~AWA_AR~ZEN_MK~US_AD~SSCLICK"/>
    <s v=""/>
    <s v="N/A"/>
    <x v="66"/>
  </r>
  <r>
    <s v="1000082148"/>
    <s v=""/>
    <s v="03/31/22"/>
    <x v="3"/>
    <s v="NEW YORK TIMES THE"/>
    <d v="2022-03-01T00:00:00"/>
    <s v="O-3402X"/>
    <s v="RLCH"/>
    <s v="78145"/>
    <s v="CP1LB88"/>
    <s v="NWYRKTMS"/>
    <n v="4600"/>
    <s v="04/18/22"/>
    <s v="IPS "/>
    <s v="RALPH LAUREN CORPORATION"/>
    <s v="AN~RLCH_CN~FY22 Luxury Spring_PR~LUX_MB~RLLUX_MH~M04_OB~AWA_AR~ZEN_MK~US_AD~SSCLICK"/>
    <s v=""/>
    <s v="N/A"/>
    <x v="67"/>
  </r>
  <r>
    <s v="ZZ000871642"/>
    <s v=""/>
    <s v="05/18/22"/>
    <x v="0"/>
    <s v="INTEGRAL AD SCIENCE INC"/>
    <d v="2022-03-01T00:00:00"/>
    <s v="O-33S0C"/>
    <s v="RLCH"/>
    <s v="78145"/>
    <s v="CP1LB88"/>
    <s v="INTEADSC"/>
    <n v="0"/>
    <s v="05/18/22"/>
    <s v="DAVID   MONTES"/>
    <s v="RALPH LAUREN CORPORATION"/>
    <s v="AN~RLCH_CN~FY22 Luxury Spring_PR~LUX_MB~RLLUX_MH~M04_OB~AWA_AR~ZEN_MK~US_AD~SSCLICK"/>
    <s v=""/>
    <s v="N/A"/>
    <x v="68"/>
  </r>
  <r>
    <s v="ZZ000874641"/>
    <s v=""/>
    <s v="05/23/22"/>
    <x v="0"/>
    <s v="SNAP INC"/>
    <d v="2022-03-01T00:00:00"/>
    <s v="O-33ZY8"/>
    <s v="RLCH"/>
    <s v="78145"/>
    <s v="CP1LB88"/>
    <s v="SNAPDGTL"/>
    <n v="0"/>
    <s v="05/23/22"/>
    <s v="DAVID   MONTES"/>
    <s v="RALPH LAUREN CORPORATION"/>
    <s v="AN~RLCH_CN~FY22 Luxury Spring_PR~LUX_MB~RLLUX_MH~M04_OB~AWA_AR~ZEN_MK~US_AD~SSCLICK"/>
    <s v=""/>
    <s v="N/A"/>
    <x v="69"/>
  </r>
  <r>
    <s v="O33S0ER10222"/>
    <s v=""/>
    <s v="07/27/22"/>
    <x v="0"/>
    <s v="PLATFORM TAX"/>
    <d v="2022-02-01T00:00:00"/>
    <s v="O-33S0E"/>
    <s v="RLCH"/>
    <s v="78145"/>
    <s v="CP1LB88"/>
    <s v="PLATTAX"/>
    <n v="1.21"/>
    <s v="07/27/22"/>
    <s v="IPS "/>
    <s v="RALPH LAUREN CORPORATION"/>
    <s v="AN~RLCH_CN~FY22 Luxury Spring_PR~LUX_MB~RLLUX_MH~M04_OB~AWA_AR~ZEN_MK~US_AD~SSCLICK"/>
    <s v=""/>
    <s v="N/A"/>
    <x v="70"/>
  </r>
  <r>
    <s v="O33S0ER10322"/>
    <s v=""/>
    <s v="07/27/22"/>
    <x v="0"/>
    <s v="PLATFORM TAX"/>
    <d v="2022-03-01T00:00:00"/>
    <s v="O-33S0E"/>
    <s v="RLCH"/>
    <s v="78145"/>
    <s v="CP1LB88"/>
    <s v="PLATTAX"/>
    <n v="0"/>
    <s v="07/27/22"/>
    <s v="IPS "/>
    <s v="RALPH LAUREN CORPORATION"/>
    <s v="AN~RLCH_CN~FY22 Luxury Spring_PR~LUX_MB~RLLUX_MH~M04_OB~AWA_AR~ZEN_MK~US_AD~SSCLICK"/>
    <s v=""/>
    <s v="N/A"/>
    <x v="71"/>
  </r>
  <r>
    <s v="5060321"/>
    <s v=""/>
    <s v="07/27/22"/>
    <x v="0"/>
    <s v="CONDE NAST PUBLIC."/>
    <d v="2022-02-01T00:00:00"/>
    <s v="O-33RZW"/>
    <s v="RLCH"/>
    <s v="78145"/>
    <s v="CP1LB88"/>
    <s v="CNDNSTPB"/>
    <n v="2471.0500000000002"/>
    <s v="07/29/22"/>
    <s v="IPS "/>
    <s v="RALPH LAUREN CORPORATION"/>
    <s v="AN~RLCH_CN~FY22 Luxury Spring_PR~LUX_MB~RLLUX_MH~M04_OB~AWA_AR~ZEN_MK~US_AD~SSCLICK"/>
    <s v=""/>
    <s v="N/A"/>
    <x v="72"/>
  </r>
  <r>
    <s v="ZZ000914449"/>
    <s v=""/>
    <s v="08/11/22"/>
    <x v="0"/>
    <s v="CONDE NAST PUBLIC."/>
    <d v="2022-03-01T00:00:00"/>
    <s v="O-33RZW"/>
    <s v="RLCH"/>
    <s v="78145"/>
    <s v="CP1LB88"/>
    <s v="CNDNSTPB"/>
    <n v="0"/>
    <s v="08/11/22"/>
    <s v="GIOVANNI LAZZAROTTO"/>
    <s v="RALPH LAUREN CORPORATION"/>
    <s v="AN~RLCH_CN~FY22 Luxury Spring_PR~LUX_MB~RLLUX_MH~M04_OB~AWA_AR~ZEN_MK~US_AD~SSCLICK"/>
    <s v=""/>
    <s v="N/A"/>
    <x v="73"/>
  </r>
  <r>
    <s v="ZZ000916976"/>
    <s v=""/>
    <s v="08/17/22"/>
    <x v="0"/>
    <s v="NEW YORK TIMES THE"/>
    <d v="2022-03-01T00:00:00"/>
    <s v="O-3402X"/>
    <s v="RLCH"/>
    <s v="78145"/>
    <s v="CP1LB88"/>
    <s v="NWYRKTMS"/>
    <n v="0"/>
    <s v="08/17/22"/>
    <s v="GIOVANNI LAZZAROTTO"/>
    <s v="RALPH LAUREN CORPORATION"/>
    <s v="AN~RLCH_CN~FY22 Luxury Spring_PR~LUX_MB~RLLUX_MH~M04_OB~AWA_AR~ZEN_MK~US_AD~SSCLICK"/>
    <s v=""/>
    <s v="N/A"/>
    <x v="67"/>
  </r>
  <r>
    <s v="0322-5519"/>
    <s v=""/>
    <s v="03/31/22"/>
    <x v="0"/>
    <s v="INTEGRAL AD SCIENCE INC"/>
    <d v="2022-03-01T00:00:00"/>
    <s v="O-34P8M"/>
    <s v="RLCH"/>
    <s v="78198"/>
    <s v="CP1LY0V"/>
    <s v="INTEADSC"/>
    <n v="9.4600000000000009"/>
    <s v="04/18/22"/>
    <s v="IPS "/>
    <s v="RALPH LAUREN CORPORATION"/>
    <s v="AN~RLCH_CN~FY22 Polo Womens RLX_PR~POLO_MB~RLPOLO_MH~M04_OB~AWA_AR~ZEN_MK~US_AD~SS1X1"/>
    <s v=""/>
    <s v="N/A"/>
    <x v="74"/>
  </r>
  <r>
    <s v="ZZ000871720"/>
    <s v=""/>
    <s v="05/18/22"/>
    <x v="0"/>
    <s v="INTEGRAL AD SCIENCE INC"/>
    <d v="2022-04-01T00:00:00"/>
    <s v="O-34P8M"/>
    <s v="RLCH"/>
    <s v="78198"/>
    <s v="CP1LY0V"/>
    <s v="INTEADSC"/>
    <n v="0"/>
    <s v="05/18/22"/>
    <s v="DAVID   MONTES"/>
    <s v="RALPH LAUREN CORPORATION"/>
    <s v="AN~RLCH_CN~FY22 Polo Womens RLX_PR~POLO_MB~RLPOLO_MH~M04_OB~AWA_AR~ZEN_MK~US_AD~SS1X1"/>
    <s v=""/>
    <s v="N/A"/>
    <x v="75"/>
  </r>
  <r>
    <s v="DC7374"/>
    <s v=""/>
    <s v="04/19/22"/>
    <x v="0"/>
    <s v="DAZED"/>
    <d v="2022-04-01T00:00:00"/>
    <s v="O-34P9C"/>
    <s v="RLCH"/>
    <s v="78198"/>
    <s v="CP1LY0V"/>
    <s v="DAZEDDGT"/>
    <n v="17939.330000000002"/>
    <s v="06/16/22"/>
    <s v="NICKOL CAMBRONERO GUILLE"/>
    <s v="RALPH LAUREN CORPORATION"/>
    <s v="AN~RLCH_CN~FY22 Polo Womens RLX_PR~POLO_MB~RLPOLO_MH~M04_OB~AWA_AR~ZEN_MK~US_AD~SS1X1"/>
    <s v=""/>
    <s v="N/A"/>
    <x v="76"/>
  </r>
  <r>
    <s v="DC7373"/>
    <s v=""/>
    <s v="04/19/22"/>
    <x v="0"/>
    <s v="DAZED"/>
    <d v="2022-03-01T00:00:00"/>
    <s v="O-34P9C"/>
    <s v="RLCH"/>
    <s v="78198"/>
    <s v="CP1LY0V"/>
    <s v="DAZEDDGT"/>
    <n v="117555.98"/>
    <s v="06/16/22"/>
    <s v="NICKOL CAMBRONERO GUILLE"/>
    <s v="RALPH LAUREN CORPORATION"/>
    <s v="AN~RLCH_CN~FY22 Polo Womens RLX_PR~POLO_MB~RLPOLO_MH~M04_OB~AWA_AR~ZEN_MK~US_AD~SS1X1"/>
    <s v=""/>
    <s v="N/A"/>
    <x v="77"/>
  </r>
  <r>
    <s v="O34P8NR10422"/>
    <s v=""/>
    <s v="07/27/22"/>
    <x v="0"/>
    <s v="PLATFORM TAX"/>
    <d v="2022-04-01T00:00:00"/>
    <s v="O-34P8N"/>
    <s v="RLCH"/>
    <s v="78198"/>
    <s v="CP1LY0V"/>
    <s v="PLATTAX"/>
    <n v="0"/>
    <s v="07/27/22"/>
    <s v="IPS "/>
    <s v="RALPH LAUREN CORPORATION"/>
    <s v="AN~RLCH_CN~FY22 Polo Womens RLX_PR~POLO_MB~RLPOLO_MH~M04_OB~AWA_AR~ZEN_MK~US_AD~SS1X1"/>
    <s v=""/>
    <s v="N/A"/>
    <x v="78"/>
  </r>
  <r>
    <s v="O34P8NR10322"/>
    <s v=""/>
    <s v="07/27/22"/>
    <x v="0"/>
    <s v="PLATFORM TAX"/>
    <d v="2022-03-01T00:00:00"/>
    <s v="O-34P8N"/>
    <s v="RLCH"/>
    <s v="78198"/>
    <s v="CP1LY0V"/>
    <s v="PLATTAX"/>
    <n v="0.36"/>
    <s v="07/27/22"/>
    <s v="IPS "/>
    <s v="RALPH LAUREN CORPORATION"/>
    <s v="AN~RLCH_CN~FY22 Polo Womens RLX_PR~POLO_MB~RLPOLO_MH~M04_OB~AWA_AR~ZEN_MK~US_AD~SS1X1"/>
    <s v=""/>
    <s v="N/A"/>
    <x v="79"/>
  </r>
  <r>
    <s v="IN3732"/>
    <s v=""/>
    <s v="03/31/22"/>
    <x v="0"/>
    <s v="BLACK ENTERPRISES EARL G. GRAV"/>
    <d v="2022-03-01T00:00:00"/>
    <s v="O-34JGC"/>
    <s v="RLCH"/>
    <s v="78195"/>
    <s v="CP1LV98"/>
    <s v="BLCKNTRP"/>
    <n v="27000"/>
    <s v="04/07/22"/>
    <s v="IPS "/>
    <s v="RALPH LAUREN CORPORATION"/>
    <s v="AN~RLCH_CN~FY22 Polo x HBCU_PR~POLO_MB~RLPOLO_MH~M04_OB~AWA_AR~ZEN_MK~US_AD~SSCLICK"/>
    <s v=""/>
    <s v="N/A"/>
    <x v="80"/>
  </r>
  <r>
    <s v="0322-5518"/>
    <s v=""/>
    <s v="03/31/22"/>
    <x v="0"/>
    <s v="INTEGRAL AD SCIENCE INC"/>
    <d v="2022-03-01T00:00:00"/>
    <s v="O-34KCX"/>
    <s v="RLCH"/>
    <s v="78195"/>
    <s v="CP1LV98"/>
    <s v="INTEADSC"/>
    <n v="189.52"/>
    <s v="04/18/22"/>
    <s v="IPS "/>
    <s v="RALPH LAUREN CORPORATION"/>
    <s v="AN~RLCH_CN~FY22 Polo x HBCU_PR~POLO_MB~RLPOLO_MH~M04_OB~AWA_AR~ZEN_MK~US_AD~SSCLICK"/>
    <s v=""/>
    <s v="N/A"/>
    <x v="81"/>
  </r>
  <r>
    <s v="13342"/>
    <s v=""/>
    <s v="04/14/22"/>
    <x v="0"/>
    <s v="INTERACTIVE ONE LLC"/>
    <d v="2022-03-01T00:00:00"/>
    <s v="O-34JGK"/>
    <s v="RLCH"/>
    <s v="78195"/>
    <s v="CP1LV98"/>
    <s v="INTERONE"/>
    <n v="78000"/>
    <s v="04/19/22"/>
    <s v="IPS "/>
    <s v="RALPH LAUREN CORPORATION"/>
    <s v="AN~RLCH_CN~FY22 Polo x HBCU_PR~POLO_MB~RLPOLO_MH~M04_OB~AWA_AR~ZEN_MK~US_AD~SSCLICK"/>
    <s v=""/>
    <s v="N/A"/>
    <x v="82"/>
  </r>
  <r>
    <s v="S-INV+0103279"/>
    <s v=""/>
    <s v="03/31/22"/>
    <x v="0"/>
    <s v="EBONY.COM"/>
    <d v="2022-03-01T00:00:00"/>
    <s v="O-34JGF"/>
    <s v="RLCH"/>
    <s v="78195"/>
    <s v="CP1LV98"/>
    <s v="EBONYCOM"/>
    <n v="19750"/>
    <s v="04/25/22"/>
    <s v="IPS "/>
    <s v="RALPH LAUREN CORPORATION"/>
    <s v="AN~RLCH_CN~FY22 Polo x HBCU_PR~POLO_MB~RLPOLO_MH~M04_OB~AWA_AR~ZEN_MK~US_AD~SSCLICK"/>
    <s v=""/>
    <s v="N/A"/>
    <x v="83"/>
  </r>
  <r>
    <s v="90103451"/>
    <s v=""/>
    <s v="04/20/22"/>
    <x v="0"/>
    <s v="WALL STREET JOURNAL"/>
    <d v="2022-03-01T00:00:00"/>
    <s v="O-34JGM"/>
    <s v="RLCH"/>
    <s v="78195"/>
    <s v="CP1LV98"/>
    <s v="WSJOURNA"/>
    <n v="11611.35"/>
    <s v="04/25/22"/>
    <s v="IPS "/>
    <s v="RALPH LAUREN CORPORATION"/>
    <s v="AN~RLCH_CN~FY22 Polo x HBCU_PR~POLO_MB~RLPOLO_MH~M04_OB~AWA_AR~ZEN_MK~US_AD~SSCLICK"/>
    <s v=""/>
    <s v="N/A"/>
    <x v="84"/>
  </r>
  <r>
    <s v="IN3790"/>
    <s v=""/>
    <s v="04/30/22"/>
    <x v="0"/>
    <s v="BLACK ENTERPRISES EARL G. GRAV"/>
    <d v="2022-04-01T00:00:00"/>
    <s v="O-34JGC"/>
    <s v="RLCH"/>
    <s v="78195"/>
    <s v="CP1LV98"/>
    <s v="BLCKNTRP"/>
    <n v="31500"/>
    <s v="05/06/22"/>
    <s v="IPS "/>
    <s v="RALPH LAUREN CORPORATION"/>
    <s v="AN~RLCH_CN~FY22 Polo x HBCU_PR~POLO_MB~RLPOLO_MH~M04_OB~AWA_AR~ZEN_MK~US_AD~SSCLICK"/>
    <s v=""/>
    <s v="N/A"/>
    <x v="85"/>
  </r>
  <r>
    <s v="600113053"/>
    <s v=""/>
    <s v="05/01/22"/>
    <x v="0"/>
    <s v="ESSENCES.COM"/>
    <d v="2022-04-01T00:00:00"/>
    <s v="O-34JGJ"/>
    <s v="RLCH"/>
    <s v="78195"/>
    <s v="CP1LV98"/>
    <s v="ESSENCES"/>
    <n v="79973.13"/>
    <s v="05/09/22"/>
    <s v="IPS "/>
    <s v="RALPH LAUREN CORPORATION"/>
    <s v="AN~RLCH_CN~FY22 Polo x HBCU_PR~POLO_MB~RLPOLO_MH~M04_OB~AWA_AR~ZEN_MK~US_AD~SSCLICK"/>
    <s v=""/>
    <s v="N/A"/>
    <x v="86"/>
  </r>
  <r>
    <s v="600112957"/>
    <s v=""/>
    <s v="04/01/22"/>
    <x v="0"/>
    <s v="ESSENCES.COM"/>
    <d v="2022-03-01T00:00:00"/>
    <s v="O-34JGJ"/>
    <s v="RLCH"/>
    <s v="78195"/>
    <s v="CP1LV98"/>
    <s v="ESSENCES"/>
    <n v="7010.91"/>
    <s v="05/09/22"/>
    <s v="IPS "/>
    <s v="RALPH LAUREN CORPORATION"/>
    <s v="AN~RLCH_CN~FY22 Polo x HBCU_PR~POLO_MB~RLPOLO_MH~M04_OB~AWA_AR~ZEN_MK~US_AD~SSCLICK"/>
    <s v=""/>
    <s v="N/A"/>
    <x v="87"/>
  </r>
  <r>
    <s v="0422-5099"/>
    <s v=""/>
    <s v="04/30/22"/>
    <x v="0"/>
    <s v="INTEGRAL AD SCIENCE INC"/>
    <d v="2022-04-01T00:00:00"/>
    <s v="O-34KCX"/>
    <s v="RLCH"/>
    <s v="78195"/>
    <s v="CP1LV98"/>
    <s v="INTEADSC"/>
    <n v="1207.73"/>
    <s v="05/10/22"/>
    <s v="IPS "/>
    <s v="RALPH LAUREN CORPORATION"/>
    <s v="AN~RLCH_CN~FY22 Polo x HBCU_PR~POLO_MB~RLPOLO_MH~M04_OB~AWA_AR~ZEN_MK~US_AD~SSCLICK"/>
    <s v=""/>
    <s v="N/A"/>
    <x v="88"/>
  </r>
  <r>
    <s v="0422-5046"/>
    <s v=""/>
    <s v="04/30/22"/>
    <x v="0"/>
    <s v="INTEGRAL AD SCIENCE INC"/>
    <d v="2022-04-01T00:00:00"/>
    <s v="O-34KCX"/>
    <s v="RLCH"/>
    <s v="78195"/>
    <s v="CP1LV98"/>
    <s v="INTEADSC"/>
    <n v="71.849999999999994"/>
    <s v="05/11/22"/>
    <s v="NICKOL CAMBRONERO GUILLE"/>
    <s v="RALPH LAUREN CORPORATION"/>
    <s v="AN~RLCH_CN~FY22 Polo x HBCU_PR~POLO_MB~RLPOLO_MH~M04_OB~AWA_AR~ZEN_MK~US_AD~SSCLICK"/>
    <s v=""/>
    <s v="N/A"/>
    <x v="88"/>
  </r>
  <r>
    <s v="DG05-404775"/>
    <s v=""/>
    <s v="05/10/22"/>
    <x v="0"/>
    <s v="APEX DEALS"/>
    <d v="2022-03-01T00:00:00"/>
    <s v="O-34JG9"/>
    <s v="RLCH"/>
    <s v="78195"/>
    <s v="CP1LV98"/>
    <s v="APXDEALS"/>
    <n v="98676.43"/>
    <s v="05/18/22"/>
    <s v="IPS "/>
    <s v="RALPH LAUREN CORPORATION"/>
    <s v="AN~RLCH_CN~FY22 Polo x HBCU_PR~POLO_MB~RLPOLO_MH~M04_OB~AWA_AR~ZEN_MK~US_AD~SSCLICK"/>
    <s v=""/>
    <s v="N/A"/>
    <x v="89"/>
  </r>
  <r>
    <s v="S-INV+0103297"/>
    <s v=""/>
    <s v="04/30/22"/>
    <x v="0"/>
    <s v="EBONY.COM"/>
    <d v="2022-04-01T00:00:00"/>
    <s v="O-34JGF"/>
    <s v="RLCH"/>
    <s v="78195"/>
    <s v="CP1LV98"/>
    <s v="EBONYCOM"/>
    <n v="19750"/>
    <s v="05/24/22"/>
    <s v="IPS "/>
    <s v="RALPH LAUREN CORPORATION"/>
    <s v="AN~RLCH_CN~FY22 Polo x HBCU_PR~POLO_MB~RLPOLO_MH~M04_OB~AWA_AR~ZEN_MK~US_AD~SSCLICK"/>
    <s v=""/>
    <s v="N/A"/>
    <x v="90"/>
  </r>
  <r>
    <s v="90103861"/>
    <s v=""/>
    <s v="05/18/22"/>
    <x v="0"/>
    <s v="WALL STREET JOURNAL"/>
    <d v="2022-04-01T00:00:00"/>
    <s v="O-34JGM"/>
    <s v="RLCH"/>
    <s v="78195"/>
    <s v="CP1LV98"/>
    <s v="WSJOURNA"/>
    <n v="75598.539999999994"/>
    <s v="05/24/22"/>
    <s v="IPS "/>
    <s v="RALPH LAUREN CORPORATION"/>
    <s v="AN~RLCH_CN~FY22 Polo x HBCU_PR~POLO_MB~RLPOLO_MH~M04_OB~AWA_AR~ZEN_MK~US_AD~SSCLICK"/>
    <s v=""/>
    <s v="N/A"/>
    <x v="91"/>
  </r>
  <r>
    <s v="5058357"/>
    <s v=""/>
    <s v="06/06/22"/>
    <x v="0"/>
    <s v="CONDE NAST PUBLIC."/>
    <d v="2022-03-01T00:00:00"/>
    <s v="O-34JGE"/>
    <s v="RLCH"/>
    <s v="78195"/>
    <s v="CP1LV98"/>
    <s v="CNDNSTPB"/>
    <n v="49097.81"/>
    <s v="06/21/22"/>
    <s v="IPS "/>
    <s v="RALPH LAUREN CORPORATION"/>
    <s v="AN~RLCH_CN~FY22 Polo x HBCU_PR~POLO_MB~RLPOLO_MH~M04_OB~AWA_AR~ZEN_MK~US_AD~SSCLICK"/>
    <s v=""/>
    <s v="N/A"/>
    <x v="92"/>
  </r>
  <r>
    <s v="5058361"/>
    <s v=""/>
    <s v="06/06/22"/>
    <x v="0"/>
    <s v="CONDE NAST PUBLIC."/>
    <d v="2022-04-01T00:00:00"/>
    <s v="O-34JGE"/>
    <s v="RLCH"/>
    <s v="78195"/>
    <s v="CP1LV98"/>
    <s v="CNDNSTPB"/>
    <n v="50533.43"/>
    <s v="06/21/22"/>
    <s v="IPS "/>
    <s v="RALPH LAUREN CORPORATION"/>
    <s v="AN~RLCH_CN~FY22 Polo x HBCU_PR~POLO_MB~RLPOLO_MH~M04_OB~AWA_AR~ZEN_MK~US_AD~SSCLICK"/>
    <s v=""/>
    <s v="N/A"/>
    <x v="93"/>
  </r>
  <r>
    <s v="13435"/>
    <s v=""/>
    <s v="05/13/22"/>
    <x v="0"/>
    <s v="INTERACTIVE ONE LLC"/>
    <d v="2022-04-01T00:00:00"/>
    <s v="O-34JGK"/>
    <s v="RLCH"/>
    <s v="78195"/>
    <s v="CP1LV98"/>
    <s v="INTERONE"/>
    <n v="39000"/>
    <s v="07/22/22"/>
    <s v="NICKOL CAMBRONERO GUILLE"/>
    <s v="RALPH LAUREN CORPORATION"/>
    <s v="AN~RLCH_CN~FY22 Polo x HBCU_PR~POLO_MB~RLPOLO_MH~M04_OB~AWA_AR~ZEN_MK~US_AD~SSCLICK"/>
    <s v=""/>
    <s v="N/A"/>
    <x v="94"/>
  </r>
  <r>
    <s v="13342RL"/>
    <s v="REVISED"/>
    <s v="04/14/22"/>
    <x v="0"/>
    <s v="INTERACTIVE ONE LLC"/>
    <d v="2022-03-01T00:00:00"/>
    <s v="O-34JGK"/>
    <s v="RLCH"/>
    <s v="78195"/>
    <s v="CP1LV98"/>
    <s v="INTERONE"/>
    <n v="-10000"/>
    <s v="07/22/22"/>
    <s v="NICKOL CAMBRONERO GUILLE"/>
    <s v="RALPH LAUREN CORPORATION"/>
    <s v="AN~RLCH_CN~FY22 Polo x HBCU_PR~POLO_MB~RLPOLO_MH~M04_OB~AWA_AR~ZEN_MK~US_AD~SSCLICK"/>
    <s v=""/>
    <s v="N/A"/>
    <x v="82"/>
  </r>
  <r>
    <s v="RL2022-1002"/>
    <s v=""/>
    <s v="05/02/22"/>
    <x v="0"/>
    <s v="ATLANTA BLACK STAR"/>
    <d v="2022-04-01T00:00:00"/>
    <s v="O-34JGB"/>
    <s v="RLCH"/>
    <s v="78195"/>
    <s v="CP1LV98"/>
    <s v="ATBLCKST"/>
    <n v="68278.289999999994"/>
    <s v="07/25/22"/>
    <s v="ANDREA MONTOYA"/>
    <s v="RALPH LAUREN CORPORATION"/>
    <s v="AN~RLCH_CN~FY22 Polo x HBCU_PR~POLO_MB~RLPOLO_MH~M04_OB~AWA_AR~ZEN_MK~US_AD~SSCLICK"/>
    <s v=""/>
    <s v="N/A"/>
    <x v="95"/>
  </r>
  <r>
    <s v="RL2022-1001"/>
    <s v=""/>
    <s v="05/02/22"/>
    <x v="0"/>
    <s v="ATLANTA BLACK STAR"/>
    <d v="2022-03-01T00:00:00"/>
    <s v="O-34JGB"/>
    <s v="RLCH"/>
    <s v="78195"/>
    <s v="CP1LV98"/>
    <s v="ATBLCKST"/>
    <n v="11359.41"/>
    <s v="07/25/22"/>
    <s v="ANDREA MONTOYA"/>
    <s v="RALPH LAUREN CORPORATION"/>
    <s v="AN~RLCH_CN~FY22 Polo x HBCU_PR~POLO_MB~RLPOLO_MH~M04_OB~AWA_AR~ZEN_MK~US_AD~SSCLICK"/>
    <s v=""/>
    <s v="N/A"/>
    <x v="96"/>
  </r>
  <r>
    <s v="DG07-406224"/>
    <s v=""/>
    <s v="07/11/22"/>
    <x v="0"/>
    <s v="APEX DEALS"/>
    <d v="2022-03-01T00:00:00"/>
    <s v="O-34JG9"/>
    <s v="RLCH"/>
    <s v="78195"/>
    <s v="CP1LV98"/>
    <s v="APXDEALS"/>
    <n v="18366.5"/>
    <s v="07/27/22"/>
    <s v="NICKOL CAMBRONERO GUILLE"/>
    <s v="RALPH LAUREN CORPORATION"/>
    <s v="AN~RLCH_CN~FY22 Polo x HBCU_PR~POLO_MB~RLPOLO_MH~M04_OB~AWA_AR~ZEN_MK~US_AD~SSCLICK"/>
    <s v=""/>
    <s v="N/A"/>
    <x v="89"/>
  </r>
  <r>
    <s v="O34SWQR20322"/>
    <s v=""/>
    <s v="07/27/22"/>
    <x v="0"/>
    <s v="PLATFORM TAX"/>
    <d v="2022-03-01T00:00:00"/>
    <s v="O-34SWQ"/>
    <s v="RLCH"/>
    <s v="78195"/>
    <s v="CP1LV98"/>
    <s v="PLATTAX"/>
    <n v="7.21"/>
    <s v="07/27/22"/>
    <s v="IPS "/>
    <s v="RALPH LAUREN CORPORATION"/>
    <s v="AN~RLCH_CN~FY22 Polo x HBCU_PR~POLO_MB~RLPOLO_MH~M04_OB~AWA_AR~ZEN_MK~US_AD~SSCLICK"/>
    <s v=""/>
    <s v="N/A"/>
    <x v="97"/>
  </r>
  <r>
    <s v="O34SWQR20422"/>
    <s v=""/>
    <s v="07/27/22"/>
    <x v="0"/>
    <s v="PLATFORM TAX"/>
    <d v="2022-04-01T00:00:00"/>
    <s v="O-34SWQ"/>
    <s v="RLCH"/>
    <s v="78195"/>
    <s v="CP1LV98"/>
    <s v="PLATTAX"/>
    <n v="48.67"/>
    <s v="07/27/22"/>
    <s v="IPS "/>
    <s v="RALPH LAUREN CORPORATION"/>
    <s v="AN~RLCH_CN~FY22 Polo x HBCU_PR~POLO_MB~RLPOLO_MH~M04_OB~AWA_AR~ZEN_MK~US_AD~SSCLICK"/>
    <s v=""/>
    <s v="N/A"/>
    <x v="98"/>
  </r>
  <r>
    <s v="21297"/>
    <s v=""/>
    <s v="03/25/22"/>
    <x v="0"/>
    <s v="THE ATLANTA VOICE NEWSPAPER"/>
    <d v="2022-03-01T00:00:00"/>
    <s v="O-34JGL"/>
    <s v="RLCH"/>
    <s v="78195"/>
    <s v="CP1LV98"/>
    <s v="THEATLNT"/>
    <n v="6200"/>
    <s v="07/28/22"/>
    <s v="IPS "/>
    <s v="RALPH LAUREN CORPORATION"/>
    <s v="AN~RLCH_CN~FY22 Polo x HBCU_PR~POLO_MB~RLPOLO_MH~M04_OB~AWA_AR~ZEN_MK~US_AD~SSCLICK"/>
    <s v=""/>
    <s v="N/A"/>
    <x v="99"/>
  </r>
  <r>
    <s v="21518"/>
    <s v=""/>
    <s v="04/01/22"/>
    <x v="0"/>
    <s v="THE ATLANTA VOICE NEWSPAPER"/>
    <d v="2022-04-01T00:00:00"/>
    <s v="O-34JGL"/>
    <s v="RLCH"/>
    <s v="78195"/>
    <s v="CP1LV98"/>
    <s v="THEATLNT"/>
    <n v="8600"/>
    <s v="07/28/22"/>
    <s v="IPS "/>
    <s v="RALPH LAUREN CORPORATION"/>
    <s v="AN~RLCH_CN~FY22 Polo x HBCU_PR~POLO_MB~RLPOLO_MH~M04_OB~AWA_AR~ZEN_MK~US_AD~SSCLICK"/>
    <s v=""/>
    <s v="N/A"/>
    <x v="100"/>
  </r>
  <r>
    <s v="DG07-406225"/>
    <s v=""/>
    <s v="07/11/22"/>
    <x v="4"/>
    <s v="APEX DEALS"/>
    <d v="2022-04-01T00:00:00"/>
    <s v="O-34JG9"/>
    <s v="RLCH"/>
    <s v="78195"/>
    <s v="CP1LV98"/>
    <s v="APXDEALS"/>
    <n v="129648.2"/>
    <s v="08/02/22"/>
    <s v="IPS "/>
    <s v="RALPH LAUREN CORPORATION"/>
    <s v="AN~RLCH_CN~FY22 Polo x HBCU_PR~POLO_MB~RLPOLO_MH~M04_OB~AWA_AR~ZEN_MK~US_AD~SSCLICK"/>
    <s v=""/>
    <s v="N/A"/>
    <x v="101"/>
  </r>
  <r>
    <s v="551453006"/>
    <s v=""/>
    <s v="08/08/22"/>
    <x v="0"/>
    <s v="HEARST COMMUNICATION"/>
    <d v="2022-04-01T00:00:00"/>
    <s v="O-34JGG"/>
    <s v="RLCH"/>
    <s v="78195"/>
    <s v="CP1LV98"/>
    <s v="HRSTCMMN"/>
    <n v="57590.27"/>
    <s v="08/12/22"/>
    <s v="ANDREA MONTOYA"/>
    <s v="RALPH LAUREN CORPORATION"/>
    <s v="AN~RLCH_CN~FY22 Polo x HBCU_PR~POLO_MB~RLPOLO_MH~M04_OB~AWA_AR~ZEN_MK~US_AD~SSCLICK"/>
    <s v=""/>
    <s v="N/A"/>
    <x v="102"/>
  </r>
  <r>
    <s v="551453005"/>
    <s v=""/>
    <s v="08/08/22"/>
    <x v="0"/>
    <s v="HEARST COMMUNICATION"/>
    <d v="2022-03-01T00:00:00"/>
    <s v="O-34JGG"/>
    <s v="RLCH"/>
    <s v="78195"/>
    <s v="CP1LV98"/>
    <s v="HRSTCMMN"/>
    <n v="41858.74"/>
    <s v="08/12/22"/>
    <s v="ANDREA MONTOYA"/>
    <s v="RALPH LAUREN CORPORATION"/>
    <s v="AN~RLCH_CN~FY22 Polo x HBCU_PR~POLO_MB~RLPOLO_MH~M04_OB~AWA_AR~ZEN_MK~US_AD~SSCLICK"/>
    <s v=""/>
    <s v="N/A"/>
    <x v="103"/>
  </r>
  <r>
    <s v="ZZ000955155"/>
    <s v=""/>
    <s v="10/24/22"/>
    <x v="0"/>
    <s v="APEX DEALS"/>
    <d v="2022-01-01T00:00:00"/>
    <s v="O-3114Z"/>
    <s v="RLCH"/>
    <s v="77630"/>
    <s v="CP1K33G"/>
    <s v="APXDEALS"/>
    <n v="0"/>
    <s v="10/24/22"/>
    <s v="GIOVANNI LAZZAROTTO"/>
    <s v="RALPH LAUREN CORPORATION"/>
    <s v="AN~RLCH_CN~FY22 RL App Launch_PR~XLOB_MB~RLX_MH~M01_OB~AWA_AR~ZEN_MK~US_AD~AS"/>
    <s v=""/>
    <s v="N/A"/>
    <x v="104"/>
  </r>
  <r>
    <s v="ZZ000955156"/>
    <s v=""/>
    <s v="10/24/22"/>
    <x v="0"/>
    <s v="APEX DEALS"/>
    <d v="2022-02-01T00:00:00"/>
    <s v="O-3114Z"/>
    <s v="RLCH"/>
    <s v="77630"/>
    <s v="CP1K33G"/>
    <s v="APXDEALS"/>
    <n v="0"/>
    <s v="10/24/22"/>
    <s v="GIOVANNI LAZZAROTTO"/>
    <s v="RALPH LAUREN CORPORATION"/>
    <s v="AN~RLCH_CN~FY22 RL App Launch_PR~XLOB_MB~RLX_MH~M01_OB~AWA_AR~ZEN_MK~US_AD~AS"/>
    <s v=""/>
    <s v="N/A"/>
    <x v="105"/>
  </r>
  <r>
    <s v="ZZ000955157"/>
    <s v=""/>
    <s v="10/24/22"/>
    <x v="0"/>
    <s v="APEX DEALS"/>
    <d v="2022-03-01T00:00:00"/>
    <s v="O-3114Z"/>
    <s v="RLCH"/>
    <s v="77630"/>
    <s v="CP1K33G"/>
    <s v="APXDEALS"/>
    <n v="0"/>
    <s v="10/24/22"/>
    <s v="GIOVANNI LAZZAROTTO"/>
    <s v="RALPH LAUREN CORPORATION"/>
    <s v="AN~RLCH_CN~FY22 RL App Launch_PR~XLOB_MB~RLX_MH~M01_OB~AWA_AR~ZEN_MK~US_AD~AS"/>
    <s v=""/>
    <s v="N/A"/>
    <x v="106"/>
  </r>
  <r>
    <s v="ZZ000955158"/>
    <s v=""/>
    <s v="10/24/22"/>
    <x v="0"/>
    <s v="INTEGRAL AD SCIENCE INC"/>
    <d v="2022-09-01T00:00:00"/>
    <s v="O-3114E"/>
    <s v="RLCH"/>
    <s v="77630"/>
    <s v="CP1K33G"/>
    <s v="INTEADSC"/>
    <n v="0"/>
    <s v="10/24/22"/>
    <s v="GIOVANNI LAZZAROTTO"/>
    <s v="RALPH LAUREN CORPORATION"/>
    <s v="AN~RLCH_CN~FY22 RL App Launch_PR~XLOB_MB~RLX_MH~M01_OB~AWA_AR~ZEN_MK~US_AD~AS"/>
    <s v=""/>
    <s v="N/A"/>
    <x v="107"/>
  </r>
  <r>
    <s v="ZZ000955159"/>
    <s v=""/>
    <s v="10/24/22"/>
    <x v="0"/>
    <s v="NEW YORK TIMES THE"/>
    <d v="2022-09-01T00:00:00"/>
    <s v="O-3110P"/>
    <s v="RLCH"/>
    <s v="77630"/>
    <s v="CP1K33G"/>
    <s v="NWYRKTMS"/>
    <n v="0"/>
    <s v="10/24/22"/>
    <s v="GIOVANNI LAZZAROTTO"/>
    <s v="RALPH LAUREN CORPORATION"/>
    <s v="AN~RLCH_CN~FY22 RL App Launch_PR~XLOB_MB~RLX_MH~M01_OB~AWA_AR~ZEN_MK~US_AD~AS"/>
    <s v=""/>
    <s v="N/A"/>
    <x v="108"/>
  </r>
  <r>
    <s v="ZZ000955160"/>
    <s v=""/>
    <s v="10/24/22"/>
    <x v="0"/>
    <s v="OGURY"/>
    <d v="2022-09-01T00:00:00"/>
    <s v="O-31117"/>
    <s v="RLCH"/>
    <s v="77630"/>
    <s v="CP1K33G"/>
    <s v="OGURIMIM"/>
    <n v="0"/>
    <s v="10/24/22"/>
    <s v="GIOVANNI LAZZAROTTO"/>
    <s v="RALPH LAUREN CORPORATION"/>
    <s v="AN~RLCH_CN~FY22 RL App Launch_PR~XLOB_MB~RLX_MH~M01_OB~AWA_AR~ZEN_MK~US_AD~AS"/>
    <s v=""/>
    <s v="N/A"/>
    <x v="109"/>
  </r>
  <r>
    <s v="ZZ000955161"/>
    <s v=""/>
    <s v="10/24/22"/>
    <x v="0"/>
    <s v="PLATFORM TAX"/>
    <d v="2022-09-01T00:00:00"/>
    <s v="O-31120"/>
    <s v="RLCH"/>
    <s v="77630"/>
    <s v="CP1K33G"/>
    <s v="PLATTAX"/>
    <n v="0"/>
    <s v="10/24/22"/>
    <s v="GIOVANNI LAZZAROTTO"/>
    <s v="RALPH LAUREN CORPORATION"/>
    <s v="AN~RLCH_CN~FY22 RL App Launch_PR~XLOB_MB~RLX_MH~M01_OB~AWA_AR~ZEN_MK~US_AD~AS"/>
    <s v=""/>
    <s v="N/A"/>
    <x v="110"/>
  </r>
  <r>
    <s v="ZZ000955162"/>
    <s v=""/>
    <s v="10/24/22"/>
    <x v="0"/>
    <s v="WETRANSFER"/>
    <d v="2022-09-01T00:00:00"/>
    <s v="O-3111V"/>
    <s v="RLCH"/>
    <s v="77630"/>
    <s v="CP1K33G"/>
    <s v="WETRANSF"/>
    <n v="0"/>
    <s v="10/24/22"/>
    <s v="GIOVANNI LAZZAROTTO"/>
    <s v="RALPH LAUREN CORPORATION"/>
    <s v="AN~RLCH_CN~FY22 RL App Launch_PR~XLOB_MB~RLX_MH~M01_OB~AWA_AR~ZEN_MK~US_AD~AS"/>
    <s v=""/>
    <s v="N/A"/>
    <x v="111"/>
  </r>
  <r>
    <s v="424616"/>
    <s v=""/>
    <s v="02/02/22"/>
    <x v="0"/>
    <s v="SNAP INC"/>
    <d v="2022-01-01T00:00:00"/>
    <s v="O-31K8M"/>
    <s v="RLCH"/>
    <s v="77526"/>
    <s v="CP1HVQD"/>
    <s v="SNAPDGTL"/>
    <n v="40099.68"/>
    <s v="03/04/22"/>
    <s v="JOSE PABLO BRENES RUIZ"/>
    <s v="RALPH LAUREN CORPORATION"/>
    <s v="AN~RLCH_CN~FY22 RL Beijing Winter Olympics_PR~POLO_MB~RLPOLO_MH~M01_OB~AWA_AR~ZEN_MK~US_AD~SSCLICK"/>
    <s v=""/>
    <s v="N/A"/>
    <x v="112"/>
  </r>
  <r>
    <s v="MUUS20220088631"/>
    <s v=""/>
    <s v="02/08/22"/>
    <x v="0"/>
    <s v="TIKTOK INC"/>
    <d v="2022-01-01T00:00:00"/>
    <s v="O-31K8N"/>
    <s v="RLCH"/>
    <s v="77526"/>
    <s v="CP1HVQD"/>
    <s v="TIKTOKIN"/>
    <n v="50711.16"/>
    <s v="03/04/22"/>
    <s v="JOSE PABLO BRENES RUIZ"/>
    <s v="RALPH LAUREN CORPORATION"/>
    <s v="AN~RLCH_CN~FY22 RL Beijing Winter Olympics_PR~POLO_MB~RLPOLO_MH~M01_OB~AWA_AR~ZEN_MK~US_AD~SSCLICK"/>
    <s v=""/>
    <s v="N/A"/>
    <x v="113"/>
  </r>
  <r>
    <s v="0222-3471"/>
    <s v=""/>
    <s v="02/28/22"/>
    <x v="0"/>
    <s v="INTEGRAL AD SCIENCE INC"/>
    <d v="2022-02-01T00:00:00"/>
    <s v="O-31LR8"/>
    <s v="RLCH"/>
    <s v="77526"/>
    <s v="CP1HVQD"/>
    <s v="INTEADSC"/>
    <n v="2682.18"/>
    <s v="03/14/22"/>
    <s v="IPS "/>
    <s v="RALPH LAUREN CORPORATION"/>
    <s v="AN~RLCH_CN~FY22 RL Beijing Winter Olympics_PR~POLO_MB~RLPOLO_MH~M01_OB~AWA_AR~ZEN_MK~US_AD~SSCLICK"/>
    <s v=""/>
    <s v="N/A"/>
    <x v="114"/>
  </r>
  <r>
    <s v="0222-3469"/>
    <s v=""/>
    <s v="02/28/22"/>
    <x v="0"/>
    <s v="INTEGRAL AD SCIENCE INC"/>
    <d v="2022-01-01T00:00:00"/>
    <s v="O-31LR8"/>
    <s v="RLCH"/>
    <s v="77526"/>
    <s v="CP1HVQD"/>
    <s v="INTEADSC"/>
    <n v="1165.22"/>
    <s v="03/14/22"/>
    <s v="IPS "/>
    <s v="RALPH LAUREN CORPORATION"/>
    <s v="AN~RLCH_CN~FY22 RL Beijing Winter Olympics_PR~POLO_MB~RLPOLO_MH~M01_OB~AWA_AR~ZEN_MK~US_AD~SSCLICK"/>
    <s v=""/>
    <s v="N/A"/>
    <x v="115"/>
  </r>
  <r>
    <s v="DG03-403190"/>
    <s v=""/>
    <s v="03/08/22"/>
    <x v="0"/>
    <s v="APEX DEALS"/>
    <d v="2022-01-01T00:00:00"/>
    <s v="O-31KLY"/>
    <s v="RLCH"/>
    <s v="77526"/>
    <s v="CP1HVQD"/>
    <s v="APXDEALS"/>
    <n v="36821.440000000002"/>
    <s v="04/04/22"/>
    <s v="IPS "/>
    <s v="RALPH LAUREN CORPORATION"/>
    <s v="AN~RLCH_CN~FY22 RL Beijing Winter Olympics_PR~POLO_MB~RLPOLO_MH~M01_OB~AWA_AR~ZEN_MK~US_AD~SSCLICK"/>
    <s v=""/>
    <s v="N/A"/>
    <x v="116"/>
  </r>
  <r>
    <s v="MUUS20220141586"/>
    <s v=""/>
    <s v="03/02/22"/>
    <x v="0"/>
    <s v="TIKTOK INC"/>
    <d v="2022-02-01T00:00:00"/>
    <s v="O-31K8N"/>
    <s v="RLCH"/>
    <s v="77526"/>
    <s v="CP1HVQD"/>
    <s v="TIKTOKIN"/>
    <n v="102737.13"/>
    <s v="04/11/22"/>
    <s v="IPS "/>
    <s v="RALPH LAUREN CORPORATION"/>
    <s v="AN~RLCH_CN~FY22 RL Beijing Winter Olympics_PR~POLO_MB~RLPOLO_MH~M01_OB~AWA_AR~ZEN_MK~US_AD~SSCLICK"/>
    <s v=""/>
    <s v="N/A"/>
    <x v="117"/>
  </r>
  <r>
    <s v="5100257358"/>
    <s v=""/>
    <s v="04/11/22"/>
    <x v="0"/>
    <s v="NBC UNIVERSAL LLC"/>
    <d v="2022-02-01T00:00:00"/>
    <s v="O-3145Y"/>
    <s v="RLCH"/>
    <s v="77526"/>
    <s v="CP1HVQD"/>
    <s v="NBCU"/>
    <n v="385714.29"/>
    <s v="04/12/22"/>
    <s v="IPS "/>
    <s v="RALPH LAUREN CORPORATION"/>
    <s v="AN~RLCH_CN~FY22 RL Beijing Winter Olympics_PR~POLO_MB~RLPOLO_MH~M01_OB~AWA_AR~ZEN_MK~US_AD~SSCLICK"/>
    <s v=""/>
    <s v="N/A"/>
    <x v="118"/>
  </r>
  <r>
    <s v="5100257359"/>
    <s v=""/>
    <s v="04/11/22"/>
    <x v="0"/>
    <s v="NBC UNIVERSAL LLC"/>
    <d v="2022-03-01T00:00:00"/>
    <s v="O-3145Y"/>
    <s v="RLCH"/>
    <s v="77526"/>
    <s v="CP1HVQD"/>
    <s v="NBCU"/>
    <n v="214285.71"/>
    <s v="04/12/22"/>
    <s v="IPS "/>
    <s v="RALPH LAUREN CORPORATION"/>
    <s v="AN~RLCH_CN~FY22 RL Beijing Winter Olympics_PR~POLO_MB~RLPOLO_MH~M01_OB~AWA_AR~ZEN_MK~US_AD~SSCLICK"/>
    <s v=""/>
    <s v="N/A"/>
    <x v="119"/>
  </r>
  <r>
    <s v="ZZ000871717"/>
    <s v=""/>
    <s v="05/18/22"/>
    <x v="0"/>
    <s v="INTEGRAL AD SCIENCE INC"/>
    <d v="2022-03-01T00:00:00"/>
    <s v="O-31LR8"/>
    <s v="RLCH"/>
    <s v="77526"/>
    <s v="CP1HVQD"/>
    <s v="INTEADSC"/>
    <n v="0"/>
    <s v="05/18/22"/>
    <s v="DAVID   MONTES"/>
    <s v="RALPH LAUREN CORPORATION"/>
    <s v="AN~RLCH_CN~FY22 RL Beijing Winter Olympics_PR~POLO_MB~RLPOLO_MH~M01_OB~AWA_AR~ZEN_MK~US_AD~SSCLICK"/>
    <s v=""/>
    <s v="N/A"/>
    <x v="120"/>
  </r>
  <r>
    <s v="DG06-405825"/>
    <s v=""/>
    <s v="06/17/22"/>
    <x v="0"/>
    <s v="APEX DEALS"/>
    <d v="2022-01-01T00:00:00"/>
    <s v="O-31KLY"/>
    <s v="RLCH"/>
    <s v="77526"/>
    <s v="CP1HVQD"/>
    <s v="APXDEALS"/>
    <n v="34226.379999999997"/>
    <s v="06/29/22"/>
    <s v="JEICOL CHAVEZ MARTINEZ"/>
    <s v="RALPH LAUREN CORPORATION"/>
    <s v="AN~RLCH_CN~FY22 RL Beijing Winter Olympics_PR~POLO_MB~RLPOLO_MH~M01_OB~AWA_AR~ZEN_MK~US_AD~SSCLICK"/>
    <s v=""/>
    <s v="N/A"/>
    <x v="116"/>
  </r>
  <r>
    <s v="DG04-404044+CM"/>
    <s v="DG04-404044; DG06-405826"/>
    <s v="04/12/22"/>
    <x v="0"/>
    <s v="APEX DEALS"/>
    <d v="2022-02-01T00:00:00"/>
    <s v="O-31KLY"/>
    <s v="RLCH"/>
    <s v="77526"/>
    <s v="CP1HVQD"/>
    <s v="APXDEALS"/>
    <n v="28952.18"/>
    <s v="06/29/22"/>
    <s v="EDGAR PEREZ BOLANOS"/>
    <s v="RALPH LAUREN CORPORATION"/>
    <s v="AN~RLCH_CN~FY22 RL Beijing Winter Olympics_PR~POLO_MB~RLPOLO_MH~M01_OB~AWA_AR~ZEN_MK~US_AD~SSCLICK"/>
    <s v=""/>
    <s v="N/A"/>
    <x v="121"/>
  </r>
  <r>
    <s v="O31MHXR20322"/>
    <s v=""/>
    <s v="07/27/22"/>
    <x v="0"/>
    <s v="PLATFORM TAX"/>
    <d v="2022-03-01T00:00:00"/>
    <s v="O-31MHX"/>
    <s v="RLCH"/>
    <s v="77526"/>
    <s v="CP1HVQD"/>
    <s v="PLATTAX"/>
    <n v="0"/>
    <s v="07/27/22"/>
    <s v="IPS "/>
    <s v="RALPH LAUREN CORPORATION"/>
    <s v="AN~RLCH_CN~FY22 RL Beijing Winter Olympics_PR~POLO_MB~RLPOLO_MH~M01_OB~AWA_AR~ZEN_MK~US_AD~SSCLICK"/>
    <s v=""/>
    <s v="N/A"/>
    <x v="122"/>
  </r>
  <r>
    <s v="O31MHXR20222"/>
    <s v=""/>
    <s v="07/27/22"/>
    <x v="0"/>
    <s v="PLATFORM TAX"/>
    <d v="2022-02-01T00:00:00"/>
    <s v="O-31MHX"/>
    <s v="RLCH"/>
    <s v="77526"/>
    <s v="CP1HVQD"/>
    <s v="PLATTAX"/>
    <n v="102.02"/>
    <s v="07/27/22"/>
    <s v="IPS "/>
    <s v="RALPH LAUREN CORPORATION"/>
    <s v="AN~RLCH_CN~FY22 RL Beijing Winter Olympics_PR~POLO_MB~RLPOLO_MH~M01_OB~AWA_AR~ZEN_MK~US_AD~SSCLICK"/>
    <s v=""/>
    <s v="N/A"/>
    <x v="123"/>
  </r>
  <r>
    <s v="O31MHXR20122"/>
    <s v=""/>
    <s v="07/27/22"/>
    <x v="0"/>
    <s v="PLATFORM TAX"/>
    <d v="2022-01-01T00:00:00"/>
    <s v="O-31MHX"/>
    <s v="RLCH"/>
    <s v="77526"/>
    <s v="CP1HVQD"/>
    <s v="PLATTAX"/>
    <n v="44.32"/>
    <s v="07/27/22"/>
    <s v="IPS "/>
    <s v="RALPH LAUREN CORPORATION"/>
    <s v="AN~RLCH_CN~FY22 RL Beijing Winter Olympics_PR~POLO_MB~RLPOLO_MH~M01_OB~AWA_AR~ZEN_MK~US_AD~SSCLICK"/>
    <s v=""/>
    <s v="N/A"/>
    <x v="124"/>
  </r>
  <r>
    <s v="5053128"/>
    <s v=""/>
    <s v="02/02/22"/>
    <x v="3"/>
    <s v="CONDE NAST PUBLIC."/>
    <d v="2022-01-01T00:00:00"/>
    <s v="O-32020"/>
    <s v="RLCH"/>
    <s v="77582"/>
    <s v="CP1JTPV"/>
    <s v="CNDNSTPB"/>
    <n v="60011.02"/>
    <s v="02/07/22"/>
    <s v="IPS "/>
    <s v="RALPH LAUREN CORPORATION"/>
    <s v="AN~RLCH_CN~FY22_200 Lex Home Showroom_ES~77582_PR~RLHO_BR~Ralph Lauren_MH~December2021_OB~Awareness_AR~ZEN_MK~US"/>
    <s v=""/>
    <s v="N/A"/>
    <x v="125"/>
  </r>
  <r>
    <s v="2348"/>
    <s v=""/>
    <s v="03/02/22"/>
    <x v="0"/>
    <s v="BUSINESS OF HOME"/>
    <d v="2022-02-01T00:00:00"/>
    <s v="O-31CHE"/>
    <s v="RLCH"/>
    <s v="77582"/>
    <s v="CP1JTPV"/>
    <s v="BUSIHOME"/>
    <n v="30000"/>
    <s v="03/07/22"/>
    <s v="IPS "/>
    <s v="RALPH LAUREN CORPORATION"/>
    <s v="AN~RLCH_CN~FY22_200 Lex Home Showroom_ES~77582_PR~RLHO_BR~Ralph Lauren_MH~December2021_OB~Awareness_AR~ZEN_MK~US"/>
    <s v=""/>
    <s v="N/A"/>
    <x v="126"/>
  </r>
  <r>
    <s v="IN17454"/>
    <s v=""/>
    <s v="03/02/22"/>
    <x v="0"/>
    <s v="INTERIOR DESIGN"/>
    <d v="2022-02-01T00:00:00"/>
    <s v="O-31Q3P"/>
    <s v="RLCH"/>
    <s v="77582"/>
    <s v="CP1JTPV"/>
    <s v="INTDESIG"/>
    <n v="12000"/>
    <s v="03/07/22"/>
    <s v="IPS "/>
    <s v="RALPH LAUREN CORPORATION"/>
    <s v="AN~RLCH_CN~FY22_200 Lex Home Showroom_ES~77582_PR~RLHO_BR~Ralph Lauren_MH~December2021_OB~Awareness_AR~ZEN_MK~US"/>
    <s v=""/>
    <s v="N/A"/>
    <x v="127"/>
  </r>
  <r>
    <s v="IN17400"/>
    <s v=""/>
    <s v="02/03/22"/>
    <x v="0"/>
    <s v="INTERIOR DESIGN"/>
    <d v="2022-01-01T00:00:00"/>
    <s v="O-31Q3P"/>
    <s v="RLCH"/>
    <s v="77582"/>
    <s v="CP1JTPV"/>
    <s v="INTDESIG"/>
    <n v="10000"/>
    <s v="03/07/22"/>
    <s v="IPS "/>
    <s v="RALPH LAUREN CORPORATION"/>
    <s v="AN~RLCH_CN~FY22_200 Lex Home Showroom_ES~77582_PR~RLHO_BR~Ralph Lauren_MH~December2021_OB~Awareness_AR~ZEN_MK~US"/>
    <s v=""/>
    <s v="N/A"/>
    <x v="128"/>
  </r>
  <r>
    <s v="ZZ000842098"/>
    <s v=""/>
    <s v="03/31/22"/>
    <x v="0"/>
    <s v="BUSINESS OF HOME"/>
    <d v="2022-01-01T00:00:00"/>
    <s v="O-31CHE"/>
    <s v="RLCH"/>
    <s v="77582"/>
    <s v="CP1JTPV"/>
    <s v="BUSIHOME"/>
    <n v="0"/>
    <s v="03/31/22"/>
    <s v="DAVID   MONTES"/>
    <s v="RALPH LAUREN CORPORATION"/>
    <s v="AN~RLCH_CN~FY22_200 Lex Home Showroom_ES~77582_PR~RLHO_BR~Ralph Lauren_MH~December2021_OB~Awareness_AR~ZEN_MK~US"/>
    <s v=""/>
    <s v="N/A"/>
    <x v="129"/>
  </r>
  <r>
    <s v="5055934"/>
    <s v=""/>
    <s v="04/11/22"/>
    <x v="1"/>
    <s v="CONDE NAST PUBLIC."/>
    <d v="2022-02-01T00:00:00"/>
    <s v="O-32020"/>
    <s v="RLCH"/>
    <s v="77582"/>
    <s v="CP1JTPV"/>
    <s v="CNDNSTPB"/>
    <n v="37865.5"/>
    <s v="04/13/22"/>
    <s v="IPS "/>
    <s v="RALPH LAUREN CORPORATION"/>
    <s v="AN~RLCH_CN~FY22_200 Lex Home Showroom_ES~77582_PR~RLHO_BR~Ralph Lauren_MH~December2021_OB~Awareness_AR~ZEN_MK~US"/>
    <s v=""/>
    <s v="N/A"/>
    <x v="130"/>
  </r>
  <r>
    <s v="IN17492"/>
    <s v=""/>
    <s v="04/01/22"/>
    <x v="0"/>
    <s v="INTERIOR DESIGN"/>
    <d v="2022-03-01T00:00:00"/>
    <s v="O-31Q3P"/>
    <s v="RLCH"/>
    <s v="77582"/>
    <s v="CP1JTPV"/>
    <s v="INTDESIG"/>
    <n v="20500"/>
    <s v="04/25/22"/>
    <s v="IPS "/>
    <s v="RALPH LAUREN CORPORATION"/>
    <s v="AN~RLCH_CN~FY22_200 Lex Home Showroom_ES~77582_PR~RLHO_BR~Ralph Lauren_MH~December2021_OB~Awareness_AR~ZEN_MK~US"/>
    <s v=""/>
    <s v="N/A"/>
    <x v="131"/>
  </r>
  <r>
    <s v="2354"/>
    <s v=""/>
    <s v="03/21/22"/>
    <x v="0"/>
    <s v="BUSINESS OF HOME"/>
    <d v="2022-03-01T00:00:00"/>
    <s v="O-31CHE"/>
    <s v="RLCH"/>
    <s v="77582"/>
    <s v="CP1JTPV"/>
    <s v="BUSIHOME"/>
    <n v="6000"/>
    <s v="04/28/22"/>
    <s v="IPS "/>
    <s v="RALPH LAUREN CORPORATION"/>
    <s v="AN~RLCH_CN~FY22_200 Lex Home Showroom_ES~77582_PR~RLHO_BR~Ralph Lauren_MH~December2021_OB~Awareness_AR~ZEN_MK~US"/>
    <s v=""/>
    <s v="N/A"/>
    <x v="132"/>
  </r>
  <r>
    <s v="IN17547"/>
    <s v=""/>
    <s v="05/02/22"/>
    <x v="0"/>
    <s v="INTERIOR DESIGN"/>
    <d v="2022-04-01T00:00:00"/>
    <s v="O-31Q3P"/>
    <s v="RLCH"/>
    <s v="77582"/>
    <s v="CP1JTPV"/>
    <s v="INTDESIG"/>
    <n v="17500"/>
    <s v="05/05/22"/>
    <s v="IPS "/>
    <s v="RALPH LAUREN CORPORATION"/>
    <s v="AN~RLCH_CN~FY22_200 Lex Home Showroom_ES~77582_PR~RLHO_BR~Ralph Lauren_MH~December2021_OB~Awareness_AR~ZEN_MK~US"/>
    <s v=""/>
    <s v="N/A"/>
    <x v="133"/>
  </r>
  <r>
    <s v="5055933"/>
    <s v=""/>
    <s v="04/11/22"/>
    <x v="1"/>
    <s v="CONDE NAST PUBLIC."/>
    <d v="2022-01-01T00:00:00"/>
    <s v="O-32020"/>
    <s v="RLCH"/>
    <s v="77582"/>
    <s v="CP1JTPV"/>
    <s v="CNDNSTPB"/>
    <n v="5677"/>
    <s v="05/06/22"/>
    <s v="IPS "/>
    <s v="RALPH LAUREN CORPORATION"/>
    <s v="AN~RLCH_CN~FY22_200 Lex Home Showroom_ES~77582_PR~RLHO_BR~Ralph Lauren_MH~December2021_OB~Awareness_AR~ZEN_MK~US"/>
    <s v=""/>
    <s v="N/A"/>
    <x v="125"/>
  </r>
  <r>
    <s v="0422-5098"/>
    <s v=""/>
    <s v="04/30/22"/>
    <x v="0"/>
    <s v="INTEGRAL AD SCIENCE INC"/>
    <d v="2022-04-01T00:00:00"/>
    <s v="O-30GMF"/>
    <s v="RLCH"/>
    <s v="77582"/>
    <s v="CP1JTPV"/>
    <s v="INTEADSC"/>
    <n v="563.86"/>
    <s v="05/10/22"/>
    <s v="IPS "/>
    <s v="RALPH LAUREN CORPORATION"/>
    <s v="AN~RLCH_CN~FY22_200 Lex Home Showroom_ES~77582_PR~RLHO_BR~Ralph Lauren_MH~December2021_OB~Awareness_AR~ZEN_MK~US"/>
    <s v=""/>
    <s v="N/A"/>
    <x v="134"/>
  </r>
  <r>
    <s v="0422-5045"/>
    <s v=""/>
    <s v="04/30/22"/>
    <x v="0"/>
    <s v="INTEGRAL AD SCIENCE INC"/>
    <d v="2022-03-01T00:00:00"/>
    <s v="O-30GMF"/>
    <s v="RLCH"/>
    <s v="77582"/>
    <s v="CP1JTPV"/>
    <s v="INTEADSC"/>
    <n v="535.1"/>
    <s v="05/10/22"/>
    <s v="IPS "/>
    <s v="RALPH LAUREN CORPORATION"/>
    <s v="AN~RLCH_CN~FY22_200 Lex Home Showroom_ES~77582_PR~RLHO_BR~Ralph Lauren_MH~December2021_OB~Awareness_AR~ZEN_MK~US"/>
    <s v=""/>
    <s v="N/A"/>
    <x v="135"/>
  </r>
  <r>
    <s v="ZZ000866749"/>
    <s v=""/>
    <s v="05/11/22"/>
    <x v="0"/>
    <s v="BUSINESS OF HOME"/>
    <d v="2022-04-01T00:00:00"/>
    <s v="O-31CHE"/>
    <s v="RLCH"/>
    <s v="77582"/>
    <s v="CP1JTPV"/>
    <s v="BUSIHOME"/>
    <n v="0"/>
    <s v="05/11/22"/>
    <s v="DAVID   MONTES"/>
    <s v="RALPH LAUREN CORPORATION"/>
    <s v="AN~RLCH_CN~FY22_200 Lex Home Showroom_ES~77582_PR~RLHO_BR~Ralph Lauren_MH~December2021_OB~Awareness_AR~ZEN_MK~US"/>
    <s v=""/>
    <s v="N/A"/>
    <x v="136"/>
  </r>
  <r>
    <s v="0422-5040"/>
    <s v=""/>
    <s v="04/30/22"/>
    <x v="3"/>
    <s v="INTEGRAL AD SCIENCE INC"/>
    <d v="2022-02-01T00:00:00"/>
    <s v="O-30GMF"/>
    <s v="RLCH"/>
    <s v="77582"/>
    <s v="CP1JTPV"/>
    <s v="INTEADSC"/>
    <n v="628.95000000000005"/>
    <s v="05/11/22"/>
    <s v="NICKOL CAMBRONERO GUILLE"/>
    <s v="RALPH LAUREN CORPORATION"/>
    <s v="AN~RLCH_CN~FY22_200 Lex Home Showroom_ES~77582_PR~RLHO_BR~Ralph Lauren_MH~December2021_OB~Awareness_AR~ZEN_MK~US"/>
    <s v=""/>
    <s v="N/A"/>
    <x v="137"/>
  </r>
  <r>
    <s v="0322-15755"/>
    <s v=""/>
    <s v="05/16/22"/>
    <x v="0"/>
    <s v="INTEGRAL AD SCIENCE INC"/>
    <d v="2022-01-01T00:00:00"/>
    <s v="O-30GMF"/>
    <s v="RLCH"/>
    <s v="77582"/>
    <s v="CP1JTPV"/>
    <s v="INTEADSC"/>
    <n v="756.76"/>
    <s v="05/19/22"/>
    <s v="NICKOL CAMBRONERO GUILLE"/>
    <s v="RALPH LAUREN CORPORATION"/>
    <s v="AN~RLCH_CN~FY22_200 Lex Home Showroom_ES~77582_PR~RLHO_BR~Ralph Lauren_MH~December2021_OB~Awareness_AR~ZEN_MK~US"/>
    <s v=""/>
    <s v="N/A"/>
    <x v="138"/>
  </r>
  <r>
    <s v="0322-15756"/>
    <s v=""/>
    <s v="05/16/22"/>
    <x v="0"/>
    <s v="INTEGRAL AD SCIENCE INC"/>
    <d v="2022-02-01T00:00:00"/>
    <s v="O-30GMF"/>
    <s v="RLCH"/>
    <s v="77582"/>
    <s v="CP1JTPV"/>
    <s v="INTEADSC"/>
    <n v="628.95000000000005"/>
    <s v="05/19/22"/>
    <s v="NICKOL CAMBRONERO GUILLE"/>
    <s v="RALPH LAUREN CORPORATION"/>
    <s v="AN~RLCH_CN~FY22_200 Lex Home Showroom_ES~77582_PR~RLHO_BR~Ralph Lauren_MH~December2021_OB~Awareness_AR~ZEN_MK~US"/>
    <s v=""/>
    <s v="N/A"/>
    <x v="137"/>
  </r>
  <r>
    <s v="5058347"/>
    <s v="Replaced invoice  5055934 "/>
    <s v="06/06/22"/>
    <x v="3"/>
    <s v="CONDE NAST PUBLIC."/>
    <d v="2022-02-01T00:00:00"/>
    <s v="O-32020"/>
    <s v="RLCH"/>
    <s v="77582"/>
    <s v="CP1JTPV"/>
    <s v="CNDNSTPB"/>
    <n v="321.41000000000003"/>
    <s v="06/17/22"/>
    <s v="FABIOLA CASCANTE"/>
    <s v="RALPH LAUREN CORPORATION"/>
    <s v="AN~RLCH_CN~FY22_200 Lex Home Showroom_ES~77582_PR~RLHO_BR~Ralph Lauren_MH~December2021_OB~Awareness_AR~ZEN_MK~US"/>
    <s v=""/>
    <s v="N/A"/>
    <x v="130"/>
  </r>
  <r>
    <s v="5058343"/>
    <s v="Replaces invoice  5055933 "/>
    <s v="06/06/22"/>
    <x v="3"/>
    <s v="CONDE NAST PUBLIC."/>
    <d v="2022-01-01T00:00:00"/>
    <s v="O-32020"/>
    <s v="RLCH"/>
    <s v="77582"/>
    <s v="CP1JTPV"/>
    <s v="CNDNSTPB"/>
    <n v="129.02000000000001"/>
    <s v="06/17/22"/>
    <s v="FABIOLA CASCANTE"/>
    <s v="RALPH LAUREN CORPORATION"/>
    <s v="AN~RLCH_CN~FY22_200 Lex Home Showroom_ES~77582_PR~RLHO_BR~Ralph Lauren_MH~December2021_OB~Awareness_AR~ZEN_MK~US"/>
    <s v=""/>
    <s v="N/A"/>
    <x v="125"/>
  </r>
  <r>
    <s v="5058351"/>
    <s v=""/>
    <s v="06/06/22"/>
    <x v="3"/>
    <s v="CONDE NAST PUBLIC."/>
    <d v="2022-04-01T00:00:00"/>
    <s v="O-32020"/>
    <s v="RLCH"/>
    <s v="77582"/>
    <s v="CP1JTPV"/>
    <s v="CNDNSTPB"/>
    <n v="57000"/>
    <s v="06/21/22"/>
    <s v="IPS "/>
    <s v="RALPH LAUREN CORPORATION"/>
    <s v="AN~RLCH_CN~FY22_200 Lex Home Showroom_ES~77582_PR~RLHO_BR~Ralph Lauren_MH~December2021_OB~Awareness_AR~ZEN_MK~US"/>
    <s v=""/>
    <s v="N/A"/>
    <x v="139"/>
  </r>
  <r>
    <s v="5058349"/>
    <s v=""/>
    <s v="06/06/22"/>
    <x v="3"/>
    <s v="CONDE NAST PUBLIC."/>
    <d v="2022-03-01T00:00:00"/>
    <s v="O-32020"/>
    <s v="RLCH"/>
    <s v="77582"/>
    <s v="CP1JTPV"/>
    <s v="CNDNSTPB"/>
    <n v="199007.07"/>
    <s v="06/21/22"/>
    <s v="IPS "/>
    <s v="RALPH LAUREN CORPORATION"/>
    <s v="AN~RLCH_CN~FY22_200 Lex Home Showroom_ES~77582_PR~RLHO_BR~Ralph Lauren_MH~December2021_OB~Awareness_AR~ZEN_MK~US"/>
    <s v=""/>
    <s v="N/A"/>
    <x v="140"/>
  </r>
  <r>
    <s v="5055933BO"/>
    <s v="Reversal of invoice 5055933"/>
    <s v="04/11/22"/>
    <x v="0"/>
    <s v="CONDE NAST PUBLIC."/>
    <d v="2022-01-01T00:00:00"/>
    <s v="O-32020"/>
    <s v="RLCH"/>
    <s v="77582"/>
    <s v="CP1JTPV"/>
    <s v="CNDNSTPB"/>
    <n v="-5677"/>
    <s v="07/07/22"/>
    <s v="NICKOL CAMBRONERO GUILLE"/>
    <s v="RALPH LAUREN CORPORATION"/>
    <s v="AN~RLCH_CN~FY22_200 Lex Home Showroom_ES~77582_PR~RLHO_BR~Ralph Lauren_MH~December2021_OB~Awareness_AR~ZEN_MK~US"/>
    <s v=""/>
    <s v="N/A"/>
    <x v="125"/>
  </r>
  <r>
    <s v="5055934BO"/>
    <s v="Reversal of invoice 5055934"/>
    <s v="04/11/22"/>
    <x v="0"/>
    <s v="CONDE NAST PUBLIC."/>
    <d v="2022-02-01T00:00:00"/>
    <s v="O-32020"/>
    <s v="RLCH"/>
    <s v="77582"/>
    <s v="CP1JTPV"/>
    <s v="CNDNSTPB"/>
    <n v="-37865.5"/>
    <s v="07/07/22"/>
    <s v="NICKOL CAMBRONERO GUILLE"/>
    <s v="RALPH LAUREN CORPORATION"/>
    <s v="AN~RLCH_CN~FY22_200 Lex Home Showroom_ES~77582_PR~RLHO_BR~Ralph Lauren_MH~December2021_OB~Awareness_AR~ZEN_MK~US"/>
    <s v=""/>
    <s v="N/A"/>
    <x v="130"/>
  </r>
  <r>
    <s v="5058347"/>
    <s v="Replace invoice 5055934"/>
    <s v="06/06/22"/>
    <x v="1"/>
    <s v="CONDE NAST PUBLIC."/>
    <d v="2022-02-01T00:00:00"/>
    <s v="O-32020"/>
    <s v="RLCH"/>
    <s v="77582"/>
    <s v="CP1JTPV"/>
    <s v="CNDNSTPB"/>
    <n v="38186.910000000003"/>
    <s v="07/12/22"/>
    <s v="NICKOL CAMBRONERO GUILLE"/>
    <s v="RALPH LAUREN CORPORATION"/>
    <s v="AN~RLCH_CN~FY22_200 Lex Home Showroom_ES~77582_PR~RLHO_BR~Ralph Lauren_MH~December2021_OB~Awareness_AR~ZEN_MK~US"/>
    <s v=""/>
    <s v="N/A"/>
    <x v="130"/>
  </r>
  <r>
    <s v="5058343"/>
    <s v="Replace invoice 5055933"/>
    <s v="06/06/22"/>
    <x v="0"/>
    <s v="CONDE NAST PUBLIC."/>
    <d v="2022-01-01T00:00:00"/>
    <s v="O-32020"/>
    <s v="RLCH"/>
    <s v="77582"/>
    <s v="CP1JTPV"/>
    <s v="CNDNSTPB"/>
    <n v="5806.02"/>
    <s v="07/12/22"/>
    <s v="NICKOL CAMBRONERO GUILLE"/>
    <s v="RALPH LAUREN CORPORATION"/>
    <s v="AN~RLCH_CN~FY22_200 Lex Home Showroom_ES~77582_PR~RLHO_BR~Ralph Lauren_MH~December2021_OB~Awareness_AR~ZEN_MK~US"/>
    <s v=""/>
    <s v="N/A"/>
    <x v="125"/>
  </r>
  <r>
    <s v="5058347BO"/>
    <s v="Reversal of invoice 5058347"/>
    <s v="06/06/22"/>
    <x v="0"/>
    <s v="CONDE NAST PUBLIC."/>
    <d v="2022-02-01T00:00:00"/>
    <s v="O-32020"/>
    <s v="RLCH"/>
    <s v="77582"/>
    <s v="CP1JTPV"/>
    <s v="CNDNSTPB"/>
    <n v="-38186.910000000003"/>
    <s v="07/14/22"/>
    <s v="NICKOL CAMBRONERO GUILLE"/>
    <s v="RALPH LAUREN CORPORATION"/>
    <s v="AN~RLCH_CN~FY22_200 Lex Home Showroom_ES~77582_PR~RLHO_BR~Ralph Lauren_MH~December2021_OB~Awareness_AR~ZEN_MK~US"/>
    <s v=""/>
    <s v="N/A"/>
    <x v="130"/>
  </r>
  <r>
    <s v="5058347RL"/>
    <s v=""/>
    <s v="06/06/22"/>
    <x v="0"/>
    <s v="CONDE NAST PUBLIC."/>
    <d v="2022-02-01T00:00:00"/>
    <s v="O-32020"/>
    <s v="RLCH"/>
    <s v="77582"/>
    <s v="CP1JTPV"/>
    <s v="CNDNSTPB"/>
    <n v="38186.910000000003"/>
    <s v="07/14/22"/>
    <s v="NICKOL CAMBRONERO GUILLE"/>
    <s v="RALPH LAUREN CORPORATION"/>
    <s v="AN~RLCH_CN~FY22_200 Lex Home Showroom_ES~77582_PR~RLHO_BR~Ralph Lauren_MH~December2021_OB~Awareness_AR~ZEN_MK~US"/>
    <s v=""/>
    <s v="N/A"/>
    <x v="130"/>
  </r>
  <r>
    <s v="O30GMER00322"/>
    <s v=""/>
    <s v="07/27/22"/>
    <x v="0"/>
    <s v="PLATFORM TAX"/>
    <d v="2022-03-01T00:00:00"/>
    <s v="O-30GME"/>
    <s v="RLCH"/>
    <s v="77582"/>
    <s v="CP1JTPV"/>
    <s v="PLATTAX"/>
    <n v="20.350000000000001"/>
    <s v="07/27/22"/>
    <s v="IPS "/>
    <s v="RALPH LAUREN CORPORATION"/>
    <s v="AN~RLCH_CN~FY22_200 Lex Home Showroom_ES~77582_PR~RLHO_BR~Ralph Lauren_MH~December2021_OB~Awareness_AR~ZEN_MK~US"/>
    <s v=""/>
    <s v="N/A"/>
    <x v="141"/>
  </r>
  <r>
    <s v="O30GMER00222"/>
    <s v=""/>
    <s v="07/27/22"/>
    <x v="0"/>
    <s v="PLATFORM TAX"/>
    <d v="2022-02-01T00:00:00"/>
    <s v="O-30GME"/>
    <s v="RLCH"/>
    <s v="77582"/>
    <s v="CP1JTPV"/>
    <s v="PLATTAX"/>
    <n v="23.92"/>
    <s v="07/27/22"/>
    <s v="IPS "/>
    <s v="RALPH LAUREN CORPORATION"/>
    <s v="AN~RLCH_CN~FY22_200 Lex Home Showroom_ES~77582_PR~RLHO_BR~Ralph Lauren_MH~December2021_OB~Awareness_AR~ZEN_MK~US"/>
    <s v=""/>
    <s v="N/A"/>
    <x v="142"/>
  </r>
  <r>
    <s v="O30GMER00422"/>
    <s v=""/>
    <s v="07/27/22"/>
    <x v="0"/>
    <s v="PLATFORM TAX"/>
    <d v="2022-04-01T00:00:00"/>
    <s v="O-30GME"/>
    <s v="RLCH"/>
    <s v="77582"/>
    <s v="CP1JTPV"/>
    <s v="PLATTAX"/>
    <n v="21.45"/>
    <s v="07/27/22"/>
    <s v="IPS "/>
    <s v="RALPH LAUREN CORPORATION"/>
    <s v="AN~RLCH_CN~FY22_200 Lex Home Showroom_ES~77582_PR~RLHO_BR~Ralph Lauren_MH~December2021_OB~Awareness_AR~ZEN_MK~US"/>
    <s v=""/>
    <s v="N/A"/>
    <x v="143"/>
  </r>
  <r>
    <s v="O30GMER00122"/>
    <s v=""/>
    <s v="07/27/22"/>
    <x v="0"/>
    <s v="PLATFORM TAX"/>
    <d v="2022-01-01T00:00:00"/>
    <s v="O-30GME"/>
    <s v="RLCH"/>
    <s v="77582"/>
    <s v="CP1JTPV"/>
    <s v="PLATTAX"/>
    <n v="28.78"/>
    <s v="07/27/22"/>
    <s v="IPS "/>
    <s v="RALPH LAUREN CORPORATION"/>
    <s v="AN~RLCH_CN~FY22_200 Lex Home Showroom_ES~77582_PR~RLHO_BR~Ralph Lauren_MH~December2021_OB~Awareness_AR~ZEN_MK~US"/>
    <s v=""/>
    <s v="N/A"/>
    <x v="144"/>
  </r>
  <r>
    <s v="5058349"/>
    <s v=""/>
    <s v="06/06/22"/>
    <x v="0"/>
    <s v="CONDE NAST PUBLIC."/>
    <d v="2022-03-01T00:00:00"/>
    <s v="O-32020"/>
    <s v="RLCH"/>
    <s v="77582"/>
    <s v="CP1JTPV"/>
    <s v="CNDNSTPB"/>
    <n v="199007.07"/>
    <s v="08/01/22"/>
    <s v="NICKOL CAMBRONERO GUILLE"/>
    <s v="RALPH LAUREN CORPORATION"/>
    <s v="AN~RLCH_CN~FY22_200 Lex Home Showroom_ES~77582_PR~RLHO_BR~Ralph Lauren_MH~December2021_OB~Awareness_AR~ZEN_MK~US"/>
    <s v=""/>
    <s v="N/A"/>
    <x v="140"/>
  </r>
  <r>
    <s v="5058351"/>
    <s v=""/>
    <s v="06/06/22"/>
    <x v="0"/>
    <s v="CONDE NAST PUBLIC."/>
    <d v="2022-04-01T00:00:00"/>
    <s v="O-32020"/>
    <s v="RLCH"/>
    <s v="77582"/>
    <s v="CP1JTPV"/>
    <s v="CNDNSTPB"/>
    <n v="57000"/>
    <s v="08/01/22"/>
    <s v="NICKOL CAMBRONERO GUILLE"/>
    <s v="RALPH LAUREN CORPORATION"/>
    <s v="AN~RLCH_CN~FY22_200 Lex Home Showroom_ES~77582_PR~RLHO_BR~Ralph Lauren_MH~December2021_OB~Awareness_AR~ZEN_MK~US"/>
    <s v=""/>
    <s v="N/A"/>
    <x v="139"/>
  </r>
  <r>
    <s v="0322-5520"/>
    <s v=""/>
    <s v="03/31/22"/>
    <x v="0"/>
    <s v="INTEGRAL AD SCIENCE INC"/>
    <d v="2022-03-01T00:00:00"/>
    <s v="O-34YZG"/>
    <s v="RLCH"/>
    <s v="78188"/>
    <s v="CP1LT02"/>
    <s v="INTEADSC"/>
    <n v="616.73"/>
    <s v="04/18/22"/>
    <s v="IPS "/>
    <s v="RALPH LAUREN CORPORATION"/>
    <s v="AN~RLCH_CN~FY22_FY22 Base LRL Spring_ES~78188_PR~LAUR_BR~Lauren_MH~MAR2022_OB~AWA_AR~ZEN_MK~US     "/>
    <s v=""/>
    <s v="N/A"/>
    <x v="145"/>
  </r>
  <r>
    <s v="600112958"/>
    <s v=""/>
    <s v="04/01/22"/>
    <x v="0"/>
    <s v="ESSENCES.COM"/>
    <d v="2022-03-01T00:00:00"/>
    <s v="O-34Z3N"/>
    <s v="RLCH"/>
    <s v="78188"/>
    <s v="CP1LT02"/>
    <s v="ESSENCES"/>
    <n v="5695.84"/>
    <s v="05/09/22"/>
    <s v="IPS "/>
    <s v="RALPH LAUREN CORPORATION"/>
    <s v="AN~RLCH_CN~FY22_FY22 Base LRL Spring_ES~78188_PR~LAUR_BR~Lauren_MH~MAR2022_OB~AWA_AR~ZEN_MK~US     "/>
    <s v=""/>
    <s v="N/A"/>
    <x v="146"/>
  </r>
  <r>
    <s v="600113047"/>
    <s v=""/>
    <s v="05/01/22"/>
    <x v="0"/>
    <s v="ESSENCES.COM"/>
    <d v="2022-04-01T00:00:00"/>
    <s v="O-34Z3N"/>
    <s v="RLCH"/>
    <s v="78188"/>
    <s v="CP1LT02"/>
    <s v="ESSENCES"/>
    <n v="86684.89"/>
    <s v="05/09/22"/>
    <s v="IPS "/>
    <s v="RALPH LAUREN CORPORATION"/>
    <s v="AN~RLCH_CN~FY22_FY22 Base LRL Spring_ES~78188_PR~LAUR_BR~Lauren_MH~MAR2022_OB~AWA_AR~ZEN_MK~US     "/>
    <s v=""/>
    <s v="N/A"/>
    <x v="147"/>
  </r>
  <r>
    <s v="0422-5101"/>
    <s v=""/>
    <s v="04/30/22"/>
    <x v="0"/>
    <s v="INTEGRAL AD SCIENCE INC"/>
    <d v="2022-04-01T00:00:00"/>
    <s v="O-34YZG"/>
    <s v="RLCH"/>
    <s v="78188"/>
    <s v="CP1LT02"/>
    <s v="INTEADSC"/>
    <n v="1377.3"/>
    <s v="05/10/22"/>
    <s v="IPS "/>
    <s v="RALPH LAUREN CORPORATION"/>
    <s v="AN~RLCH_CN~FY22_FY22 Base LRL Spring_ES~78188_PR~LAUR_BR~Lauren_MH~MAR2022_OB~AWA_AR~ZEN_MK~US     "/>
    <s v=""/>
    <s v="N/A"/>
    <x v="148"/>
  </r>
  <r>
    <s v="ZZ000866738"/>
    <s v=""/>
    <s v="05/11/22"/>
    <x v="0"/>
    <s v="DM LUXURY LLC"/>
    <d v="2022-03-01T00:00:00"/>
    <s v="O-34Z49"/>
    <s v="RLCH"/>
    <s v="78188"/>
    <s v="CP1LT02"/>
    <s v="DMLUXUDG"/>
    <n v="0"/>
    <s v="05/11/22"/>
    <s v="DAVID   MONTES"/>
    <s v="RALPH LAUREN CORPORATION"/>
    <s v="AN~RLCH_CN~FY22_FY22 Base LRL Spring_ES~78188_PR~LAUR_BR~Lauren_MH~MAR2022_OB~AWA_AR~ZEN_MK~US     "/>
    <s v=""/>
    <s v="N/A"/>
    <x v="149"/>
  </r>
  <r>
    <s v="ZZ000866739"/>
    <s v=""/>
    <s v="05/11/22"/>
    <x v="0"/>
    <s v="DM LUXURY LLC"/>
    <d v="2022-04-01T00:00:00"/>
    <s v="O-34Z49"/>
    <s v="RLCH"/>
    <s v="78188"/>
    <s v="CP1LT02"/>
    <s v="DMLUXUDG"/>
    <n v="0"/>
    <s v="05/11/22"/>
    <s v="DAVID   MONTES"/>
    <s v="RALPH LAUREN CORPORATION"/>
    <s v="AN~RLCH_CN~FY22_FY22 Base LRL Spring_ES~78188_PR~LAUR_BR~Lauren_MH~MAR2022_OB~AWA_AR~ZEN_MK~US     "/>
    <s v=""/>
    <s v="N/A"/>
    <x v="150"/>
  </r>
  <r>
    <s v="8542+CM"/>
    <s v="8542;CM8542"/>
    <s v="05/25/22"/>
    <x v="0"/>
    <s v="HEARST COMMUNICATION"/>
    <d v="2022-03-01T00:00:00"/>
    <s v="O-34CX0"/>
    <s v="RLCH"/>
    <s v="78188"/>
    <s v="CP1LT02"/>
    <s v="HRSTCMMN"/>
    <n v="0"/>
    <s v="06/24/22"/>
    <s v="NICKOL CAMBRONERO GUILLE"/>
    <s v="RALPH LAUREN CORPORATION"/>
    <s v="AN~RLCH_CN~FY22_FY22 Base LRL Spring_ES~78188_PR~LAUR_BR~Lauren_MH~MAR2022_OB~AWA_AR~ZEN_MK~US     "/>
    <s v=""/>
    <s v="N/A"/>
    <x v="151"/>
  </r>
  <r>
    <s v="9536+CM"/>
    <s v="9536; CM9536"/>
    <s v="05/25/22"/>
    <x v="0"/>
    <s v="HEARST COMMUNICATION"/>
    <d v="2022-03-01T00:00:00"/>
    <s v="O-34CX0"/>
    <s v="RLCH"/>
    <s v="78188"/>
    <s v="CP1LT02"/>
    <s v="HRSTCMMN"/>
    <n v="0"/>
    <s v="06/29/22"/>
    <s v="JEICOL CHAVEZ MARTINEZ"/>
    <s v="RALPH LAUREN CORPORATION"/>
    <s v="AN~RLCH_CN~FY22_FY22 Base LRL Spring_ES~78188_PR~LAUR_BR~Lauren_MH~MAR2022_OB~AWA_AR~ZEN_MK~US     "/>
    <s v=""/>
    <s v="N/A"/>
    <x v="151"/>
  </r>
  <r>
    <s v="551431004"/>
    <s v=""/>
    <s v="07/15/22"/>
    <x v="0"/>
    <s v="HEARST COMMUNICATION"/>
    <d v="2022-04-01T00:00:00"/>
    <s v="O-34CX0"/>
    <s v="RLCH"/>
    <s v="78188"/>
    <s v="CP1LT02"/>
    <s v="HRSTCMMN"/>
    <n v="57959.1"/>
    <s v="07/20/22"/>
    <s v="EDGAR PEREZ BOLANOS"/>
    <s v="RALPH LAUREN CORPORATION"/>
    <s v="AN~RLCH_CN~FY22_FY22 Base LRL Spring_ES~78188_PR~LAUR_BR~Lauren_MH~MAR2022_OB~AWA_AR~ZEN_MK~US     "/>
    <s v=""/>
    <s v="N/A"/>
    <x v="152"/>
  </r>
  <r>
    <s v="551431005"/>
    <s v=""/>
    <s v="07/15/22"/>
    <x v="0"/>
    <s v="HEARST COMMUNICATION"/>
    <d v="2022-05-01T00:00:00"/>
    <s v="O-34CX0"/>
    <s v="RLCH"/>
    <s v="78188"/>
    <s v="CP1LT02"/>
    <s v="HRSTCMMN"/>
    <n v="82470.38"/>
    <s v="07/20/22"/>
    <s v="EDGAR PEREZ BOLANOS"/>
    <s v="RALPH LAUREN CORPORATION"/>
    <s v="AN~RLCH_CN~FY22_FY22 Base LRL Spring_ES~78188_PR~LAUR_BR~Lauren_MH~MAR2022_OB~AWA_AR~ZEN_MK~US     "/>
    <s v=""/>
    <s v="N/A"/>
    <x v="153"/>
  </r>
  <r>
    <s v="551431003"/>
    <s v=""/>
    <s v="07/15/22"/>
    <x v="0"/>
    <s v="HEARST COMMUNICATION"/>
    <d v="2022-03-01T00:00:00"/>
    <s v="O-34CX0"/>
    <s v="RLCH"/>
    <s v="78188"/>
    <s v="CP1LT02"/>
    <s v="HRSTCMMN"/>
    <n v="13763.1"/>
    <s v="07/20/22"/>
    <s v="EDGAR PEREZ BOLANOS"/>
    <s v="RALPH LAUREN CORPORATION"/>
    <s v="AN~RLCH_CN~FY22_FY22 Base LRL Spring_ES~78188_PR~LAUR_BR~Lauren_MH~MAR2022_OB~AWA_AR~ZEN_MK~US     "/>
    <s v=""/>
    <s v="N/A"/>
    <x v="151"/>
  </r>
  <r>
    <s v="O34YZHR00322"/>
    <s v=""/>
    <s v="07/27/22"/>
    <x v="0"/>
    <s v="PLATFORM TAX"/>
    <d v="2022-03-01T00:00:00"/>
    <s v="O-34YZH"/>
    <s v="RLCH"/>
    <s v="78188"/>
    <s v="CP1LT02"/>
    <s v="PLATTAX"/>
    <n v="23.46"/>
    <s v="07/27/22"/>
    <s v="IPS "/>
    <s v="RALPH LAUREN CORPORATION"/>
    <s v="AN~RLCH_CN~FY22_FY22 Base LRL Spring_ES~78188_PR~LAUR_BR~Lauren_MH~MAR2022_OB~AWA_AR~ZEN_MK~US     "/>
    <s v=""/>
    <s v="N/A"/>
    <x v="154"/>
  </r>
  <r>
    <s v="O34YZHR00422"/>
    <s v=""/>
    <s v="07/27/22"/>
    <x v="0"/>
    <s v="PLATFORM TAX"/>
    <d v="2022-04-01T00:00:00"/>
    <s v="O-34YZH"/>
    <s v="RLCH"/>
    <s v="78188"/>
    <s v="CP1LT02"/>
    <s v="PLATTAX"/>
    <n v="52.39"/>
    <s v="07/27/22"/>
    <s v="IPS "/>
    <s v="RALPH LAUREN CORPORATION"/>
    <s v="AN~RLCH_CN~FY22_FY22 Base LRL Spring_ES~78188_PR~LAUR_BR~Lauren_MH~MAR2022_OB~AWA_AR~ZEN_MK~US     "/>
    <s v=""/>
    <s v="N/A"/>
    <x v="155"/>
  </r>
  <r>
    <s v="0622-3486"/>
    <s v=""/>
    <s v="06/30/22"/>
    <x v="0"/>
    <s v="INTEGRAL AD SCIENCE INC"/>
    <d v="2022-06-01T00:00:00"/>
    <s v="O-34YZG"/>
    <s v="RLCH"/>
    <s v="78188"/>
    <s v="CP1LT02"/>
    <s v="INTEADSC"/>
    <n v="6.26"/>
    <s v="09/19/22"/>
    <s v="ANDREA MONTOYA"/>
    <s v="RALPH LAUREN CORPORATION"/>
    <s v="AN~RLCH_CN~FY22_FY22 Base LRL Spring_ES~78188_PR~LAUR_BR~Lauren_MH~MAR2022_OB~AWA_AR~ZEN_MK~US     "/>
    <s v=""/>
    <s v="N/A"/>
    <x v="156"/>
  </r>
  <r>
    <s v="0522-5609"/>
    <s v=""/>
    <s v="05/31/22"/>
    <x v="0"/>
    <s v="INTEGRAL AD SCIENCE INC"/>
    <d v="2022-05-01T00:00:00"/>
    <s v="O-34YZG"/>
    <s v="RLCH"/>
    <s v="78188"/>
    <s v="CP1LT02"/>
    <s v="INTEADSC"/>
    <n v="38.85"/>
    <s v="09/19/22"/>
    <s v="ANDREA MONTOYA"/>
    <s v="RALPH LAUREN CORPORATION"/>
    <s v="AN~RLCH_CN~FY22_FY22 Base LRL Spring_ES~78188_PR~LAUR_BR~Lauren_MH~MAR2022_OB~AWA_AR~ZEN_MK~US     "/>
    <s v=""/>
    <s v="N/A"/>
    <x v="157"/>
  </r>
  <r>
    <s v="551431006"/>
    <s v=""/>
    <s v="07/15/22"/>
    <x v="4"/>
    <s v="HEARST COMMUNICATION"/>
    <d v="2022-06-01T00:00:00"/>
    <s v="O-34CX0"/>
    <s v="RLCH"/>
    <s v="78188"/>
    <s v="CP1LT02"/>
    <s v="HRSTCMMN"/>
    <n v="45807.42"/>
    <s v="09/28/22"/>
    <s v="NICKOL CAMBRONERO GUILLE"/>
    <s v="RALPH LAUREN CORPORATION"/>
    <s v="AN~RLCH_CN~FY22_FY22 Base LRL Spring_ES~78188_PR~LAUR_BR~Lauren_MH~MAR2022_OB~AWA_AR~ZEN_MK~US     "/>
    <s v=""/>
    <s v="N/A"/>
    <x v="158"/>
  </r>
  <r>
    <s v="ZZ000951462"/>
    <s v=""/>
    <s v="10/17/22"/>
    <x v="0"/>
    <s v="INTEGRAL AD SCIENCE INC"/>
    <d v="2022-03-01T00:00:00"/>
    <s v="O-34YZG"/>
    <s v="RLCH"/>
    <s v="78188"/>
    <s v="CP1LT02"/>
    <s v="INTEADSC"/>
    <n v="0"/>
    <s v="10/17/22"/>
    <s v="GIOVANNI LAZZAROTTO"/>
    <s v="RALPH LAUREN CORPORATION"/>
    <s v="AN~RLCH_CN~FY22_FY22 Base LRL Spring_ES~78188_PR~LAUR_BR~Lauren_MH~MAR2022_OB~AWA_AR~ZEN_MK~US     "/>
    <s v=""/>
    <s v="N/A"/>
    <x v="145"/>
  </r>
  <r>
    <s v="ZZ000951464"/>
    <s v=""/>
    <s v="10/17/22"/>
    <x v="0"/>
    <s v="INTEGRAL AD SCIENCE INC"/>
    <d v="2022-04-01T00:00:00"/>
    <s v="O-34YZG"/>
    <s v="RLCH"/>
    <s v="78188"/>
    <s v="CP1LT02"/>
    <s v="INTEADSC"/>
    <n v="0"/>
    <s v="10/17/22"/>
    <s v="GIOVANNI LAZZAROTTO"/>
    <s v="RALPH LAUREN CORPORATION"/>
    <s v="AN~RLCH_CN~FY22_FY22 Base LRL Spring_ES~78188_PR~LAUR_BR~Lauren_MH~MAR2022_OB~AWA_AR~ZEN_MK~US     "/>
    <s v=""/>
    <s v="N/A"/>
    <x v="148"/>
  </r>
  <r>
    <s v="4098288841"/>
    <s v=""/>
    <s v="03/31/22"/>
    <x v="1"/>
    <s v="GOOGLE LLC"/>
    <d v="2022-03-01T00:00:00"/>
    <s v="O-35WK3"/>
    <s v="RLCH"/>
    <s v="78163"/>
    <s v="CP1LHSP"/>
    <s v="GOOGLE"/>
    <n v="57936.05"/>
    <s v="04/13/22"/>
    <s v="IPS "/>
    <s v="RALPH LAUREN CORPORATION"/>
    <s v="AN~RLCH_CN~FY22_Luxury Fashion Show_ES~78163_PR~LUX_BR~Luxury_MH~MAR2022_OB~AWA_AR~ZEN_MK~US     "/>
    <s v=""/>
    <s v="N/A"/>
    <x v="159"/>
  </r>
  <r>
    <s v="0322-5521"/>
    <s v=""/>
    <s v="03/31/22"/>
    <x v="0"/>
    <s v="INTEGRAL AD SCIENCE INC"/>
    <d v="2022-03-01T00:00:00"/>
    <s v="O-35NWP"/>
    <s v="RLCH"/>
    <s v="78163"/>
    <s v="CP1LHSP"/>
    <s v="INTEADSC"/>
    <n v="743.71"/>
    <s v="04/18/22"/>
    <s v="IPS "/>
    <s v="RALPH LAUREN CORPORATION"/>
    <s v="AN~RLCH_CN~FY22_Luxury Fashion Show_ES~78163_PR~LUX_BR~Luxury_MH~MAR2022_OB~AWA_AR~ZEN_MK~US     "/>
    <s v=""/>
    <s v="N/A"/>
    <x v="160"/>
  </r>
  <r>
    <s v="MUUS20220240853"/>
    <s v=""/>
    <s v="04/02/22"/>
    <x v="0"/>
    <s v="TIKTOK INC"/>
    <d v="2022-03-01T00:00:00"/>
    <s v="O-35T70"/>
    <s v="RLCH"/>
    <s v="78163"/>
    <s v="CP1LHSP"/>
    <s v="TIKTOKIN"/>
    <n v="109782.63"/>
    <s v="05/02/22"/>
    <s v="IPS "/>
    <s v="RALPH LAUREN CORPORATION"/>
    <s v="AN~RLCH_CN~FY22_Luxury Fashion Show_ES~78163_PR~LUX_BR~Luxury_MH~MAR2022_OB~AWA_AR~ZEN_MK~US     "/>
    <s v=""/>
    <s v="N/A"/>
    <x v="161"/>
  </r>
  <r>
    <s v="452955"/>
    <s v=""/>
    <s v="04/02/22"/>
    <x v="0"/>
    <s v="SNAP INC"/>
    <d v="2022-03-01T00:00:00"/>
    <s v="O-35PQ3"/>
    <s v="RLCH"/>
    <s v="78163"/>
    <s v="CP1LHSP"/>
    <s v="SNAPDGTL"/>
    <n v="84262.83"/>
    <s v="05/02/22"/>
    <s v="IPS "/>
    <s v="RALPH LAUREN CORPORATION"/>
    <s v="AN~RLCH_CN~FY22_Luxury Fashion Show_ES~78163_PR~LUX_BR~Luxury_MH~MAR2022_OB~AWA_AR~ZEN_MK~US     "/>
    <s v=""/>
    <s v="N/A"/>
    <x v="162"/>
  </r>
  <r>
    <s v="ZZ000871719"/>
    <s v=""/>
    <s v="05/18/22"/>
    <x v="0"/>
    <s v="INTEGRAL AD SCIENCE INC"/>
    <d v="2022-04-01T00:00:00"/>
    <s v="O-35NWP"/>
    <s v="RLCH"/>
    <s v="78163"/>
    <s v="CP1LHSP"/>
    <s v="INTEADSC"/>
    <n v="0"/>
    <s v="05/18/22"/>
    <s v="DAVID   MONTES"/>
    <s v="RALPH LAUREN CORPORATION"/>
    <s v="AN~RLCH_CN~FY22_Luxury Fashion Show_ES~78163_PR~LUX_BR~Luxury_MH~MAR2022_OB~AWA_AR~ZEN_MK~US     "/>
    <s v=""/>
    <s v="N/A"/>
    <x v="163"/>
  </r>
  <r>
    <s v="O35NWQR10322"/>
    <s v=""/>
    <s v="07/27/22"/>
    <x v="0"/>
    <s v="PLATFORM TAX"/>
    <d v="2022-03-01T00:00:00"/>
    <s v="O-35NWQ"/>
    <s v="RLCH"/>
    <s v="78163"/>
    <s v="CP1LHSP"/>
    <s v="PLATTAX"/>
    <n v="28.29"/>
    <s v="07/27/22"/>
    <s v="IPS "/>
    <s v="RALPH LAUREN CORPORATION"/>
    <s v="AN~RLCH_CN~FY22_Luxury Fashion Show_ES~78163_PR~LUX_BR~Luxury_MH~MAR2022_OB~AWA_AR~ZEN_MK~US     "/>
    <s v=""/>
    <s v="N/A"/>
    <x v="164"/>
  </r>
  <r>
    <s v="O35NWQR10422"/>
    <s v=""/>
    <s v="07/27/22"/>
    <x v="0"/>
    <s v="PLATFORM TAX"/>
    <d v="2022-04-01T00:00:00"/>
    <s v="O-35NWQ"/>
    <s v="RLCH"/>
    <s v="78163"/>
    <s v="CP1LHSP"/>
    <s v="PLATTAX"/>
    <n v="0"/>
    <s v="07/27/22"/>
    <s v="IPS "/>
    <s v="RALPH LAUREN CORPORATION"/>
    <s v="AN~RLCH_CN~FY22_Luxury Fashion Show_ES~78163_PR~LUX_BR~Luxury_MH~MAR2022_OB~AWA_AR~ZEN_MK~US     "/>
    <s v=""/>
    <s v="N/A"/>
    <x v="165"/>
  </r>
  <r>
    <s v="ZZ000912643"/>
    <s v=""/>
    <s v="08/09/22"/>
    <x v="0"/>
    <s v="YOUTUBE.COM/GOOGLE"/>
    <d v="2022-03-01T00:00:00"/>
    <s v="O-35NWM"/>
    <s v="RLCH"/>
    <s v="78163"/>
    <s v="CP1LHSP"/>
    <s v="YOUTUBEC"/>
    <n v="0"/>
    <s v="08/09/22"/>
    <s v="GIOVANNI LAZZAROTTO"/>
    <s v="RALPH LAUREN CORPORATION"/>
    <s v="AN~RLCH_CN~FY22_Luxury Fashion Show_ES~78163_PR~LUX_BR~Luxury_MH~MAR2022_OB~AWA_AR~ZEN_MK~US     "/>
    <s v=""/>
    <s v="N/A"/>
    <x v="166"/>
  </r>
  <r>
    <s v="ZZ000914452"/>
    <s v=""/>
    <s v="08/11/22"/>
    <x v="0"/>
    <s v="NY TIMES DIGITAL"/>
    <d v="2022-03-01T00:00:00"/>
    <s v="O-33RMX"/>
    <s v="RLCH"/>
    <s v="78163"/>
    <s v="CP1LHSP"/>
    <s v="NYTIMES"/>
    <n v="0"/>
    <s v="08/11/22"/>
    <s v="GIOVANNI LAZZAROTTO"/>
    <s v="RALPH LAUREN CORPORATION"/>
    <s v="AN~RLCH_CN~FY22_Luxury Fashion Show_ES~78163_PR~LUX_BR~Luxury_MH~MAR2022_OB~AWA_AR~ZEN_MK~US     "/>
    <s v=""/>
    <s v="N/A"/>
    <x v="167"/>
  </r>
  <r>
    <s v="4098288841BO"/>
    <s v="Reversal of invoice 4098288841"/>
    <s v="03/31/22"/>
    <x v="0"/>
    <s v="GOOGLE LLC"/>
    <d v="2022-03-01T00:00:00"/>
    <s v="O-35WK3"/>
    <s v="RLCH"/>
    <s v="78163"/>
    <s v="CP1LHSP"/>
    <s v="GOOGLE"/>
    <n v="-57936.05"/>
    <s v="09/30/22"/>
    <s v="RICARDO BRICENO"/>
    <s v="RALPH LAUREN CORPORATION"/>
    <s v="AN~RLCH_CN~FY22_Luxury Fashion Show_ES~78163_PR~LUX_BR~Luxury_MH~MAR2022_OB~AWA_AR~ZEN_MK~US     "/>
    <s v=""/>
    <s v="N/A"/>
    <x v="159"/>
  </r>
  <r>
    <s v="4098288841RL"/>
    <s v=""/>
    <s v="03/31/22"/>
    <x v="1"/>
    <s v="GOOGLE LLC"/>
    <d v="2022-03-01T00:00:00"/>
    <s v="O-35WK3"/>
    <s v="RLCH"/>
    <s v="78163"/>
    <s v="CP1LHSP"/>
    <s v="GOOGLE"/>
    <n v="57936.05"/>
    <s v="09/30/22"/>
    <s v="RICARDO BRICENO"/>
    <s v="RALPH LAUREN CORPORATION"/>
    <s v="AN~RLCH_CN~FY22_Luxury Fashion Show_ES~78163_PR~LUX_BR~Luxury_MH~MAR2022_OB~AWA_AR~ZEN_MK~US     "/>
    <s v=""/>
    <s v="N/A"/>
    <x v="159"/>
  </r>
  <r>
    <s v="4098288856"/>
    <s v=""/>
    <s v="03/31/22"/>
    <x v="0"/>
    <s v="GOOGLE LLC"/>
    <d v="2022-03-01T00:00:00"/>
    <s v="O-35WK3"/>
    <s v="RLCH"/>
    <s v="78163"/>
    <s v="CP1LHSP"/>
    <s v="GOOGLE"/>
    <n v="58097.64"/>
    <s v="10/06/22"/>
    <s v="NICKOL CAMBRONERO GUILLE"/>
    <s v="RALPH LAUREN CORPORATION"/>
    <s v="AN~RLCH_CN~FY22_Luxury Fashion Show_ES~78163_PR~LUX_BR~Luxury_MH~MAR2022_OB~AWA_AR~ZEN_MK~US     "/>
    <s v=""/>
    <s v="N/A"/>
    <x v="159"/>
  </r>
  <r>
    <s v="4098130421"/>
    <s v=""/>
    <s v="03/31/22"/>
    <x v="0"/>
    <s v="GOOGLE LLC"/>
    <d v="2022-03-01T00:00:00"/>
    <s v="O-35WK3"/>
    <s v="RLCH"/>
    <s v="78163"/>
    <s v="CP1LHSP"/>
    <s v="GOOGLE"/>
    <n v="100000"/>
    <s v="10/06/22"/>
    <s v="NICKOL CAMBRONERO GUILLE"/>
    <s v="RALPH LAUREN CORPORATION"/>
    <s v="AN~RLCH_CN~FY22_Luxury Fashion Show_ES~78163_PR~LUX_BR~Luxury_MH~MAR2022_OB~AWA_AR~ZEN_MK~US     "/>
    <s v=""/>
    <s v="N/A"/>
    <x v="159"/>
  </r>
  <r>
    <s v="4098288841RLBO"/>
    <s v="Reversal of invoice 4098288841RL"/>
    <s v="03/31/22"/>
    <x v="0"/>
    <s v="GOOGLE LLC"/>
    <d v="2022-03-01T00:00:00"/>
    <s v="O-35WK3"/>
    <s v="RLCH"/>
    <s v="78163"/>
    <s v="CP1LHSP"/>
    <s v="GOOGLE"/>
    <n v="-57936.05"/>
    <s v="10/10/22"/>
    <s v="RICARDO BRICENO"/>
    <s v="RALPH LAUREN CORPORATION"/>
    <s v="AN~RLCH_CN~FY22_Luxury Fashion Show_ES~78163_PR~LUX_BR~Luxury_MH~MAR2022_OB~AWA_AR~ZEN_MK~US     "/>
    <s v=""/>
    <s v="N/A"/>
    <x v="159"/>
  </r>
  <r>
    <s v="4098288841RL2"/>
    <s v=""/>
    <s v="03/31/22"/>
    <x v="0"/>
    <s v="GOOGLE LLC"/>
    <d v="2022-03-01T00:00:00"/>
    <s v="O-35WK3"/>
    <s v="RLCH"/>
    <s v="78163"/>
    <s v="CP1LHSP"/>
    <s v="GOOGLE"/>
    <n v="57936.05"/>
    <s v="10/10/22"/>
    <s v="RICARDO BRICENO"/>
    <s v="RALPH LAUREN CORPORATION"/>
    <s v="AN~RLCH_CN~FY22_Luxury Fashion Show_ES~78163_PR~LUX_BR~Luxury_MH~MAR2022_OB~AWA_AR~ZEN_MK~US     "/>
    <s v=""/>
    <s v="N/A"/>
    <x v="159"/>
  </r>
  <r>
    <s v="5606686562BRL"/>
    <s v=""/>
    <s v="03/02/22"/>
    <x v="0"/>
    <s v="BLOOMBERG LP"/>
    <d v="2022-03-01T00:00:00"/>
    <s v="O-34YTE"/>
    <s v="RLCH"/>
    <s v="78210"/>
    <s v="CP1M3CL"/>
    <s v="BLOOMBRG"/>
    <n v="150000"/>
    <s v="03/04/22"/>
    <s v="SYNDELL LIZANO"/>
    <s v="RALPH LAUREN CORPORATION"/>
    <s v="AN~RLCH_CN~FY22_RL Base Sustainability Earth Polo_ES~78162_PR~POLO_BR~Polo_MH~Apr2022_OB~AWA_AR~ZEN_MK~US"/>
    <s v=""/>
    <s v="N/A"/>
    <x v="168"/>
  </r>
  <r>
    <s v="0422-5103"/>
    <s v=""/>
    <s v="04/30/22"/>
    <x v="0"/>
    <s v="INTEGRAL AD SCIENCE INC"/>
    <d v="2022-04-01T00:00:00"/>
    <s v="O-34YST"/>
    <s v="RLCH"/>
    <s v="78210"/>
    <s v="CP1M3CL"/>
    <s v="INTEADSC"/>
    <n v="2077.13"/>
    <s v="05/10/22"/>
    <s v="IPS "/>
    <s v="RALPH LAUREN CORPORATION"/>
    <s v="AN~RLCH_CN~FY22_RL Base Sustainability Earth Polo_ES~78162_PR~POLO_BR~Polo_MH~Apr2022_OB~AWA_AR~ZEN_MK~US"/>
    <s v=""/>
    <s v="N/A"/>
    <x v="169"/>
  </r>
  <r>
    <s v="5606846462"/>
    <s v=""/>
    <s v="05/27/22"/>
    <x v="3"/>
    <s v="BLOOMBERG LP"/>
    <d v="2022-04-01T00:00:00"/>
    <s v="O-34YTE"/>
    <s v="RLCH"/>
    <s v="78210"/>
    <s v="CP1M3CL"/>
    <s v="BLOOMBRG"/>
    <n v="250171.24"/>
    <s v="07/12/22"/>
    <s v="IPS "/>
    <s v="RALPH LAUREN CORPORATION"/>
    <s v="AN~RLCH_CN~FY22_RL Base Sustainability Earth Polo_ES~78162_PR~POLO_BR~Polo_MH~Apr2022_OB~AWA_AR~ZEN_MK~US"/>
    <s v=""/>
    <s v="N/A"/>
    <x v="170"/>
  </r>
  <r>
    <s v="O34YSSR10422"/>
    <s v=""/>
    <s v="07/27/22"/>
    <x v="0"/>
    <s v="PLATFORM TAX"/>
    <d v="2022-04-01T00:00:00"/>
    <s v="O-34YSS"/>
    <s v="RLCH"/>
    <s v="78210"/>
    <s v="CP1M3CL"/>
    <s v="PLATTAX"/>
    <n v="79.010000000000005"/>
    <s v="07/27/22"/>
    <s v="IPS "/>
    <s v="RALPH LAUREN CORPORATION"/>
    <s v="AN~RLCH_CN~FY22_RL Base Sustainability Earth Polo_ES~78162_PR~POLO_BR~Polo_MH~Apr2022_OB~AWA_AR~ZEN_MK~US"/>
    <s v=""/>
    <s v="N/A"/>
    <x v="171"/>
  </r>
  <r>
    <s v="5606846462-R"/>
    <s v=""/>
    <s v="05/27/22"/>
    <x v="0"/>
    <s v="BLOOMBERG LP"/>
    <d v="2022-04-01T00:00:00"/>
    <s v="O-34YTE"/>
    <s v="RLCH"/>
    <s v="78210"/>
    <s v="CP1M3CL"/>
    <s v="BLOOMBRG"/>
    <n v="246873.62"/>
    <s v="09/08/22"/>
    <s v="ANDREA MONTOYA"/>
    <s v="RALPH LAUREN CORPORATION"/>
    <s v="AN~RLCH_CN~FY22_RL Base Sustainability Earth Polo_ES~78162_PR~POLO_BR~Polo_MH~Apr2022_OB~AWA_AR~ZEN_MK~US"/>
    <s v=""/>
    <s v="N/A"/>
    <x v="170"/>
  </r>
  <r>
    <s v="5606686562A"/>
    <s v=""/>
    <s v="03/02/22"/>
    <x v="1"/>
    <s v="Bloomberg"/>
    <d v="2022-03-01T00:00:00"/>
    <s v="O-34BXT"/>
    <s v="RLCH"/>
    <s v="78185"/>
    <s v="CP1LQXN"/>
    <s v="ZBLOOBRA"/>
    <n v="25000"/>
    <s v="03/03/22"/>
    <s v="JOSE PABLO BRENES RUIZ"/>
    <s v="RALPH LAUREN CORPORATION"/>
    <s v="AN~RLCH_CN~FY22_RL Incr. Sustainability Earth Polo_ES~78185_PR~POLO_BR~Polo_MH~Apr2022_OB~AWA_AR~ZEN_MK~US"/>
    <s v=""/>
    <s v="N/A"/>
    <x v="172"/>
  </r>
  <r>
    <s v="5606686562ABO"/>
    <s v="Reversal of invoice 5606686562A"/>
    <s v="03/02/22"/>
    <x v="0"/>
    <s v="Bloomberg"/>
    <d v="2022-03-01T00:00:00"/>
    <s v="O-34BXT"/>
    <s v="RLCH"/>
    <s v="78185"/>
    <s v="CP1LQXN"/>
    <s v="ZBLOOBRA"/>
    <n v="-25000"/>
    <s v="03/04/22"/>
    <s v="SYNDELL LIZANO"/>
    <s v="RALPH LAUREN CORPORATION"/>
    <s v="AN~RLCH_CN~FY22_RL Incr. Sustainability Earth Polo_ES~78185_PR~POLO_BR~Polo_MH~Apr2022_OB~AWA_AR~ZEN_MK~US"/>
    <s v=""/>
    <s v="N/A"/>
    <x v="172"/>
  </r>
  <r>
    <s v="5606686562ARL"/>
    <s v=""/>
    <s v="03/02/22"/>
    <x v="3"/>
    <s v="Bloomberg"/>
    <d v="2022-03-01T00:00:00"/>
    <s v="O-34BXT"/>
    <s v="RLCH"/>
    <s v="78185"/>
    <s v="CP1LQXN"/>
    <s v="ZBLOOBRA"/>
    <n v="25000"/>
    <s v="03/04/22"/>
    <s v="SYNDELL LIZANO"/>
    <s v="RALPH LAUREN CORPORATION"/>
    <s v="AN~RLCH_CN~FY22_RL Incr. Sustainability Earth Polo_ES~78185_PR~POLO_BR~Polo_MH~Apr2022_OB~AWA_AR~ZEN_MK~US"/>
    <s v=""/>
    <s v="N/A"/>
    <x v="172"/>
  </r>
  <r>
    <s v="5606686562ARL2"/>
    <s v=""/>
    <s v="03/02/22"/>
    <x v="0"/>
    <s v="BLOOMBERG LP"/>
    <d v="2022-03-01T00:00:00"/>
    <s v="O-3511Z"/>
    <s v="RLCH"/>
    <s v="78185"/>
    <s v="CP1LQXN"/>
    <s v="BLOOMBRG"/>
    <n v="25000"/>
    <s v="03/04/22"/>
    <s v="SYNDELL LIZANO"/>
    <s v="RALPH LAUREN CORPORATION"/>
    <s v="AN~RLCH_CN~FY22_RL Incr. Sustainability Earth Polo_ES~78185_PR~POLO_BR~Polo_MH~Apr2022_OB~AWA_AR~ZEN_MK~US"/>
    <s v=""/>
    <s v="N/A"/>
    <x v="173"/>
  </r>
  <r>
    <s v="4120159640"/>
    <s v=""/>
    <s v="04/30/22"/>
    <x v="0"/>
    <s v="GOOGLE LLC"/>
    <d v="2022-04-01T00:00:00"/>
    <s v="O-36MGW"/>
    <s v="RLCH"/>
    <s v="78185"/>
    <s v="CP1LQXN"/>
    <s v="GOOGLE"/>
    <n v="207481.98"/>
    <s v="05/05/22"/>
    <s v="IPS "/>
    <s v="RALPH LAUREN CORPORATION"/>
    <s v="AN~RLCH_CN~FY22_RL Incr. Sustainability Earth Polo_ES~78185_PR~POLO_BR~Polo_MH~Apr2022_OB~AWA_AR~ZEN_MK~US"/>
    <s v=""/>
    <s v="N/A"/>
    <x v="174"/>
  </r>
  <r>
    <s v="0422-5102"/>
    <s v=""/>
    <s v="04/30/22"/>
    <x v="0"/>
    <s v="INTEGRAL AD SCIENCE INC"/>
    <d v="2022-04-01T00:00:00"/>
    <s v="O-34BVT"/>
    <s v="RLCH"/>
    <s v="78185"/>
    <s v="CP1LQXN"/>
    <s v="INTEADSC"/>
    <n v="597.49"/>
    <s v="05/10/22"/>
    <s v="IPS "/>
    <s v="RALPH LAUREN CORPORATION"/>
    <s v="AN~RLCH_CN~FY22_RL Incr. Sustainability Earth Polo_ES~78185_PR~POLO_BR~Polo_MH~Apr2022_OB~AWA_AR~ZEN_MK~US"/>
    <s v=""/>
    <s v="N/A"/>
    <x v="175"/>
  </r>
  <r>
    <s v="SIN006889"/>
    <s v=""/>
    <s v="05/10/22"/>
    <x v="0"/>
    <s v="TIME"/>
    <d v="2022-04-01T00:00:00"/>
    <s v="O-36S4W"/>
    <s v="RLCH"/>
    <s v="78185"/>
    <s v="CP1LQXN"/>
    <s v="TIMEDG"/>
    <n v="149484.76"/>
    <s v="05/25/22"/>
    <s v="IPS "/>
    <s v="RALPH LAUREN CORPORATION"/>
    <s v="AN~RLCH_CN~FY22_RL Incr. Sustainability Earth Polo_ES~78185_PR~POLO_BR~Polo_MH~Apr2022_OB~AWA_AR~ZEN_MK~US"/>
    <s v=""/>
    <s v="N/A"/>
    <x v="176"/>
  </r>
  <r>
    <s v="ISSUE#7"/>
    <s v=""/>
    <s v="05/06/22"/>
    <x v="0"/>
    <s v="MISSION MAGAZINE"/>
    <d v="2022-04-01T00:00:00"/>
    <s v="O-35W06"/>
    <s v="RLCH"/>
    <s v="78185"/>
    <s v="CP1LQXN"/>
    <s v="MISSIMAG"/>
    <n v="3000"/>
    <s v="05/26/22"/>
    <s v="NICKOL CAMBRONERO GUILLE"/>
    <s v="RALPH LAUREN CORPORATION"/>
    <s v="AN~RLCH_CN~FY22_RL Incr. Sustainability Earth Polo_ES~78185_PR~POLO_BR~Polo_MH~Apr2022_OB~AWA_AR~ZEN_MK~US"/>
    <s v=""/>
    <s v="N/A"/>
    <x v="177"/>
  </r>
  <r>
    <s v="O34BVVR10422"/>
    <s v=""/>
    <s v="07/27/22"/>
    <x v="0"/>
    <s v="PLATFORM TAX"/>
    <d v="2022-04-01T00:00:00"/>
    <s v="O-34BVV"/>
    <s v="RLCH"/>
    <s v="78185"/>
    <s v="CP1LQXN"/>
    <s v="PLATTAX"/>
    <n v="22.73"/>
    <s v="07/27/22"/>
    <s v="IPS "/>
    <s v="RALPH LAUREN CORPORATION"/>
    <s v="AN~RLCH_CN~FY22_RL Incr. Sustainability Earth Polo_ES~78185_PR~POLO_BR~Polo_MH~Apr2022_OB~AWA_AR~ZEN_MK~US"/>
    <s v=""/>
    <s v="N/A"/>
    <x v="178"/>
  </r>
  <r>
    <s v="107633P2"/>
    <s v=""/>
    <s v="09/16/22"/>
    <x v="4"/>
    <s v="NATIONAL GEOGRAPHIC. COM"/>
    <d v="2022-04-01T00:00:00"/>
    <s v="O-34BY9"/>
    <s v="RLCH"/>
    <s v="78185"/>
    <s v="CP1LQXN"/>
    <s v="NTNLGGRP"/>
    <n v="198348.37"/>
    <s v="09/19/22"/>
    <s v="IPS "/>
    <s v="RALPH LAUREN CORPORATION"/>
    <s v="AN~RLCH_CN~FY22_RL Incr. Sustainability Earth Polo_ES~78185_PR~POLO_BR~Polo_MH~Apr2022_OB~AWA_AR~ZEN_MK~US"/>
    <s v=""/>
    <s v="N/A"/>
    <x v="179"/>
  </r>
  <r>
    <s v="5606971176-R"/>
    <s v=""/>
    <s v="08/02/22"/>
    <x v="0"/>
    <s v="BLOOMBERG LP"/>
    <d v="2022-04-01T00:00:00"/>
    <s v="O-3511Z"/>
    <s v="RLCH"/>
    <s v="78185"/>
    <s v="CP1LQXN"/>
    <s v="BLOOMBRG"/>
    <n v="25152.87"/>
    <s v="10/05/22"/>
    <s v="IPS "/>
    <s v="RALPH LAUREN CORPORATION"/>
    <s v="AN~RLCH_CN~FY22_RL Incr. Sustainability Earth Polo_ES~78185_PR~POLO_BR~Polo_MH~Apr2022_OB~AWA_AR~ZEN_MK~US"/>
    <s v=""/>
    <s v="N/A"/>
    <x v="180"/>
  </r>
  <r>
    <s v="AM-436-INV"/>
    <s v=""/>
    <s v="05/24/22"/>
    <x v="0"/>
    <s v="AIR MAIL"/>
    <d v="2022-05-01T00:00:00"/>
    <s v="O-337LZ"/>
    <s v="RLCH"/>
    <s v="78135"/>
    <s v="CP1L7TF"/>
    <s v="AIRMAILL"/>
    <n v="40000"/>
    <s v="05/27/22"/>
    <s v="IPS "/>
    <s v="RALPH LAUREN CORPORATION"/>
    <s v="AN~RLCH_CN~FY23 AirMail_PR~LUX_MB~RLLUX_MH~M04_OB~AWA_AR~ZEN_MK~US_AD~SS1X1"/>
    <s v=""/>
    <s v="N/A"/>
    <x v="181"/>
  </r>
  <r>
    <s v="AM-474-INV"/>
    <s v=""/>
    <s v="10/10/22"/>
    <x v="0"/>
    <s v="AIR MAIL"/>
    <d v="2022-10-01T00:00:00"/>
    <s v="O-337LZ"/>
    <s v="RLCH"/>
    <s v="78135"/>
    <s v="CP1L7TF"/>
    <s v="AIRMAILL"/>
    <n v="40000"/>
    <s v="10/13/22"/>
    <s v="IPS "/>
    <s v="RALPH LAUREN CORPORATION"/>
    <s v="AN~RLCH_CN~FY23 AirMail_PR~LUX_MB~RLLUX_MH~M04_OB~AWA_AR~ZEN_MK~US_AD~SS1X1"/>
    <s v=""/>
    <s v="N/A"/>
    <x v="182"/>
  </r>
  <r>
    <s v="AM-492-INV"/>
    <s v=""/>
    <s v="11/22/22"/>
    <x v="4"/>
    <s v="AIR MAIL"/>
    <d v="2022-11-01T00:00:00"/>
    <s v="O-337LZ"/>
    <s v="RLCH"/>
    <s v="78135"/>
    <s v="CP1L7TF"/>
    <s v="AIRMAILL"/>
    <n v="40000"/>
    <s v="11/24/22"/>
    <s v="IPS "/>
    <s v="RALPH LAUREN CORPORATION"/>
    <s v="AN~RLCH_CN~FY23 AirMail_PR~LUX_MB~RLLUX_MH~M04_OB~AWA_AR~ZEN_MK~US_AD~SS1X1"/>
    <s v=""/>
    <s v="Not cleared"/>
    <x v="183"/>
  </r>
  <r>
    <s v="0822-6320"/>
    <s v=""/>
    <s v="08/31/22"/>
    <x v="0"/>
    <s v="INTEGRAL AD SCIENCE INC"/>
    <d v="2022-08-01T00:00:00"/>
    <s v="O-3FP5Z"/>
    <s v="RLCH"/>
    <s v="78755"/>
    <s v="CP1RRKQ"/>
    <s v="INTEADSC"/>
    <n v="115.2"/>
    <s v="09/15/22"/>
    <s v="IPS "/>
    <s v="RALPH LAUREN CORPORATION"/>
    <s v="AN~RLCH_CN~FY23 LRL Fall_ES~78755_PR~LAUR_MB~LRL_MH~M08_OB~AWA_AR~ZEN_MK~US_AD~SSCLICK"/>
    <s v=""/>
    <s v="N/A"/>
    <x v="184"/>
  </r>
  <r>
    <s v="0922-6572"/>
    <s v=""/>
    <s v="09/30/22"/>
    <x v="0"/>
    <s v="INTEGRAL AD SCIENCE INC"/>
    <d v="2022-09-01T00:00:00"/>
    <s v="O-3FP5Z"/>
    <s v="RLCH"/>
    <s v="78755"/>
    <s v="CP1RRKQ"/>
    <s v="INTEADSC"/>
    <n v="233.52"/>
    <s v="10/11/22"/>
    <s v="IPS "/>
    <s v="RALPH LAUREN CORPORATION"/>
    <s v="AN~RLCH_CN~FY23 LRL Fall_ES~78755_PR~LAUR_MB~LRL_MH~M08_OB~AWA_AR~ZEN_MK~US_AD~SSCLICK"/>
    <s v=""/>
    <s v="N/A"/>
    <x v="185"/>
  </r>
  <r>
    <s v="DG10-408642"/>
    <s v=""/>
    <s v="10/06/22"/>
    <x v="4"/>
    <s v="APEX DEALS"/>
    <d v="2022-08-01T00:00:00"/>
    <s v="O-3FP4R"/>
    <s v="RLCH"/>
    <s v="78755"/>
    <s v="CP1RRKQ"/>
    <s v="APXDEALS"/>
    <n v="18173.490000000002"/>
    <s v="10/11/22"/>
    <s v="IPS "/>
    <s v="RALPH LAUREN CORPORATION"/>
    <s v="AN~RLCH_CN~FY23 LRL Fall_ES~78755_PR~LAUR_MB~LRL_MH~M08_OB~AWA_AR~ZEN_MK~US_AD~SSCLICK"/>
    <s v=""/>
    <s v="N/A"/>
    <x v="186"/>
  </r>
  <r>
    <s v="1022-4995"/>
    <s v=""/>
    <s v="10/31/22"/>
    <x v="0"/>
    <s v="INTEGRAL AD SCIENCE INC"/>
    <d v="2022-10-01T00:00:00"/>
    <s v="O-3FP5Z"/>
    <s v="RLCH"/>
    <s v="78755"/>
    <s v="CP1RRKQ"/>
    <s v="INTEADSC"/>
    <n v="107.07"/>
    <s v="11/10/22"/>
    <s v="IPS "/>
    <s v="RALPH LAUREN CORPORATION"/>
    <s v="AN~RLCH_CN~FY23 LRL Fall_ES~78755_PR~LAUR_MB~LRL_MH~M08_OB~AWA_AR~ZEN_MK~US_AD~SSCLICK"/>
    <s v=""/>
    <s v="N/A"/>
    <x v="187"/>
  </r>
  <r>
    <s v="1022-4991"/>
    <s v=""/>
    <s v="10/31/22"/>
    <x v="0"/>
    <s v="INTEGRAL AD SCIENCE INC"/>
    <d v="2022-09-01T00:00:00"/>
    <s v="O-3FP5Z"/>
    <s v="RLCH"/>
    <s v="78755"/>
    <s v="CP1RRKQ"/>
    <s v="INTEADSC"/>
    <n v="163.72999999999999"/>
    <s v="11/11/22"/>
    <s v="FABIOLA CASCANTE"/>
    <s v="RALPH LAUREN CORPORATION"/>
    <s v="AN~RLCH_CN~FY23 LRL Fall_ES~78755_PR~LAUR_MB~LRL_MH~M08_OB~AWA_AR~ZEN_MK~US_AD~SSCLICK"/>
    <s v=""/>
    <s v="N/A"/>
    <x v="185"/>
  </r>
  <r>
    <s v="DG11-409510"/>
    <s v=""/>
    <s v="11/08/22"/>
    <x v="4"/>
    <s v="APEX DEALS"/>
    <d v="2022-09-01T00:00:00"/>
    <s v="O-3FP4R"/>
    <s v="RLCH"/>
    <s v="78755"/>
    <s v="CP1RRKQ"/>
    <s v="APXDEALS"/>
    <n v="51237.87"/>
    <s v="11/25/22"/>
    <s v="IPS "/>
    <s v="RALPH LAUREN CORPORATION"/>
    <s v="AN~RLCH_CN~FY23 LRL Fall_ES~78755_PR~LAUR_MB~LRL_MH~M08_OB~AWA_AR~ZEN_MK~US_AD~SSCLICK"/>
    <s v=""/>
    <s v="Not cleared"/>
    <x v="188"/>
  </r>
  <r>
    <s v="510080717"/>
    <s v=""/>
    <s v="11/17/22"/>
    <x v="4"/>
    <s v="MEREDITH CORPORATION"/>
    <d v="2022-10-01T00:00:00"/>
    <s v="O-3JGCV"/>
    <s v="RLCH"/>
    <s v="79100"/>
    <s v="CP1TLPN"/>
    <s v="MERED"/>
    <n v="26814.06"/>
    <s v="11/18/22"/>
    <s v="IPS "/>
    <s v="RALPH LAUREN CORPORATION"/>
    <s v="AN~RLCH_CN~FY23 LRL Holiday x Dillards_ES~78911_PR~LAUR_MB~LRL_MH~M10_OB~AWA_AR~ZEN_MK~US_AD~SSCLICK"/>
    <s v=""/>
    <s v="Not cleared"/>
    <x v="189"/>
  </r>
  <r>
    <s v="0422-5104"/>
    <s v=""/>
    <s v="04/30/22"/>
    <x v="0"/>
    <s v="INTEGRAL AD SCIENCE INC"/>
    <d v="2022-04-01T00:00:00"/>
    <s v="O-3695H"/>
    <s v="RLCH"/>
    <s v="78254"/>
    <s v="CP1MLDZ"/>
    <s v="INTEADSC"/>
    <n v="10.07"/>
    <s v="05/10/22"/>
    <s v="IPS "/>
    <s v="RALPH LAUREN CORPORATION"/>
    <s v="AN~RLCH_CN~FY23 LRL Spring Instyle_PR~WLRL_MB~WLRL_MH~M04_OB~AWA_AR~ZEN_MK~US_AD~SSCLICK"/>
    <s v=""/>
    <s v="N/A"/>
    <x v="190"/>
  </r>
  <r>
    <s v="510074373"/>
    <s v=""/>
    <s v="05/19/22"/>
    <x v="0"/>
    <s v="MEREDITH CORPORATION"/>
    <d v="2022-04-01T00:00:00"/>
    <s v="O-35XLG"/>
    <s v="RLCH"/>
    <s v="78254"/>
    <s v="CP1MLDZ"/>
    <s v="MERED"/>
    <n v="2232.6"/>
    <s v="05/23/22"/>
    <s v="IPS "/>
    <s v="RALPH LAUREN CORPORATION"/>
    <s v="AN~RLCH_CN~FY23 LRL Spring Instyle_PR~WLRL_MB~WLRL_MH~M04_OB~AWA_AR~ZEN_MK~US_AD~SSCLICK"/>
    <s v=""/>
    <s v="N/A"/>
    <x v="191"/>
  </r>
  <r>
    <s v="0522-5610"/>
    <s v=""/>
    <s v="05/31/22"/>
    <x v="0"/>
    <s v="INTEGRAL AD SCIENCE INC"/>
    <d v="2022-05-01T00:00:00"/>
    <s v="O-3695H"/>
    <s v="RLCH"/>
    <s v="78254"/>
    <s v="CP1MLDZ"/>
    <s v="INTEADSC"/>
    <n v="72.489999999999995"/>
    <s v="06/14/22"/>
    <s v="IPS "/>
    <s v="RALPH LAUREN CORPORATION"/>
    <s v="AN~RLCH_CN~FY23 LRL Spring Instyle_PR~WLRL_MB~WLRL_MH~M04_OB~AWA_AR~ZEN_MK~US_AD~SSCLICK"/>
    <s v=""/>
    <s v="N/A"/>
    <x v="192"/>
  </r>
  <r>
    <s v="510075330"/>
    <s v=""/>
    <s v="06/17/22"/>
    <x v="3"/>
    <s v="MEREDITH CORPORATION"/>
    <d v="2022-05-01T00:00:00"/>
    <s v="O-35XLG"/>
    <s v="RLCH"/>
    <s v="78254"/>
    <s v="CP1MLDZ"/>
    <s v="MERED"/>
    <n v="17774.88"/>
    <s v="07/05/22"/>
    <s v="JEICOL CHAVEZ MARTINEZ"/>
    <s v="RALPH LAUREN CORPORATION"/>
    <s v="AN~RLCH_CN~FY23 LRL Spring Instyle_PR~WLRL_MB~WLRL_MH~M04_OB~AWA_AR~ZEN_MK~US_AD~SSCLICK"/>
    <s v=""/>
    <s v="N/A"/>
    <x v="193"/>
  </r>
  <r>
    <s v="0622-3487"/>
    <s v=""/>
    <s v="06/30/22"/>
    <x v="0"/>
    <s v="INTEGRAL AD SCIENCE INC"/>
    <d v="2022-06-01T00:00:00"/>
    <s v="O-3695H"/>
    <s v="RLCH"/>
    <s v="78254"/>
    <s v="CP1MLDZ"/>
    <s v="INTEADSC"/>
    <n v="38.33"/>
    <s v="07/14/22"/>
    <s v="IPS "/>
    <s v="RALPH LAUREN CORPORATION"/>
    <s v="AN~RLCH_CN~FY23 LRL Spring Instyle_PR~WLRL_MB~WLRL_MH~M04_OB~AWA_AR~ZEN_MK~US_AD~SSCLICK"/>
    <s v=""/>
    <s v="N/A"/>
    <x v="194"/>
  </r>
  <r>
    <s v="O3695JR00422"/>
    <s v=""/>
    <s v="07/27/22"/>
    <x v="0"/>
    <s v="PLATFORM TAX"/>
    <d v="2022-04-01T00:00:00"/>
    <s v="O-3695J"/>
    <s v="RLCH"/>
    <s v="78254"/>
    <s v="CP1MLDZ"/>
    <s v="PLATTAX"/>
    <n v="0.38"/>
    <s v="07/27/22"/>
    <s v="IPS "/>
    <s v="RALPH LAUREN CORPORATION"/>
    <s v="AN~RLCH_CN~FY23 LRL Spring Instyle_PR~WLRL_MB~WLRL_MH~M04_OB~AWA_AR~ZEN_MK~US_AD~SSCLICK"/>
    <s v=""/>
    <s v="N/A"/>
    <x v="195"/>
  </r>
  <r>
    <s v="O3695JR00522"/>
    <s v=""/>
    <s v="07/27/22"/>
    <x v="0"/>
    <s v="PLATFORM TAX"/>
    <d v="2022-05-01T00:00:00"/>
    <s v="O-3695J"/>
    <s v="RLCH"/>
    <s v="78254"/>
    <s v="CP1MLDZ"/>
    <s v="PLATTAX"/>
    <n v="2.76"/>
    <s v="07/27/22"/>
    <s v="IPS "/>
    <s v="RALPH LAUREN CORPORATION"/>
    <s v="AN~RLCH_CN~FY23 LRL Spring Instyle_PR~WLRL_MB~WLRL_MH~M04_OB~AWA_AR~ZEN_MK~US_AD~SSCLICK"/>
    <s v=""/>
    <s v="N/A"/>
    <x v="196"/>
  </r>
  <r>
    <s v="O3695JR00622"/>
    <s v=""/>
    <s v="07/27/22"/>
    <x v="0"/>
    <s v="PLATFORM TAX"/>
    <d v="2022-06-01T00:00:00"/>
    <s v="O-3695J"/>
    <s v="RLCH"/>
    <s v="78254"/>
    <s v="CP1MLDZ"/>
    <s v="PLATTAX"/>
    <n v="1.46"/>
    <s v="07/27/22"/>
    <s v="IPS "/>
    <s v="RALPH LAUREN CORPORATION"/>
    <s v="AN~RLCH_CN~FY23 LRL Spring Instyle_PR~WLRL_MB~WLRL_MH~M04_OB~AWA_AR~ZEN_MK~US_AD~SSCLICK"/>
    <s v=""/>
    <s v="N/A"/>
    <x v="197"/>
  </r>
  <r>
    <s v="0722-5632"/>
    <s v=""/>
    <s v="07/31/22"/>
    <x v="0"/>
    <s v="INTEGRAL AD SCIENCE INC"/>
    <d v="2022-07-01T00:00:00"/>
    <s v="O-3695H"/>
    <s v="RLCH"/>
    <s v="78254"/>
    <s v="CP1MLDZ"/>
    <s v="INTEADSC"/>
    <n v="31.05"/>
    <s v="08/09/22"/>
    <s v="IPS "/>
    <s v="RALPH LAUREN CORPORATION"/>
    <s v="AN~RLCH_CN~FY23 LRL Spring Instyle_PR~WLRL_MB~WLRL_MH~M04_OB~AWA_AR~ZEN_MK~US_AD~SSCLICK"/>
    <s v=""/>
    <s v="N/A"/>
    <x v="198"/>
  </r>
  <r>
    <s v="510077343"/>
    <s v=""/>
    <s v="09/02/22"/>
    <x v="0"/>
    <s v="MEREDITH CORPORATION"/>
    <d v="2022-06-01T00:00:00"/>
    <s v="O-35XLG"/>
    <s v="RLCH"/>
    <s v="78254"/>
    <s v="CP1MLDZ"/>
    <s v="MERED"/>
    <n v="15169.97"/>
    <s v="09/06/22"/>
    <s v="IPS "/>
    <s v="RALPH LAUREN CORPORATION"/>
    <s v="AN~RLCH_CN~FY23 LRL Spring Instyle_PR~WLRL_MB~WLRL_MH~M04_OB~AWA_AR~ZEN_MK~US_AD~SSCLICK"/>
    <s v=""/>
    <s v="N/A"/>
    <x v="199"/>
  </r>
  <r>
    <s v="0075330-REVISED"/>
    <s v=""/>
    <s v="06/17/22"/>
    <x v="0"/>
    <s v="MEREDITH CORPORATION"/>
    <d v="2022-05-01T00:00:00"/>
    <s v="O-35XLG"/>
    <s v="RLCH"/>
    <s v="78254"/>
    <s v="CP1MLDZ"/>
    <s v="MERED"/>
    <n v="17470.23"/>
    <s v="09/07/22"/>
    <s v="CARLOS ANDRES BARQUERO R"/>
    <s v="RALPH LAUREN CORPORATION"/>
    <s v="AN~RLCH_CN~FY23 LRL Spring Instyle_PR~WLRL_MB~WLRL_MH~M04_OB~AWA_AR~ZEN_MK~US_AD~SSCLICK"/>
    <s v=""/>
    <s v="N/A"/>
    <x v="193"/>
  </r>
  <r>
    <s v="510078762"/>
    <s v=""/>
    <s v="10/06/22"/>
    <x v="0"/>
    <s v="MEREDITH CORPORATION"/>
    <d v="2022-08-01T00:00:00"/>
    <s v="O-35XLG"/>
    <s v="RLCH"/>
    <s v="78254"/>
    <s v="CP1MLDZ"/>
    <s v="MERED"/>
    <n v="124717.45"/>
    <s v="10/10/22"/>
    <s v="IPS "/>
    <s v="RALPH LAUREN CORPORATION"/>
    <s v="AN~RLCH_CN~FY23 LRL Spring Instyle_PR~WLRL_MB~WLRL_MH~M04_OB~AWA_AR~ZEN_MK~US_AD~SSCLICK"/>
    <s v=""/>
    <s v="N/A"/>
    <x v="200"/>
  </r>
  <r>
    <s v="510078763"/>
    <s v=""/>
    <s v="10/06/22"/>
    <x v="0"/>
    <s v="MEREDITH CORPORATION"/>
    <d v="2022-07-01T00:00:00"/>
    <s v="O-35XLG"/>
    <s v="RLCH"/>
    <s v="78254"/>
    <s v="CP1MLDZ"/>
    <s v="MERED"/>
    <n v="260409.74"/>
    <s v="10/10/22"/>
    <s v="IPS "/>
    <s v="RALPH LAUREN CORPORATION"/>
    <s v="AN~RLCH_CN~FY23 LRL Spring Instyle_PR~WLRL_MB~WLRL_MH~M04_OB~AWA_AR~ZEN_MK~US_AD~SSCLICK"/>
    <s v=""/>
    <s v="N/A"/>
    <x v="201"/>
  </r>
  <r>
    <s v="510079083"/>
    <s v=""/>
    <s v="10/14/22"/>
    <x v="0"/>
    <s v="MEREDITH CORPORATION"/>
    <d v="2022-09-01T00:00:00"/>
    <s v="O-35XLG"/>
    <s v="RLCH"/>
    <s v="78254"/>
    <s v="CP1MLDZ"/>
    <s v="MERED"/>
    <n v="30000"/>
    <s v="10/19/22"/>
    <s v="IPS "/>
    <s v="RALPH LAUREN CORPORATION"/>
    <s v="AN~RLCH_CN~FY23 LRL Spring Instyle_PR~WLRL_MB~WLRL_MH~M04_OB~AWA_AR~ZEN_MK~US_AD~SSCLICK"/>
    <s v=""/>
    <s v="N/A"/>
    <x v="202"/>
  </r>
  <r>
    <s v="0822-6318"/>
    <s v=""/>
    <s v="08/31/22"/>
    <x v="0"/>
    <s v="INTEGRAL AD SCIENCE INC"/>
    <d v="2022-08-01T00:00:00"/>
    <s v="O-3695H"/>
    <s v="RLCH"/>
    <s v="78254"/>
    <s v="CP1MLDZ"/>
    <s v="INTEADSC"/>
    <n v="12.15"/>
    <s v="10/20/22"/>
    <s v="IPS "/>
    <s v="RALPH LAUREN CORPORATION"/>
    <s v="AN~RLCH_CN~FY23 LRL Spring Instyle_PR~WLRL_MB~WLRL_MH~M04_OB~AWA_AR~ZEN_MK~US_AD~SSCLICK"/>
    <s v=""/>
    <s v="N/A"/>
    <x v="203"/>
  </r>
  <r>
    <s v="510080387"/>
    <s v=""/>
    <s v="11/11/22"/>
    <x v="0"/>
    <s v="MEREDITH CORPORATION"/>
    <d v="2022-10-01T00:00:00"/>
    <s v="O-35XLG"/>
    <s v="RLCH"/>
    <s v="78254"/>
    <s v="CP1MLDZ"/>
    <s v="MERED"/>
    <n v="50000"/>
    <s v="11/15/22"/>
    <s v="IPS "/>
    <s v="RALPH LAUREN CORPORATION"/>
    <s v="AN~RLCH_CN~FY23 LRL Spring Instyle_PR~WLRL_MB~WLRL_MH~M04_OB~AWA_AR~ZEN_MK~US_AD~SSCLICK"/>
    <s v=""/>
    <s v="N/A"/>
    <x v="204"/>
  </r>
  <r>
    <s v="ZZ000976327"/>
    <s v=""/>
    <s v="11/30/22"/>
    <x v="0"/>
    <s v="INTEGRAL AD SCIENCE INC"/>
    <d v="2022-09-01T00:00:00"/>
    <s v="O-3695H"/>
    <s v="RLCH"/>
    <s v="78254"/>
    <s v="CP1MLDZ"/>
    <s v="INTEADSC"/>
    <n v="0"/>
    <s v="11/30/22"/>
    <s v="GIOVANNI LAZZAROTTO"/>
    <s v="RALPH LAUREN CORPORATION"/>
    <s v="AN~RLCH_CN~FY23 LRL Spring Instyle_PR~WLRL_MB~WLRL_MH~M04_OB~AWA_AR~ZEN_MK~US_AD~SSCLICK"/>
    <s v=""/>
    <s v="Not cleared"/>
    <x v="205"/>
  </r>
  <r>
    <s v="0422-5105"/>
    <s v=""/>
    <s v="04/30/22"/>
    <x v="0"/>
    <s v="INTEGRAL AD SCIENCE INC"/>
    <d v="2022-04-01T00:00:00"/>
    <s v="O-34ZY9"/>
    <s v="RLCH"/>
    <s v="78214"/>
    <s v="CP1M3NH"/>
    <s v="INTEADSC"/>
    <n v="17.850000000000001"/>
    <s v="05/10/22"/>
    <s v="IPS "/>
    <s v="RALPH LAUREN CORPORATION"/>
    <s v="AN~RLCH_CN~FY23 LRL x Macys 2022_PR~WLRL_MB~LRL_MH~M04_OB~AWA_AR~ZEN_MK~US_AD~AS"/>
    <s v=""/>
    <s v="N/A"/>
    <x v="206"/>
  </r>
  <r>
    <s v="INV4887"/>
    <s v=""/>
    <s v="05/16/22"/>
    <x v="0"/>
    <s v="BUSTLE"/>
    <d v="2022-04-01T00:00:00"/>
    <s v="O-34ZYS"/>
    <s v="RLCH"/>
    <s v="78214"/>
    <s v="CP1M3NH"/>
    <s v="BUSTLE"/>
    <n v="86724.04"/>
    <s v="05/20/22"/>
    <s v="IPS "/>
    <s v="RALPH LAUREN CORPORATION"/>
    <s v="AN~RLCH_CN~FY23 LRL x Macys 2022_PR~WLRL_MB~LRL_MH~M04_OB~AWA_AR~ZEN_MK~US_AD~AS"/>
    <s v=""/>
    <s v="N/A"/>
    <x v="207"/>
  </r>
  <r>
    <s v="INV5057"/>
    <s v=""/>
    <s v="06/15/22"/>
    <x v="0"/>
    <s v="BUSTLE"/>
    <d v="2022-05-01T00:00:00"/>
    <s v="O-34ZYS"/>
    <s v="RLCH"/>
    <s v="78214"/>
    <s v="CP1M3NH"/>
    <s v="BUSTLE"/>
    <n v="163276.01999999999"/>
    <s v="06/20/22"/>
    <s v="IPS "/>
    <s v="RALPH LAUREN CORPORATION"/>
    <s v="AN~RLCH_CN~FY23 LRL x Macys 2022_PR~WLRL_MB~LRL_MH~M04_OB~AWA_AR~ZEN_MK~US_AD~AS"/>
    <s v=""/>
    <s v="N/A"/>
    <x v="208"/>
  </r>
  <r>
    <s v="O34ZYBR00422"/>
    <s v=""/>
    <s v="07/27/22"/>
    <x v="0"/>
    <s v="PLATFORM TAX"/>
    <d v="2022-04-01T00:00:00"/>
    <s v="O-34ZYB"/>
    <s v="RLCH"/>
    <s v="78214"/>
    <s v="CP1M3NH"/>
    <s v="PLATTAX"/>
    <n v="0.68"/>
    <s v="07/27/22"/>
    <s v="IPS "/>
    <s v="RALPH LAUREN CORPORATION"/>
    <s v="AN~RLCH_CN~FY23 LRL x Macys 2022_PR~WLRL_MB~LRL_MH~M04_OB~AWA_AR~ZEN_MK~US_AD~AS"/>
    <s v=""/>
    <s v="N/A"/>
    <x v="209"/>
  </r>
  <r>
    <s v="O34ZYBR00522"/>
    <s v=""/>
    <s v="07/27/22"/>
    <x v="0"/>
    <s v="PLATFORM TAX"/>
    <d v="2022-05-01T00:00:00"/>
    <s v="O-34ZYB"/>
    <s v="RLCH"/>
    <s v="78214"/>
    <s v="CP1M3NH"/>
    <s v="PLATTAX"/>
    <n v="0"/>
    <s v="07/27/22"/>
    <s v="IPS "/>
    <s v="RALPH LAUREN CORPORATION"/>
    <s v="AN~RLCH_CN~FY23 LRL x Macys 2022_PR~WLRL_MB~LRL_MH~M04_OB~AWA_AR~ZEN_MK~US_AD~AS"/>
    <s v=""/>
    <s v="N/A"/>
    <x v="210"/>
  </r>
  <r>
    <s v="ZZ000921952"/>
    <s v=""/>
    <s v="08/25/22"/>
    <x v="0"/>
    <s v="INTEGRAL AD SCIENCE INC"/>
    <d v="2022-05-01T00:00:00"/>
    <s v="O-34ZY9"/>
    <s v="RLCH"/>
    <s v="78214"/>
    <s v="CP1M3NH"/>
    <s v="INTEADSC"/>
    <n v="0"/>
    <s v="08/25/22"/>
    <s v="GIOVANNI LAZZAROTTO"/>
    <s v="RALPH LAUREN CORPORATION"/>
    <s v="AN~RLCH_CN~FY23 LRL x Macys 2022_PR~WLRL_MB~LRL_MH~M04_OB~AWA_AR~ZEN_MK~US_AD~AS"/>
    <s v=""/>
    <s v="N/A"/>
    <x v="211"/>
  </r>
  <r>
    <s v="17024"/>
    <s v=""/>
    <s v="05/11/22"/>
    <x v="0"/>
    <s v="GARDEN &amp; GUN MAGAZINE LLC"/>
    <d v="2022-05-01T00:00:00"/>
    <s v="O-38F1E"/>
    <s v="RLCH"/>
    <s v="78430"/>
    <s v="CP1NN3M"/>
    <s v="GARDENDG"/>
    <n v="145500"/>
    <s v="05/17/22"/>
    <s v="IPS "/>
    <s v="RALPH LAUREN CORPORATION"/>
    <s v="AN~RLCH_CN~FY23 Mens Dillards Spring_PR~POLO_MB~RLPOLO_MH~M06_OB~AWA_AR~ZEN_MK~US_AD~SSCLICK"/>
    <s v=""/>
    <s v="N/A"/>
    <x v="212"/>
  </r>
  <r>
    <s v="0522-5613"/>
    <s v=""/>
    <s v="05/31/22"/>
    <x v="0"/>
    <s v="INTEGRAL AD SCIENCE INC"/>
    <d v="2022-05-01T00:00:00"/>
    <s v="O-38L9Z"/>
    <s v="RLCH"/>
    <s v="78430"/>
    <s v="CP1NN3M"/>
    <s v="INTEADSC"/>
    <n v="131.85"/>
    <s v="06/14/22"/>
    <s v="IPS "/>
    <s v="RALPH LAUREN CORPORATION"/>
    <s v="AN~RLCH_CN~FY23 Mens Dillards Spring_PR~POLO_MB~RLPOLO_MH~M06_OB~AWA_AR~ZEN_MK~US_AD~SSCLICK"/>
    <s v=""/>
    <s v="N/A"/>
    <x v="213"/>
  </r>
  <r>
    <s v="17254"/>
    <s v=""/>
    <s v="06/14/22"/>
    <x v="0"/>
    <s v="GARDEN &amp; GUN MAGAZINE LLC"/>
    <d v="2022-06-01T00:00:00"/>
    <s v="O-38F1E"/>
    <s v="RLCH"/>
    <s v="78430"/>
    <s v="CP1NN3M"/>
    <s v="GARDENDG"/>
    <n v="157000"/>
    <s v="06/28/22"/>
    <s v="JEICOL CHAVEZ MARTINEZ"/>
    <s v="RALPH LAUREN CORPORATION"/>
    <s v="AN~RLCH_CN~FY23 Mens Dillards Spring_PR~POLO_MB~RLPOLO_MH~M06_OB~AWA_AR~ZEN_MK~US_AD~SSCLICK"/>
    <s v=""/>
    <s v="N/A"/>
    <x v="214"/>
  </r>
  <r>
    <s v="0622-3490"/>
    <s v=""/>
    <s v="06/30/22"/>
    <x v="0"/>
    <s v="INTEGRAL AD SCIENCE INC"/>
    <d v="2022-06-01T00:00:00"/>
    <s v="O-38L9Z"/>
    <s v="RLCH"/>
    <s v="78430"/>
    <s v="CP1NN3M"/>
    <s v="INTEADSC"/>
    <n v="331.42"/>
    <s v="07/14/22"/>
    <s v="IPS "/>
    <s v="RALPH LAUREN CORPORATION"/>
    <s v="AN~RLCH_CN~FY23 Mens Dillards Spring_PR~POLO_MB~RLPOLO_MH~M06_OB~AWA_AR~ZEN_MK~US_AD~SSCLICK"/>
    <s v=""/>
    <s v="N/A"/>
    <x v="215"/>
  </r>
  <r>
    <s v="O38LB0R00622"/>
    <s v=""/>
    <s v="07/27/22"/>
    <x v="0"/>
    <s v="PLATFORM TAX"/>
    <d v="2022-06-01T00:00:00"/>
    <s v="O-38LB0"/>
    <s v="RLCH"/>
    <s v="78430"/>
    <s v="CP1NN3M"/>
    <s v="PLATTAX"/>
    <n v="12.61"/>
    <s v="07/27/22"/>
    <s v="IPS "/>
    <s v="RALPH LAUREN CORPORATION"/>
    <s v="AN~RLCH_CN~FY23 Mens Dillards Spring_PR~POLO_MB~RLPOLO_MH~M06_OB~AWA_AR~ZEN_MK~US_AD~SSCLICK"/>
    <s v=""/>
    <s v="N/A"/>
    <x v="216"/>
  </r>
  <r>
    <s v="O38LB0R00522"/>
    <s v=""/>
    <s v="07/27/22"/>
    <x v="0"/>
    <s v="PLATFORM TAX"/>
    <d v="2022-05-01T00:00:00"/>
    <s v="O-38LB0"/>
    <s v="RLCH"/>
    <s v="78430"/>
    <s v="CP1NN3M"/>
    <s v="PLATTAX"/>
    <n v="5.0199999999999996"/>
    <s v="07/27/22"/>
    <s v="IPS "/>
    <s v="RALPH LAUREN CORPORATION"/>
    <s v="AN~RLCH_CN~FY23 Mens Dillards Spring_PR~POLO_MB~RLPOLO_MH~M06_OB~AWA_AR~ZEN_MK~US_AD~SSCLICK"/>
    <s v=""/>
    <s v="N/A"/>
    <x v="217"/>
  </r>
  <r>
    <s v="DG09-407968"/>
    <s v=""/>
    <s v="09/09/22"/>
    <x v="0"/>
    <s v="APEX DEALS"/>
    <d v="2022-05-01T00:00:00"/>
    <s v="O-38F1C"/>
    <s v="RLCH"/>
    <s v="78430"/>
    <s v="CP1NN3M"/>
    <s v="APXDEALS"/>
    <n v="30158.400000000001"/>
    <s v="09/16/22"/>
    <s v="IPS "/>
    <s v="RALPH LAUREN CORPORATION"/>
    <s v="AN~RLCH_CN~FY23 Mens Dillards Spring_PR~POLO_MB~RLPOLO_MH~M06_OB~AWA_AR~ZEN_MK~US_AD~SSCLICK"/>
    <s v=""/>
    <s v="N/A"/>
    <x v="218"/>
  </r>
  <r>
    <s v="DG09-407969"/>
    <s v=""/>
    <s v="09/09/22"/>
    <x v="0"/>
    <s v="APEX DEALS"/>
    <d v="2022-06-01T00:00:00"/>
    <s v="O-38F1C"/>
    <s v="RLCH"/>
    <s v="78430"/>
    <s v="CP1NN3M"/>
    <s v="APXDEALS"/>
    <n v="68646.7"/>
    <s v="09/16/22"/>
    <s v="IPS "/>
    <s v="RALPH LAUREN CORPORATION"/>
    <s v="AN~RLCH_CN~FY23 Mens Dillards Spring_PR~POLO_MB~RLPOLO_MH~M06_OB~AWA_AR~ZEN_MK~US_AD~SSCLICK"/>
    <s v=""/>
    <s v="N/A"/>
    <x v="219"/>
  </r>
  <r>
    <s v="ZZ000966698"/>
    <s v=""/>
    <s v="11/14/22"/>
    <x v="0"/>
    <s v="ADLUDIO INC"/>
    <d v="2022-10-01T00:00:00"/>
    <s v="O-3J9C1"/>
    <s v="RLCH"/>
    <s v="78907"/>
    <s v="CP1TGQB"/>
    <s v="ADLUDIOI"/>
    <n v="0"/>
    <s v="11/14/22"/>
    <s v="GIOVANNI LAZZAROTTO"/>
    <s v="RALPH LAUREN CORPORATION"/>
    <s v="AN~RLCH_CN~FY23 Pink Pony_ES~78907_PR~POLO_MB~RLPOLO_MH~M10_OB~AWA_AR~ZEN_MK~US_AD~SSCLICK"/>
    <s v=""/>
    <s v="N/A"/>
    <x v="220"/>
  </r>
  <r>
    <s v="ZZ000966703"/>
    <s v=""/>
    <s v="11/14/22"/>
    <x v="0"/>
    <s v="BUSTLE DIGITAL GROUP"/>
    <d v="2022-10-01T00:00:00"/>
    <s v="O-3J9C7"/>
    <s v="RLCH"/>
    <s v="78907"/>
    <s v="CP1TGQB"/>
    <s v="BUSTLEDG"/>
    <n v="0"/>
    <s v="11/14/22"/>
    <s v="GIOVANNI LAZZAROTTO"/>
    <s v="RALPH LAUREN CORPORATION"/>
    <s v="AN~RLCH_CN~FY23 Pink Pony_ES~78907_PR~POLO_MB~RLPOLO_MH~M10_OB~AWA_AR~ZEN_MK~US_AD~SSCLICK"/>
    <s v=""/>
    <s v="N/A"/>
    <x v="221"/>
  </r>
  <r>
    <s v="ZZ000966705"/>
    <s v=""/>
    <s v="11/14/22"/>
    <x v="0"/>
    <s v="CONDE NAST PUBLIC."/>
    <d v="2022-10-01T00:00:00"/>
    <s v="O-3J9CF"/>
    <s v="RLCH"/>
    <s v="78907"/>
    <s v="CP1TGQB"/>
    <s v="CNDNSTPB"/>
    <n v="0"/>
    <s v="11/14/22"/>
    <s v="GIOVANNI LAZZAROTTO"/>
    <s v="RALPH LAUREN CORPORATION"/>
    <s v="AN~RLCH_CN~FY23 Pink Pony_ES~78907_PR~POLO_MB~RLPOLO_MH~M10_OB~AWA_AR~ZEN_MK~US_AD~SSCLICK"/>
    <s v=""/>
    <s v="N/A"/>
    <x v="222"/>
  </r>
  <r>
    <s v="ZZ000966707"/>
    <s v=""/>
    <s v="11/14/22"/>
    <x v="0"/>
    <s v="GARDEN &amp; GUN MAGAZINE LLC"/>
    <d v="2022-10-01T00:00:00"/>
    <s v="O-3J9CW"/>
    <s v="RLCH"/>
    <s v="78907"/>
    <s v="CP1TGQB"/>
    <s v="GARDENDG"/>
    <n v="0"/>
    <s v="11/14/22"/>
    <s v="GIOVANNI LAZZAROTTO"/>
    <s v="RALPH LAUREN CORPORATION"/>
    <s v="AN~RLCH_CN~FY23 Pink Pony_ES~78907_PR~POLO_MB~RLPOLO_MH~M10_OB~AWA_AR~ZEN_MK~US_AD~SSCLICK"/>
    <s v=""/>
    <s v="N/A"/>
    <x v="223"/>
  </r>
  <r>
    <s v="ZZ000966709"/>
    <s v=""/>
    <s v="11/14/22"/>
    <x v="0"/>
    <s v="HEARST COMMUNICATION"/>
    <d v="2022-10-01T00:00:00"/>
    <s v="O-3J9E0"/>
    <s v="RLCH"/>
    <s v="78907"/>
    <s v="CP1TGQB"/>
    <s v="HRSTCMMN"/>
    <n v="0"/>
    <s v="11/14/22"/>
    <s v="GIOVANNI LAZZAROTTO"/>
    <s v="RALPH LAUREN CORPORATION"/>
    <s v="AN~RLCH_CN~FY23 Pink Pony_ES~78907_PR~POLO_MB~RLPOLO_MH~M10_OB~AWA_AR~ZEN_MK~US_AD~SSCLICK"/>
    <s v=""/>
    <s v="N/A"/>
    <x v="224"/>
  </r>
  <r>
    <s v="ZZ000966710"/>
    <s v=""/>
    <s v="11/14/22"/>
    <x v="0"/>
    <s v="HYPEBEAST"/>
    <d v="2022-10-01T00:00:00"/>
    <s v="O-3J9E5"/>
    <s v="RLCH"/>
    <s v="78907"/>
    <s v="CP1TGQB"/>
    <s v="HYPEBEAS"/>
    <n v="0"/>
    <s v="11/14/22"/>
    <s v="GIOVANNI LAZZAROTTO"/>
    <s v="RALPH LAUREN CORPORATION"/>
    <s v="AN~RLCH_CN~FY23 Pink Pony_ES~78907_PR~POLO_MB~RLPOLO_MH~M10_OB~AWA_AR~ZEN_MK~US_AD~SSCLICK"/>
    <s v=""/>
    <s v="N/A"/>
    <x v="225"/>
  </r>
  <r>
    <s v="ZZ000966716"/>
    <s v=""/>
    <s v="11/14/22"/>
    <x v="0"/>
    <s v="KARGO"/>
    <d v="2022-10-01T00:00:00"/>
    <s v="O-3J9EB"/>
    <s v="RLCH"/>
    <s v="78907"/>
    <s v="CP1TGQB"/>
    <s v="KARGO"/>
    <n v="0"/>
    <s v="11/14/22"/>
    <s v="GIOVANNI LAZZAROTTO"/>
    <s v="RALPH LAUREN CORPORATION"/>
    <s v="AN~RLCH_CN~FY23 Pink Pony_ES~78907_PR~POLO_MB~RLPOLO_MH~M10_OB~AWA_AR~ZEN_MK~US_AD~SSCLICK"/>
    <s v=""/>
    <s v="N/A"/>
    <x v="226"/>
  </r>
  <r>
    <s v="ZZ000966717"/>
    <s v=""/>
    <s v="11/14/22"/>
    <x v="0"/>
    <s v="MARTINI MEDIA NETWORK"/>
    <d v="2022-10-01T00:00:00"/>
    <s v="O-3J9EE"/>
    <s v="RLCH"/>
    <s v="78907"/>
    <s v="CP1TGQB"/>
    <s v="MRTNMDNT"/>
    <n v="0"/>
    <s v="11/14/22"/>
    <s v="GIOVANNI LAZZAROTTO"/>
    <s v="RALPH LAUREN CORPORATION"/>
    <s v="AN~RLCH_CN~FY23 Pink Pony_ES~78907_PR~POLO_MB~RLPOLO_MH~M10_OB~AWA_AR~ZEN_MK~US_AD~SSCLICK"/>
    <s v=""/>
    <s v="N/A"/>
    <x v="227"/>
  </r>
  <r>
    <s v="ZZ000966722"/>
    <s v=""/>
    <s v="11/14/22"/>
    <x v="0"/>
    <s v="SPOTIFY USA INC"/>
    <d v="2022-10-01T00:00:00"/>
    <s v="O-3J9EH"/>
    <s v="RLCH"/>
    <s v="78907"/>
    <s v="CP1TGQB"/>
    <s v="SPOTFYUS"/>
    <n v="0"/>
    <s v="11/14/22"/>
    <s v="GIOVANNI LAZZAROTTO"/>
    <s v="RALPH LAUREN CORPORATION"/>
    <s v="AN~RLCH_CN~FY23 Pink Pony_ES~78907_PR~POLO_MB~RLPOLO_MH~M10_OB~AWA_AR~ZEN_MK~US_AD~SSCLICK"/>
    <s v=""/>
    <s v="N/A"/>
    <x v="228"/>
  </r>
  <r>
    <s v="ZZ000966724"/>
    <s v=""/>
    <s v="11/14/22"/>
    <x v="0"/>
    <s v="TEADS INC"/>
    <d v="2022-10-01T00:00:00"/>
    <s v="O-3J9EM"/>
    <s v="RLCH"/>
    <s v="78907"/>
    <s v="CP1TGQB"/>
    <s v="TEADSINC"/>
    <n v="0"/>
    <s v="11/14/22"/>
    <s v="GIOVANNI LAZZAROTTO"/>
    <s v="RALPH LAUREN CORPORATION"/>
    <s v="AN~RLCH_CN~FY23 Pink Pony_ES~78907_PR~POLO_MB~RLPOLO_MH~M10_OB~AWA_AR~ZEN_MK~US_AD~SSCLICK"/>
    <s v=""/>
    <s v="N/A"/>
    <x v="229"/>
  </r>
  <r>
    <s v="ZZ000966725"/>
    <s v=""/>
    <s v="11/14/22"/>
    <x v="0"/>
    <s v="WHOWHATWEAR"/>
    <d v="2022-10-01T00:00:00"/>
    <s v="O-3J9F7"/>
    <s v="RLCH"/>
    <s v="78907"/>
    <s v="CP1TGQB"/>
    <s v="WHOWHAT"/>
    <n v="0"/>
    <s v="11/14/22"/>
    <s v="GIOVANNI LAZZAROTTO"/>
    <s v="RALPH LAUREN CORPORATION"/>
    <s v="AN~RLCH_CN~FY23 Pink Pony_ES~78907_PR~POLO_MB~RLPOLO_MH~M10_OB~AWA_AR~ZEN_MK~US_AD~SSCLICK"/>
    <s v=""/>
    <s v="N/A"/>
    <x v="230"/>
  </r>
  <r>
    <s v="ZZ000966729"/>
    <s v=""/>
    <s v="11/14/22"/>
    <x v="0"/>
    <s v="VICE MEDIA"/>
    <d v="2022-10-01T00:00:00"/>
    <s v="O-3J9EQ"/>
    <s v="RLCH"/>
    <s v="78907"/>
    <s v="CP1TGQB"/>
    <s v="ZVICELAM"/>
    <n v="0"/>
    <s v="11/14/22"/>
    <s v="GIOVANNI LAZZAROTTO"/>
    <s v="RALPH LAUREN CORPORATION"/>
    <s v="AN~RLCH_CN~FY23 Pink Pony_ES~78907_PR~POLO_MB~RLPOLO_MH~M10_OB~AWA_AR~ZEN_MK~US_AD~SSCLICK"/>
    <s v=""/>
    <s v="N/A"/>
    <x v="231"/>
  </r>
  <r>
    <s v="24847631"/>
    <s v=""/>
    <s v="08/02/22"/>
    <x v="0"/>
    <s v="META PLATFORMS INC"/>
    <d v="2022-07-01T00:00:00"/>
    <s v="O-3EWNC"/>
    <s v="RLCH"/>
    <s v="78717"/>
    <s v="CP1R1VP"/>
    <s v="FACEBOOK"/>
    <n v="29483.86"/>
    <s v="08/03/22"/>
    <s v="IPS "/>
    <s v="RALPH LAUREN CORPORATION"/>
    <s v="AN~RLCH_CN~FY23 Polo Back to School_ES~78717_PR~POLO_MB~RLPOLO_MH~M07_OB~AWA_AR~ZEN_MK~US_AD~SSCLICK"/>
    <s v=""/>
    <s v="N/A"/>
    <x v="232"/>
  </r>
  <r>
    <s v="0722-5635"/>
    <s v=""/>
    <s v="07/31/22"/>
    <x v="0"/>
    <s v="INTEGRAL AD SCIENCE INC"/>
    <d v="2022-07-01T00:00:00"/>
    <s v="O-3ERH1"/>
    <s v="RLCH"/>
    <s v="78717"/>
    <s v="CP1R1VP"/>
    <s v="INTEADSC"/>
    <n v="204.68"/>
    <s v="08/09/22"/>
    <s v="IPS "/>
    <s v="RALPH LAUREN CORPORATION"/>
    <s v="AN~RLCH_CN~FY23 Polo Back to School_ES~78717_PR~POLO_MB~RLPOLO_MH~M07_OB~AWA_AR~ZEN_MK~US_AD~SSCLICK"/>
    <s v=""/>
    <s v="N/A"/>
    <x v="233"/>
  </r>
  <r>
    <s v="510501"/>
    <s v=""/>
    <s v="08/02/22"/>
    <x v="0"/>
    <s v="SNAP INC"/>
    <d v="2022-07-01T00:00:00"/>
    <s v="O-3EWNE"/>
    <s v="RLCH"/>
    <s v="78717"/>
    <s v="CP1R1VP"/>
    <s v="SNAPDGTL"/>
    <n v="30076.38"/>
    <s v="08/24/22"/>
    <s v="JEAUSTIN ALBERTO TRUJIL"/>
    <s v="RALPH LAUREN CORPORATION"/>
    <s v="AN~RLCH_CN~FY23 Polo Back to School_ES~78717_PR~POLO_MB~RLPOLO_MH~M07_OB~AWA_AR~ZEN_MK~US_AD~SSCLICK"/>
    <s v=""/>
    <s v="N/A"/>
    <x v="234"/>
  </r>
  <r>
    <s v="ZZ000931839"/>
    <s v=""/>
    <s v="09/13/22"/>
    <x v="0"/>
    <s v="META PLATFORMS INC"/>
    <d v="2022-07-01T00:00:00"/>
    <s v="O-3EWNC"/>
    <s v="RLCH"/>
    <s v="78717"/>
    <s v="CP1R1VP"/>
    <s v="FACEBOOK"/>
    <n v="0"/>
    <s v="09/13/22"/>
    <s v="GIOVANNI LAZZAROTTO"/>
    <s v="RALPH LAUREN CORPORATION"/>
    <s v="AN~RLCH_CN~FY23 Polo Back to School_ES~78717_PR~POLO_MB~RLPOLO_MH~M07_OB~AWA_AR~ZEN_MK~US_AD~SSCLICK"/>
    <s v=""/>
    <s v="N/A"/>
    <x v="232"/>
  </r>
  <r>
    <s v="ZZ000932746"/>
    <s v=""/>
    <s v="09/14/22"/>
    <x v="0"/>
    <s v="BUSTLE"/>
    <d v="2022-07-01T00:00:00"/>
    <s v="O-3ERGL"/>
    <s v="RLCH"/>
    <s v="78717"/>
    <s v="CP1R1VP"/>
    <s v="BUSTLE"/>
    <n v="0"/>
    <s v="09/14/22"/>
    <s v="GIOVANNI LAZZAROTTO"/>
    <s v="RALPH LAUREN CORPORATION"/>
    <s v="AN~RLCH_CN~FY23 Polo Back to School_ES~78717_PR~POLO_MB~RLPOLO_MH~M07_OB~AWA_AR~ZEN_MK~US_AD~SSCLICK"/>
    <s v=""/>
    <s v="N/A"/>
    <x v="235"/>
  </r>
  <r>
    <s v="0822-6319"/>
    <s v=""/>
    <s v="08/31/22"/>
    <x v="0"/>
    <s v="INTEGRAL AD SCIENCE INC"/>
    <d v="2022-08-01T00:00:00"/>
    <s v="O-3ERH1"/>
    <s v="RLCH"/>
    <s v="78717"/>
    <s v="CP1R1VP"/>
    <s v="INTEADSC"/>
    <n v="436.63"/>
    <s v="09/15/22"/>
    <s v="IPS "/>
    <s v="RALPH LAUREN CORPORATION"/>
    <s v="AN~RLCH_CN~FY23 Polo Back to School_ES~78717_PR~POLO_MB~RLPOLO_MH~M07_OB~AWA_AR~ZEN_MK~US_AD~SSCLICK"/>
    <s v=""/>
    <s v="N/A"/>
    <x v="236"/>
  </r>
  <r>
    <s v="INV5585"/>
    <s v=""/>
    <s v="09/16/22"/>
    <x v="0"/>
    <s v="BUSTLE"/>
    <d v="2022-08-01T00:00:00"/>
    <s v="O-3ERGL"/>
    <s v="RLCH"/>
    <s v="78717"/>
    <s v="CP1R1VP"/>
    <s v="BUSTLE"/>
    <n v="48059.03"/>
    <s v="09/20/22"/>
    <s v="IPS "/>
    <s v="RALPH LAUREN CORPORATION"/>
    <s v="AN~RLCH_CN~FY23 Polo Back to School_ES~78717_PR~POLO_MB~RLPOLO_MH~M07_OB~AWA_AR~ZEN_MK~US_AD~SSCLICK"/>
    <s v=""/>
    <s v="N/A"/>
    <x v="237"/>
  </r>
  <r>
    <s v="SINVUSA6208"/>
    <s v=""/>
    <s v="09/29/22"/>
    <x v="0"/>
    <s v="OGURY"/>
    <d v="2022-07-01T00:00:00"/>
    <s v="O-3ERG5"/>
    <s v="RLCH"/>
    <s v="78717"/>
    <s v="CP1R1VP"/>
    <s v="OGURIMIM"/>
    <n v="22838.44"/>
    <s v="09/30/22"/>
    <s v="NICKOL CAMBRONERO GUILLE"/>
    <s v="RALPH LAUREN CORPORATION"/>
    <s v="AN~RLCH_CN~FY23 Polo Back to School_ES~78717_PR~POLO_MB~RLPOLO_MH~M07_OB~AWA_AR~ZEN_MK~US_AD~SSCLICK"/>
    <s v=""/>
    <s v="N/A"/>
    <x v="238"/>
  </r>
  <r>
    <s v="SINVUSA6053+CM"/>
    <s v="CRNUSA308;SINVUSA6053"/>
    <s v="08/15/22"/>
    <x v="0"/>
    <s v="OGURY"/>
    <d v="2022-07-01T00:00:00"/>
    <s v="O-3ERG5"/>
    <s v="RLCH"/>
    <s v="78717"/>
    <s v="CP1R1VP"/>
    <s v="OGURIMIM"/>
    <n v="0"/>
    <s v="09/30/22"/>
    <s v="NICKOL CAMBRONERO GUILLE"/>
    <s v="RALPH LAUREN CORPORATION"/>
    <s v="AN~RLCH_CN~FY23 Polo Back to School_ES~78717_PR~POLO_MB~RLPOLO_MH~M07_OB~AWA_AR~ZEN_MK~US_AD~SSCLICK"/>
    <s v=""/>
    <s v="N/A"/>
    <x v="238"/>
  </r>
  <r>
    <s v="SINVUSA6210"/>
    <s v=""/>
    <s v="09/29/22"/>
    <x v="0"/>
    <s v="OGURY"/>
    <d v="2022-08-01T00:00:00"/>
    <s v="O-3ERG5"/>
    <s v="RLCH"/>
    <s v="78717"/>
    <s v="CP1R1VP"/>
    <s v="OGURIMIM"/>
    <n v="26687.24"/>
    <s v="10/03/22"/>
    <s v="IPS "/>
    <s v="RALPH LAUREN CORPORATION"/>
    <s v="AN~RLCH_CN~FY23 Polo Back to School_ES~78717_PR~POLO_MB~RLPOLO_MH~M07_OB~AWA_AR~ZEN_MK~US_AD~SSCLICK"/>
    <s v=""/>
    <s v="N/A"/>
    <x v="239"/>
  </r>
  <r>
    <s v="ZZ000952738"/>
    <s v=""/>
    <s v="10/19/22"/>
    <x v="0"/>
    <s v="INTEGRAL AD SCIENCE"/>
    <d v="2022-11-01T00:00:00"/>
    <s v="O-3LFLG"/>
    <s v="RLCH"/>
    <s v="79082"/>
    <s v="CP1VNPW"/>
    <s v="INTEADSI"/>
    <n v="0"/>
    <s v="10/19/22"/>
    <s v="GIOVANNI LAZZAROTTO"/>
    <s v="RALPH LAUREN CORPORATION"/>
    <s v="AN~RLCH_CN~FY23 Polo Holiday Custom/Brand_ES~79082_PR~POLO_MB~RLPOLO_MH~M11_OB~AWA_AR~ZEN_MK~US_AD~AS"/>
    <s v=""/>
    <s v="N/A"/>
    <x v="240"/>
  </r>
  <r>
    <s v="HBHK-INV-6152-1"/>
    <s v=""/>
    <s v="11/30/22"/>
    <x v="4"/>
    <s v="HYPEBEAST"/>
    <d v="2022-11-01T00:00:00"/>
    <s v="O-3MHQ8"/>
    <s v="RLCH"/>
    <s v="79082"/>
    <s v="CP1VNPW"/>
    <s v="HYPEBEAS"/>
    <n v="63075.39"/>
    <s v="12/05/22"/>
    <s v="IPS "/>
    <s v="RALPH LAUREN CORPORATION"/>
    <s v="AN~RLCH_CN~FY23 Polo Holiday Custom/Brand_ES~79082_PR~POLO_MB~RLPOLO_MH~M11_OB~AWA_AR~ZEN_MK~US_AD~AS"/>
    <s v=""/>
    <s v="Not cleared"/>
    <x v="241"/>
  </r>
  <r>
    <s v="120109567"/>
    <s v=""/>
    <s v="09/01/22"/>
    <x v="0"/>
    <s v="PINTEREST INC"/>
    <d v="2022-08-01T00:00:00"/>
    <s v="O-3GMW7"/>
    <s v="RLCH"/>
    <s v="78783"/>
    <s v="CP1S8M5"/>
    <s v="PINTERST"/>
    <n v="10095.92"/>
    <s v="09/06/22"/>
    <s v="IPS "/>
    <s v="RALPH LAUREN CORPORATION"/>
    <s v="AN~RLCH_CN~FY23 Polo ID_ES~78783_PR~POLO_MB~RLPOLO_MH~M08_OB~AWA_AR~ZEN_MK~US_AD~SSCLICK"/>
    <s v=""/>
    <s v="N/A"/>
    <x v="242"/>
  </r>
  <r>
    <s v="0822-6321"/>
    <s v=""/>
    <s v="08/31/22"/>
    <x v="0"/>
    <s v="INTEGRAL AD SCIENCE"/>
    <d v="2022-08-01T00:00:00"/>
    <s v="O-3GCN4"/>
    <s v="RLCH"/>
    <s v="78783"/>
    <s v="CP1S8M5"/>
    <s v="INTEADSI"/>
    <n v="679.14"/>
    <s v="09/15/22"/>
    <s v="IPS "/>
    <s v="RALPH LAUREN CORPORATION"/>
    <s v="AN~RLCH_CN~FY23 Polo ID_ES~78783_PR~POLO_MB~RLPOLO_MH~M08_OB~AWA_AR~ZEN_MK~US_AD~SSCLICK"/>
    <s v=""/>
    <s v="N/A"/>
    <x v="243"/>
  </r>
  <r>
    <s v="MUUS20220788268"/>
    <s v=""/>
    <s v="09/02/22"/>
    <x v="0"/>
    <s v="TIKTOK INC"/>
    <d v="2022-08-01T00:00:00"/>
    <s v="O-3GMW9"/>
    <s v="RLCH"/>
    <s v="78783"/>
    <s v="CP1S8M5"/>
    <s v="TIKTOKIN"/>
    <n v="3262.54"/>
    <s v="09/19/22"/>
    <s v="ANDREA MONTOYA"/>
    <s v="RALPH LAUREN CORPORATION"/>
    <s v="AN~RLCH_CN~FY23 Polo ID_ES~78783_PR~POLO_MB~RLPOLO_MH~M08_OB~AWA_AR~ZEN_MK~US_AD~SSCLICK"/>
    <s v=""/>
    <s v="N/A"/>
    <x v="244"/>
  </r>
  <r>
    <s v="MUUS20220818850"/>
    <s v=""/>
    <s v="09/09/22"/>
    <x v="0"/>
    <s v="TIKTOK INC"/>
    <d v="2022-08-01T00:00:00"/>
    <s v="O-3GMW9"/>
    <s v="RLCH"/>
    <s v="78783"/>
    <s v="CP1S8M5"/>
    <s v="TIKTOKIN"/>
    <n v="14002.71"/>
    <s v="09/19/22"/>
    <s v="ANDREA MONTOYA"/>
    <s v="RALPH LAUREN CORPORATION"/>
    <s v="AN~RLCH_CN~FY23 Polo ID_ES~78783_PR~POLO_MB~RLPOLO_MH~M08_OB~AWA_AR~ZEN_MK~US_AD~SSCLICK"/>
    <s v=""/>
    <s v="N/A"/>
    <x v="244"/>
  </r>
  <r>
    <s v="INV-VME002168"/>
    <s v=""/>
    <s v="09/13/22"/>
    <x v="4"/>
    <s v="VOX MEDIA"/>
    <d v="2022-08-01T00:00:00"/>
    <s v="O-3GCHE"/>
    <s v="RLCH"/>
    <s v="78783"/>
    <s v="CP1S8M5"/>
    <s v="VOXMEDIA"/>
    <n v="16333.37"/>
    <s v="09/20/22"/>
    <s v="IPS "/>
    <s v="RALPH LAUREN CORPORATION"/>
    <s v="AN~RLCH_CN~FY23 Polo ID_ES~78783_PR~POLO_MB~RLPOLO_MH~M08_OB~AWA_AR~ZEN_MK~US_AD~SSCLICK"/>
    <s v=""/>
    <s v="N/A"/>
    <x v="245"/>
  </r>
  <r>
    <s v="120112079"/>
    <s v=""/>
    <s v="10/03/22"/>
    <x v="0"/>
    <s v="PINTEREST INC"/>
    <d v="2022-09-01T00:00:00"/>
    <s v="O-3GMW7"/>
    <s v="RLCH"/>
    <s v="78783"/>
    <s v="CP1S8M5"/>
    <s v="PINTERST"/>
    <n v="41020.129999999997"/>
    <s v="10/06/22"/>
    <s v="IPS "/>
    <s v="RALPH LAUREN CORPORATION"/>
    <s v="AN~RLCH_CN~FY23 Polo ID_ES~78783_PR~POLO_MB~RLPOLO_MH~M08_OB~AWA_AR~ZEN_MK~US_AD~SSCLICK"/>
    <s v=""/>
    <s v="N/A"/>
    <x v="246"/>
  </r>
  <r>
    <s v="0922-6574"/>
    <s v=""/>
    <s v="09/30/22"/>
    <x v="0"/>
    <s v="INTEGRAL AD SCIENCE"/>
    <d v="2022-09-01T00:00:00"/>
    <s v="O-3GCN4"/>
    <s v="RLCH"/>
    <s v="78783"/>
    <s v="CP1S8M5"/>
    <s v="INTEADSI"/>
    <n v="1937.6"/>
    <s v="10/11/22"/>
    <s v="IPS "/>
    <s v="RALPH LAUREN CORPORATION"/>
    <s v="AN~RLCH_CN~FY23 Polo ID_ES~78783_PR~POLO_MB~RLPOLO_MH~M08_OB~AWA_AR~ZEN_MK~US_AD~SSCLICK"/>
    <s v=""/>
    <s v="N/A"/>
    <x v="247"/>
  </r>
  <r>
    <s v="INV5725"/>
    <s v=""/>
    <s v="10/12/22"/>
    <x v="4"/>
    <s v="BUSTLE"/>
    <d v="2022-09-01T00:00:00"/>
    <s v="O-3GCHH"/>
    <s v="RLCH"/>
    <s v="78783"/>
    <s v="CP1S8M5"/>
    <s v="BUSTLE"/>
    <n v="34474.800000000003"/>
    <s v="10/19/22"/>
    <s v="IPS "/>
    <s v="RALPH LAUREN CORPORATION"/>
    <s v="AN~RLCH_CN~FY23 Polo ID_ES~78783_PR~POLO_MB~RLPOLO_MH~M08_OB~AWA_AR~ZEN_MK~US_AD~SSCLICK"/>
    <s v=""/>
    <s v="N/A"/>
    <x v="248"/>
  </r>
  <r>
    <s v="INV-VME002953"/>
    <s v=""/>
    <s v="09/01/22"/>
    <x v="4"/>
    <s v="VOX MEDIA"/>
    <d v="2022-08-01T00:00:00"/>
    <s v="O-3GCHE"/>
    <s v="RLCH"/>
    <s v="78783"/>
    <s v="CP1S8M5"/>
    <s v="VOXMEDIA"/>
    <n v="15806.09"/>
    <s v="10/20/22"/>
    <s v="IPS "/>
    <s v="RALPH LAUREN CORPORATION"/>
    <s v="AN~RLCH_CN~FY23 Polo ID_ES~78783_PR~POLO_MB~RLPOLO_MH~M08_OB~AWA_AR~ZEN_MK~US_AD~SSCLICK"/>
    <s v=""/>
    <s v="N/A"/>
    <x v="245"/>
  </r>
  <r>
    <s v="S-INV+0103475"/>
    <s v=""/>
    <s v="09/30/22"/>
    <x v="0"/>
    <s v="EBONY.COM"/>
    <d v="2022-09-01T00:00:00"/>
    <s v="O-3HSX1"/>
    <s v="RLCH"/>
    <s v="78783"/>
    <s v="CP1S8M5"/>
    <s v="EBONYCOM"/>
    <n v="144464.75"/>
    <s v="10/21/22"/>
    <s v="IPS "/>
    <s v="RALPH LAUREN CORPORATION"/>
    <s v="AN~RLCH_CN~FY23 Polo ID_ES~78783_PR~POLO_MB~RLPOLO_MH~M08_OB~AWA_AR~ZEN_MK~US_AD~SSCLICK"/>
    <s v=""/>
    <s v="N/A"/>
    <x v="249"/>
  </r>
  <r>
    <s v="535019"/>
    <s v=""/>
    <s v="10/02/22"/>
    <x v="0"/>
    <s v="SNAP INC"/>
    <d v="2022-09-01T00:00:00"/>
    <s v="O-3GMW8"/>
    <s v="RLCH"/>
    <s v="78783"/>
    <s v="CP1S8M5"/>
    <s v="SNAPDGTL"/>
    <n v="39179.43"/>
    <s v="10/24/22"/>
    <s v="NICKOL CAMBRONERO GUILLE"/>
    <s v="RALPH LAUREN CORPORATION"/>
    <s v="AN~RLCH_CN~FY23 Polo ID_ES~78783_PR~POLO_MB~RLPOLO_MH~M08_OB~AWA_AR~ZEN_MK~US_AD~SSCLICK"/>
    <s v=""/>
    <s v="N/A"/>
    <x v="250"/>
  </r>
  <r>
    <s v="MUUS20220955694"/>
    <s v=""/>
    <s v="10/11/22"/>
    <x v="0"/>
    <s v="TIKTOK INC"/>
    <d v="2022-09-01T00:00:00"/>
    <s v="O-3GMW9"/>
    <s v="RLCH"/>
    <s v="78783"/>
    <s v="CP1S8M5"/>
    <s v="TIKTOKIN"/>
    <n v="45699.59"/>
    <s v="10/24/22"/>
    <s v="RICARDO BRICENO"/>
    <s v="RALPH LAUREN CORPORATION"/>
    <s v="AN~RLCH_CN~FY23 Polo ID_ES~78783_PR~POLO_MB~RLPOLO_MH~M08_OB~AWA_AR~ZEN_MK~US_AD~SSCLICK"/>
    <s v=""/>
    <s v="N/A"/>
    <x v="35"/>
  </r>
  <r>
    <s v="INV-VME003130"/>
    <s v=""/>
    <s v="10/01/22"/>
    <x v="4"/>
    <s v="VOX MEDIA"/>
    <d v="2022-09-01T00:00:00"/>
    <s v="O-3GCHE"/>
    <s v="RLCH"/>
    <s v="78783"/>
    <s v="CP1S8M5"/>
    <s v="VOXMEDIA"/>
    <n v="92676.73"/>
    <s v="10/31/22"/>
    <s v="IPS "/>
    <s v="RALPH LAUREN CORPORATION"/>
    <s v="AN~RLCH_CN~FY23 Polo ID_ES~78783_PR~POLO_MB~RLPOLO_MH~M08_OB~AWA_AR~ZEN_MK~US_AD~SSCLICK"/>
    <s v=""/>
    <s v="N/A"/>
    <x v="251"/>
  </r>
  <r>
    <s v="ZZ000959140"/>
    <s v=""/>
    <s v="10/31/22"/>
    <x v="0"/>
    <s v="HEARST COMMUNICATION"/>
    <d v="2022-09-01T00:00:00"/>
    <s v="O-3HSX2"/>
    <s v="RLCH"/>
    <s v="78783"/>
    <s v="CP1S8M5"/>
    <s v="HRSTCMMN"/>
    <n v="0"/>
    <s v="10/31/22"/>
    <s v="GIOVANNI LAZZAROTTO"/>
    <s v="RALPH LAUREN CORPORATION"/>
    <s v="AN~RLCH_CN~FY23 Polo ID_ES~78783_PR~POLO_MB~RLPOLO_MH~M08_OB~AWA_AR~ZEN_MK~US_AD~SSCLICK"/>
    <s v=""/>
    <s v="N/A"/>
    <x v="252"/>
  </r>
  <r>
    <s v="120114645"/>
    <s v=""/>
    <s v="11/03/22"/>
    <x v="0"/>
    <s v="PINTEREST INC"/>
    <d v="2022-10-01T00:00:00"/>
    <s v="O-3GMW7"/>
    <s v="RLCH"/>
    <s v="78783"/>
    <s v="CP1S8M5"/>
    <s v="PINTERST"/>
    <n v="48217.83"/>
    <s v="11/07/22"/>
    <s v="IPS "/>
    <s v="RALPH LAUREN CORPORATION"/>
    <s v="AN~RLCH_CN~FY23 Polo ID_ES~78783_PR~POLO_MB~RLPOLO_MH~M08_OB~AWA_AR~ZEN_MK~US_AD~SSCLICK"/>
    <s v=""/>
    <s v="N/A"/>
    <x v="253"/>
  </r>
  <r>
    <s v="1022-4997"/>
    <s v=""/>
    <s v="10/31/22"/>
    <x v="3"/>
    <s v="INTEGRAL AD SCIENCE"/>
    <d v="2022-10-01T00:00:00"/>
    <s v="O-3GCN4"/>
    <s v="RLCH"/>
    <s v="78783"/>
    <s v="CP1S8M5"/>
    <s v="INTEADSI"/>
    <n v="1244.74"/>
    <s v="11/10/22"/>
    <s v="IPS "/>
    <s v="RALPH LAUREN CORPORATION"/>
    <s v="AN~RLCH_CN~FY23 Polo ID_ES~78783_PR~POLO_MB~RLPOLO_MH~M08_OB~AWA_AR~ZEN_MK~US_AD~SSCLICK"/>
    <s v=""/>
    <s v="N/A"/>
    <x v="254"/>
  </r>
  <r>
    <s v="1022-4993"/>
    <s v=""/>
    <s v="10/31/22"/>
    <x v="3"/>
    <s v="INTEGRAL AD SCIENCE"/>
    <d v="2022-09-01T00:00:00"/>
    <s v="O-3GCN4"/>
    <s v="RLCH"/>
    <s v="78783"/>
    <s v="CP1S8M5"/>
    <s v="INTEADSI"/>
    <n v="28.71"/>
    <s v="11/11/22"/>
    <s v="FABIOLA CASCANTE"/>
    <s v="RALPH LAUREN CORPORATION"/>
    <s v="AN~RLCH_CN~FY23 Polo ID_ES~78783_PR~POLO_MB~RLPOLO_MH~M08_OB~AWA_AR~ZEN_MK~US_AD~SSCLICK"/>
    <s v=""/>
    <s v="N/A"/>
    <x v="247"/>
  </r>
  <r>
    <s v="INV5976"/>
    <s v=""/>
    <s v="11/09/22"/>
    <x v="4"/>
    <s v="BUSTLE"/>
    <d v="2022-10-01T00:00:00"/>
    <s v="O-3GCHH"/>
    <s v="RLCH"/>
    <s v="78783"/>
    <s v="CP1S8M5"/>
    <s v="BUSTLE"/>
    <n v="63145.7"/>
    <s v="11/16/22"/>
    <s v="IPS "/>
    <s v="RALPH LAUREN CORPORATION"/>
    <s v="AN~RLCH_CN~FY23 Polo ID_ES~78783_PR~POLO_MB~RLPOLO_MH~M08_OB~AWA_AR~ZEN_MK~US_AD~SSCLICK"/>
    <s v=""/>
    <s v="N/A"/>
    <x v="255"/>
  </r>
  <r>
    <s v="INV5609"/>
    <s v=""/>
    <s v="09/19/22"/>
    <x v="4"/>
    <s v="BUSTLE"/>
    <d v="2022-08-01T00:00:00"/>
    <s v="O-3GCHH"/>
    <s v="RLCH"/>
    <s v="78783"/>
    <s v="CP1S8M5"/>
    <s v="BUSTLE"/>
    <n v="2379.5"/>
    <s v="11/21/22"/>
    <s v="IPS "/>
    <s v="RALPH LAUREN CORPORATION"/>
    <s v="AN~RLCH_CN~FY23 Polo ID_ES~78783_PR~POLO_MB~RLPOLO_MH~M08_OB~AWA_AR~ZEN_MK~US_AD~SSCLICK"/>
    <s v=""/>
    <s v="Not cleared"/>
    <x v="256"/>
  </r>
  <r>
    <s v="S-INV+0103528"/>
    <s v=""/>
    <s v="10/31/22"/>
    <x v="0"/>
    <s v="EBONY.COM"/>
    <d v="2022-10-01T00:00:00"/>
    <s v="O-3HSX1"/>
    <s v="RLCH"/>
    <s v="78783"/>
    <s v="CP1S8M5"/>
    <s v="EBONYCOM"/>
    <n v="122675.65"/>
    <s v="11/24/22"/>
    <s v="IPS "/>
    <s v="RALPH LAUREN CORPORATION"/>
    <s v="AN~RLCH_CN~FY23 Polo ID_ES~78783_PR~POLO_MB~RLPOLO_MH~M08_OB~AWA_AR~ZEN_MK~US_AD~SSCLICK"/>
    <s v=""/>
    <s v="Not cleared"/>
    <x v="257"/>
  </r>
  <r>
    <s v="INV-VME003903"/>
    <s v=""/>
    <s v="11/01/22"/>
    <x v="4"/>
    <s v="VOX MEDIA"/>
    <d v="2022-10-01T00:00:00"/>
    <s v="O-3GCHE"/>
    <s v="RLCH"/>
    <s v="78783"/>
    <s v="CP1S8M5"/>
    <s v="VOXMEDIA"/>
    <n v="41590.050000000003"/>
    <s v="12/06/22"/>
    <s v="IPS "/>
    <s v="RALPH LAUREN CORPORATION"/>
    <s v="AN~RLCH_CN~FY23 Polo ID_ES~78783_PR~POLO_MB~RLPOLO_MH~M08_OB~AWA_AR~ZEN_MK~US_AD~SSCLICK"/>
    <s v=""/>
    <s v="Not cleared"/>
    <x v="258"/>
  </r>
  <r>
    <s v="0922-6578"/>
    <s v=""/>
    <s v="09/30/22"/>
    <x v="0"/>
    <s v="INTEGRAL AD SCIENCE INC"/>
    <d v="2022-09-01T00:00:00"/>
    <s v="O-3JXH4"/>
    <s v="RLCH"/>
    <s v="78965"/>
    <s v="CP1TTMR"/>
    <s v="INTEADSC"/>
    <n v="8.8800000000000008"/>
    <s v="10/11/22"/>
    <s v="IPS "/>
    <s v="RALPH LAUREN CORPORATION"/>
    <s v="AN~RLCH_CN~FY23 Polo Mens Originals Campaign_PR~POLO_MB~RLPOLO_MH~M09_OB~AWA_AR~ZEN_MK~US_AD~SSCLICK"/>
    <s v=""/>
    <s v="N/A"/>
    <x v="259"/>
  </r>
  <r>
    <s v="1022-5000"/>
    <s v=""/>
    <s v="10/31/22"/>
    <x v="0"/>
    <s v="INTEGRAL AD SCIENCE INC"/>
    <d v="2022-10-01T00:00:00"/>
    <s v="O-3JXH4"/>
    <s v="RLCH"/>
    <s v="78965"/>
    <s v="CP1TTMR"/>
    <s v="INTEADSC"/>
    <n v="37.56"/>
    <s v="11/10/22"/>
    <s v="IPS "/>
    <s v="RALPH LAUREN CORPORATION"/>
    <s v="AN~RLCH_CN~FY23 Polo Mens Originals Campaign_PR~POLO_MB~RLPOLO_MH~M09_OB~AWA_AR~ZEN_MK~US_AD~SSCLICK"/>
    <s v=""/>
    <s v="N/A"/>
    <x v="260"/>
  </r>
  <r>
    <s v="5064729"/>
    <s v=""/>
    <s v="11/09/22"/>
    <x v="0"/>
    <s v="CONDE NAST PUBLIC."/>
    <d v="2022-09-01T00:00:00"/>
    <s v="O-3JX31"/>
    <s v="RLCH"/>
    <s v="78965"/>
    <s v="CP1TTMR"/>
    <s v="CNDNSTPB"/>
    <n v="6349.77"/>
    <s v="11/16/22"/>
    <s v="IPS "/>
    <s v="RALPH LAUREN CORPORATION"/>
    <s v="AN~RLCH_CN~FY23 Polo Mens Originals Campaign_PR~POLO_MB~RLPOLO_MH~M09_OB~AWA_AR~ZEN_MK~US_AD~SSCLICK"/>
    <s v=""/>
    <s v="N/A"/>
    <x v="261"/>
  </r>
  <r>
    <s v="5065012"/>
    <s v=""/>
    <s v="11/14/22"/>
    <x v="0"/>
    <s v="CONDE NAST PUBLIC."/>
    <d v="2022-10-01T00:00:00"/>
    <s v="O-3JX31"/>
    <s v="RLCH"/>
    <s v="78965"/>
    <s v="CP1TTMR"/>
    <s v="CNDNSTPB"/>
    <n v="51473.38"/>
    <s v="11/16/22"/>
    <s v="IPS "/>
    <s v="RALPH LAUREN CORPORATION"/>
    <s v="AN~RLCH_CN~FY23 Polo Mens Originals Campaign_PR~POLO_MB~RLPOLO_MH~M09_OB~AWA_AR~ZEN_MK~US_AD~SSCLICK"/>
    <s v=""/>
    <s v="N/A"/>
    <x v="262"/>
  </r>
  <r>
    <s v="0422-5106"/>
    <s v=""/>
    <s v="04/30/22"/>
    <x v="0"/>
    <s v="INTEGRAL AD SCIENCE INC"/>
    <d v="2022-04-01T00:00:00"/>
    <s v="O-37P0C"/>
    <s v="RLCH"/>
    <s v="78370"/>
    <s v="CP1N2KR"/>
    <s v="INTEADSC"/>
    <n v="450.81"/>
    <s v="05/10/22"/>
    <s v="IPS "/>
    <s v="RALPH LAUREN CORPORATION"/>
    <s v="AN~RLCH_CN~FY23 Polo Shirt Spring_PR~POLO_MB~RLPOLO_MH~M04_OB~AWA_AR~ZEN_MK~US_AD~AS"/>
    <s v=""/>
    <s v="N/A"/>
    <x v="263"/>
  </r>
  <r>
    <s v="MUUS20220338034"/>
    <s v=""/>
    <s v="05/02/22"/>
    <x v="0"/>
    <s v="TIKTOK INC"/>
    <d v="2022-04-01T00:00:00"/>
    <s v="O-37WZB"/>
    <s v="RLCH"/>
    <s v="78370"/>
    <s v="CP1N2KR"/>
    <s v="TIKTOKIN"/>
    <n v="8110"/>
    <s v="05/20/22"/>
    <s v="IPS "/>
    <s v="RALPH LAUREN CORPORATION"/>
    <s v="AN~RLCH_CN~FY23 Polo Shirt Spring_PR~POLO_MB~RLPOLO_MH~M04_OB~AWA_AR~ZEN_MK~US_AD~AS"/>
    <s v=""/>
    <s v="N/A"/>
    <x v="264"/>
  </r>
  <r>
    <s v="475213"/>
    <s v=""/>
    <s v="05/02/22"/>
    <x v="0"/>
    <s v="SNAP INC"/>
    <d v="2022-04-01T00:00:00"/>
    <s v="O-37WZ9"/>
    <s v="RLCH"/>
    <s v="78370"/>
    <s v="CP1N2KR"/>
    <s v="SNAPDGTL"/>
    <n v="6826.17"/>
    <s v="05/20/22"/>
    <s v="IPS "/>
    <s v="RALPH LAUREN CORPORATION"/>
    <s v="AN~RLCH_CN~FY23 Polo Shirt Spring_PR~POLO_MB~RLPOLO_MH~M04_OB~AWA_AR~ZEN_MK~US_AD~AS"/>
    <s v=""/>
    <s v="N/A"/>
    <x v="265"/>
  </r>
  <r>
    <s v="ZZ000874544"/>
    <s v=""/>
    <s v="05/23/22"/>
    <x v="0"/>
    <s v="NEW YORK TIMES THE"/>
    <d v="2022-04-01T00:00:00"/>
    <s v="O-37NS4"/>
    <s v="RLCH"/>
    <s v="78370"/>
    <s v="CP1N2KR"/>
    <s v="NWYRKTMS"/>
    <n v="0"/>
    <s v="05/23/22"/>
    <s v="DAVID   MONTES"/>
    <s v="RALPH LAUREN CORPORATION"/>
    <s v="AN~RLCH_CN~FY23 Polo Shirt Spring_PR~POLO_MB~RLPOLO_MH~M04_OB~AWA_AR~ZEN_MK~US_AD~AS"/>
    <s v=""/>
    <s v="N/A"/>
    <x v="266"/>
  </r>
  <r>
    <s v="ZZ000874549"/>
    <s v=""/>
    <s v="05/23/22"/>
    <x v="0"/>
    <s v="WETRANSFER"/>
    <d v="2022-04-01T00:00:00"/>
    <s v="O-37P0B"/>
    <s v="RLCH"/>
    <s v="78370"/>
    <s v="CP1N2KR"/>
    <s v="WETRANSF"/>
    <n v="0"/>
    <s v="05/23/22"/>
    <s v="DAVID   MONTES"/>
    <s v="RALPH LAUREN CORPORATION"/>
    <s v="AN~RLCH_CN~FY23 Polo Shirt Spring_PR~POLO_MB~RLPOLO_MH~M04_OB~AWA_AR~ZEN_MK~US_AD~AS"/>
    <s v=""/>
    <s v="N/A"/>
    <x v="267"/>
  </r>
  <r>
    <s v="SIN006888"/>
    <s v=""/>
    <s v="05/10/22"/>
    <x v="1"/>
    <s v="TIME"/>
    <d v="2022-04-01T00:00:00"/>
    <s v="O-37P2Q"/>
    <s v="RLCH"/>
    <s v="78370"/>
    <s v="CP1N2KR"/>
    <s v="TIMEDG"/>
    <n v="2326.4299999999998"/>
    <s v="05/25/22"/>
    <s v="IPS "/>
    <s v="RALPH LAUREN CORPORATION"/>
    <s v="AN~RLCH_CN~FY23 Polo Shirt Spring_PR~POLO_MB~RLPOLO_MH~M04_OB~AWA_AR~ZEN_MK~US_AD~AS"/>
    <s v=""/>
    <s v="N/A"/>
    <x v="268"/>
  </r>
  <r>
    <s v="5606845464"/>
    <s v=""/>
    <s v="05/20/22"/>
    <x v="3"/>
    <s v="BLOOMBERG LP"/>
    <d v="2022-04-01T00:00:00"/>
    <s v="O-37P37"/>
    <s v="RLCH"/>
    <s v="78370"/>
    <s v="CP1N2KR"/>
    <s v="BLOOMBRG"/>
    <n v="7457.27"/>
    <s v="05/25/22"/>
    <s v="IPS "/>
    <s v="RALPH LAUREN CORPORATION"/>
    <s v="AN~RLCH_CN~FY23 Polo Shirt Spring_PR~POLO_MB~RLPOLO_MH~M04_OB~AWA_AR~ZEN_MK~US_AD~AS"/>
    <s v=""/>
    <s v="N/A"/>
    <x v="269"/>
  </r>
  <r>
    <s v="AM-439-INV"/>
    <s v=""/>
    <s v="05/24/22"/>
    <x v="0"/>
    <s v="AIR MAIL"/>
    <d v="2022-05-01T00:00:00"/>
    <s v="O-37NSH"/>
    <s v="RLCH"/>
    <s v="78370"/>
    <s v="CP1N2KR"/>
    <s v="AIRMAILL"/>
    <n v="10000"/>
    <s v="05/27/22"/>
    <s v="IPS "/>
    <s v="RALPH LAUREN CORPORATION"/>
    <s v="AN~RLCH_CN~FY23 Polo Shirt Spring_PR~POLO_MB~RLPOLO_MH~M04_OB~AWA_AR~ZEN_MK~US_AD~AS"/>
    <s v=""/>
    <s v="N/A"/>
    <x v="270"/>
  </r>
  <r>
    <s v="NVUS30-00006195"/>
    <s v=""/>
    <s v="05/24/22"/>
    <x v="3"/>
    <s v="VICE MEDIA"/>
    <d v="2022-04-01T00:00:00"/>
    <s v="O-371Z5"/>
    <s v="RLCH"/>
    <s v="78370"/>
    <s v="CP1N2KR"/>
    <s v="ZVICELAM"/>
    <n v="164000"/>
    <s v="05/27/22"/>
    <s v="IPS "/>
    <s v="RALPH LAUREN CORPORATION"/>
    <s v="AN~RLCH_CN~FY23 Polo Shirt Spring_PR~POLO_MB~RLPOLO_MH~M04_OB~AWA_AR~ZEN_MK~US_AD~AS"/>
    <s v=""/>
    <s v="N/A"/>
    <x v="271"/>
  </r>
  <r>
    <s v="5606874830"/>
    <s v=""/>
    <s v="06/06/22"/>
    <x v="3"/>
    <s v="BLOOMBERG LP"/>
    <d v="2022-05-01T00:00:00"/>
    <s v="O-37P37"/>
    <s v="RLCH"/>
    <s v="78370"/>
    <s v="CP1N2KR"/>
    <s v="BLOOMBRG"/>
    <n v="56184.12"/>
    <s v="06/08/22"/>
    <s v="IPS "/>
    <s v="RALPH LAUREN CORPORATION"/>
    <s v="AN~RLCH_CN~FY23 Polo Shirt Spring_PR~POLO_MB~RLPOLO_MH~M04_OB~AWA_AR~ZEN_MK~US_AD~AS"/>
    <s v=""/>
    <s v="N/A"/>
    <x v="272"/>
  </r>
  <r>
    <s v="5058462"/>
    <s v=""/>
    <s v="06/08/22"/>
    <x v="3"/>
    <s v="CONDE NAST PUBLIC."/>
    <d v="2022-05-01T00:00:00"/>
    <s v="O-37P45"/>
    <s v="RLCH"/>
    <s v="78370"/>
    <s v="CP1N2KR"/>
    <s v="CNDNSTPB"/>
    <n v="469649.93"/>
    <s v="06/13/22"/>
    <s v="IPS "/>
    <s v="RALPH LAUREN CORPORATION"/>
    <s v="AN~RLCH_CN~FY23 Polo Shirt Spring_PR~POLO_MB~RLPOLO_MH~M04_OB~AWA_AR~ZEN_MK~US_AD~AS"/>
    <s v=""/>
    <s v="N/A"/>
    <x v="273"/>
  </r>
  <r>
    <s v="0522-5611"/>
    <s v=""/>
    <s v="05/31/22"/>
    <x v="0"/>
    <s v="INTEGRAL AD SCIENCE INC"/>
    <d v="2022-05-01T00:00:00"/>
    <s v="O-37P0C"/>
    <s v="RLCH"/>
    <s v="78370"/>
    <s v="CP1N2KR"/>
    <s v="INTEADSC"/>
    <n v="2395.9499999999998"/>
    <s v="06/14/22"/>
    <s v="IPS "/>
    <s v="RALPH LAUREN CORPORATION"/>
    <s v="AN~RLCH_CN~FY23 Polo Shirt Spring_PR~POLO_MB~RLPOLO_MH~M04_OB~AWA_AR~ZEN_MK~US_AD~AS"/>
    <s v=""/>
    <s v="N/A"/>
    <x v="274"/>
  </r>
  <r>
    <s v="5606884039"/>
    <s v=""/>
    <s v="06/14/22"/>
    <x v="0"/>
    <s v="BLOOMBERG LP"/>
    <d v="2022-05-01T00:00:00"/>
    <s v="O-37P37"/>
    <s v="RLCH"/>
    <s v="78370"/>
    <s v="CP1N2KR"/>
    <s v="BLOOMBRG"/>
    <n v="51320.77"/>
    <s v="06/17/22"/>
    <s v="NICKOL CAMBRONERO GUILLE"/>
    <s v="RALPH LAUREN CORPORATION"/>
    <s v="AN~RLCH_CN~FY23 Polo Shirt Spring_PR~POLO_MB~RLPOLO_MH~M04_OB~AWA_AR~ZEN_MK~US_AD~AS"/>
    <s v=""/>
    <s v="N/A"/>
    <x v="272"/>
  </r>
  <r>
    <s v="1000094740"/>
    <s v=""/>
    <s v="05/31/22"/>
    <x v="0"/>
    <s v="NEW YORK TIMES THE"/>
    <d v="2022-05-01T00:00:00"/>
    <s v="O-37NS4"/>
    <s v="RLCH"/>
    <s v="78370"/>
    <s v="CP1N2KR"/>
    <s v="NWYRKTMS"/>
    <n v="114249.45"/>
    <s v="06/20/22"/>
    <s v="IPS "/>
    <s v="RALPH LAUREN CORPORATION"/>
    <s v="AN~RLCH_CN~FY23 Polo Shirt Spring_PR~POLO_MB~RLPOLO_MH~M04_OB~AWA_AR~ZEN_MK~US_AD~AS"/>
    <s v=""/>
    <s v="N/A"/>
    <x v="275"/>
  </r>
  <r>
    <s v="SIN006986"/>
    <s v=""/>
    <s v="06/08/22"/>
    <x v="1"/>
    <s v="TIME"/>
    <d v="2022-05-01T00:00:00"/>
    <s v="O-37P2Q"/>
    <s v="RLCH"/>
    <s v="78370"/>
    <s v="CP1N2KR"/>
    <s v="TIMEDG"/>
    <n v="33241.339999999997"/>
    <s v="06/24/22"/>
    <s v="NICKOL CAMBRONERO GUILLE"/>
    <s v="RALPH LAUREN CORPORATION"/>
    <s v="AN~RLCH_CN~FY23 Polo Shirt Spring_PR~POLO_MB~RLPOLO_MH~M04_OB~AWA_AR~ZEN_MK~US_AD~AS"/>
    <s v=""/>
    <s v="N/A"/>
    <x v="276"/>
  </r>
  <r>
    <s v="SIN006986BO"/>
    <s v="Reversal of invoice SIN006986"/>
    <s v="06/08/22"/>
    <x v="0"/>
    <s v="TIME"/>
    <d v="2022-05-01T00:00:00"/>
    <s v="O-37P2Q"/>
    <s v="RLCH"/>
    <s v="78370"/>
    <s v="CP1N2KR"/>
    <s v="TIMEDG"/>
    <n v="-33241.339999999997"/>
    <s v="06/27/22"/>
    <s v="Silvia Herrera"/>
    <s v="RALPH LAUREN CORPORATION"/>
    <s v="AN~RLCH_CN~FY23 Polo Shirt Spring_PR~POLO_MB~RLPOLO_MH~M04_OB~AWA_AR~ZEN_MK~US_AD~AS"/>
    <s v=""/>
    <s v="N/A"/>
    <x v="276"/>
  </r>
  <r>
    <s v="SIN006888BO"/>
    <s v="Reversal of invoice SIN006888"/>
    <s v="05/10/22"/>
    <x v="0"/>
    <s v="TIME"/>
    <d v="2022-04-01T00:00:00"/>
    <s v="O-37P2Q"/>
    <s v="RLCH"/>
    <s v="78370"/>
    <s v="CP1N2KR"/>
    <s v="TIMEDG"/>
    <n v="-2326.4299999999998"/>
    <s v="06/27/22"/>
    <s v="Silvia Herrera"/>
    <s v="RALPH LAUREN CORPORATION"/>
    <s v="AN~RLCH_CN~FY23 Polo Shirt Spring_PR~POLO_MB~RLPOLO_MH~M04_OB~AWA_AR~ZEN_MK~US_AD~AS"/>
    <s v=""/>
    <s v="N/A"/>
    <x v="268"/>
  </r>
  <r>
    <s v="SIN006888RL"/>
    <s v=""/>
    <s v="05/10/22"/>
    <x v="0"/>
    <s v="TIME"/>
    <d v="2022-04-01T00:00:00"/>
    <s v="O-37P2Q"/>
    <s v="RLCH"/>
    <s v="78370"/>
    <s v="CP1N2KR"/>
    <s v="TIMEDG"/>
    <n v="2326.4299999999998"/>
    <s v="06/29/22"/>
    <s v="NICKOL CAMBRONERO GUILLE"/>
    <s v="RALPH LAUREN CORPORATION"/>
    <s v="AN~RLCH_CN~FY23 Polo Shirt Spring_PR~POLO_MB~RLPOLO_MH~M04_OB~AWA_AR~ZEN_MK~US_AD~AS"/>
    <s v=""/>
    <s v="N/A"/>
    <x v="268"/>
  </r>
  <r>
    <s v="SIN006986RL"/>
    <s v=""/>
    <s v="06/08/22"/>
    <x v="0"/>
    <s v="TIME"/>
    <d v="2022-05-01T00:00:00"/>
    <s v="O-37P2Q"/>
    <s v="RLCH"/>
    <s v="78370"/>
    <s v="CP1N2KR"/>
    <s v="TIMEDG"/>
    <n v="33241.339999999997"/>
    <s v="06/29/22"/>
    <s v="NICKOL CAMBRONERO GUILLE"/>
    <s v="RALPH LAUREN CORPORATION"/>
    <s v="AN~RLCH_CN~FY23 Polo Shirt Spring_PR~POLO_MB~RLPOLO_MH~M04_OB~AWA_AR~ZEN_MK~US_AD~AS"/>
    <s v=""/>
    <s v="N/A"/>
    <x v="276"/>
  </r>
  <r>
    <s v="MUUS20220438532"/>
    <s v=""/>
    <s v="06/02/22"/>
    <x v="0"/>
    <s v="TIKTOK INC"/>
    <d v="2022-05-01T00:00:00"/>
    <s v="O-37WZB"/>
    <s v="RLCH"/>
    <s v="78370"/>
    <s v="CP1N2KR"/>
    <s v="TIKTOKIN"/>
    <n v="19299.349999999999"/>
    <s v="07/04/22"/>
    <s v="NICKOL CAMBRONERO GUILLE"/>
    <s v="RALPH LAUREN CORPORATION"/>
    <s v="AN~RLCH_CN~FY23 Polo Shirt Spring_PR~POLO_MB~RLPOLO_MH~M04_OB~AWA_AR~ZEN_MK~US_AD~AS"/>
    <s v=""/>
    <s v="N/A"/>
    <x v="277"/>
  </r>
  <r>
    <s v="NVUS30-00006422"/>
    <s v=""/>
    <s v="06/30/22"/>
    <x v="0"/>
    <s v="VICE MEDIA"/>
    <d v="2022-05-01T00:00:00"/>
    <s v="O-371Z5"/>
    <s v="RLCH"/>
    <s v="78370"/>
    <s v="CP1N2KR"/>
    <s v="ZVICELAM"/>
    <n v="10561.37"/>
    <s v="07/05/22"/>
    <s v="IPS "/>
    <s v="RALPH LAUREN CORPORATION"/>
    <s v="AN~RLCH_CN~FY23 Polo Shirt Spring_PR~POLO_MB~RLPOLO_MH~M04_OB~AWA_AR~ZEN_MK~US_AD~AS"/>
    <s v=""/>
    <s v="N/A"/>
    <x v="278"/>
  </r>
  <r>
    <s v="0622-3488"/>
    <s v=""/>
    <s v="06/30/22"/>
    <x v="0"/>
    <s v="INTEGRAL AD SCIENCE INC"/>
    <d v="2022-06-01T00:00:00"/>
    <s v="O-37P0C"/>
    <s v="RLCH"/>
    <s v="78370"/>
    <s v="CP1N2KR"/>
    <s v="INTEADSC"/>
    <n v="1650.67"/>
    <s v="07/14/22"/>
    <s v="IPS "/>
    <s v="RALPH LAUREN CORPORATION"/>
    <s v="AN~RLCH_CN~FY23 Polo Shirt Spring_PR~POLO_MB~RLPOLO_MH~M04_OB~AWA_AR~ZEN_MK~US_AD~AS"/>
    <s v=""/>
    <s v="N/A"/>
    <x v="279"/>
  </r>
  <r>
    <s v="1000098237"/>
    <s v=""/>
    <s v="06/30/22"/>
    <x v="0"/>
    <s v="NEW YORK TIMES THE"/>
    <d v="2022-06-01T00:00:00"/>
    <s v="O-37NS4"/>
    <s v="RLCH"/>
    <s v="78370"/>
    <s v="CP1N2KR"/>
    <s v="NWYRKTMS"/>
    <n v="112737.56"/>
    <s v="07/18/22"/>
    <s v="IPS "/>
    <s v="RALPH LAUREN CORPORATION"/>
    <s v="AN~RLCH_CN~FY23 Polo Shirt Spring_PR~POLO_MB~RLPOLO_MH~M04_OB~AWA_AR~ZEN_MK~US_AD~AS"/>
    <s v=""/>
    <s v="N/A"/>
    <x v="280"/>
  </r>
  <r>
    <s v="INV00024972"/>
    <s v=""/>
    <s v="07/08/22"/>
    <x v="3"/>
    <s v="WETRANSFER"/>
    <d v="2022-06-01T00:00:00"/>
    <s v="O-37P0B"/>
    <s v="RLCH"/>
    <s v="78370"/>
    <s v="CP1N2KR"/>
    <s v="WETRANSF"/>
    <n v="152945.60999999999"/>
    <s v="07/20/22"/>
    <s v="EDGAR PEREZ BOLANOS"/>
    <s v="RALPH LAUREN CORPORATION"/>
    <s v="AN~RLCH_CN~FY23 Polo Shirt Spring_PR~POLO_MB~RLPOLO_MH~M04_OB~AWA_AR~ZEN_MK~US_AD~AS"/>
    <s v=""/>
    <s v="N/A"/>
    <x v="281"/>
  </r>
  <r>
    <s v="INVUS30-0000619"/>
    <s v=""/>
    <s v="05/24/22"/>
    <x v="0"/>
    <s v="VICE MEDIA"/>
    <d v="2022-04-01T00:00:00"/>
    <s v="O-371Z5"/>
    <s v="RLCH"/>
    <s v="78370"/>
    <s v="CP1N2KR"/>
    <s v="ZVICELAM"/>
    <n v="168073.33"/>
    <s v="07/22/22"/>
    <s v="ANDREA MONTOYA"/>
    <s v="RALPH LAUREN CORPORATION"/>
    <s v="AN~RLCH_CN~FY23 Polo Shirt Spring_PR~POLO_MB~RLPOLO_MH~M04_OB~AWA_AR~ZEN_MK~US_AD~AS"/>
    <s v=""/>
    <s v="N/A"/>
    <x v="271"/>
  </r>
  <r>
    <s v="5606845464-R"/>
    <s v=""/>
    <s v="05/20/22"/>
    <x v="0"/>
    <s v="BLOOMBERG LP"/>
    <d v="2022-04-01T00:00:00"/>
    <s v="O-37P37"/>
    <s v="RLCH"/>
    <s v="78370"/>
    <s v="CP1N2KR"/>
    <s v="BLOOMBRG"/>
    <n v="7459.35"/>
    <s v="07/22/22"/>
    <s v="ANDREA MONTOYA"/>
    <s v="RALPH LAUREN CORPORATION"/>
    <s v="AN~RLCH_CN~FY23 Polo Shirt Spring_PR~POLO_MB~RLPOLO_MH~M04_OB~AWA_AR~ZEN_MK~US_AD~AS"/>
    <s v=""/>
    <s v="N/A"/>
    <x v="269"/>
  </r>
  <r>
    <s v="ZZ000903361"/>
    <s v=""/>
    <s v="07/22/22"/>
    <x v="0"/>
    <s v="TIKTOK INC"/>
    <d v="2022-06-01T00:00:00"/>
    <s v="O-37WZB"/>
    <s v="RLCH"/>
    <s v="78370"/>
    <s v="CP1N2KR"/>
    <s v="TIKTOKIN"/>
    <n v="0"/>
    <s v="07/22/22"/>
    <s v="GIOVANNI LAZZAROTTO"/>
    <s v="RALPH LAUREN CORPORATION"/>
    <s v="AN~RLCH_CN~FY23 Polo Shirt Spring_PR~POLO_MB~RLPOLO_MH~M04_OB~AWA_AR~ZEN_MK~US_AD~AS"/>
    <s v=""/>
    <s v="N/A"/>
    <x v="282"/>
  </r>
  <r>
    <s v="5606956066"/>
    <s v=""/>
    <s v="07/22/22"/>
    <x v="0"/>
    <s v="BLOOMBERG LP"/>
    <d v="2022-06-01T00:00:00"/>
    <s v="O-37P37"/>
    <s v="RLCH"/>
    <s v="78370"/>
    <s v="CP1N2KR"/>
    <s v="BLOOMBRG"/>
    <n v="41061.019999999997"/>
    <s v="07/25/22"/>
    <s v="IPS "/>
    <s v="RALPH LAUREN CORPORATION"/>
    <s v="AN~RLCH_CN~FY23 Polo Shirt Spring_PR~POLO_MB~RLPOLO_MH~M04_OB~AWA_AR~ZEN_MK~US_AD~AS"/>
    <s v=""/>
    <s v="N/A"/>
    <x v="283"/>
  </r>
  <r>
    <s v="SIN007131"/>
    <s v=""/>
    <s v="07/13/22"/>
    <x v="0"/>
    <s v="TIME"/>
    <d v="2022-06-01T00:00:00"/>
    <s v="O-37P2Q"/>
    <s v="RLCH"/>
    <s v="78370"/>
    <s v="CP1N2KR"/>
    <s v="TIMEDG"/>
    <n v="63840.14"/>
    <s v="07/25/22"/>
    <s v="ANDREA MONTOYA"/>
    <s v="RALPH LAUREN CORPORATION"/>
    <s v="AN~RLCH_CN~FY23 Polo Shirt Spring_PR~POLO_MB~RLPOLO_MH~M04_OB~AWA_AR~ZEN_MK~US_AD~AS"/>
    <s v=""/>
    <s v="N/A"/>
    <x v="284"/>
  </r>
  <r>
    <s v="O37P47R30622"/>
    <s v=""/>
    <s v="07/27/22"/>
    <x v="0"/>
    <s v="PLATFORM TAX"/>
    <d v="2022-06-01T00:00:00"/>
    <s v="O-37P47"/>
    <s v="RLCH"/>
    <s v="78370"/>
    <s v="CP1N2KR"/>
    <s v="PLATTAX"/>
    <n v="62.78"/>
    <s v="07/27/22"/>
    <s v="IPS "/>
    <s v="RALPH LAUREN CORPORATION"/>
    <s v="AN~RLCH_CN~FY23 Polo Shirt Spring_PR~POLO_MB~RLPOLO_MH~M04_OB~AWA_AR~ZEN_MK~US_AD~AS"/>
    <s v=""/>
    <s v="N/A"/>
    <x v="285"/>
  </r>
  <r>
    <s v="O37P47R30522"/>
    <s v=""/>
    <s v="07/27/22"/>
    <x v="0"/>
    <s v="PLATFORM TAX"/>
    <d v="2022-05-01T00:00:00"/>
    <s v="O-37P47"/>
    <s v="RLCH"/>
    <s v="78370"/>
    <s v="CP1N2KR"/>
    <s v="PLATTAX"/>
    <n v="91.13"/>
    <s v="07/27/22"/>
    <s v="IPS "/>
    <s v="RALPH LAUREN CORPORATION"/>
    <s v="AN~RLCH_CN~FY23 Polo Shirt Spring_PR~POLO_MB~RLPOLO_MH~M04_OB~AWA_AR~ZEN_MK~US_AD~AS"/>
    <s v=""/>
    <s v="N/A"/>
    <x v="286"/>
  </r>
  <r>
    <s v="O37P47R30422"/>
    <s v=""/>
    <s v="07/27/22"/>
    <x v="0"/>
    <s v="PLATFORM TAX"/>
    <d v="2022-04-01T00:00:00"/>
    <s v="O-37P47"/>
    <s v="RLCH"/>
    <s v="78370"/>
    <s v="CP1N2KR"/>
    <s v="PLATTAX"/>
    <n v="17.149999999999999"/>
    <s v="07/27/22"/>
    <s v="IPS "/>
    <s v="RALPH LAUREN CORPORATION"/>
    <s v="AN~RLCH_CN~FY23 Polo Shirt Spring_PR~POLO_MB~RLPOLO_MH~M04_OB~AWA_AR~ZEN_MK~US_AD~AS"/>
    <s v=""/>
    <s v="N/A"/>
    <x v="287"/>
  </r>
  <r>
    <s v="5060001"/>
    <s v=""/>
    <s v="07/20/22"/>
    <x v="0"/>
    <s v="CONDE NAST PUBLIC."/>
    <d v="2022-04-01T00:00:00"/>
    <s v="O-37P45"/>
    <s v="RLCH"/>
    <s v="78370"/>
    <s v="CP1N2KR"/>
    <s v="CNDNSTPB"/>
    <n v="21876.25"/>
    <s v="07/28/22"/>
    <s v="IPS "/>
    <s v="RALPH LAUREN CORPORATION"/>
    <s v="AN~RLCH_CN~FY23 Polo Shirt Spring_PR~POLO_MB~RLPOLO_MH~M04_OB~AWA_AR~ZEN_MK~US_AD~AS"/>
    <s v=""/>
    <s v="N/A"/>
    <x v="288"/>
  </r>
  <r>
    <s v="5060172"/>
    <s v=""/>
    <s v="07/26/22"/>
    <x v="0"/>
    <s v="CONDE NAST PUBLIC."/>
    <d v="2022-06-01T00:00:00"/>
    <s v="O-37P45"/>
    <s v="RLCH"/>
    <s v="78370"/>
    <s v="CP1N2KR"/>
    <s v="CNDNSTPB"/>
    <n v="189306.21"/>
    <s v="07/28/22"/>
    <s v="IPS "/>
    <s v="RALPH LAUREN CORPORATION"/>
    <s v="AN~RLCH_CN~FY23 Polo Shirt Spring_PR~POLO_MB~RLPOLO_MH~M04_OB~AWA_AR~ZEN_MK~US_AD~AS"/>
    <s v=""/>
    <s v="N/A"/>
    <x v="289"/>
  </r>
  <r>
    <s v="5060161"/>
    <s v=""/>
    <s v="07/26/22"/>
    <x v="0"/>
    <s v="CONDE NAST PUBLIC."/>
    <d v="2022-05-01T00:00:00"/>
    <s v="O-37P45"/>
    <s v="RLCH"/>
    <s v="78370"/>
    <s v="CP1N2KR"/>
    <s v="CNDNSTPB"/>
    <n v="478868.36"/>
    <s v="07/28/22"/>
    <s v="IPS "/>
    <s v="RALPH LAUREN CORPORATION"/>
    <s v="AN~RLCH_CN~FY23 Polo Shirt Spring_PR~POLO_MB~RLPOLO_MH~M04_OB~AWA_AR~ZEN_MK~US_AD~AS"/>
    <s v=""/>
    <s v="N/A"/>
    <x v="273"/>
  </r>
  <r>
    <s v="ZZ000906518"/>
    <s v=""/>
    <s v="07/28/22"/>
    <x v="0"/>
    <s v="SNAP INC"/>
    <d v="2022-06-01T00:00:00"/>
    <s v="O-37WZ9"/>
    <s v="RLCH"/>
    <s v="78370"/>
    <s v="CP1N2KR"/>
    <s v="SNAPDGTL"/>
    <n v="0"/>
    <s v="07/28/22"/>
    <s v="GIOVANNI LAZZAROTTO"/>
    <s v="RALPH LAUREN CORPORATION"/>
    <s v="AN~RLCH_CN~FY23 Polo Shirt Spring_PR~POLO_MB~RLPOLO_MH~M04_OB~AWA_AR~ZEN_MK~US_AD~AS"/>
    <s v=""/>
    <s v="N/A"/>
    <x v="290"/>
  </r>
  <r>
    <s v="INV00025123"/>
    <s v=""/>
    <s v="07/28/22"/>
    <x v="0"/>
    <s v="WETRANSFER"/>
    <d v="2022-05-01T00:00:00"/>
    <s v="O-37P0B"/>
    <s v="RLCH"/>
    <s v="78370"/>
    <s v="CP1N2KR"/>
    <s v="WETRANSF"/>
    <n v="20776.8"/>
    <s v="08/01/22"/>
    <s v="NICKOL CAMBRONERO GUILLE"/>
    <s v="RALPH LAUREN CORPORATION"/>
    <s v="AN~RLCH_CN~FY23 Polo Shirt Spring_PR~POLO_MB~RLPOLO_MH~M04_OB~AWA_AR~ZEN_MK~US_AD~AS"/>
    <s v=""/>
    <s v="N/A"/>
    <x v="291"/>
  </r>
  <r>
    <s v="INV00024972"/>
    <s v=""/>
    <s v="08/07/22"/>
    <x v="0"/>
    <s v="WETRANSFER"/>
    <d v="2022-06-01T00:00:00"/>
    <s v="O-37P0B"/>
    <s v="RLCH"/>
    <s v="78370"/>
    <s v="CP1N2KR"/>
    <s v="WETRANSF"/>
    <n v="153420.15"/>
    <s v="08/09/22"/>
    <s v="NICKOL CAMBRONERO GUILLE"/>
    <s v="RALPH LAUREN CORPORATION"/>
    <s v="AN~RLCH_CN~FY23 Polo Shirt Spring_PR~POLO_MB~RLPOLO_MH~M04_OB~AWA_AR~ZEN_MK~US_AD~AS"/>
    <s v=""/>
    <s v="N/A"/>
    <x v="281"/>
  </r>
  <r>
    <s v="NVUS30-00006532"/>
    <s v=""/>
    <s v="08/09/22"/>
    <x v="3"/>
    <s v="VICE MEDIA"/>
    <d v="2022-06-01T00:00:00"/>
    <s v="O-371Z5"/>
    <s v="RLCH"/>
    <s v="78370"/>
    <s v="CP1N2KR"/>
    <s v="ZVICELAM"/>
    <n v="17202.939999999999"/>
    <s v="08/12/22"/>
    <s v="IPS "/>
    <s v="RALPH LAUREN CORPORATION"/>
    <s v="AN~RLCH_CN~FY23 Polo Shirt Spring_PR~POLO_MB~RLPOLO_MH~M04_OB~AWA_AR~ZEN_MK~US_AD~AS"/>
    <s v=""/>
    <s v="N/A"/>
    <x v="292"/>
  </r>
  <r>
    <s v="NVUS30-00006536"/>
    <s v=""/>
    <s v="08/10/22"/>
    <x v="0"/>
    <s v="VICE MEDIA"/>
    <d v="2022-07-01T00:00:00"/>
    <s v="O-371Z5"/>
    <s v="RLCH"/>
    <s v="78370"/>
    <s v="CP1N2KR"/>
    <s v="ZVICELAM"/>
    <n v="149.57"/>
    <s v="08/15/22"/>
    <s v="IPS "/>
    <s v="RALPH LAUREN CORPORATION"/>
    <s v="AN~RLCH_CN~FY23 Polo Shirt Spring_PR~POLO_MB~RLPOLO_MH~M04_OB~AWA_AR~ZEN_MK~US_AD~AS"/>
    <s v=""/>
    <s v="N/A"/>
    <x v="293"/>
  </r>
  <r>
    <s v="30-00006532R"/>
    <s v=""/>
    <s v="08/11/22"/>
    <x v="0"/>
    <s v="VICE MEDIA"/>
    <d v="2022-06-01T00:00:00"/>
    <s v="O-371Z5"/>
    <s v="RLCH"/>
    <s v="78370"/>
    <s v="CP1N2KR"/>
    <s v="ZVICELAM"/>
    <n v="16978.97"/>
    <s v="08/15/22"/>
    <s v="IPS "/>
    <s v="RALPH LAUREN CORPORATION"/>
    <s v="AN~RLCH_CN~FY23 Polo Shirt Spring_PR~POLO_MB~RLPOLO_MH~M04_OB~AWA_AR~ZEN_MK~US_AD~AS"/>
    <s v=""/>
    <s v="N/A"/>
    <x v="292"/>
  </r>
  <r>
    <s v="1000101325"/>
    <s v=""/>
    <s v="07/31/22"/>
    <x v="0"/>
    <s v="NEW YORK TIMES THE"/>
    <d v="2022-07-01T00:00:00"/>
    <s v="O-37NS4"/>
    <s v="RLCH"/>
    <s v="78370"/>
    <s v="CP1N2KR"/>
    <s v="NWYRKTMS"/>
    <n v="15960.94"/>
    <s v="08/18/22"/>
    <s v="IPS "/>
    <s v="RALPH LAUREN CORPORATION"/>
    <s v="AN~RLCH_CN~FY23 Polo Shirt Spring_PR~POLO_MB~RLPOLO_MH~M04_OB~AWA_AR~ZEN_MK~US_AD~AS"/>
    <s v=""/>
    <s v="N/A"/>
    <x v="294"/>
  </r>
  <r>
    <s v="5061255"/>
    <s v=""/>
    <s v="08/19/22"/>
    <x v="0"/>
    <s v="CONDE NAST PUBLIC."/>
    <d v="2022-07-01T00:00:00"/>
    <s v="O-37P45"/>
    <s v="RLCH"/>
    <s v="78370"/>
    <s v="CP1N2KR"/>
    <s v="CNDNSTPB"/>
    <n v="54838.75"/>
    <s v="08/22/22"/>
    <s v="IPS "/>
    <s v="RALPH LAUREN CORPORATION"/>
    <s v="AN~RLCH_CN~FY23 Polo Shirt Spring_PR~POLO_MB~RLPOLO_MH~M04_OB~AWA_AR~ZEN_MK~US_AD~AS"/>
    <s v=""/>
    <s v="N/A"/>
    <x v="295"/>
  </r>
  <r>
    <s v="DG08-407497"/>
    <s v=""/>
    <s v="08/10/22"/>
    <x v="4"/>
    <s v="APEX DEALS"/>
    <d v="2022-04-01T00:00:00"/>
    <s v="O-37P28"/>
    <s v="RLCH"/>
    <s v="78370"/>
    <s v="CP1N2KR"/>
    <s v="APXDEALS"/>
    <n v="31232.75"/>
    <s v="08/23/22"/>
    <s v="IPS "/>
    <s v="RALPH LAUREN CORPORATION"/>
    <s v="AN~RLCH_CN~FY23 Polo Shirt Spring_PR~POLO_MB~RLPOLO_MH~M04_OB~AWA_AR~ZEN_MK~US_AD~AS"/>
    <s v=""/>
    <s v="N/A"/>
    <x v="296"/>
  </r>
  <r>
    <s v="DG08-407498"/>
    <s v=""/>
    <s v="08/10/22"/>
    <x v="4"/>
    <s v="APEX DEALS"/>
    <d v="2022-05-01T00:00:00"/>
    <s v="O-37P28"/>
    <s v="RLCH"/>
    <s v="78370"/>
    <s v="CP1N2KR"/>
    <s v="APXDEALS"/>
    <n v="45848.19"/>
    <s v="08/23/22"/>
    <s v="IPS "/>
    <s v="RALPH LAUREN CORPORATION"/>
    <s v="AN~RLCH_CN~FY23 Polo Shirt Spring_PR~POLO_MB~RLPOLO_MH~M04_OB~AWA_AR~ZEN_MK~US_AD~AS"/>
    <s v=""/>
    <s v="N/A"/>
    <x v="297"/>
  </r>
  <r>
    <s v="DG09-407967"/>
    <s v=""/>
    <s v="09/09/22"/>
    <x v="4"/>
    <s v="APEX DEALS"/>
    <d v="2022-06-01T00:00:00"/>
    <s v="O-37P28"/>
    <s v="RLCH"/>
    <s v="78370"/>
    <s v="CP1N2KR"/>
    <s v="APXDEALS"/>
    <n v="18498.05"/>
    <s v="09/16/22"/>
    <s v="IPS "/>
    <s v="RALPH LAUREN CORPORATION"/>
    <s v="AN~RLCH_CN~FY23 Polo Shirt Spring_PR~POLO_MB~RLPOLO_MH~M04_OB~AWA_AR~ZEN_MK~US_AD~AS"/>
    <s v=""/>
    <s v="N/A"/>
    <x v="298"/>
  </r>
  <r>
    <s v="C12125RALPHL"/>
    <s v=""/>
    <s v="06/28/22"/>
    <x v="0"/>
    <s v="INTEGRAL AD SCIENCE INC"/>
    <d v="2022-06-01T00:00:00"/>
    <s v="O-37P0C"/>
    <s v="RLCH"/>
    <s v="78370"/>
    <s v="CP1N2KR"/>
    <s v="INTEADSC"/>
    <n v="-205.44"/>
    <s v="09/19/22"/>
    <s v="ANDREA MONTOYA"/>
    <s v="RALPH LAUREN CORPORATION"/>
    <s v="AN~RLCH_CN~FY23 Polo Shirt Spring_PR~POLO_MB~RLPOLO_MH~M04_OB~AWA_AR~ZEN_MK~US_AD~AS"/>
    <s v=""/>
    <s v="N/A"/>
    <x v="279"/>
  </r>
  <r>
    <s v="0722-5633"/>
    <s v=""/>
    <s v="07/31/22"/>
    <x v="0"/>
    <s v="INTEGRAL AD SCIENCE INC"/>
    <d v="2022-07-01T00:00:00"/>
    <s v="O-37P0C"/>
    <s v="RLCH"/>
    <s v="78370"/>
    <s v="CP1N2KR"/>
    <s v="INTEADSC"/>
    <n v="62.36"/>
    <s v="09/19/22"/>
    <s v="ANDREA MONTOYA"/>
    <s v="RALPH LAUREN CORPORATION"/>
    <s v="AN~RLCH_CN~FY23 Polo Shirt Spring_PR~POLO_MB~RLPOLO_MH~M04_OB~AWA_AR~ZEN_MK~US_AD~AS"/>
    <s v=""/>
    <s v="N/A"/>
    <x v="299"/>
  </r>
  <r>
    <s v="5062968"/>
    <s v=""/>
    <s v="10/04/22"/>
    <x v="0"/>
    <s v="CONDE NAST PUBLIC."/>
    <d v="2022-09-01T00:00:00"/>
    <s v="O-3HCQ8"/>
    <s v="RLCH"/>
    <s v="78838"/>
    <s v="CP1SWX1"/>
    <s v="CNDNSTPB"/>
    <n v="50000"/>
    <s v="10/19/22"/>
    <s v="IPS "/>
    <s v="RALPH LAUREN CORPORATION"/>
    <s v="AN~RLCH_CN~FY23 Polo x Vogue World_PR~POLO_MB~RLPOLO_MH~M09_OB~AWA_AR~ZEN_MK~US_AD~SSCLICK"/>
    <s v=""/>
    <s v="N/A"/>
    <x v="300"/>
  </r>
  <r>
    <s v="5064212"/>
    <s v=""/>
    <s v="10/26/22"/>
    <x v="0"/>
    <s v="CONDE NAST PUBLIC."/>
    <d v="2022-09-01T00:00:00"/>
    <s v="O-3GZ8E"/>
    <s v="RLCH"/>
    <s v="78811"/>
    <s v="CP1SMBR"/>
    <s v="CNDNSTPB"/>
    <n v="117027.71"/>
    <s v="10/28/22"/>
    <s v="FABIOLA CASCANTE"/>
    <s v="RALPH LAUREN CORPORATION"/>
    <s v="AN~RLCH_CN~FY23 RL Home Palazzo Fall/Holiday_ES~78811_PR~LAUR_MB~LRL_MH~M09_OB~AWA_AR~ZEN_MK~US_AD~SSCLICK"/>
    <s v=""/>
    <s v="N/A"/>
    <x v="301"/>
  </r>
  <r>
    <s v="0922-6576"/>
    <s v=""/>
    <s v="09/30/22"/>
    <x v="0"/>
    <s v="INTEGRAL AD SCIENCE INC"/>
    <d v="2022-09-01T00:00:00"/>
    <s v="O-3GZ78"/>
    <s v="RLCH"/>
    <s v="78811"/>
    <s v="CP1SMBR"/>
    <s v="INTEADSC"/>
    <n v="276.94"/>
    <s v="11/03/22"/>
    <s v="IPS "/>
    <s v="RALPH LAUREN CORPORATION"/>
    <s v="AN~RLCH_CN~FY23 RL Home Palazzo Fall/Holiday_ES~78811_PR~LAUR_MB~LRL_MH~M09_OB~AWA_AR~ZEN_MK~US_AD~SSCLICK"/>
    <s v=""/>
    <s v="N/A"/>
    <x v="302"/>
  </r>
  <r>
    <s v="5065125"/>
    <s v=""/>
    <s v="11/17/22"/>
    <x v="0"/>
    <s v="CONDE NAST PUBLIC."/>
    <d v="2022-10-01T00:00:00"/>
    <s v="O-3GZ8E"/>
    <s v="RLCH"/>
    <s v="78811"/>
    <s v="CP1SMBR"/>
    <s v="CNDNSTPB"/>
    <n v="82500"/>
    <s v="11/21/22"/>
    <s v="IPS "/>
    <s v="RALPH LAUREN CORPORATION"/>
    <s v="AN~RLCH_CN~FY23 RL Home Palazzo Fall/Holiday_ES~78811_PR~LAUR_MB~LRL_MH~M09_OB~AWA_AR~ZEN_MK~US_AD~SSCLICK"/>
    <s v=""/>
    <s v="Not cleared"/>
    <x v="303"/>
  </r>
  <r>
    <s v="1414747"/>
    <s v=""/>
    <s v="08/31/22"/>
    <x v="3"/>
    <s v="BLEACHER REPORT INC"/>
    <d v="2022-08-01T00:00:00"/>
    <s v="O-3GN5G"/>
    <s v="RLCH"/>
    <s v="78792"/>
    <s v="CP1SH5W"/>
    <s v="BLCHRPRT"/>
    <n v="46216.93"/>
    <s v="09/12/22"/>
    <s v="IPS "/>
    <s v="RALPH LAUREN CORPORATION"/>
    <s v="AN~RLCH_CN~FY23 RL US Open_ES~78792_PR~POLO_MB~RLPOLO_MH~M08_OB~AWA_AR~ZEN_MK~US_AD~SSCLICK"/>
    <s v=""/>
    <s v="N/A"/>
    <x v="304"/>
  </r>
  <r>
    <s v="1414747-1"/>
    <s v=""/>
    <s v="08/31/22"/>
    <x v="0"/>
    <s v="BLEACHER REPORT INC"/>
    <d v="2022-08-01T00:00:00"/>
    <s v="O-3GN5G"/>
    <s v="RLCH"/>
    <s v="78792"/>
    <s v="CP1SH5W"/>
    <s v="BLCHRPRT"/>
    <n v="29770.36"/>
    <s v="09/19/22"/>
    <s v="IPS "/>
    <s v="RALPH LAUREN CORPORATION"/>
    <s v="AN~RLCH_CN~FY23 RL US Open_ES~78792_PR~POLO_MB~RLPOLO_MH~M08_OB~AWA_AR~ZEN_MK~US_AD~SSCLICK"/>
    <s v=""/>
    <s v="N/A"/>
    <x v="304"/>
  </r>
  <r>
    <s v="1000105436"/>
    <s v=""/>
    <s v="08/31/22"/>
    <x v="0"/>
    <s v="NEW YORK TIMES THE"/>
    <d v="2022-08-01T00:00:00"/>
    <s v="O-3GN5H"/>
    <s v="RLCH"/>
    <s v="78792"/>
    <s v="CP1SH5W"/>
    <s v="NWYRKTMS"/>
    <n v="28514.18"/>
    <s v="09/19/22"/>
    <s v="IPS "/>
    <s v="RALPH LAUREN CORPORATION"/>
    <s v="AN~RLCH_CN~FY23 RL US Open_ES~78792_PR~POLO_MB~RLPOLO_MH~M08_OB~AWA_AR~ZEN_MK~US_AD~SSCLICK"/>
    <s v=""/>
    <s v="N/A"/>
    <x v="305"/>
  </r>
  <r>
    <s v="1000109671"/>
    <s v=""/>
    <s v="09/30/22"/>
    <x v="0"/>
    <s v="NEW YORK TIMES THE"/>
    <d v="2022-09-01T00:00:00"/>
    <s v="O-3GN5H"/>
    <s v="RLCH"/>
    <s v="78792"/>
    <s v="CP1SH5W"/>
    <s v="NWYRKTMS"/>
    <n v="45263.88"/>
    <s v="10/17/22"/>
    <s v="IPS "/>
    <s v="RALPH LAUREN CORPORATION"/>
    <s v="AN~RLCH_CN~FY23 RL US Open_ES~78792_PR~POLO_MB~RLPOLO_MH~M08_OB~AWA_AR~ZEN_MK~US_AD~SSCLICK"/>
    <s v=""/>
    <s v="N/A"/>
    <x v="306"/>
  </r>
  <r>
    <s v="0922-6575"/>
    <s v=""/>
    <s v="09/30/22"/>
    <x v="3"/>
    <s v="INTEGRAL AD SCIENCE INC"/>
    <d v="2022-09-01T00:00:00"/>
    <s v="O-3GNQQ"/>
    <s v="RLCH"/>
    <s v="78792"/>
    <s v="CP1SH5W"/>
    <s v="INTEADSC"/>
    <n v="262.26"/>
    <s v="10/20/22"/>
    <s v="NICKOL CAMBRONERO GUILLE"/>
    <s v="RALPH LAUREN CORPORATION"/>
    <s v="AN~RLCH_CN~FY23 RL US Open_ES~78792_PR~POLO_MB~RLPOLO_MH~M08_OB~AWA_AR~ZEN_MK~US_AD~SSCLICK"/>
    <s v=""/>
    <s v="N/A"/>
    <x v="307"/>
  </r>
  <r>
    <s v="0822-6322"/>
    <s v=""/>
    <s v="08/31/22"/>
    <x v="0"/>
    <s v="INTEGRAL AD SCIENCE INC"/>
    <d v="2022-08-01T00:00:00"/>
    <s v="O-3GNQQ"/>
    <s v="RLCH"/>
    <s v="78792"/>
    <s v="CP1SH5W"/>
    <s v="INTEADSC"/>
    <n v="152.94"/>
    <s v="10/20/22"/>
    <s v="NICKOL CAMBRONERO GUILLE"/>
    <s v="RALPH LAUREN CORPORATION"/>
    <s v="AN~RLCH_CN~FY23 RL US Open_ES~78792_PR~POLO_MB~RLPOLO_MH~M08_OB~AWA_AR~ZEN_MK~US_AD~SSCLICK"/>
    <s v=""/>
    <s v="N/A"/>
    <x v="308"/>
  </r>
  <r>
    <s v="1417107-1"/>
    <s v=""/>
    <s v="09/30/22"/>
    <x v="0"/>
    <s v="BLEACHER REPORT INC"/>
    <d v="2022-09-01T00:00:00"/>
    <s v="O-3GN5G"/>
    <s v="RLCH"/>
    <s v="78792"/>
    <s v="CP1SH5W"/>
    <s v="BLCHRPRT"/>
    <n v="45229.64"/>
    <s v="11/01/22"/>
    <s v="IPS "/>
    <s v="RALPH LAUREN CORPORATION"/>
    <s v="AN~RLCH_CN~FY23 RL US Open_ES~78792_PR~POLO_MB~RLPOLO_MH~M08_OB~AWA_AR~ZEN_MK~US_AD~SSCLICK"/>
    <s v=""/>
    <s v="N/A"/>
    <x v="309"/>
  </r>
  <r>
    <s v="5064245"/>
    <s v=""/>
    <s v="10/26/22"/>
    <x v="0"/>
    <s v="CONDE NAST PUBLIC."/>
    <d v="2022-10-01T00:00:00"/>
    <s v="O-3JGFC"/>
    <s v="RLCH"/>
    <s v="78915"/>
    <s v="CP1TNKF"/>
    <s v="CNDNSTPB"/>
    <n v="71245.33"/>
    <s v="10/28/22"/>
    <s v="IPS "/>
    <s v="RALPH LAUREN CORPORATION"/>
    <s v="AN~RLCH_CN~FY23 Spring Fashion Fall Show_PR~LUX_MB~RLLUX_MH~M10_OB~AWA_AR~ZEN_MK~USNAT_AD~AS3PTRCK"/>
    <s v=""/>
    <s v="N/A"/>
    <x v="310"/>
  </r>
  <r>
    <s v="1022-5001"/>
    <s v=""/>
    <s v="10/31/22"/>
    <x v="0"/>
    <s v="INTEGRAL AD SCIENCE INC"/>
    <d v="2022-10-01T00:00:00"/>
    <s v="O-3L0ZH"/>
    <s v="RLCH"/>
    <s v="78915"/>
    <s v="CP1TNKF"/>
    <s v="INTEADSC"/>
    <n v="884.49"/>
    <s v="11/10/22"/>
    <s v="IPS "/>
    <s v="RALPH LAUREN CORPORATION"/>
    <s v="AN~RLCH_CN~FY23 Spring Fashion Fall Show_PR~LUX_MB~RLLUX_MH~M10_OB~AWA_AR~ZEN_MK~USNAT_AD~AS3PTRCK"/>
    <s v=""/>
    <s v="N/A"/>
    <x v="311"/>
  </r>
  <r>
    <s v="10511090"/>
    <s v=""/>
    <s v="10/31/22"/>
    <x v="4"/>
    <s v="TWITTER INC"/>
    <d v="2022-10-01T00:00:00"/>
    <s v="O-3LFMR"/>
    <s v="RLCH"/>
    <s v="78915"/>
    <s v="CP1TNKF"/>
    <s v="TWITTER"/>
    <n v="62532.09"/>
    <s v="11/11/22"/>
    <s v="IPS "/>
    <s v="RALPH LAUREN CORPORATION"/>
    <s v="AN~RLCH_CN~FY23 Spring Fashion Fall Show_PR~LUX_MB~RLLUX_MH~M10_OB~AWA_AR~ZEN_MK~USNAT_AD~AS3PTRCK"/>
    <s v=""/>
    <s v="N/A"/>
    <x v="312"/>
  </r>
  <r>
    <s v="1000114171"/>
    <s v=""/>
    <s v="10/31/22"/>
    <x v="0"/>
    <s v="NY TIMES DIGITAL"/>
    <d v="2022-10-01T00:00:00"/>
    <s v="O-3KXXF"/>
    <s v="RLCH"/>
    <s v="78915"/>
    <s v="CP1TNKF"/>
    <s v="NYTIMES"/>
    <n v="72754.95"/>
    <s v="11/21/22"/>
    <s v="IPS "/>
    <s v="RALPH LAUREN CORPORATION"/>
    <s v="AN~RLCH_CN~FY23 Spring Fashion Fall Show_PR~LUX_MB~RLLUX_MH~M10_OB~AWA_AR~ZEN_MK~USNAT_AD~AS3PTRCK"/>
    <s v=""/>
    <s v="Not cleared"/>
    <x v="313"/>
  </r>
  <r>
    <s v="442000222"/>
    <s v=""/>
    <s v="06/10/22"/>
    <x v="0"/>
    <s v="MOBKOI LIMITED"/>
    <d v="2022-05-01T00:00:00"/>
    <s v="O-3841V"/>
    <s v="RLCH"/>
    <s v="78429"/>
    <s v="CP1NN14"/>
    <s v="MOBKOIDG"/>
    <n v="69576.52"/>
    <s v="06/14/22"/>
    <s v="IPS "/>
    <s v="RALPH LAUREN CORPORATION"/>
    <s v="AN~RLCH_CN~FY23 Summer Eyewear_PR~LUX_MB~RLLUX_MH~M05_OB~AWA_AR~ZEN_MK~US_AD~AS"/>
    <s v=""/>
    <s v="N/A"/>
    <x v="314"/>
  </r>
  <r>
    <s v="DG06-405708"/>
    <s v=""/>
    <s v="06/14/22"/>
    <x v="0"/>
    <s v="APEX DEALS"/>
    <d v="2022-05-01T00:00:00"/>
    <s v="O-3841T"/>
    <s v="RLCH"/>
    <s v="78429"/>
    <s v="CP1NN14"/>
    <s v="APXDEALS"/>
    <n v="48635.22"/>
    <s v="06/22/22"/>
    <s v="IPS "/>
    <s v="RALPH LAUREN CORPORATION"/>
    <s v="AN~RLCH_CN~FY23 Summer Eyewear_PR~LUX_MB~RLLUX_MH~M05_OB~AWA_AR~ZEN_MK~US_AD~AS"/>
    <s v=""/>
    <s v="N/A"/>
    <x v="315"/>
  </r>
  <r>
    <s v="497422"/>
    <s v=""/>
    <s v="07/02/22"/>
    <x v="0"/>
    <s v="SNAP INC"/>
    <d v="2022-06-01T00:00:00"/>
    <s v="O-385RQ"/>
    <s v="RLCH"/>
    <s v="78429"/>
    <s v="CP1NN14"/>
    <s v="SNAPDGTL"/>
    <n v="110632.85"/>
    <s v="07/22/22"/>
    <s v="ANDREA MONTOYA"/>
    <s v="RALPH LAUREN CORPORATION"/>
    <s v="AN~RLCH_CN~FY23 Summer Eyewear_PR~LUX_MB~RLLUX_MH~M05_OB~AWA_AR~ZEN_MK~US_AD~AS"/>
    <s v=""/>
    <s v="N/A"/>
    <x v="316"/>
  </r>
  <r>
    <s v="DG07-406600"/>
    <s v=""/>
    <s v="07/20/22"/>
    <x v="0"/>
    <s v="APEX DEALS"/>
    <d v="2022-06-01T00:00:00"/>
    <s v="O-3841T"/>
    <s v="RLCH"/>
    <s v="78429"/>
    <s v="CP1NN14"/>
    <s v="APXDEALS"/>
    <n v="51364.78"/>
    <s v="07/27/22"/>
    <s v="IPS "/>
    <s v="RALPH LAUREN CORPORATION"/>
    <s v="AN~RLCH_CN~FY23 Summer Eyewear_PR~LUX_MB~RLLUX_MH~M05_OB~AWA_AR~ZEN_MK~US_AD~AS"/>
    <s v=""/>
    <s v="N/A"/>
    <x v="317"/>
  </r>
  <r>
    <s v="442000250"/>
    <s v=""/>
    <s v="07/28/22"/>
    <x v="0"/>
    <s v="MOBKOI LIMITED"/>
    <d v="2022-06-01T00:00:00"/>
    <s v="O-3841V"/>
    <s v="RLCH"/>
    <s v="78429"/>
    <s v="CP1NN14"/>
    <s v="MOBKOIDG"/>
    <n v="80423.48"/>
    <s v="08/01/22"/>
    <s v="IPS "/>
    <s v="RALPH LAUREN CORPORATION"/>
    <s v="AN~RLCH_CN~FY23 Summer Eyewear_PR~LUX_MB~RLLUX_MH~M05_OB~AWA_AR~ZEN_MK~US_AD~AS"/>
    <s v=""/>
    <s v="N/A"/>
    <x v="318"/>
  </r>
  <r>
    <s v="11796"/>
    <s v=""/>
    <s v="08/25/22"/>
    <x v="0"/>
    <s v="HEARST COMMUNICATION"/>
    <d v="2022-06-01T00:00:00"/>
    <s v="O-3841W"/>
    <s v="RLCH"/>
    <s v="78429"/>
    <s v="CP1NN14"/>
    <s v="HRSTCMMN"/>
    <n v="72457.95"/>
    <s v="08/30/22"/>
    <s v="IPS "/>
    <s v="RALPH LAUREN CORPORATION"/>
    <s v="AN~RLCH_CN~FY23 Summer Eyewear_PR~LUX_MB~RLLUX_MH~M05_OB~AWA_AR~ZEN_MK~US_AD~AS"/>
    <s v=""/>
    <s v="N/A"/>
    <x v="319"/>
  </r>
  <r>
    <s v="11797"/>
    <s v=""/>
    <s v="08/25/22"/>
    <x v="0"/>
    <s v="HEARST COMMUNICATION"/>
    <d v="2022-07-01T00:00:00"/>
    <s v="O-3841W"/>
    <s v="RLCH"/>
    <s v="78429"/>
    <s v="CP1NN14"/>
    <s v="HRSTCMMN"/>
    <n v="4472.43"/>
    <s v="08/30/22"/>
    <s v="IPS "/>
    <s v="RALPH LAUREN CORPORATION"/>
    <s v="AN~RLCH_CN~FY23 Summer Eyewear_PR~LUX_MB~RLLUX_MH~M05_OB~AWA_AR~ZEN_MK~US_AD~AS"/>
    <s v=""/>
    <s v="N/A"/>
    <x v="320"/>
  </r>
  <r>
    <s v="11783"/>
    <s v=""/>
    <s v="06/28/22"/>
    <x v="0"/>
    <s v="HEARST COMMUNICATION"/>
    <d v="2022-05-01T00:00:00"/>
    <s v="O-3841W"/>
    <s v="RLCH"/>
    <s v="78429"/>
    <s v="CP1NN14"/>
    <s v="HRSTCMMN"/>
    <n v="23069.58"/>
    <s v="08/30/22"/>
    <s v="IPS "/>
    <s v="RALPH LAUREN CORPORATION"/>
    <s v="AN~RLCH_CN~FY23 Summer Eyewear_PR~LUX_MB~RLLUX_MH~M05_OB~AWA_AR~ZEN_MK~US_AD~AS"/>
    <s v=""/>
    <s v="N/A"/>
    <x v="321"/>
  </r>
  <r>
    <s v="0722-5634"/>
    <s v=""/>
    <s v="07/31/22"/>
    <x v="0"/>
    <s v="INTEGRAL AD SCIENCE INC"/>
    <d v="2022-07-01T00:00:00"/>
    <s v="O-3GQ0E"/>
    <s v="RLCH"/>
    <s v="78429"/>
    <s v="CP1NN14"/>
    <s v="INTEADSC"/>
    <n v="4.9800000000000004"/>
    <s v="08/31/22"/>
    <s v="IPS "/>
    <s v="RALPH LAUREN CORPORATION"/>
    <s v="AN~RLCH_CN~FY23 Summer Eyewear_PR~LUX_MB~RLLUX_MH~M05_OB~AWA_AR~ZEN_MK~US_AD~AS"/>
    <s v=""/>
    <s v="N/A"/>
    <x v="322"/>
  </r>
  <r>
    <s v="0622-3489"/>
    <s v=""/>
    <s v="06/30/22"/>
    <x v="0"/>
    <s v="INTEGRAL AD SCIENCE INC"/>
    <d v="2022-06-01T00:00:00"/>
    <s v="O-3GQ0E"/>
    <s v="RLCH"/>
    <s v="78429"/>
    <s v="CP1NN14"/>
    <s v="INTEADSC"/>
    <n v="873.08"/>
    <s v="08/31/22"/>
    <s v="IPS "/>
    <s v="RALPH LAUREN CORPORATION"/>
    <s v="AN~RLCH_CN~FY23 Summer Eyewear_PR~LUX_MB~RLLUX_MH~M05_OB~AWA_AR~ZEN_MK~US_AD~AS"/>
    <s v=""/>
    <s v="N/A"/>
    <x v="323"/>
  </r>
  <r>
    <s v="0522-5612"/>
    <s v=""/>
    <s v="05/31/22"/>
    <x v="0"/>
    <s v="INTEGRAL AD SCIENCE INC"/>
    <d v="2022-05-01T00:00:00"/>
    <s v="O-3GQ0E"/>
    <s v="RLCH"/>
    <s v="78429"/>
    <s v="CP1NN14"/>
    <s v="INTEADSC"/>
    <n v="693.13"/>
    <s v="08/31/22"/>
    <s v="IPS "/>
    <s v="RALPH LAUREN CORPORATION"/>
    <s v="AN~RLCH_CN~FY23 Summer Eyewear_PR~LUX_MB~RLLUX_MH~M05_OB~AWA_AR~ZEN_MK~US_AD~AS"/>
    <s v=""/>
    <s v="N/A"/>
    <x v="324"/>
  </r>
  <r>
    <s v="0922-6573"/>
    <s v=""/>
    <s v="09/30/22"/>
    <x v="0"/>
    <s v="INTEGRAL AD SCIENCE INC"/>
    <d v="2022-09-01T00:00:00"/>
    <s v="O-3G8ZB"/>
    <s v="RLCH"/>
    <s v="78775"/>
    <s v="CP1S4RG"/>
    <s v="INTEADSC"/>
    <n v="831.56"/>
    <s v="10/11/22"/>
    <s v="IPS "/>
    <s v="RALPH LAUREN CORPORATION"/>
    <s v="AN~RLCH_CN~FY23_Luxury Fall_ES~78775_PR~LUX_BR~Luxury_MH~SEPT2022_OB~AWA_AR~ZEN_MK~US     "/>
    <s v=""/>
    <s v="N/A"/>
    <x v="325"/>
  </r>
  <r>
    <s v="1000109064"/>
    <s v=""/>
    <s v="09/30/22"/>
    <x v="4"/>
    <s v="NEW YORK TIMES THE"/>
    <d v="2022-09-01T00:00:00"/>
    <s v="O-3G8YT"/>
    <s v="RLCH"/>
    <s v="78775"/>
    <s v="CP1S4RG"/>
    <s v="NWYRKTMS"/>
    <n v="44852.89"/>
    <s v="10/17/22"/>
    <s v="IPS "/>
    <s v="RALPH LAUREN CORPORATION"/>
    <s v="AN~RLCH_CN~FY23_Luxury Fall_ES~78775_PR~LUX_BR~Luxury_MH~SEPT2022_OB~AWA_AR~ZEN_MK~US     "/>
    <s v=""/>
    <s v="N/A"/>
    <x v="326"/>
  </r>
  <r>
    <s v="90106272"/>
    <s v=""/>
    <s v="10/26/22"/>
    <x v="4"/>
    <s v="WALL STREET JOURNAL"/>
    <d v="2022-09-01T00:00:00"/>
    <s v="O-3G8YV"/>
    <s v="RLCH"/>
    <s v="78775"/>
    <s v="CP1S4RG"/>
    <s v="WSJOURNA"/>
    <n v="43719.45"/>
    <s v="11/01/22"/>
    <s v="IPS "/>
    <s v="RALPH LAUREN CORPORATION"/>
    <s v="AN~RLCH_CN~FY23_Luxury Fall_ES~78775_PR~LUX_BR~Luxury_MH~SEPT2022_OB~AWA_AR~ZEN_MK~US     "/>
    <s v=""/>
    <s v="N/A"/>
    <x v="327"/>
  </r>
  <r>
    <s v="5064302"/>
    <s v=""/>
    <s v="10/28/22"/>
    <x v="4"/>
    <s v="CONDE NAST PUBLIC."/>
    <d v="2022-10-01T00:00:00"/>
    <s v="O-3G8YW"/>
    <s v="RLCH"/>
    <s v="78775"/>
    <s v="CP1S4RG"/>
    <s v="CNDNSTPB"/>
    <n v="10714.68"/>
    <s v="11/01/22"/>
    <s v="IPS "/>
    <s v="RALPH LAUREN CORPORATION"/>
    <s v="AN~RLCH_CN~FY23_Luxury Fall_ES~78775_PR~LUX_BR~Luxury_MH~SEPT2022_OB~AWA_AR~ZEN_MK~US     "/>
    <s v=""/>
    <s v="N/A"/>
    <x v="328"/>
  </r>
  <r>
    <s v="5064113"/>
    <s v=""/>
    <s v="10/24/22"/>
    <x v="4"/>
    <s v="CONDE NAST PUBLIC."/>
    <d v="2022-09-01T00:00:00"/>
    <s v="O-3G8YW"/>
    <s v="RLCH"/>
    <s v="78775"/>
    <s v="CP1S4RG"/>
    <s v="CNDNSTPB"/>
    <n v="39284.65"/>
    <s v="11/02/22"/>
    <s v="IPS "/>
    <s v="RALPH LAUREN CORPORATION"/>
    <s v="AN~RLCH_CN~FY23_Luxury Fall_ES~78775_PR~LUX_BR~Luxury_MH~SEPT2022_OB~AWA_AR~ZEN_MK~US     "/>
    <s v=""/>
    <s v="N/A"/>
    <x v="329"/>
  </r>
  <r>
    <s v="1022-4996"/>
    <s v=""/>
    <s v="10/31/22"/>
    <x v="0"/>
    <s v="INTEGRAL AD SCIENCE INC"/>
    <d v="2022-10-01T00:00:00"/>
    <s v="O-3G8ZB"/>
    <s v="RLCH"/>
    <s v="78775"/>
    <s v="CP1S4RG"/>
    <s v="INTEADSC"/>
    <n v="796.29"/>
    <s v="11/10/22"/>
    <s v="IPS "/>
    <s v="RALPH LAUREN CORPORATION"/>
    <s v="AN~RLCH_CN~FY23_Luxury Fall_ES~78775_PR~LUX_BR~Luxury_MH~SEPT2022_OB~AWA_AR~ZEN_MK~US     "/>
    <s v=""/>
    <s v="N/A"/>
    <x v="330"/>
  </r>
  <r>
    <s v="1022-4992"/>
    <s v=""/>
    <s v="10/31/22"/>
    <x v="0"/>
    <s v="INTEGRAL AD SCIENCE INC"/>
    <d v="2022-09-01T00:00:00"/>
    <s v="O-3G8ZB"/>
    <s v="RLCH"/>
    <s v="78775"/>
    <s v="CP1S4RG"/>
    <s v="INTEADSC"/>
    <n v="45.43"/>
    <s v="11/11/22"/>
    <s v="FABIOLA CASCANTE"/>
    <s v="RALPH LAUREN CORPORATION"/>
    <s v="AN~RLCH_CN~FY23_Luxury Fall_ES~78775_PR~LUX_BR~Luxury_MH~SEPT2022_OB~AWA_AR~ZEN_MK~US     "/>
    <s v=""/>
    <s v="N/A"/>
    <x v="325"/>
  </r>
  <r>
    <s v="1000113041"/>
    <s v=""/>
    <s v="10/31/22"/>
    <x v="4"/>
    <s v="NEW YORK TIMES THE"/>
    <d v="2022-10-01T00:00:00"/>
    <s v="O-3G8YT"/>
    <s v="RLCH"/>
    <s v="78775"/>
    <s v="CP1S4RG"/>
    <s v="NWYRKTMS"/>
    <n v="27675.41"/>
    <s v="11/16/22"/>
    <s v="IPS "/>
    <s v="RALPH LAUREN CORPORATION"/>
    <s v="AN~RLCH_CN~FY23_Luxury Fall_ES~78775_PR~LUX_BR~Luxury_MH~SEPT2022_OB~AWA_AR~ZEN_MK~US     "/>
    <s v=""/>
    <s v="N/A"/>
    <x v="331"/>
  </r>
  <r>
    <s v="90106930"/>
    <s v=""/>
    <s v="11/30/22"/>
    <x v="4"/>
    <s v="WALL STREET JOURNAL"/>
    <d v="2022-10-01T00:00:00"/>
    <s v="O-3G8YV"/>
    <s v="RLCH"/>
    <s v="78775"/>
    <s v="CP1S4RG"/>
    <s v="WSJOURNA"/>
    <n v="6203.41"/>
    <s v="12/05/22"/>
    <s v="IPS "/>
    <s v="RALPH LAUREN CORPORATION"/>
    <s v="AN~RLCH_CN~FY23_Luxury Fall_ES~78775_PR~LUX_BR~Luxury_MH~SEPT2022_OB~AWA_AR~ZEN_MK~US     "/>
    <s v=""/>
    <s v="Not cleared"/>
    <x v="332"/>
  </r>
  <r>
    <s v="17282"/>
    <s v=""/>
    <s v="06/22/22"/>
    <x v="3"/>
    <s v="GARDEN &amp; GUN MAGAZINE LLC"/>
    <d v="2022-06-01T00:00:00"/>
    <s v="O-3B3ST"/>
    <s v="RLCH"/>
    <s v="78563"/>
    <s v="CP1PQ04"/>
    <s v="GARDENDG"/>
    <n v="75000"/>
    <s v="07/05/22"/>
    <s v="JEICOL CHAVEZ MARTINEZ"/>
    <s v="RALPH LAUREN CORPORATION"/>
    <s v="AN~RLCH_CN~FY23_Polo Kids x Dillards Back to School_ES~78563_PR~POLO_BR~Polo_MH~July2022_OB~AWA_AR~ZEN_MK~US     "/>
    <s v=""/>
    <s v="N/A"/>
    <x v="333"/>
  </r>
  <r>
    <s v="17507"/>
    <s v=""/>
    <s v="07/31/22"/>
    <x v="3"/>
    <s v="GARDEN &amp; GUN MAGAZINE LLC"/>
    <d v="2022-07-01T00:00:00"/>
    <s v="O-3B3ST"/>
    <s v="RLCH"/>
    <s v="78563"/>
    <s v="CP1PQ04"/>
    <s v="GARDENDG"/>
    <n v="86953.86"/>
    <s v="08/05/22"/>
    <s v="IPS "/>
    <s v="RALPH LAUREN CORPORATION"/>
    <s v="AN~RLCH_CN~FY23_Polo Kids x Dillards Back to School_ES~78563_PR~POLO_BR~Polo_MH~July2022_OB~AWA_AR~ZEN_MK~US     "/>
    <s v=""/>
    <s v="N/A"/>
    <x v="334"/>
  </r>
  <r>
    <s v="17507"/>
    <s v=""/>
    <s v="07/31/22"/>
    <x v="0"/>
    <s v="GARDEN &amp; GUN MAGAZINE LLC"/>
    <d v="2022-07-01T00:00:00"/>
    <s v="O-3B3ST"/>
    <s v="RLCH"/>
    <s v="78563"/>
    <s v="CP1PQ04"/>
    <s v="GARDENDG"/>
    <n v="156953.85999999999"/>
    <s v="08/12/22"/>
    <s v="ANDREA MONTOYA"/>
    <s v="RALPH LAUREN CORPORATION"/>
    <s v="AN~RLCH_CN~FY23_Polo Kids x Dillards Back to School_ES~78563_PR~POLO_BR~Polo_MH~July2022_OB~AWA_AR~ZEN_MK~US     "/>
    <s v=""/>
    <s v="N/A"/>
    <x v="334"/>
  </r>
  <r>
    <s v="17282"/>
    <s v=""/>
    <s v="06/22/22"/>
    <x v="3"/>
    <s v="GARDEN &amp; GUN MAGAZINE LLC"/>
    <d v="2022-06-01T00:00:00"/>
    <s v="O-3B3ST"/>
    <s v="RLCH"/>
    <s v="78563"/>
    <s v="CP1PQ04"/>
    <s v="GARDENDG"/>
    <n v="70000"/>
    <s v="08/12/22"/>
    <s v="IPS "/>
    <s v="RALPH LAUREN CORPORATION"/>
    <s v="AN~RLCH_CN~FY23_Polo Kids x Dillards Back to School_ES~78563_PR~POLO_BR~Polo_MH~July2022_OB~AWA_AR~ZEN_MK~US     "/>
    <s v=""/>
    <s v="N/A"/>
    <x v="333"/>
  </r>
  <r>
    <s v="ZZ000920403"/>
    <s v=""/>
    <s v="08/24/22"/>
    <x v="0"/>
    <s v="GARDEN &amp; GUN MAGAZINE LLC"/>
    <d v="2022-06-01T00:00:00"/>
    <s v="O-3B3ST"/>
    <s v="RLCH"/>
    <s v="78563"/>
    <s v="CP1PQ04"/>
    <s v="GARDENDG"/>
    <n v="0"/>
    <s v="08/24/22"/>
    <s v="GIOVANNI LAZZAROTTO"/>
    <s v="RALPH LAUREN CORPORATION"/>
    <s v="AN~RLCH_CN~FY23_Polo Kids x Dillards Back to School_ES~78563_PR~POLO_BR~Polo_MH~July2022_OB~AWA_AR~ZEN_MK~US     "/>
    <s v=""/>
    <s v="N/A"/>
    <x v="333"/>
  </r>
  <r>
    <s v="17587"/>
    <s v=""/>
    <s v="08/25/22"/>
    <x v="3"/>
    <s v="GARDEN &amp; GUN MAGAZINE LLC"/>
    <d v="2022-08-01T00:00:00"/>
    <s v="O-3B3ST"/>
    <s v="RLCH"/>
    <s v="78563"/>
    <s v="CP1PQ04"/>
    <s v="GARDENDG"/>
    <n v="18040.59"/>
    <s v="08/26/22"/>
    <s v="IPS "/>
    <s v="RALPH LAUREN CORPORATION"/>
    <s v="AN~RLCH_CN~FY23_Polo Kids x Dillards Back to School_ES~78563_PR~POLO_BR~Polo_MH~July2022_OB~AWA_AR~ZEN_MK~US     "/>
    <s v=""/>
    <s v="N/A"/>
    <x v="335"/>
  </r>
  <r>
    <s v="17587"/>
    <s v=""/>
    <s v="08/25/22"/>
    <x v="0"/>
    <s v="GARDEN &amp; GUN MAGAZINE LLC"/>
    <d v="2022-08-01T00:00:00"/>
    <s v="O-3B3ST"/>
    <s v="RLCH"/>
    <s v="78563"/>
    <s v="CP1PQ04"/>
    <s v="GARDENDG"/>
    <n v="18040.669999999998"/>
    <s v="09/19/22"/>
    <s v="IPS "/>
    <s v="RALPH LAUREN CORPORATION"/>
    <s v="AN~RLCH_CN~FY23_Polo Kids x Dillards Back to School_ES~78563_PR~POLO_BR~Polo_MH~July2022_OB~AWA_AR~ZEN_MK~US     "/>
    <s v=""/>
    <s v="N/A"/>
    <x v="335"/>
  </r>
  <r>
    <s v="ZZ000937687"/>
    <s v=""/>
    <s v="09/22/22"/>
    <x v="0"/>
    <s v="INTEGRAL AD SCIENCE INC"/>
    <d v="2022-07-01T00:00:00"/>
    <s v="O-3B3R9"/>
    <s v="RLCH"/>
    <s v="78563"/>
    <s v="CP1PQ04"/>
    <s v="INTEADSC"/>
    <n v="0"/>
    <s v="09/22/22"/>
    <s v="GIOVANNI LAZZAROTTO"/>
    <s v="RALPH LAUREN CORPORATION"/>
    <s v="AN~RLCH_CN~FY23_Polo Kids x Dillards Back to School_ES~78563_PR~POLO_BR~Polo_MH~July2022_OB~AWA_AR~ZEN_MK~US     "/>
    <s v=""/>
    <s v="N/A"/>
    <x v="336"/>
  </r>
  <r>
    <s v="ZZ000937689"/>
    <s v=""/>
    <s v="09/22/22"/>
    <x v="0"/>
    <s v="INTEGRAL AD SCIENCE INC"/>
    <d v="2022-08-01T00:00:00"/>
    <s v="O-3B3R9"/>
    <s v="RLCH"/>
    <s v="78563"/>
    <s v="CP1PQ04"/>
    <s v="INTEADSC"/>
    <n v="0"/>
    <s v="09/22/22"/>
    <s v="GIOVANNI LAZZAROTTO"/>
    <s v="RALPH LAUREN CORPORATION"/>
    <s v="AN~RLCH_CN~FY23_Polo Kids x Dillards Back to School_ES~78563_PR~POLO_BR~Polo_MH~July2022_OB~AWA_AR~ZEN_MK~US     "/>
    <s v=""/>
    <s v="N/A"/>
    <x v="337"/>
  </r>
  <r>
    <s v="0622-3491"/>
    <s v=""/>
    <s v="06/30/22"/>
    <x v="0"/>
    <s v="INTEGRAL AD SCIENCE INC"/>
    <d v="2022-06-01T00:00:00"/>
    <s v="O-39H3B"/>
    <s v="RLCH"/>
    <s v="78487"/>
    <s v="CP1P79C"/>
    <s v="INTEADSC"/>
    <n v="295.83"/>
    <s v="07/14/22"/>
    <s v="IPS "/>
    <s v="RALPH LAUREN CORPORATION"/>
    <s v="AN~RLCH_CN~FY23_Polo Pride_ES~78487_PR~POLO_BR~Polo_MH~June2022_OB~AWA_AR~ZEN_MK~US"/>
    <s v=""/>
    <s v="N/A"/>
    <x v="338"/>
  </r>
  <r>
    <s v="5060076"/>
    <s v=""/>
    <s v="07/25/22"/>
    <x v="0"/>
    <s v="CONDE NAST PUBLIC."/>
    <d v="2022-06-01T00:00:00"/>
    <s v="O-39B0J"/>
    <s v="RLCH"/>
    <s v="78487"/>
    <s v="CP1P79C"/>
    <s v="CNDNSTPB"/>
    <n v="24722"/>
    <s v="07/27/22"/>
    <s v="IPS "/>
    <s v="RALPH LAUREN CORPORATION"/>
    <s v="AN~RLCH_CN~FY23_Polo Pride_ES~78487_PR~POLO_BR~Polo_MH~June2022_OB~AWA_AR~ZEN_MK~US"/>
    <s v=""/>
    <s v="N/A"/>
    <x v="339"/>
  </r>
  <r>
    <s v="O39H3CR00622"/>
    <s v=""/>
    <s v="07/27/22"/>
    <x v="0"/>
    <s v="PLATFORM TAX"/>
    <d v="2022-06-01T00:00:00"/>
    <s v="O-39H3C"/>
    <s v="RLCH"/>
    <s v="78487"/>
    <s v="CP1P79C"/>
    <s v="PLATTAX"/>
    <n v="11.25"/>
    <s v="07/27/22"/>
    <s v="IPS "/>
    <s v="RALPH LAUREN CORPORATION"/>
    <s v="AN~RLCH_CN~FY23_Polo Pride_ES~78487_PR~POLO_BR~Polo_MH~June2022_OB~AWA_AR~ZEN_MK~US"/>
    <s v=""/>
    <s v="N/A"/>
    <x v="340"/>
  </r>
  <r>
    <s v="MUUS20221223431"/>
    <s v=""/>
    <s v="12/02/22"/>
    <x v="4"/>
    <s v="TIK TOK INC"/>
    <d v="2022-11-01T00:00:00"/>
    <s v="O-3MJ0B"/>
    <s v="RLCH"/>
    <s v="79039"/>
    <s v="CP1VBDF"/>
    <s v="TIKTOKI2"/>
    <n v="77758.59"/>
    <s v="12/05/22"/>
    <s v="IPS "/>
    <s v="RALPH LAUREN CORPORATION"/>
    <s v="AN~RLCH_CN~FY23_RL x Fortnite_ES~79039_PR~POLO_BR~Polo_MH~NOV2022_OB~AWA_AR~ZEN_MK~US"/>
    <s v=""/>
    <s v="Not cleared"/>
    <x v="341"/>
  </r>
  <r>
    <s v="0922-6577"/>
    <s v=""/>
    <s v="09/30/22"/>
    <x v="0"/>
    <s v="INTEGRAL AD SCIENCE INC"/>
    <d v="2022-09-01T00:00:00"/>
    <s v="O-3J2J1"/>
    <s v="RLCH"/>
    <s v="78894"/>
    <s v="CP1T33C"/>
    <s v="INTEADSC"/>
    <n v="254.37"/>
    <s v="11/03/22"/>
    <s v="IPS "/>
    <s v="RALPH LAUREN CORPORATION"/>
    <s v="AN~RLCH_CN~FY23_RLX Golf_ES~78894_PR~GOLF_BR~Golf_MH~September2022_OB~Traffic_AR~ZEN_MK~US     "/>
    <s v=""/>
    <s v="N/A"/>
    <x v="342"/>
  </r>
  <r>
    <s v="ZZ000866751"/>
    <s v=""/>
    <s v="05/11/22"/>
    <x v="0"/>
    <s v="MEREDITH CORPORATION"/>
    <d v="2022-04-01T00:00:00"/>
    <s v="O-35M5V"/>
    <s v="RLCH"/>
    <s v="78237"/>
    <s v="CP1MCCT"/>
    <s v="MERED"/>
    <n v="0"/>
    <s v="05/11/22"/>
    <s v="DAVID   MONTES"/>
    <s v="RALPH LAUREN CORPORATION"/>
    <s v="DO NOT USE (OLD LRL FY22 SPRING INSTYLE CAMPAIGN)"/>
    <s v=""/>
    <s v="N/A"/>
    <x v="343"/>
  </r>
  <r>
    <s v="ZZ000866752"/>
    <s v=""/>
    <s v="05/11/22"/>
    <x v="0"/>
    <s v="MEREDITH CORPORATION"/>
    <d v="2022-05-01T00:00:00"/>
    <s v="O-35M5V"/>
    <s v="RLCH"/>
    <s v="78237"/>
    <s v="CP1MCCT"/>
    <s v="MERED"/>
    <n v="0"/>
    <s v="05/11/22"/>
    <s v="DAVID   MONTES"/>
    <s v="RALPH LAUREN CORPORATION"/>
    <s v="DO NOT USE (OLD LRL FY22 SPRING INSTYLE CAMPAIGN)"/>
    <s v=""/>
    <s v="N/A"/>
    <x v="344"/>
  </r>
  <r>
    <s v="ZZ000909676"/>
    <s v=""/>
    <s v="08/04/22"/>
    <x v="0"/>
    <s v="MEREDITH CORPORATION"/>
    <d v="2022-06-01T00:00:00"/>
    <s v="O-35M5V"/>
    <s v="RLCH"/>
    <s v="78237"/>
    <s v="CP1MCCT"/>
    <s v="MERED"/>
    <n v="0"/>
    <s v="08/04/22"/>
    <s v="GIOVANNI LAZZAROTTO"/>
    <s v="RALPH LAUREN CORPORATION"/>
    <s v="DO NOT USE (OLD LRL FY22 SPRING INSTYLE CAMPAIGN)"/>
    <s v=""/>
    <s v="N/A"/>
    <x v="345"/>
  </r>
  <r>
    <s v="ZZ000909677"/>
    <s v=""/>
    <s v="08/04/22"/>
    <x v="0"/>
    <s v="MEREDITH CORPORATION"/>
    <d v="2022-07-01T00:00:00"/>
    <s v="O-35M5V"/>
    <s v="RLCH"/>
    <s v="78237"/>
    <s v="CP1MCCT"/>
    <s v="MERED"/>
    <n v="0"/>
    <s v="08/04/22"/>
    <s v="GIOVANNI LAZZAROTTO"/>
    <s v="RALPH LAUREN CORPORATION"/>
    <s v="DO NOT USE (OLD LRL FY22 SPRING INSTYLE CAMPAIGN)"/>
    <s v=""/>
    <s v="N/A"/>
    <x v="346"/>
  </r>
  <r>
    <s v="ZZ000842132"/>
    <s v=""/>
    <s v="03/31/22"/>
    <x v="0"/>
    <s v="THE BETTER BUSINESS BUREAU OF"/>
    <d v="2022-01-01T00:00:00"/>
    <s v="O-2W6CK"/>
    <s v="RLCH"/>
    <s v="77368"/>
    <s v="CP1GB3W"/>
    <s v="BBBMNYRK"/>
    <n v="0"/>
    <s v="03/31/22"/>
    <s v="DAVID   MONTES"/>
    <s v="RALPH LAUREN CORPORATION"/>
    <s v="FY22 BBB Trust Co-Op"/>
    <s v=""/>
    <s v="N/A"/>
    <x v="347"/>
  </r>
  <r>
    <s v="ZZ000842134"/>
    <s v=""/>
    <s v="03/31/22"/>
    <x v="0"/>
    <s v="THE BETTER BUSINESS BUREAU OF"/>
    <d v="2022-02-01T00:00:00"/>
    <s v="O-2W6CK"/>
    <s v="RLCH"/>
    <s v="77368"/>
    <s v="CP1GB3W"/>
    <s v="BBBMNYRK"/>
    <n v="0"/>
    <s v="03/31/22"/>
    <s v="DAVID   MONTES"/>
    <s v="RALPH LAUREN CORPORATION"/>
    <s v="FY22 BBB Trust Co-Op"/>
    <s v=""/>
    <s v="N/A"/>
    <x v="348"/>
  </r>
  <r>
    <s v="ZZ000866746"/>
    <s v=""/>
    <s v="05/11/22"/>
    <x v="0"/>
    <s v="THE BETTER BUSINESS BUREAU OF"/>
    <d v="2022-03-01T00:00:00"/>
    <s v="O-2W6CK"/>
    <s v="RLCH"/>
    <s v="77368"/>
    <s v="CP1GB3W"/>
    <s v="BBBMNYRK"/>
    <n v="0"/>
    <s v="05/11/22"/>
    <s v="DAVID   MONTES"/>
    <s v="RALPH LAUREN CORPORATION"/>
    <s v="FY22 BBB Trust Co-Op"/>
    <s v=""/>
    <s v="N/A"/>
    <x v="349"/>
  </r>
  <r>
    <s v="ZZ000866747"/>
    <s v=""/>
    <s v="05/11/22"/>
    <x v="0"/>
    <s v="THE BETTER BUSINESS BUREAU OF"/>
    <d v="2022-04-01T00:00:00"/>
    <s v="O-2W6CK"/>
    <s v="RLCH"/>
    <s v="77368"/>
    <s v="CP1GB3W"/>
    <s v="BBBMNYRK"/>
    <n v="0"/>
    <s v="05/11/22"/>
    <s v="DAVID   MONTES"/>
    <s v="RALPH LAUREN CORPORATION"/>
    <s v="FY22 BBB Trust Co-Op"/>
    <s v=""/>
    <s v="N/A"/>
    <x v="350"/>
  </r>
  <r>
    <s v="ZZ000866748"/>
    <s v=""/>
    <s v="05/11/22"/>
    <x v="0"/>
    <s v="THE BETTER BUSINESS BUREAU OF"/>
    <d v="2022-05-01T00:00:00"/>
    <s v="O-2W6CK"/>
    <s v="RLCH"/>
    <s v="77368"/>
    <s v="CP1GB3W"/>
    <s v="BBBMNYRK"/>
    <n v="0"/>
    <s v="05/11/22"/>
    <s v="DAVID   MONTES"/>
    <s v="RALPH LAUREN CORPORATION"/>
    <s v="FY22 BBB Trust Co-Op"/>
    <s v=""/>
    <s v="N/A"/>
    <x v="351"/>
  </r>
  <r>
    <s v="ZZ000926600"/>
    <s v=""/>
    <s v="09/01/22"/>
    <x v="0"/>
    <s v="THE BETTER BUSINESS BUREAU OF"/>
    <d v="2022-06-01T00:00:00"/>
    <s v="O-2W6CK"/>
    <s v="RLCH"/>
    <s v="77368"/>
    <s v="CP1GB3W"/>
    <s v="BBBMNYRK"/>
    <n v="0"/>
    <s v="09/01/22"/>
    <s v="GIOVANNI LAZZAROTTO"/>
    <s v="RALPH LAUREN CORPORATION"/>
    <s v="FY22 BBB Trust Co-Op"/>
    <s v=""/>
    <s v="N/A"/>
    <x v="352"/>
  </r>
  <r>
    <s v="ZZ000926602"/>
    <s v=""/>
    <s v="09/01/22"/>
    <x v="0"/>
    <s v="THE BETTER BUSINESS BUREAU OF"/>
    <d v="2022-07-01T00:00:00"/>
    <s v="O-2W6CK"/>
    <s v="RLCH"/>
    <s v="77368"/>
    <s v="CP1GB3W"/>
    <s v="BBBMNYRK"/>
    <n v="0"/>
    <s v="09/01/22"/>
    <s v="GIOVANNI LAZZAROTTO"/>
    <s v="RALPH LAUREN CORPORATION"/>
    <s v="FY22 BBB Trust Co-Op"/>
    <s v=""/>
    <s v="N/A"/>
    <x v="353"/>
  </r>
  <r>
    <s v="ZZ000926603"/>
    <s v=""/>
    <s v="09/01/22"/>
    <x v="0"/>
    <s v="THE BETTER BUSINESS BUREAU OF"/>
    <d v="2022-08-01T00:00:00"/>
    <s v="O-2W6CK"/>
    <s v="RLCH"/>
    <s v="77368"/>
    <s v="CP1GB3W"/>
    <s v="BBBMNYRK"/>
    <n v="0"/>
    <s v="09/01/22"/>
    <s v="GIOVANNI LAZZAROTTO"/>
    <s v="RALPH LAUREN CORPORATION"/>
    <s v="FY22 BBB Trust Co-Op"/>
    <s v=""/>
    <s v="N/A"/>
    <x v="354"/>
  </r>
  <r>
    <s v="ZZ000926605"/>
    <s v=""/>
    <s v="09/01/22"/>
    <x v="0"/>
    <s v="THE BETTER BUSINESS BUREAU OF"/>
    <d v="2022-09-01T00:00:00"/>
    <s v="O-2W6CK"/>
    <s v="RLCH"/>
    <s v="77368"/>
    <s v="CP1GB3W"/>
    <s v="BBBMNYRK"/>
    <n v="0"/>
    <s v="09/01/22"/>
    <s v="GIOVANNI LAZZAROTTO"/>
    <s v="RALPH LAUREN CORPORATION"/>
    <s v="FY22 BBB Trust Co-Op"/>
    <s v=""/>
    <s v="N/A"/>
    <x v="355"/>
  </r>
  <r>
    <s v="ZZ000926607"/>
    <s v=""/>
    <s v="09/01/22"/>
    <x v="0"/>
    <s v="THE BETTER BUSINESS BUREAU OF"/>
    <d v="2022-10-01T00:00:00"/>
    <s v="O-2W6CK"/>
    <s v="RLCH"/>
    <s v="77368"/>
    <s v="CP1GB3W"/>
    <s v="BBBMNYRK"/>
    <n v="0"/>
    <s v="09/01/22"/>
    <s v="GIOVANNI LAZZAROTTO"/>
    <s v="RALPH LAUREN CORPORATION"/>
    <s v="FY22 BBB Trust Co-Op"/>
    <s v=""/>
    <s v="N/A"/>
    <x v="356"/>
  </r>
  <r>
    <s v="5606686562B"/>
    <s v=""/>
    <s v="03/02/22"/>
    <x v="1"/>
    <s v="BLOOMBERG LP"/>
    <d v="2022-03-01T00:00:00"/>
    <s v="O-33NYY"/>
    <s v="RLCH"/>
    <s v="78162"/>
    <s v="CP1LGN0"/>
    <s v="BLOOMBRG"/>
    <n v="150000"/>
    <s v="03/03/22"/>
    <s v="JOSE PABLO BRENES RUIZ"/>
    <s v="RALPH LAUREN CORPORATION"/>
    <s v="FY22_RL Sustainability Earth Polo_ DONOTUSE"/>
    <s v=""/>
    <s v="N/A"/>
    <x v="357"/>
  </r>
  <r>
    <s v="5606686562BBO"/>
    <s v="Reversal of invoice 5606686562B"/>
    <s v="03/02/22"/>
    <x v="0"/>
    <s v="BLOOMBERG LP"/>
    <d v="2022-03-01T00:00:00"/>
    <s v="O-33NYY"/>
    <s v="RLCH"/>
    <s v="78162"/>
    <s v="CP1LGN0"/>
    <s v="BLOOMBRG"/>
    <n v="-150000"/>
    <s v="03/04/22"/>
    <s v="SYNDELL LIZANO"/>
    <s v="RALPH LAUREN CORPORATION"/>
    <s v="FY22_RL Sustainability Earth Polo_ DONOTUSE"/>
    <s v=""/>
    <s v="N/A"/>
    <x v="357"/>
  </r>
  <r>
    <s v="203930"/>
    <s v=""/>
    <s v="09/29/22"/>
    <x v="0"/>
    <s v="THE BETTER BUSINESS BUREAU OF"/>
    <d v="2022-10-01T00:00:00"/>
    <s v="O-3K7LJ"/>
    <s v="RLCH"/>
    <s v="78972"/>
    <s v="CP1TYWY"/>
    <s v="BBBMNYRK"/>
    <n v="10000"/>
    <s v="11/10/22"/>
    <s v="IPS "/>
    <s v="RALPH LAUREN CORPORATION"/>
    <s v="FY23 BBB Trust Co-Op "/>
    <s v=""/>
    <s v="N/A"/>
    <x v="358"/>
  </r>
  <r>
    <m/>
    <m/>
    <m/>
    <x v="5"/>
    <m/>
    <m/>
    <m/>
    <m/>
    <m/>
    <m/>
    <m/>
    <m/>
    <m/>
    <m/>
    <m/>
    <m/>
    <m/>
    <m/>
    <x v="3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250"/>
    <s v="RLCH"/>
    <s v="RALPH LAUREN CORPORATION"/>
    <s v="CROSS LINE OF BUSINESS"/>
    <s v="DIGITAL"/>
    <s v="DG10-452217"/>
    <s v="10/20/22"/>
    <s v="12/04/22"/>
    <d v="2022-10-01T00:00:00"/>
    <s v="FY23 BBB Trust Co-Op"/>
    <s v="78972"/>
    <n v="10000"/>
    <n v="10000"/>
    <n v="0"/>
    <n v="0"/>
    <n v="0"/>
    <n v="0"/>
    <n v="0"/>
    <x v="0"/>
  </r>
  <r>
    <s v="250"/>
    <s v="RLCH"/>
    <s v="RALPH LAUREN CORPORATION"/>
    <s v="CROSS LINE OF BUSINESS"/>
    <s v="OUT OF HOME"/>
    <s v="OH10-452216"/>
    <s v="10/20/22"/>
    <s v="12/04/22"/>
    <d v="2022-10-01T00:00:00"/>
    <s v="FY23 LA PERM"/>
    <s v="52202"/>
    <n v="209955.99"/>
    <n v="209955.99"/>
    <n v="0"/>
    <n v="0"/>
    <n v="0"/>
    <n v="0"/>
    <n v="0"/>
    <x v="1"/>
  </r>
  <r>
    <s v="250"/>
    <s v="RLCH"/>
    <s v="RALPH LAUREN CORPORATION"/>
    <s v="CROSS LINE OF BUSINESS"/>
    <s v="OUT OF HOME"/>
    <s v="OH11-454111"/>
    <s v="11/21/22"/>
    <s v="01/05/23"/>
    <d v="2022-11-01T00:00:00"/>
    <s v="FY23 LA PERM"/>
    <s v="52202"/>
    <n v="105704.99"/>
    <n v="105704.99"/>
    <n v="0"/>
    <n v="0"/>
    <n v="0"/>
    <n v="0"/>
    <n v="0"/>
    <x v="2"/>
  </r>
  <r>
    <s v="250"/>
    <s v="RLCH"/>
    <s v="RALPH LAUREN CORPORATION"/>
    <s v="GOLF"/>
    <s v="DIGITAL"/>
    <s v="DG10-452185"/>
    <s v="10/20/22"/>
    <s v="12/04/22"/>
    <d v="2022-09-01T00:00:00"/>
    <s v="AN~RLCH_CN~FY23_RLX Golf_ES~78"/>
    <s v="78894"/>
    <n v="12386.85"/>
    <n v="12386.85"/>
    <n v="0"/>
    <n v="0"/>
    <n v="0"/>
    <n v="0"/>
    <n v="0"/>
    <x v="3"/>
  </r>
  <r>
    <s v="250"/>
    <s v="RLCH"/>
    <s v="RALPH LAUREN CORPORATION"/>
    <s v="GOLF"/>
    <s v="DIGITAL"/>
    <s v="DG11-454079"/>
    <s v="11/21/22"/>
    <s v="11/21/22"/>
    <d v="2022-09-01T00:00:00"/>
    <s v="AN~RLCH_CN~FY23_RLX Golf_ES~78"/>
    <s v="78894"/>
    <n v="-32.340000000000003"/>
    <n v="-32.340000000000003"/>
    <n v="0"/>
    <n v="0"/>
    <n v="0"/>
    <n v="0"/>
    <n v="0"/>
    <x v="3"/>
  </r>
  <r>
    <s v="250"/>
    <s v="RLCH"/>
    <s v="RALPH LAUREN CORPORATION"/>
    <s v="LAUREN RALPH LAUREN WHOLESALE"/>
    <s v="DIGITAL"/>
    <s v="DG10-452212"/>
    <s v="10/20/22"/>
    <s v="10/20/22"/>
    <d v="2022-08-01T00:00:00"/>
    <s v="AN~RLCH_CN~FY23 LRL Spring Ins"/>
    <s v="78254"/>
    <n v="-0.01"/>
    <n v="0"/>
    <n v="-0.01"/>
    <n v="0"/>
    <n v="0"/>
    <n v="0"/>
    <n v="0"/>
    <x v="4"/>
  </r>
  <r>
    <s v="250"/>
    <s v="RLCH"/>
    <s v="RALPH LAUREN CORPORATION"/>
    <s v="LAUREN RALPH LAUREN WHOLESALE"/>
    <s v="DIGITAL"/>
    <s v="DG10-452213"/>
    <s v="10/20/22"/>
    <s v="12/04/22"/>
    <d v="2022-10-01T00:00:00"/>
    <s v="AN~RLCH_CN~FY23 LRL Holiday x"/>
    <s v="79100"/>
    <n v="27874.720000000001"/>
    <n v="27874.720000000001"/>
    <n v="0"/>
    <n v="0"/>
    <n v="0"/>
    <n v="0"/>
    <n v="0"/>
    <x v="5"/>
  </r>
  <r>
    <s v="250"/>
    <s v="RLCH"/>
    <s v="RALPH LAUREN CORPORATION"/>
    <s v="LAUREN RALPH LAUREN WHOLESALE"/>
    <s v="DIGITAL"/>
    <s v="DG11-454107"/>
    <s v="11/21/22"/>
    <s v="11/21/22"/>
    <d v="2022-09-01T00:00:00"/>
    <s v="AN~RLCH_CN~FY23 LRL Spring Ins"/>
    <s v="78254"/>
    <n v="-5.78"/>
    <n v="-5.78"/>
    <n v="0"/>
    <n v="0"/>
    <n v="0"/>
    <n v="0"/>
    <n v="0"/>
    <x v="6"/>
  </r>
  <r>
    <s v="250"/>
    <s v="RLCH"/>
    <s v="RALPH LAUREN CORPORATION"/>
    <s v="LAUREN RALPH LAUREN WHOLESALE"/>
    <s v="DIGITAL"/>
    <s v="DG11-454108"/>
    <s v="11/21/22"/>
    <s v="01/05/23"/>
    <d v="2022-11-01T00:00:00"/>
    <s v="AN~RLCH_CN~FY23 LRL Holiday x"/>
    <s v="79100"/>
    <n v="104532.48"/>
    <n v="104532.48"/>
    <n v="0"/>
    <n v="0"/>
    <n v="0"/>
    <n v="0"/>
    <n v="0"/>
    <x v="7"/>
  </r>
  <r>
    <s v="250"/>
    <s v="RLCH"/>
    <s v="RALPH LAUREN CORPORATION"/>
    <s v="LAUREN RL"/>
    <s v="DIGITAL"/>
    <s v="DG10-452186"/>
    <s v="10/20/22"/>
    <s v="12/04/22"/>
    <d v="2022-05-01T00:00:00"/>
    <s v="AN~RLCH_CN~FY22_FY22 Base LRL"/>
    <s v="78188"/>
    <n v="268.92"/>
    <n v="268.92"/>
    <n v="0"/>
    <n v="0"/>
    <n v="0"/>
    <n v="0"/>
    <n v="0"/>
    <x v="8"/>
  </r>
  <r>
    <s v="250"/>
    <s v="RLCH"/>
    <s v="RALPH LAUREN CORPORATION"/>
    <s v="LAUREN RL"/>
    <s v="DIGITAL"/>
    <s v="DG10-452187"/>
    <s v="10/20/22"/>
    <s v="12/04/22"/>
    <d v="2022-10-01T00:00:00"/>
    <s v="AN~RLCH_CN~FY23 LRL Fall_ES~78"/>
    <s v="78755"/>
    <n v="61491.58"/>
    <n v="61491.58"/>
    <n v="0"/>
    <n v="0"/>
    <n v="0"/>
    <n v="0"/>
    <n v="0"/>
    <x v="9"/>
  </r>
  <r>
    <s v="250"/>
    <s v="RLCH"/>
    <s v="RALPH LAUREN CORPORATION"/>
    <s v="LAUREN RL"/>
    <s v="DIGITAL"/>
    <s v="DG11-454080"/>
    <s v="11/21/22"/>
    <s v="11/21/22"/>
    <d v="2022-03-01T00:00:00"/>
    <s v="AN~RLCH_CN~FY22_FY22 Base LRL"/>
    <s v="78188"/>
    <n v="-222.09"/>
    <n v="-222.09"/>
    <n v="0"/>
    <n v="0"/>
    <n v="0"/>
    <n v="0"/>
    <n v="0"/>
    <x v="10"/>
  </r>
  <r>
    <s v="250"/>
    <s v="RLCH"/>
    <s v="RALPH LAUREN CORPORATION"/>
    <s v="LAUREN RL"/>
    <s v="DIGITAL"/>
    <s v="DG11-454081"/>
    <s v="11/21/22"/>
    <s v="11/21/22"/>
    <d v="2022-09-01T00:00:00"/>
    <s v="AN~RLCH_CN~FY23 LRL Fall_ES~78"/>
    <s v="78755"/>
    <n v="-56.69"/>
    <n v="-56.69"/>
    <n v="0"/>
    <n v="0"/>
    <n v="0"/>
    <n v="0"/>
    <n v="0"/>
    <x v="11"/>
  </r>
  <r>
    <s v="250"/>
    <s v="RLCH"/>
    <s v="RALPH LAUREN CORPORATION"/>
    <s v="LAUREN RL"/>
    <s v="DIGITAL"/>
    <s v="DG11-454082"/>
    <s v="11/21/22"/>
    <s v="01/05/23"/>
    <d v="2022-11-01T00:00:00"/>
    <s v="AN~RLCH_CN~FY23_LRL Holiday_ES"/>
    <s v="79105"/>
    <n v="98112.49"/>
    <n v="98112.49"/>
    <n v="0"/>
    <n v="0"/>
    <n v="0"/>
    <n v="0"/>
    <n v="0"/>
    <x v="12"/>
  </r>
  <r>
    <s v="250"/>
    <s v="RLCH"/>
    <s v="RALPH LAUREN CORPORATION"/>
    <s v="LUXURY"/>
    <s v="CONSUMER MAGS"/>
    <s v="CM10-452188"/>
    <s v="10/20/22"/>
    <s v="10/20/22"/>
    <d v="2022-05-01T00:00:00"/>
    <s v="FY23 LUXURY EYEWEAR PRINT"/>
    <s v="22007"/>
    <n v="-159978.34"/>
    <n v="0"/>
    <n v="-159978.34"/>
    <n v="0"/>
    <n v="0"/>
    <n v="0"/>
    <n v="0"/>
    <x v="13"/>
  </r>
  <r>
    <s v="250"/>
    <s v="RLCH"/>
    <s v="RALPH LAUREN CORPORATION"/>
    <s v="LUXURY"/>
    <s v="CONSUMER MAGS"/>
    <s v="CM10-452189"/>
    <s v="10/20/22"/>
    <s v="12/04/22"/>
    <d v="2022-06-01T00:00:00"/>
    <s v="FY23 LUXURY EYEWEAR PRINT"/>
    <s v="22007"/>
    <n v="159978.34"/>
    <n v="159978.34"/>
    <n v="0"/>
    <n v="0"/>
    <n v="0"/>
    <n v="0"/>
    <n v="0"/>
    <x v="14"/>
  </r>
  <r>
    <s v="250"/>
    <s v="RLCH"/>
    <s v="RALPH LAUREN CORPORATION"/>
    <s v="LUXURY"/>
    <s v="CONSUMER MAGS"/>
    <s v="CM10-452191"/>
    <s v="10/20/22"/>
    <s v="12/04/22"/>
    <d v="2022-10-01T00:00:00"/>
    <s v="FY23 OCTOBER PRINT"/>
    <s v="22210"/>
    <n v="510118"/>
    <n v="510118"/>
    <n v="0"/>
    <n v="0"/>
    <n v="0"/>
    <n v="0"/>
    <n v="0"/>
    <x v="15"/>
  </r>
  <r>
    <s v="250"/>
    <s v="RLCH"/>
    <s v="RALPH LAUREN CORPORATION"/>
    <s v="LUXURY"/>
    <s v="CONSUMER MAGS"/>
    <s v="CM11-454083"/>
    <s v="11/21/22"/>
    <s v="01/05/23"/>
    <d v="2022-11-01T00:00:00"/>
    <s v="FY23 NOVEMBER PRINT"/>
    <s v="22211"/>
    <n v="393300"/>
    <n v="393300"/>
    <n v="0"/>
    <n v="0"/>
    <n v="0"/>
    <n v="0"/>
    <n v="0"/>
    <x v="16"/>
  </r>
  <r>
    <s v="250"/>
    <s v="RLCH"/>
    <s v="RALPH LAUREN CORPORATION"/>
    <s v="LUXURY"/>
    <s v="DIGITAL"/>
    <s v="DG10-452193"/>
    <s v="10/20/22"/>
    <s v="12/04/22"/>
    <d v="2022-10-01T00:00:00"/>
    <s v="AN~RLCH_CN~FY23 AirMail_PR~LUX"/>
    <s v="78135"/>
    <n v="40000"/>
    <n v="40000"/>
    <n v="0"/>
    <n v="0"/>
    <n v="0"/>
    <n v="0"/>
    <n v="0"/>
    <x v="17"/>
  </r>
  <r>
    <s v="250"/>
    <s v="RLCH"/>
    <s v="RALPH LAUREN CORPORATION"/>
    <s v="LUXURY"/>
    <s v="DIGITAL"/>
    <s v="DG10-452194"/>
    <s v="10/20/22"/>
    <s v="12/04/22"/>
    <d v="2022-03-01T00:00:00"/>
    <s v="AN~RLCH_CN~FY22_Luxury Fashion"/>
    <s v="78163"/>
    <n v="158097.64000000001"/>
    <n v="158097.64000000001"/>
    <n v="0"/>
    <n v="0"/>
    <n v="0"/>
    <n v="0"/>
    <n v="0"/>
    <x v="18"/>
  </r>
  <r>
    <s v="250"/>
    <s v="RLCH"/>
    <s v="RALPH LAUREN CORPORATION"/>
    <s v="LUXURY"/>
    <s v="DIGITAL"/>
    <s v="DG10-452196"/>
    <s v="10/20/22"/>
    <s v="12/04/22"/>
    <d v="2022-10-01T00:00:00"/>
    <s v="AN~RLCH_CN~FY23_Luxury Fall_ES"/>
    <s v="78775"/>
    <n v="98836.14"/>
    <n v="98836.14"/>
    <n v="0"/>
    <n v="0"/>
    <n v="0"/>
    <n v="0"/>
    <n v="0"/>
    <x v="19"/>
  </r>
  <r>
    <s v="250"/>
    <s v="RLCH"/>
    <s v="RALPH LAUREN CORPORATION"/>
    <s v="LUXURY"/>
    <s v="DIGITAL"/>
    <s v="DG10-452197"/>
    <s v="10/20/22"/>
    <s v="12/04/22"/>
    <d v="2022-10-01T00:00:00"/>
    <s v="AN~RLCH_CN~FY23 Spring Fashion"/>
    <s v="78915"/>
    <n v="642160.99"/>
    <n v="642160.99"/>
    <n v="0"/>
    <n v="0"/>
    <n v="0"/>
    <n v="0"/>
    <n v="0"/>
    <x v="20"/>
  </r>
  <r>
    <s v="250"/>
    <s v="RLCH"/>
    <s v="RALPH LAUREN CORPORATION"/>
    <s v="LUXURY"/>
    <s v="DIGITAL"/>
    <s v="DG11-454085"/>
    <s v="11/21/22"/>
    <s v="01/05/23"/>
    <d v="2022-11-01T00:00:00"/>
    <s v="AN~RLCH_CN~FY23 AirMail_PR~LUX"/>
    <s v="78135"/>
    <n v="40000"/>
    <n v="40000"/>
    <n v="0"/>
    <n v="0"/>
    <n v="0"/>
    <n v="0"/>
    <n v="0"/>
    <x v="21"/>
  </r>
  <r>
    <s v="250"/>
    <s v="RLCH"/>
    <s v="RALPH LAUREN CORPORATION"/>
    <s v="LUXURY"/>
    <s v="DIGITAL"/>
    <s v="DG11-454086"/>
    <s v="11/21/22"/>
    <s v="01/05/23"/>
    <d v="2022-05-01T00:00:00"/>
    <s v="AN~RLCH_CN~FY23 Summer Eyewear"/>
    <s v="78429"/>
    <n v="4.5999999999999996"/>
    <n v="4.5999999999999996"/>
    <n v="0"/>
    <n v="0"/>
    <n v="0"/>
    <n v="0"/>
    <n v="0"/>
    <x v="22"/>
  </r>
  <r>
    <s v="250"/>
    <s v="RLCH"/>
    <s v="RALPH LAUREN CORPORATION"/>
    <s v="LUXURY"/>
    <s v="DIGITAL"/>
    <s v="DG11-454087"/>
    <s v="11/21/22"/>
    <s v="01/05/23"/>
    <d v="2022-11-01T00:00:00"/>
    <s v="AN~RLCH_CN~FY23 Luxury Holiday"/>
    <s v="78472"/>
    <n v="167583.84"/>
    <n v="167583.84"/>
    <n v="0"/>
    <n v="0"/>
    <n v="0"/>
    <n v="0"/>
    <n v="0"/>
    <x v="23"/>
  </r>
  <r>
    <s v="250"/>
    <s v="RLCH"/>
    <s v="RALPH LAUREN CORPORATION"/>
    <s v="LUXURY"/>
    <s v="DIGITAL"/>
    <s v="DG11-454088"/>
    <s v="11/21/22"/>
    <s v="11/21/22"/>
    <d v="2022-09-01T00:00:00"/>
    <s v="AN~RLCH_CN~FY23_Luxury Fall_ES"/>
    <s v="78775"/>
    <n v="-41.26"/>
    <n v="-41.26"/>
    <n v="0"/>
    <n v="0"/>
    <n v="0"/>
    <n v="0"/>
    <n v="0"/>
    <x v="24"/>
  </r>
  <r>
    <s v="250"/>
    <s v="RLCH"/>
    <s v="RALPH LAUREN CORPORATION"/>
    <s v="LUXURY"/>
    <s v="DIGITAL"/>
    <s v="DG11-454089"/>
    <s v="11/21/22"/>
    <s v="11/21/22"/>
    <d v="2022-10-01T00:00:00"/>
    <s v="AN~RLCH_CN~FY23 Spring Fashion"/>
    <s v="78915"/>
    <n v="-43195.21"/>
    <n v="-43195.21"/>
    <n v="0"/>
    <n v="0"/>
    <n v="0"/>
    <n v="0"/>
    <n v="0"/>
    <x v="20"/>
  </r>
  <r>
    <s v="250"/>
    <s v="RLCH"/>
    <s v="RALPH LAUREN CORPORATION"/>
    <s v="LUXURY"/>
    <s v="DIGITAL"/>
    <s v="DG11-454090"/>
    <s v="11/21/22"/>
    <s v="01/05/23"/>
    <d v="2022-11-01T00:00:00"/>
    <s v="AN~RLCH_CN~FY23 Lux Hol Acquis"/>
    <s v="79127"/>
    <n v="45786.62"/>
    <n v="45786.62"/>
    <n v="0"/>
    <n v="0"/>
    <n v="0"/>
    <n v="0"/>
    <n v="0"/>
    <x v="25"/>
  </r>
  <r>
    <s v="250"/>
    <s v="RLCH"/>
    <s v="RALPH LAUREN CORPORATION"/>
    <s v="LUXURY"/>
    <s v="OUT OF HOME"/>
    <s v="OH10-452192"/>
    <s v="10/20/22"/>
    <s v="12/04/22"/>
    <d v="2022-10-01T00:00:00"/>
    <s v="RL LA IN OCTOBER 2022"/>
    <s v="52207"/>
    <n v="412750"/>
    <n v="412750"/>
    <n v="0"/>
    <n v="0"/>
    <n v="0"/>
    <n v="0"/>
    <n v="0"/>
    <x v="26"/>
  </r>
  <r>
    <s v="250"/>
    <s v="RLCH"/>
    <s v="RALPH LAUREN CORPORATION"/>
    <s v="LUXURY"/>
    <s v="OUT OF HOME"/>
    <s v="OH11-454084"/>
    <s v="11/21/22"/>
    <s v="01/05/23"/>
    <d v="2022-11-01T00:00:00"/>
    <s v="RL LUXURY HOLIDAY 2022"/>
    <s v="52209"/>
    <n v="170000"/>
    <n v="170000"/>
    <n v="0"/>
    <n v="0"/>
    <n v="0"/>
    <n v="0"/>
    <n v="0"/>
    <x v="27"/>
  </r>
  <r>
    <s v="250"/>
    <s v="RLCH"/>
    <s v="RALPH LAUREN CORPORATION"/>
    <s v="POLO"/>
    <s v="DIGITAL"/>
    <s v="DG10-452204"/>
    <s v="10/20/22"/>
    <s v="12/04/22"/>
    <d v="2022-05-01T00:00:00"/>
    <s v="AN~RLCH_CN~FY23 Mens Dillards"/>
    <s v="78430"/>
    <n v="17.260000000000002"/>
    <n v="17.260000000000002"/>
    <n v="0"/>
    <n v="0"/>
    <n v="0"/>
    <n v="0"/>
    <n v="0"/>
    <x v="28"/>
  </r>
  <r>
    <s v="250"/>
    <s v="RLCH"/>
    <s v="RALPH LAUREN CORPORATION"/>
    <s v="POLO"/>
    <s v="DIGITAL"/>
    <s v="DG10-452205"/>
    <s v="10/20/22"/>
    <s v="10/20/22"/>
    <d v="2022-08-01T00:00:00"/>
    <s v="AN~RLCH_CN~FY23_Polo Kids x Di"/>
    <s v="78563"/>
    <n v="-77.78"/>
    <n v="0"/>
    <n v="-77.78"/>
    <n v="0"/>
    <n v="0"/>
    <n v="0"/>
    <n v="0"/>
    <x v="29"/>
  </r>
  <r>
    <s v="250"/>
    <s v="RLCH"/>
    <s v="RALPH LAUREN CORPORATION"/>
    <s v="POLO"/>
    <s v="DIGITAL"/>
    <s v="DG10-452207"/>
    <s v="10/20/22"/>
    <s v="12/04/22"/>
    <d v="2022-10-01T00:00:00"/>
    <s v="AN~RLCH_CN~FY23 Polo ID_ES~787"/>
    <s v="78783"/>
    <n v="637293.31000000006"/>
    <n v="637293.31000000006"/>
    <n v="0"/>
    <n v="0"/>
    <n v="0"/>
    <n v="0"/>
    <n v="0"/>
    <x v="30"/>
  </r>
  <r>
    <s v="250"/>
    <s v="RLCH"/>
    <s v="RALPH LAUREN CORPORATION"/>
    <s v="POLO"/>
    <s v="DIGITAL"/>
    <s v="DG10-452208"/>
    <s v="10/20/22"/>
    <s v="12/04/22"/>
    <d v="2022-08-01T00:00:00"/>
    <s v="AN~RLCH_CN~FY23 RL US Open_ES~"/>
    <s v="78792"/>
    <n v="404.83"/>
    <n v="404.83"/>
    <n v="0"/>
    <n v="0"/>
    <n v="0"/>
    <n v="0"/>
    <n v="0"/>
    <x v="31"/>
  </r>
  <r>
    <s v="250"/>
    <s v="RLCH"/>
    <s v="RALPH LAUREN CORPORATION"/>
    <s v="POLO"/>
    <s v="DIGITAL"/>
    <s v="DG10-452209"/>
    <s v="10/20/22"/>
    <s v="12/04/22"/>
    <d v="2022-10-01T00:00:00"/>
    <s v="AN~RLCH_CN~FY23 Pink Pony_ES~7"/>
    <s v="78907"/>
    <n v="6.78"/>
    <n v="6.78"/>
    <n v="0"/>
    <n v="0"/>
    <n v="0"/>
    <n v="0"/>
    <n v="0"/>
    <x v="32"/>
  </r>
  <r>
    <s v="250"/>
    <s v="RLCH"/>
    <s v="RALPH LAUREN CORPORATION"/>
    <s v="POLO"/>
    <s v="DIGITAL"/>
    <s v="DG10-452210"/>
    <s v="10/20/22"/>
    <s v="12/04/22"/>
    <d v="2022-10-01T00:00:00"/>
    <s v="AN~RLCH_CN~FY23 Polo Mens Orig"/>
    <s v="78965"/>
    <n v="95423.56"/>
    <n v="95423.56"/>
    <n v="0"/>
    <n v="0"/>
    <n v="0"/>
    <n v="0"/>
    <n v="0"/>
    <x v="33"/>
  </r>
  <r>
    <s v="250"/>
    <s v="RLCH"/>
    <s v="RALPH LAUREN CORPORATION"/>
    <s v="POLO"/>
    <s v="DIGITAL"/>
    <s v="DG11-454094"/>
    <s v="11/21/22"/>
    <s v="11/21/22"/>
    <d v="2022-04-01T00:00:00"/>
    <s v="AN~RLCH_CN~FY22_RL Incr. Susta"/>
    <s v="78185"/>
    <n v="-24767.97"/>
    <n v="-24767.97"/>
    <n v="0"/>
    <n v="0"/>
    <n v="0"/>
    <n v="0"/>
    <n v="0"/>
    <x v="34"/>
  </r>
  <r>
    <s v="250"/>
    <s v="RLCH"/>
    <s v="RALPH LAUREN CORPORATION"/>
    <s v="POLO"/>
    <s v="DIGITAL"/>
    <s v="DG11-454095"/>
    <s v="11/21/22"/>
    <s v="01/05/23"/>
    <d v="2022-07-01T00:00:00"/>
    <s v="AN~RLCH_CN~FY23 Polo Shirt Spr"/>
    <s v="78370"/>
    <n v="2.37"/>
    <n v="2.37"/>
    <n v="0"/>
    <n v="0"/>
    <n v="0"/>
    <n v="0"/>
    <n v="0"/>
    <x v="35"/>
  </r>
  <r>
    <s v="250"/>
    <s v="RLCH"/>
    <s v="RALPH LAUREN CORPORATION"/>
    <s v="POLO"/>
    <s v="DIGITAL"/>
    <s v="DG11-454096"/>
    <s v="11/21/22"/>
    <s v="11/21/22"/>
    <d v="2022-07-01T00:00:00"/>
    <s v="AN~RLCH_CN~FY23_Polo Kids x Di"/>
    <s v="78563"/>
    <n v="-2.75"/>
    <n v="-2.75"/>
    <n v="0"/>
    <n v="0"/>
    <n v="0"/>
    <n v="0"/>
    <n v="0"/>
    <x v="36"/>
  </r>
  <r>
    <s v="250"/>
    <s v="RLCH"/>
    <s v="RALPH LAUREN CORPORATION"/>
    <s v="POLO"/>
    <s v="DIGITAL"/>
    <s v="DG11-454097"/>
    <s v="11/21/22"/>
    <s v="11/21/22"/>
    <d v="2022-07-01T00:00:00"/>
    <s v="AN~RLCH_CN~FY23 Polo Back to S"/>
    <s v="78717"/>
    <n v="-52.2"/>
    <n v="-52.2"/>
    <n v="0"/>
    <n v="0"/>
    <n v="0"/>
    <n v="0"/>
    <n v="0"/>
    <x v="37"/>
  </r>
  <r>
    <s v="250"/>
    <s v="RLCH"/>
    <s v="RALPH LAUREN CORPORATION"/>
    <s v="POLO"/>
    <s v="DIGITAL"/>
    <s v="DG11-454098"/>
    <s v="11/21/22"/>
    <s v="11/21/22"/>
    <d v="2022-09-01T00:00:00"/>
    <s v="AN~RLCH_CN~FY23 Polo ID_ES~787"/>
    <s v="78783"/>
    <n v="-1813.26"/>
    <n v="-1813.26"/>
    <n v="0"/>
    <n v="0"/>
    <n v="0"/>
    <n v="0"/>
    <n v="0"/>
    <x v="38"/>
  </r>
  <r>
    <s v="250"/>
    <s v="RLCH"/>
    <s v="RALPH LAUREN CORPORATION"/>
    <s v="POLO"/>
    <s v="DIGITAL"/>
    <s v="DG11-454099"/>
    <s v="11/21/22"/>
    <s v="11/21/22"/>
    <d v="2022-08-01T00:00:00"/>
    <s v="AN~RLCH_CN~FY23 RL US Open_ES~"/>
    <s v="78792"/>
    <n v="-75.41"/>
    <n v="-75.41"/>
    <n v="0"/>
    <n v="0"/>
    <n v="0"/>
    <n v="0"/>
    <n v="0"/>
    <x v="31"/>
  </r>
  <r>
    <s v="250"/>
    <s v="RLCH"/>
    <s v="RALPH LAUREN CORPORATION"/>
    <s v="POLO"/>
    <s v="DIGITAL"/>
    <s v="DG11-454100"/>
    <s v="11/21/22"/>
    <s v="01/05/23"/>
    <d v="2022-11-01T00:00:00"/>
    <s v="AN~RLCH_CN~FY23 Pink Pony_ES~7"/>
    <s v="78907"/>
    <n v="7.26"/>
    <n v="7.26"/>
    <n v="0"/>
    <n v="0"/>
    <n v="0"/>
    <n v="0"/>
    <n v="0"/>
    <x v="39"/>
  </r>
  <r>
    <s v="250"/>
    <s v="RLCH"/>
    <s v="RALPH LAUREN CORPORATION"/>
    <s v="POLO"/>
    <s v="DIGITAL"/>
    <s v="DG11-454101"/>
    <s v="11/21/22"/>
    <s v="01/05/23"/>
    <d v="2022-11-01T00:00:00"/>
    <s v="AN~RLCH_CN~FY23 Polo Mens Orig"/>
    <s v="78965"/>
    <n v="128299.58"/>
    <n v="128299.58"/>
    <n v="0"/>
    <n v="0"/>
    <n v="0"/>
    <n v="0"/>
    <n v="0"/>
    <x v="40"/>
  </r>
  <r>
    <s v="250"/>
    <s v="RLCH"/>
    <s v="RALPH LAUREN CORPORATION"/>
    <s v="POLO"/>
    <s v="DIGITAL"/>
    <s v="DG11-454102"/>
    <s v="11/21/22"/>
    <s v="01/05/23"/>
    <d v="2022-11-01T00:00:00"/>
    <s v="AN~RLCH_CN~FY23_RL x Fortnite_"/>
    <s v="79039"/>
    <n v="456233.77"/>
    <n v="456233.77"/>
    <n v="0"/>
    <n v="0"/>
    <n v="0"/>
    <n v="0"/>
    <n v="0"/>
    <x v="41"/>
  </r>
  <r>
    <s v="250"/>
    <s v="RLCH"/>
    <s v="RALPH LAUREN CORPORATION"/>
    <s v="POLO"/>
    <s v="DIGITAL"/>
    <s v="DG11-454103"/>
    <s v="11/21/22"/>
    <s v="01/05/23"/>
    <d v="2022-11-01T00:00:00"/>
    <s v="AN~RLCH_CN~FY23 Polo Holiday C"/>
    <s v="79082"/>
    <n v="729062.77"/>
    <n v="729062.77"/>
    <n v="0"/>
    <n v="0"/>
    <n v="0"/>
    <n v="0"/>
    <n v="0"/>
    <x v="42"/>
  </r>
  <r>
    <s v="250"/>
    <s v="RLCH"/>
    <s v="RALPH LAUREN CORPORATION"/>
    <s v="POLO"/>
    <s v="DIGITAL"/>
    <s v="DG11-454104"/>
    <s v="11/21/22"/>
    <s v="01/05/23"/>
    <d v="2022-11-01T00:00:00"/>
    <s v="AN~RLCH_CN~FY23_Polo Holiday A"/>
    <s v="79113"/>
    <n v="39351.160000000003"/>
    <n v="39351.160000000003"/>
    <n v="0"/>
    <n v="0"/>
    <n v="0"/>
    <n v="0"/>
    <n v="0"/>
    <x v="43"/>
  </r>
  <r>
    <s v="250"/>
    <s v="RLCH"/>
    <s v="RALPH LAUREN CORPORATION"/>
    <s v="POLO"/>
    <s v="OUT OF HOME"/>
    <s v="OH10-452199"/>
    <s v="10/20/22"/>
    <s v="12/04/22"/>
    <d v="2022-10-01T00:00:00"/>
    <s v="RALPH LAUREN POLO FALL 2022"/>
    <s v="52208"/>
    <n v="162195.12"/>
    <n v="162195.12"/>
    <n v="0"/>
    <n v="0"/>
    <n v="0"/>
    <n v="0"/>
    <n v="0"/>
    <x v="44"/>
  </r>
  <r>
    <s v="250"/>
    <s v="RLCH"/>
    <s v="RALPH LAUREN CORPORATION"/>
    <s v="POLO"/>
    <s v="OUT OF HOME"/>
    <s v="OH10-452200"/>
    <s v="10/20/22"/>
    <s v="12/04/22"/>
    <d v="2022-10-01T00:00:00"/>
    <s v="RL PINK PONY 2022/23"/>
    <s v="52304"/>
    <n v="20790"/>
    <n v="20790"/>
    <n v="0"/>
    <n v="0"/>
    <n v="0"/>
    <n v="0"/>
    <n v="0"/>
    <x v="45"/>
  </r>
  <r>
    <s v="250"/>
    <s v="RLCH"/>
    <s v="RALPH LAUREN CORPORATION"/>
    <s v="POLO"/>
    <s v="OUT OF HOME"/>
    <s v="OH11-454091"/>
    <s v="11/21/22"/>
    <s v="01/05/23"/>
    <d v="2022-11-01T00:00:00"/>
    <s v="RALPH LAUREN - POLO HOLIDAY 22"/>
    <s v="52204"/>
    <n v="565635.9"/>
    <n v="565635.9"/>
    <n v="0"/>
    <n v="0"/>
    <n v="0"/>
    <n v="0"/>
    <n v="0"/>
    <x v="46"/>
  </r>
  <r>
    <s v="250"/>
    <s v="RLCH"/>
    <s v="RALPH LAUREN CORPORATION"/>
    <s v="POLO"/>
    <s v="OUT OF HOME"/>
    <s v="OH11-454092"/>
    <s v="11/21/22"/>
    <s v="01/05/23"/>
    <d v="2022-11-01T00:00:00"/>
    <s v="RL POLO FORTNITE 2022"/>
    <s v="52210"/>
    <n v="240021.15"/>
    <n v="240021.15"/>
    <n v="0"/>
    <n v="0"/>
    <n v="0"/>
    <n v="0"/>
    <n v="0"/>
    <x v="47"/>
  </r>
  <r>
    <s v="250"/>
    <s v="RLCH"/>
    <s v="RALPH LAUREN CORPORATION"/>
    <s v="POLO"/>
    <s v="OUT OF HOME"/>
    <s v="OH11-454093"/>
    <s v="11/21/22"/>
    <s v="01/05/23"/>
    <d v="2022-11-01T00:00:00"/>
    <s v="RL POLO MENS ORIGINAL 22"/>
    <s v="52211"/>
    <n v="50000"/>
    <n v="50000"/>
    <n v="0"/>
    <n v="0"/>
    <n v="0"/>
    <n v="0"/>
    <n v="0"/>
    <x v="48"/>
  </r>
  <r>
    <s v="250"/>
    <s v="RLCH"/>
    <s v="RALPH LAUREN CORPORATION"/>
    <s v="POLO RALPH LAUREN WHOLESALE"/>
    <s v="DIGITAL"/>
    <s v="DG10-452214"/>
    <s v="10/20/22"/>
    <s v="12/04/22"/>
    <d v="2022-09-01T00:00:00"/>
    <s v="AN~RLCH_CN~FY23_Polo Men's Fal"/>
    <s v="78974"/>
    <n v="66877.070000000007"/>
    <n v="66877.070000000007"/>
    <n v="0"/>
    <n v="0"/>
    <n v="0"/>
    <n v="0"/>
    <n v="0"/>
    <x v="49"/>
  </r>
  <r>
    <s v="250"/>
    <s v="RLCH"/>
    <s v="RALPH LAUREN CORPORATION"/>
    <s v="POLO RALPH LAUREN WHOLESALE"/>
    <s v="DIGITAL"/>
    <s v="DG11-454109"/>
    <s v="11/21/22"/>
    <s v="01/05/23"/>
    <d v="2022-09-01T00:00:00"/>
    <s v="AN~RLCH_CN~FY23_Polo Men's Fal"/>
    <s v="78974"/>
    <n v="33122.93"/>
    <n v="33122.93"/>
    <n v="0"/>
    <n v="0"/>
    <n v="0"/>
    <n v="0"/>
    <n v="0"/>
    <x v="49"/>
  </r>
  <r>
    <s v="250"/>
    <s v="RLCH"/>
    <s v="RALPH LAUREN CORPORATION"/>
    <s v="POLO RALPH LAUREN WHOLESALE"/>
    <s v="DIGITAL"/>
    <s v="DG11-454110"/>
    <s v="11/21/22"/>
    <s v="01/05/23"/>
    <d v="2022-11-01T00:00:00"/>
    <s v="AN~RLCH_CN~FY23_Polo x Dillard"/>
    <s v="79139"/>
    <n v="63354.080000000002"/>
    <n v="63354.080000000002"/>
    <n v="0"/>
    <n v="0"/>
    <n v="0"/>
    <n v="0"/>
    <n v="0"/>
    <x v="50"/>
  </r>
  <r>
    <s v="250"/>
    <s v="RLCH"/>
    <s v="RALPH LAUREN CORPORATION"/>
    <s v="RALPH LAUREN HOME"/>
    <s v="DIGITAL"/>
    <s v="DG10-452211"/>
    <s v="10/20/22"/>
    <s v="12/04/22"/>
    <d v="2022-10-01T00:00:00"/>
    <s v="AN~RLCH_CN~FY23 RL Home Palazz"/>
    <s v="78811"/>
    <n v="116998.24"/>
    <n v="116998.24"/>
    <n v="0"/>
    <n v="0"/>
    <n v="0"/>
    <n v="0"/>
    <n v="0"/>
    <x v="51"/>
  </r>
  <r>
    <s v="250"/>
    <s v="RLCH"/>
    <s v="RALPH LAUREN CORPORATION"/>
    <s v="RALPH LAUREN HOME"/>
    <s v="DIGITAL"/>
    <s v="DG11-454105"/>
    <s v="11/21/22"/>
    <s v="01/05/23"/>
    <d v="2022-09-01T00:00:00"/>
    <s v="AN~RLCH_CN~FY23 RL Home Palazz"/>
    <s v="78811"/>
    <n v="95627.27"/>
    <n v="95627.27"/>
    <n v="0"/>
    <n v="0"/>
    <n v="0"/>
    <n v="0"/>
    <n v="0"/>
    <x v="52"/>
  </r>
  <r>
    <s v="250"/>
    <s v="RLCH"/>
    <s v="RALPH LAUREN CORPORATION"/>
    <s v="RALPH LAUREN HOME"/>
    <s v="DIGITAL"/>
    <s v="DG11-454106"/>
    <s v="11/21/22"/>
    <s v="01/05/23"/>
    <d v="2022-11-01T00:00:00"/>
    <s v="AN~RLCH_CN~FY23 RL Acq Home Ho"/>
    <s v="79096"/>
    <n v="109112.54"/>
    <n v="109112.54"/>
    <n v="0"/>
    <n v="0"/>
    <n v="0"/>
    <n v="0"/>
    <n v="0"/>
    <x v="53"/>
  </r>
  <r>
    <s v="139"/>
    <m/>
    <s v="RALPH LAUREN CORPORATION"/>
    <m/>
    <m/>
    <s v="06014799077"/>
    <d v="2022-11-03T00:00:00"/>
    <d v="2022-11-03T00:00:00"/>
    <m/>
    <s v="OA invoice DG09-428077 closed"/>
    <m/>
    <n v="-0.01"/>
    <n v="0"/>
    <n v="-0.01"/>
    <n v="0"/>
    <n v="0"/>
    <n v="0"/>
    <n v="0"/>
    <x v="54"/>
  </r>
  <r>
    <s v="139"/>
    <m/>
    <s v="RALPH LAUREN CORPORATION"/>
    <m/>
    <m/>
    <s v="12011816023"/>
    <d v="2022-11-09T00:00:00"/>
    <d v="2022-11-09T00:00:00"/>
    <m/>
    <s v="OA invoice closed DG09-451188"/>
    <m/>
    <n v="0.01"/>
    <n v="0"/>
    <n v="0.01"/>
    <n v="0"/>
    <n v="0"/>
    <n v="0"/>
    <n v="0"/>
    <x v="54"/>
  </r>
  <r>
    <s v="139"/>
    <m/>
    <s v="RALPH LAUREN CORPORATION"/>
    <m/>
    <m/>
    <s v="1212147862"/>
    <d v="2022-10-20T00:00:00"/>
    <d v="2022-12-19T00:00:00"/>
    <m/>
    <s v="B1391-011451-00 F- RALPH LAUREN FY 2023 AGENCY FEE"/>
    <m/>
    <n v="354514.92"/>
    <n v="354514.92"/>
    <n v="0"/>
    <n v="0"/>
    <n v="0"/>
    <n v="0"/>
    <n v="0"/>
    <x v="54"/>
  </r>
  <r>
    <s v="139"/>
    <m/>
    <s v="RALPH LAUREN CORPORATION"/>
    <m/>
    <m/>
    <s v="1212148018"/>
    <d v="2022-11-21T00:00:00"/>
    <d v="2023-01-20T00:00:00"/>
    <m/>
    <s v="B1391-011451-00 F- RALPH LAUREN FY 2023 AGENCY FEE"/>
    <m/>
    <n v="354514.92"/>
    <n v="354514.92"/>
    <n v="0"/>
    <n v="0"/>
    <n v="0"/>
    <n v="0"/>
    <n v="0"/>
    <x v="54"/>
  </r>
  <r>
    <s v="139"/>
    <m/>
    <s v="RALPH LAUREN CORPORATION"/>
    <m/>
    <m/>
    <s v="77016066477"/>
    <d v="2022-10-05T00:00:00"/>
    <d v="2022-10-05T00:00:00"/>
    <m/>
    <s v="Payment OA invoice DG09-451181 dif amount"/>
    <m/>
    <n v="244.96"/>
    <n v="0"/>
    <n v="0"/>
    <n v="244.96"/>
    <n v="0"/>
    <n v="0"/>
    <n v="0"/>
    <x v="54"/>
  </r>
  <r>
    <m/>
    <m/>
    <m/>
    <m/>
    <m/>
    <m/>
    <m/>
    <m/>
    <m/>
    <m/>
    <s v="TOTAL"/>
    <n v="7557734.8500000006"/>
    <n v="7717546.0199999996"/>
    <n v="-160056.13"/>
    <n v="244.96"/>
    <n v="0"/>
    <n v="0"/>
    <n v="0"/>
    <x v="55"/>
  </r>
  <r>
    <m/>
    <m/>
    <m/>
    <m/>
    <m/>
    <m/>
    <m/>
    <m/>
    <m/>
    <m/>
    <m/>
    <m/>
    <m/>
    <m/>
    <m/>
    <m/>
    <m/>
    <m/>
    <x v="55"/>
  </r>
  <r>
    <m/>
    <m/>
    <m/>
    <m/>
    <m/>
    <m/>
    <m/>
    <m/>
    <m/>
    <m/>
    <m/>
    <m/>
    <m/>
    <m/>
    <m/>
    <m/>
    <m/>
    <m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73F4D-95F8-43E6-8282-B9F0A8C68FA8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Topline Client" colHeaderCaption="Sys and Media">
  <location ref="A4:B36" firstHeaderRow="1" firstDataRow="1" firstDataCol="1" rowPageCount="2" colPageCount="1"/>
  <pivotFields count="19">
    <pivotField axis="axisPage" multipleItemSelectionAllowed="1" showAll="0">
      <items count="6">
        <item h="1" x="1"/>
        <item h="1" x="2"/>
        <item h="1" x="3"/>
        <item x="4"/>
        <item h="1" x="0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axis="axisRow" showAll="0">
      <items count="9">
        <item x="5"/>
        <item x="7"/>
        <item x="1"/>
        <item x="6"/>
        <item x="3"/>
        <item x="4"/>
        <item x="2"/>
        <item x="0"/>
        <item t="default"/>
      </items>
    </pivotField>
    <pivotField showAll="0">
      <items count="10">
        <item x="3"/>
        <item x="7"/>
        <item x="8"/>
        <item x="5"/>
        <item x="6"/>
        <item x="4"/>
        <item x="2"/>
        <item x="1"/>
        <item x="0"/>
        <item t="default"/>
      </items>
    </pivotField>
    <pivotField showAll="0"/>
    <pivotField showAll="0"/>
    <pivotField showAll="0">
      <items count="113">
        <item x="91"/>
        <item x="92"/>
        <item x="87"/>
        <item x="88"/>
        <item x="89"/>
        <item x="77"/>
        <item x="95"/>
        <item x="94"/>
        <item x="111"/>
        <item x="86"/>
        <item x="93"/>
        <item x="80"/>
        <item x="81"/>
        <item x="97"/>
        <item x="99"/>
        <item x="96"/>
        <item x="102"/>
        <item x="98"/>
        <item x="100"/>
        <item x="28"/>
        <item x="5"/>
        <item x="4"/>
        <item x="48"/>
        <item x="46"/>
        <item x="23"/>
        <item x="62"/>
        <item x="10"/>
        <item x="74"/>
        <item x="17"/>
        <item x="21"/>
        <item x="15"/>
        <item x="26"/>
        <item x="72"/>
        <item x="27"/>
        <item x="18"/>
        <item x="9"/>
        <item x="22"/>
        <item x="3"/>
        <item x="73"/>
        <item x="29"/>
        <item x="34"/>
        <item x="6"/>
        <item x="20"/>
        <item x="25"/>
        <item x="14"/>
        <item x="75"/>
        <item x="31"/>
        <item x="19"/>
        <item x="76"/>
        <item x="24"/>
        <item x="7"/>
        <item x="8"/>
        <item x="13"/>
        <item x="2"/>
        <item x="1"/>
        <item x="11"/>
        <item x="12"/>
        <item x="16"/>
        <item x="78"/>
        <item x="79"/>
        <item x="60"/>
        <item x="66"/>
        <item x="37"/>
        <item x="35"/>
        <item x="56"/>
        <item x="41"/>
        <item x="65"/>
        <item x="32"/>
        <item x="42"/>
        <item x="44"/>
        <item x="43"/>
        <item x="30"/>
        <item x="49"/>
        <item x="53"/>
        <item x="64"/>
        <item x="70"/>
        <item x="63"/>
        <item x="57"/>
        <item x="45"/>
        <item x="36"/>
        <item x="55"/>
        <item x="52"/>
        <item x="54"/>
        <item x="71"/>
        <item x="38"/>
        <item x="47"/>
        <item x="69"/>
        <item x="50"/>
        <item x="51"/>
        <item x="39"/>
        <item x="67"/>
        <item x="59"/>
        <item x="58"/>
        <item x="40"/>
        <item x="33"/>
        <item x="68"/>
        <item x="61"/>
        <item x="101"/>
        <item x="103"/>
        <item x="107"/>
        <item x="104"/>
        <item x="105"/>
        <item x="82"/>
        <item x="83"/>
        <item x="109"/>
        <item x="106"/>
        <item x="108"/>
        <item x="110"/>
        <item x="84"/>
        <item x="85"/>
        <item x="90"/>
        <item x="0"/>
        <item t="default"/>
      </items>
    </pivotField>
    <pivotField showAll="0">
      <items count="39">
        <item x="17"/>
        <item x="14"/>
        <item x="15"/>
        <item x="13"/>
        <item x="18"/>
        <item x="3"/>
        <item x="22"/>
        <item x="25"/>
        <item x="23"/>
        <item x="29"/>
        <item x="28"/>
        <item x="27"/>
        <item x="30"/>
        <item x="34"/>
        <item x="24"/>
        <item x="35"/>
        <item x="31"/>
        <item x="26"/>
        <item x="33"/>
        <item x="36"/>
        <item x="32"/>
        <item x="16"/>
        <item x="7"/>
        <item x="10"/>
        <item x="6"/>
        <item x="11"/>
        <item x="4"/>
        <item x="8"/>
        <item x="9"/>
        <item x="37"/>
        <item x="19"/>
        <item x="20"/>
        <item x="1"/>
        <item x="5"/>
        <item x="2"/>
        <item x="12"/>
        <item x="21"/>
        <item x="0"/>
        <item t="default"/>
      </items>
    </pivotField>
    <pivotField showAll="0">
      <items count="45">
        <item x="1"/>
        <item x="43"/>
        <item x="32"/>
        <item x="37"/>
        <item x="15"/>
        <item x="39"/>
        <item x="12"/>
        <item x="27"/>
        <item x="7"/>
        <item x="28"/>
        <item x="2"/>
        <item x="26"/>
        <item x="35"/>
        <item x="3"/>
        <item x="13"/>
        <item x="42"/>
        <item x="9"/>
        <item x="4"/>
        <item x="24"/>
        <item x="8"/>
        <item x="29"/>
        <item x="5"/>
        <item x="14"/>
        <item x="33"/>
        <item x="40"/>
        <item x="22"/>
        <item x="10"/>
        <item x="34"/>
        <item x="11"/>
        <item x="23"/>
        <item x="6"/>
        <item x="16"/>
        <item x="30"/>
        <item x="38"/>
        <item x="17"/>
        <item x="36"/>
        <item x="18"/>
        <item x="19"/>
        <item x="20"/>
        <item x="41"/>
        <item x="21"/>
        <item x="25"/>
        <item x="31"/>
        <item x="0"/>
        <item t="default"/>
      </items>
    </pivotField>
    <pivotField axis="axisPage" multipleItemSelectionAllowed="1" showAll="0">
      <items count="44">
        <item x="1"/>
        <item x="32"/>
        <item x="42"/>
        <item x="29"/>
        <item x="37"/>
        <item x="15"/>
        <item x="39"/>
        <item h="1" x="12"/>
        <item x="27"/>
        <item x="28"/>
        <item x="2"/>
        <item x="35"/>
        <item x="26"/>
        <item x="3"/>
        <item x="13"/>
        <item h="1" x="9"/>
        <item x="4"/>
        <item x="24"/>
        <item x="7"/>
        <item x="33"/>
        <item x="5"/>
        <item x="40"/>
        <item x="22"/>
        <item x="10"/>
        <item h="1" x="34"/>
        <item x="11"/>
        <item x="23"/>
        <item x="6"/>
        <item x="8"/>
        <item x="14"/>
        <item x="16"/>
        <item x="30"/>
        <item x="38"/>
        <item x="41"/>
        <item x="36"/>
        <item x="17"/>
        <item x="18"/>
        <item x="19"/>
        <item x="31"/>
        <item x="20"/>
        <item x="21"/>
        <item x="25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336">
        <item x="283"/>
        <item x="270"/>
        <item x="290"/>
        <item x="285"/>
        <item x="286"/>
        <item x="287"/>
        <item x="288"/>
        <item x="289"/>
        <item x="271"/>
        <item x="272"/>
        <item x="273"/>
        <item x="274"/>
        <item x="275"/>
        <item x="255"/>
        <item x="278"/>
        <item x="279"/>
        <item x="280"/>
        <item x="281"/>
        <item x="282"/>
        <item x="334"/>
        <item x="269"/>
        <item x="284"/>
        <item x="258"/>
        <item x="259"/>
        <item x="292"/>
        <item x="295"/>
        <item x="298"/>
        <item x="299"/>
        <item x="291"/>
        <item x="293"/>
        <item x="305"/>
        <item x="315"/>
        <item x="294"/>
        <item x="297"/>
        <item x="301"/>
        <item x="303"/>
        <item x="296"/>
        <item x="300"/>
        <item x="302"/>
        <item x="151"/>
        <item x="152"/>
        <item x="153"/>
        <item x="154"/>
        <item x="155"/>
        <item x="156"/>
        <item x="25"/>
        <item x="26"/>
        <item x="27"/>
        <item x="28"/>
        <item x="29"/>
        <item x="30"/>
        <item x="19"/>
        <item x="20"/>
        <item x="21"/>
        <item x="22"/>
        <item x="23"/>
        <item x="24"/>
        <item x="196"/>
        <item x="197"/>
        <item x="198"/>
        <item x="199"/>
        <item x="200"/>
        <item x="201"/>
        <item x="189"/>
        <item x="190"/>
        <item x="191"/>
        <item x="192"/>
        <item x="193"/>
        <item x="194"/>
        <item x="130"/>
        <item x="131"/>
        <item x="132"/>
        <item x="133"/>
        <item x="134"/>
        <item x="215"/>
        <item x="55"/>
        <item x="56"/>
        <item x="57"/>
        <item x="58"/>
        <item x="59"/>
        <item x="60"/>
        <item x="237"/>
        <item x="238"/>
        <item x="239"/>
        <item x="240"/>
        <item x="241"/>
        <item x="242"/>
        <item x="97"/>
        <item x="98"/>
        <item x="99"/>
        <item x="100"/>
        <item x="101"/>
        <item x="102"/>
        <item x="119"/>
        <item x="120"/>
        <item x="121"/>
        <item x="122"/>
        <item x="123"/>
        <item x="124"/>
        <item x="85"/>
        <item x="86"/>
        <item x="87"/>
        <item x="88"/>
        <item x="89"/>
        <item x="90"/>
        <item x="142"/>
        <item x="143"/>
        <item x="144"/>
        <item x="145"/>
        <item x="146"/>
        <item x="147"/>
        <item x="225"/>
        <item x="226"/>
        <item x="227"/>
        <item x="228"/>
        <item x="229"/>
        <item x="230"/>
        <item x="148"/>
        <item x="149"/>
        <item x="150"/>
        <item x="103"/>
        <item x="104"/>
        <item x="105"/>
        <item x="106"/>
        <item x="107"/>
        <item x="108"/>
        <item x="49"/>
        <item x="50"/>
        <item x="51"/>
        <item x="52"/>
        <item x="53"/>
        <item x="54"/>
        <item x="125"/>
        <item x="126"/>
        <item x="127"/>
        <item x="128"/>
        <item x="129"/>
        <item x="13"/>
        <item x="14"/>
        <item x="15"/>
        <item x="16"/>
        <item x="17"/>
        <item x="18"/>
        <item x="231"/>
        <item x="232"/>
        <item x="233"/>
        <item x="234"/>
        <item x="235"/>
        <item x="236"/>
        <item x="157"/>
        <item x="158"/>
        <item x="159"/>
        <item x="160"/>
        <item x="161"/>
        <item x="162"/>
        <item x="172"/>
        <item x="173"/>
        <item x="174"/>
        <item x="175"/>
        <item x="176"/>
        <item x="177"/>
        <item x="31"/>
        <item x="32"/>
        <item x="33"/>
        <item x="34"/>
        <item x="35"/>
        <item x="36"/>
        <item x="115"/>
        <item x="116"/>
        <item x="117"/>
        <item x="118"/>
        <item x="136"/>
        <item x="137"/>
        <item x="138"/>
        <item x="139"/>
        <item x="140"/>
        <item x="141"/>
        <item x="79"/>
        <item x="80"/>
        <item x="81"/>
        <item x="82"/>
        <item x="83"/>
        <item x="84"/>
        <item x="243"/>
        <item x="244"/>
        <item x="245"/>
        <item x="246"/>
        <item x="247"/>
        <item x="248"/>
        <item x="164"/>
        <item x="165"/>
        <item x="166"/>
        <item x="167"/>
        <item x="168"/>
        <item x="169"/>
        <item x="109"/>
        <item x="110"/>
        <item x="111"/>
        <item x="112"/>
        <item x="113"/>
        <item x="114"/>
        <item x="249"/>
        <item x="250"/>
        <item x="251"/>
        <item x="252"/>
        <item x="253"/>
        <item x="254"/>
        <item x="135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73"/>
        <item x="74"/>
        <item x="75"/>
        <item x="76"/>
        <item x="77"/>
        <item x="78"/>
        <item x="7"/>
        <item x="8"/>
        <item x="9"/>
        <item x="10"/>
        <item x="11"/>
        <item x="12"/>
        <item x="1"/>
        <item x="2"/>
        <item x="3"/>
        <item x="4"/>
        <item x="5"/>
        <item x="6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91"/>
        <item x="92"/>
        <item x="93"/>
        <item x="94"/>
        <item x="95"/>
        <item x="96"/>
        <item x="256"/>
        <item x="264"/>
        <item x="265"/>
        <item x="266"/>
        <item x="267"/>
        <item x="257"/>
        <item x="268"/>
        <item x="213"/>
        <item x="219"/>
        <item x="180"/>
        <item x="178"/>
        <item x="209"/>
        <item x="184"/>
        <item x="218"/>
        <item x="170"/>
        <item x="185"/>
        <item x="187"/>
        <item x="186"/>
        <item x="163"/>
        <item x="202"/>
        <item x="206"/>
        <item x="217"/>
        <item x="223"/>
        <item x="216"/>
        <item x="210"/>
        <item x="188"/>
        <item x="179"/>
        <item x="208"/>
        <item x="205"/>
        <item x="207"/>
        <item x="224"/>
        <item x="181"/>
        <item x="195"/>
        <item x="222"/>
        <item x="203"/>
        <item x="204"/>
        <item x="182"/>
        <item x="220"/>
        <item x="212"/>
        <item x="211"/>
        <item x="183"/>
        <item x="171"/>
        <item x="221"/>
        <item x="214"/>
        <item x="304"/>
        <item x="309"/>
        <item x="306"/>
        <item x="307"/>
        <item x="308"/>
        <item x="317"/>
        <item x="318"/>
        <item x="319"/>
        <item x="320"/>
        <item x="321"/>
        <item x="322"/>
        <item x="323"/>
        <item x="310"/>
        <item x="311"/>
        <item x="312"/>
        <item x="313"/>
        <item x="324"/>
        <item x="325"/>
        <item x="326"/>
        <item x="327"/>
        <item x="314"/>
        <item x="328"/>
        <item x="329"/>
        <item x="260"/>
        <item x="261"/>
        <item x="331"/>
        <item x="316"/>
        <item x="330"/>
        <item x="332"/>
        <item x="333"/>
        <item x="262"/>
        <item x="263"/>
        <item x="276"/>
        <item x="277"/>
        <item x="0"/>
        <item t="default"/>
      </items>
    </pivotField>
  </pivotFields>
  <rowFields count="2">
    <field x="4"/>
    <field x="18"/>
  </rowFields>
  <rowItems count="32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21"/>
    </i>
    <i>
      <x v="2"/>
    </i>
    <i r="1">
      <x v="24"/>
    </i>
    <i r="1">
      <x v="26"/>
    </i>
    <i r="1">
      <x v="28"/>
    </i>
    <i r="1">
      <x v="29"/>
    </i>
    <i r="1">
      <x v="32"/>
    </i>
    <i r="1">
      <x v="33"/>
    </i>
    <i r="1">
      <x v="34"/>
    </i>
    <i r="1">
      <x v="302"/>
    </i>
    <i r="1">
      <x v="304"/>
    </i>
    <i r="1">
      <x v="305"/>
    </i>
    <i r="1">
      <x v="307"/>
    </i>
    <i r="1">
      <x v="308"/>
    </i>
    <i r="1">
      <x v="309"/>
    </i>
    <i r="1">
      <x v="311"/>
    </i>
    <i r="1">
      <x v="312"/>
    </i>
    <i r="1">
      <x v="313"/>
    </i>
    <i r="1">
      <x v="315"/>
    </i>
    <i r="1">
      <x v="316"/>
    </i>
    <i r="1">
      <x v="317"/>
    </i>
    <i r="1">
      <x v="319"/>
    </i>
    <i>
      <x v="4"/>
    </i>
    <i r="1">
      <x v="19"/>
    </i>
    <i t="grand">
      <x/>
    </i>
  </rowItems>
  <colItems count="1">
    <i/>
  </colItems>
  <pageFields count="2">
    <pageField fld="0" hier="-1"/>
    <pageField fld="11" hier="-1"/>
  </pageFields>
  <dataFields count="1">
    <dataField name="Sum of  Uncleared Net" fld="17" baseField="0" baseItem="0" numFmtId="164"/>
  </dataFields>
  <formats count="13">
    <format dxfId="15">
      <pivotArea type="all" dataOnly="0" outline="0" fieldPosition="0"/>
    </format>
    <format dxfId="14">
      <pivotArea field="3" type="button" dataOnly="0" labelOnly="1" outline="0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field="3" type="button" dataOnly="0" labelOnly="1" outline="0"/>
    </format>
    <format dxfId="10">
      <pivotArea type="topRight" dataOnly="0" labelOnly="1" outline="0" fieldPosition="0"/>
    </format>
    <format dxfId="9">
      <pivotArea type="origin" dataOnly="0" labelOnly="1" outline="0" fieldPosition="0"/>
    </format>
    <format dxfId="8">
      <pivotArea dataOnly="0" labelOnly="1" grandCol="1" outline="0" fieldPosition="0"/>
    </format>
    <format dxfId="7">
      <pivotArea outline="0" collapsedLevelsAreSubtotals="1" fieldPosition="0"/>
    </format>
    <format dxfId="6">
      <pivotArea field="0" type="button" dataOnly="0" labelOnly="1" outline="0" axis="axisPage" fieldPosition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4" count="3">
            <x v="1"/>
            <x v="2"/>
            <x v="4"/>
          </reference>
        </references>
      </pivotArea>
    </format>
    <format dxfId="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0CE04-A6C4-4CB4-B09F-6828FD921162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50" firstHeaderRow="1" firstDataRow="1" firstDataCol="1" rowPageCount="1" colPageCount="1"/>
  <pivotFields count="19">
    <pivotField showAll="0"/>
    <pivotField showAll="0"/>
    <pivotField showAll="0"/>
    <pivotField axis="axisPage" multipleItemSelectionAllowed="1" showAll="0">
      <items count="7">
        <item h="1" x="2"/>
        <item x="4"/>
        <item x="0"/>
        <item h="1" x="3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61">
        <item x="51"/>
        <item x="48"/>
        <item x="50"/>
        <item x="49"/>
        <item x="54"/>
        <item x="55"/>
        <item x="52"/>
        <item x="53"/>
        <item x="347"/>
        <item x="348"/>
        <item x="349"/>
        <item x="350"/>
        <item x="351"/>
        <item x="352"/>
        <item x="353"/>
        <item x="354"/>
        <item x="355"/>
        <item x="356"/>
        <item x="116"/>
        <item x="1"/>
        <item x="115"/>
        <item x="124"/>
        <item x="112"/>
        <item x="113"/>
        <item x="121"/>
        <item x="3"/>
        <item x="114"/>
        <item x="118"/>
        <item x="123"/>
        <item x="5"/>
        <item x="117"/>
        <item x="120"/>
        <item x="119"/>
        <item x="122"/>
        <item x="129"/>
        <item x="125"/>
        <item x="0"/>
        <item x="128"/>
        <item x="138"/>
        <item x="144"/>
        <item x="126"/>
        <item x="130"/>
        <item x="2"/>
        <item x="127"/>
        <item x="137"/>
        <item x="142"/>
        <item x="132"/>
        <item x="140"/>
        <item x="7"/>
        <item x="131"/>
        <item x="135"/>
        <item x="141"/>
        <item x="136"/>
        <item x="139"/>
        <item x="12"/>
        <item x="133"/>
        <item x="134"/>
        <item x="143"/>
        <item x="104"/>
        <item x="105"/>
        <item x="106"/>
        <item x="107"/>
        <item x="108"/>
        <item x="109"/>
        <item x="110"/>
        <item x="111"/>
        <item x="181"/>
        <item x="182"/>
        <item x="183"/>
        <item x="72"/>
        <item x="4"/>
        <item x="65"/>
        <item x="66"/>
        <item x="70"/>
        <item x="6"/>
        <item x="73"/>
        <item x="8"/>
        <item x="68"/>
        <item x="67"/>
        <item x="71"/>
        <item x="69"/>
        <item x="58"/>
        <item x="60"/>
        <item x="63"/>
        <item x="56"/>
        <item x="57"/>
        <item x="62"/>
        <item x="64"/>
        <item x="59"/>
        <item x="61"/>
        <item x="357"/>
        <item x="11"/>
        <item x="159"/>
        <item x="160"/>
        <item x="167"/>
        <item x="164"/>
        <item x="162"/>
        <item x="161"/>
        <item x="166"/>
        <item x="163"/>
        <item x="165"/>
        <item x="173"/>
        <item x="172"/>
        <item x="180"/>
        <item x="174"/>
        <item x="175"/>
        <item x="177"/>
        <item x="179"/>
        <item x="178"/>
        <item x="176"/>
        <item x="149"/>
        <item x="146"/>
        <item x="10"/>
        <item x="151"/>
        <item x="145"/>
        <item x="154"/>
        <item x="150"/>
        <item x="147"/>
        <item x="14"/>
        <item x="152"/>
        <item x="148"/>
        <item x="155"/>
        <item x="153"/>
        <item x="157"/>
        <item x="158"/>
        <item x="156"/>
        <item x="89"/>
        <item x="96"/>
        <item x="80"/>
        <item x="92"/>
        <item x="83"/>
        <item x="87"/>
        <item x="9"/>
        <item x="103"/>
        <item x="81"/>
        <item x="82"/>
        <item x="97"/>
        <item x="99"/>
        <item x="84"/>
        <item x="101"/>
        <item x="95"/>
        <item x="85"/>
        <item x="93"/>
        <item x="90"/>
        <item x="86"/>
        <item x="13"/>
        <item x="102"/>
        <item x="88"/>
        <item x="94"/>
        <item x="98"/>
        <item x="100"/>
        <item x="91"/>
        <item x="77"/>
        <item x="74"/>
        <item x="79"/>
        <item x="76"/>
        <item x="75"/>
        <item x="78"/>
        <item x="168"/>
        <item x="170"/>
        <item x="15"/>
        <item x="169"/>
        <item x="171"/>
        <item x="207"/>
        <item x="206"/>
        <item x="209"/>
        <item x="208"/>
        <item x="211"/>
        <item x="210"/>
        <item x="343"/>
        <item x="344"/>
        <item x="345"/>
        <item x="346"/>
        <item x="190"/>
        <item x="191"/>
        <item x="195"/>
        <item x="192"/>
        <item x="193"/>
        <item x="196"/>
        <item x="194"/>
        <item x="199"/>
        <item x="197"/>
        <item x="198"/>
        <item x="201"/>
        <item x="203"/>
        <item x="200"/>
        <item x="205"/>
        <item x="202"/>
        <item x="204"/>
        <item x="296"/>
        <item x="269"/>
        <item x="288"/>
        <item x="16"/>
        <item x="263"/>
        <item x="266"/>
        <item x="287"/>
        <item x="265"/>
        <item x="264"/>
        <item x="268"/>
        <item x="267"/>
        <item x="271"/>
        <item x="270"/>
        <item x="297"/>
        <item x="272"/>
        <item x="273"/>
        <item x="19"/>
        <item x="274"/>
        <item x="275"/>
        <item x="286"/>
        <item x="17"/>
        <item x="277"/>
        <item x="276"/>
        <item x="291"/>
        <item x="278"/>
        <item x="298"/>
        <item x="283"/>
        <item x="289"/>
        <item x="21"/>
        <item x="279"/>
        <item x="280"/>
        <item x="285"/>
        <item x="290"/>
        <item x="282"/>
        <item x="284"/>
        <item x="281"/>
        <item x="292"/>
        <item x="295"/>
        <item x="299"/>
        <item x="294"/>
        <item x="293"/>
        <item x="315"/>
        <item x="20"/>
        <item x="321"/>
        <item x="324"/>
        <item x="314"/>
        <item x="18"/>
        <item x="317"/>
        <item x="22"/>
        <item x="319"/>
        <item x="323"/>
        <item x="318"/>
        <item x="316"/>
        <item x="320"/>
        <item x="322"/>
        <item x="218"/>
        <item x="212"/>
        <item x="213"/>
        <item x="217"/>
        <item x="219"/>
        <item x="214"/>
        <item x="215"/>
        <item x="216"/>
        <item x="339"/>
        <item x="23"/>
        <item x="338"/>
        <item x="340"/>
        <item x="333"/>
        <item x="334"/>
        <item x="336"/>
        <item x="335"/>
        <item x="337"/>
        <item x="235"/>
        <item x="232"/>
        <item x="233"/>
        <item x="238"/>
        <item x="234"/>
        <item x="237"/>
        <item x="24"/>
        <item x="236"/>
        <item x="239"/>
        <item x="27"/>
        <item x="186"/>
        <item x="25"/>
        <item x="184"/>
        <item x="188"/>
        <item x="29"/>
        <item x="185"/>
        <item x="37"/>
        <item x="187"/>
        <item x="329"/>
        <item x="31"/>
        <item x="325"/>
        <item x="326"/>
        <item x="327"/>
        <item x="328"/>
        <item x="39"/>
        <item x="330"/>
        <item x="331"/>
        <item x="332"/>
        <item x="256"/>
        <item x="26"/>
        <item x="243"/>
        <item x="242"/>
        <item x="28"/>
        <item x="244"/>
        <item x="245"/>
        <item x="248"/>
        <item x="249"/>
        <item x="30"/>
        <item x="252"/>
        <item x="247"/>
        <item x="246"/>
        <item x="250"/>
        <item x="35"/>
        <item x="251"/>
        <item x="255"/>
        <item x="257"/>
        <item x="38"/>
        <item x="254"/>
        <item x="253"/>
        <item x="258"/>
        <item x="304"/>
        <item x="308"/>
        <item x="305"/>
        <item x="309"/>
        <item x="307"/>
        <item x="306"/>
        <item x="301"/>
        <item x="32"/>
        <item x="302"/>
        <item x="303"/>
        <item x="40"/>
        <item x="44"/>
        <item x="300"/>
        <item x="33"/>
        <item x="342"/>
        <item x="36"/>
        <item x="41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310"/>
        <item x="43"/>
        <item x="311"/>
        <item x="313"/>
        <item x="312"/>
        <item x="261"/>
        <item x="259"/>
        <item x="262"/>
        <item x="260"/>
        <item x="358"/>
        <item x="34"/>
        <item x="42"/>
        <item x="45"/>
        <item x="47"/>
        <item x="341"/>
        <item x="241"/>
        <item x="240"/>
        <item x="189"/>
        <item x="46"/>
        <item x="359"/>
        <item t="default"/>
      </items>
    </pivotField>
  </pivotFields>
  <rowFields count="1">
    <field x="18"/>
  </rowFields>
  <rowItems count="3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9"/>
    </i>
    <i>
      <x v="310"/>
    </i>
    <i>
      <x v="311"/>
    </i>
    <i>
      <x v="312"/>
    </i>
    <i>
      <x v="313"/>
    </i>
    <i>
      <x v="314"/>
    </i>
    <i>
      <x v="316"/>
    </i>
    <i>
      <x v="317"/>
    </i>
    <i>
      <x v="318"/>
    </i>
    <i>
      <x v="319"/>
    </i>
    <i>
      <x v="320"/>
    </i>
    <i>
      <x v="323"/>
    </i>
    <i>
      <x v="324"/>
    </i>
    <i>
      <x v="325"/>
    </i>
    <i>
      <x v="326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4"/>
    </i>
    <i>
      <x v="355"/>
    </i>
    <i>
      <x v="356"/>
    </i>
    <i>
      <x v="357"/>
    </i>
    <i t="grand">
      <x/>
    </i>
  </rowItems>
  <colItems count="1">
    <i/>
  </colItems>
  <pageFields count="1">
    <pageField fld="3" hier="-1"/>
  </pageFields>
  <dataFields count="1">
    <dataField name="Sum of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74869-94A2-4A11-A09C-FECB047A7F34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0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7">
        <item x="54"/>
        <item x="13"/>
        <item x="14"/>
        <item x="15"/>
        <item x="16"/>
        <item x="1"/>
        <item x="2"/>
        <item x="46"/>
        <item x="26"/>
        <item x="44"/>
        <item x="27"/>
        <item x="47"/>
        <item x="48"/>
        <item x="45"/>
        <item x="17"/>
        <item x="21"/>
        <item x="18"/>
        <item x="34"/>
        <item x="10"/>
        <item x="8"/>
        <item x="4"/>
        <item x="6"/>
        <item x="35"/>
        <item x="22"/>
        <item x="28"/>
        <item x="23"/>
        <item x="36"/>
        <item x="29"/>
        <item x="37"/>
        <item x="11"/>
        <item x="9"/>
        <item x="24"/>
        <item x="19"/>
        <item x="38"/>
        <item x="30"/>
        <item x="31"/>
        <item x="52"/>
        <item x="51"/>
        <item x="3"/>
        <item x="32"/>
        <item x="39"/>
        <item x="20"/>
        <item x="33"/>
        <item x="40"/>
        <item x="0"/>
        <item x="49"/>
        <item x="41"/>
        <item x="42"/>
        <item x="53"/>
        <item x="5"/>
        <item x="7"/>
        <item x="12"/>
        <item x="43"/>
        <item x="25"/>
        <item x="50"/>
        <item x="55"/>
        <item t="default"/>
      </items>
    </pivotField>
  </pivotFields>
  <rowFields count="1">
    <field x="18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 of Open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9"/>
  <sheetViews>
    <sheetView workbookViewId="0">
      <selection activeCell="H46" sqref="H46"/>
    </sheetView>
  </sheetViews>
  <sheetFormatPr defaultRowHeight="12" x14ac:dyDescent="0.2"/>
  <cols>
    <col min="1" max="1" width="26.33203125" style="14" bestFit="1" customWidth="1"/>
    <col min="2" max="2" width="20.1640625" style="11" bestFit="1" customWidth="1"/>
    <col min="3" max="3" width="48.83203125" style="21" hidden="1" customWidth="1"/>
    <col min="4" max="4" width="21.5" style="11" hidden="1" customWidth="1"/>
    <col min="5" max="5" width="35" style="11" hidden="1" customWidth="1"/>
    <col min="6" max="6" width="60.6640625" style="11" hidden="1" customWidth="1"/>
    <col min="7" max="7" width="36.83203125" style="11" hidden="1" customWidth="1"/>
    <col min="8" max="8" width="106.1640625" style="11" bestFit="1" customWidth="1"/>
    <col min="9" max="9" width="64.83203125" style="11" bestFit="1" customWidth="1"/>
    <col min="10" max="10" width="9.6640625" style="11" bestFit="1" customWidth="1"/>
    <col min="11" max="13" width="10.83203125" style="11" bestFit="1" customWidth="1"/>
    <col min="14" max="14" width="10.83203125" bestFit="1" customWidth="1"/>
    <col min="15" max="15" width="12.33203125" bestFit="1" customWidth="1"/>
  </cols>
  <sheetData>
    <row r="1" spans="1:13" x14ac:dyDescent="0.2">
      <c r="A1" s="29" t="s">
        <v>345</v>
      </c>
      <c r="B1" s="11" t="s">
        <v>349</v>
      </c>
    </row>
    <row r="2" spans="1:13" x14ac:dyDescent="0.2">
      <c r="A2" s="10" t="s">
        <v>10</v>
      </c>
      <c r="B2" s="11" t="s">
        <v>352</v>
      </c>
    </row>
    <row r="3" spans="1:13" x14ac:dyDescent="0.2">
      <c r="A3"/>
      <c r="B3"/>
      <c r="D3"/>
      <c r="E3"/>
      <c r="F3"/>
      <c r="G3"/>
      <c r="H3"/>
      <c r="I3"/>
      <c r="J3"/>
      <c r="K3"/>
      <c r="L3"/>
      <c r="M3"/>
    </row>
    <row r="4" spans="1:13" x14ac:dyDescent="0.2">
      <c r="A4" s="29" t="s">
        <v>345</v>
      </c>
      <c r="B4" s="16" t="s">
        <v>354</v>
      </c>
      <c r="C4" s="21" t="s">
        <v>1922</v>
      </c>
      <c r="D4" t="s">
        <v>1722</v>
      </c>
      <c r="E4" t="s">
        <v>1723</v>
      </c>
      <c r="F4" t="s">
        <v>1724</v>
      </c>
      <c r="G4" t="s">
        <v>1919</v>
      </c>
      <c r="H4" s="33" t="s">
        <v>1923</v>
      </c>
      <c r="I4" s="33" t="s">
        <v>1930</v>
      </c>
      <c r="J4"/>
      <c r="K4"/>
      <c r="L4"/>
      <c r="M4"/>
    </row>
    <row r="5" spans="1:13" x14ac:dyDescent="0.2">
      <c r="A5" s="30" t="s">
        <v>244</v>
      </c>
      <c r="B5" s="21">
        <v>234985</v>
      </c>
      <c r="C5" s="21" t="str">
        <f>IFERROR(VLOOKUP(A5,'invoice pivot'!A:B,2,FALSE),"You are missing the invoice for this MOS")</f>
        <v>You are missing the invoice for this MOS</v>
      </c>
      <c r="D5" s="21" t="str">
        <f>IFERROR(B5-C5,"")</f>
        <v/>
      </c>
      <c r="E5"/>
      <c r="F5" t="str">
        <f>IF((IFERROR(VLOOKUP(LEFT(A5,10),'aging pivot'!A:B,2,FALSE),"TRUE")="TRUE"),"Yes","We need to get paid by the client before paying the partner.")</f>
        <v>Yes</v>
      </c>
      <c r="G5" t="str">
        <f>IF(AND(E5="Yes",F5="Yes"),"Invoice is in Treasury's queue for disbursement. Provide partner the Treasury portal link if they are asking for an update","No")</f>
        <v>No</v>
      </c>
      <c r="H5"/>
      <c r="I5"/>
      <c r="J5"/>
      <c r="K5"/>
      <c r="L5"/>
      <c r="M5"/>
    </row>
    <row r="6" spans="1:13" x14ac:dyDescent="0.2">
      <c r="A6" s="15" t="s">
        <v>356</v>
      </c>
      <c r="B6" s="21">
        <v>15000</v>
      </c>
      <c r="C6" s="21" t="str">
        <f>IFERROR(VLOOKUP(A6,'invoice pivot'!A:B,2,FALSE),"You are missing the invoice for this MOS")</f>
        <v>You are missing the invoice for this MOS</v>
      </c>
      <c r="D6" s="21" t="str">
        <f t="shared" ref="D6:D69" si="0">IFERROR(B6-C6,"")</f>
        <v/>
      </c>
      <c r="E6" t="str">
        <f t="shared" ref="E6:E69" si="1">IF(D6="","",(IF(AND(D6&gt;-2,D6&lt;2),"Yes","Invoice does not match RFI")))</f>
        <v/>
      </c>
      <c r="F6" t="str">
        <f>IF((IFERROR(VLOOKUP(LEFT(A6,10),'aging pivot'!A:B,2,FALSE),"TRUE")="TRUE"),"Yes","We need to get paid by the client before paying the partner.")</f>
        <v>Yes</v>
      </c>
      <c r="G6" t="str">
        <f t="shared" ref="G6:G69" si="2">IF(AND(E6="Yes",F6="Yes"),"Invoice is in Treasury's queue for disbursement. Provide partner the Treasury portal link if they are asking for an update","No")</f>
        <v>No</v>
      </c>
      <c r="H6" t="str">
        <f>_xlfn.CONCAT("This discrepancy is for ",VLOOKUP(A6,discrepancies!S:T,2,FALSE)," in the month of ",VLOOKUP(A6,discrepancies!S:U,3,FALSE), " for the following estimate: ",VLOOKUP(A6,discrepancies!S:V,4,FALSE))</f>
        <v>This discrepancy is for WOMENS WEAR DAILY in the month of September for the following estimate: 20822</v>
      </c>
      <c r="I6" t="str">
        <f t="shared" ref="I6:I35" si="3">IF(C6="You are missing the invoice for this MOS","You are missing the invoice for this MOS, request from partner",IF(E6="invoice does not match RFI","Invoice does not match RFI, ask for revised invoice OR revise the RFI",IF(F6="We need to get paid by the client before paying the partner.","We need to get paid by the client before paying the partner",IF(G6="Yes","This invoice is in the treasury's queue, provide the publisher with the link to the treasury portal"))))</f>
        <v>You are missing the invoice for this MOS, request from partner</v>
      </c>
      <c r="J6"/>
      <c r="K6"/>
      <c r="L6"/>
      <c r="M6"/>
    </row>
    <row r="7" spans="1:13" x14ac:dyDescent="0.2">
      <c r="A7" s="15" t="s">
        <v>357</v>
      </c>
      <c r="B7" s="21">
        <v>107500</v>
      </c>
      <c r="C7" s="21" t="str">
        <f>IFERROR(VLOOKUP(A7,'invoice pivot'!A:B,2,FALSE),"You are missing the invoice for this MOS")</f>
        <v>You are missing the invoice for this MOS</v>
      </c>
      <c r="D7" s="21" t="str">
        <f t="shared" si="0"/>
        <v/>
      </c>
      <c r="E7" t="str">
        <f t="shared" si="1"/>
        <v/>
      </c>
      <c r="F7" t="str">
        <f>IF((IFERROR(VLOOKUP(LEFT(A7,10),'aging pivot'!A:B,2,FALSE),"TRUE")="TRUE"),"Yes","We need to get paid by the client before paying the partner.")</f>
        <v>Yes</v>
      </c>
      <c r="G7" t="str">
        <f t="shared" si="2"/>
        <v>No</v>
      </c>
      <c r="H7" t="str">
        <f>_xlfn.CONCAT("This discrepancy is for ",VLOOKUP(A7,discrepancies!S:T,2,FALSE)," in the month of ",VLOOKUP(A7,discrepancies!S:U,3,FALSE), " for the following estimate: ",VLOOKUP(A7,discrepancies!S:V,4,FALSE))</f>
        <v>This discrepancy is for ESSENCE in the month of September for the following estimate: 22209</v>
      </c>
      <c r="I7" t="str">
        <f t="shared" ref="I7:I12" si="4">IF(C7="You are missing the invoice for this MOS","You are missing the invoice for this MOS, request from partner",IF(E7="invoice does not match RFI","Invoice does not match RFI, ask for revised invoice OR revise the RFI",IF(F7="We need to get paid by the client before paying the partner.","We need to get paid by the client before paying the partner",IF(G7="Yes","This invoice is in the treasury's queue, provide the publisher with the link to the treasury portal"))))</f>
        <v>You are missing the invoice for this MOS, request from partner</v>
      </c>
      <c r="J7"/>
      <c r="K7"/>
      <c r="L7"/>
      <c r="M7"/>
    </row>
    <row r="8" spans="1:13" x14ac:dyDescent="0.2">
      <c r="A8" s="15" t="s">
        <v>358</v>
      </c>
      <c r="B8" s="21">
        <v>20000</v>
      </c>
      <c r="C8" s="21" t="str">
        <f>IFERROR(VLOOKUP(A8,'invoice pivot'!A:B,2,FALSE),"You are missing the invoice for this MOS")</f>
        <v>You are missing the invoice for this MOS</v>
      </c>
      <c r="D8" s="21" t="str">
        <f t="shared" si="0"/>
        <v/>
      </c>
      <c r="E8" t="str">
        <f t="shared" si="1"/>
        <v/>
      </c>
      <c r="F8" t="str">
        <f>IF((IFERROR(VLOOKUP(LEFT(A8,10),'aging pivot'!A:B,2,FALSE),"TRUE")="TRUE"),"Yes","We need to get paid by the client before paying the partner.")</f>
        <v>Yes</v>
      </c>
      <c r="G8" t="str">
        <f t="shared" si="2"/>
        <v>No</v>
      </c>
      <c r="H8" t="str">
        <f>_xlfn.CONCAT("This discrepancy is for ",VLOOKUP(A8,discrepancies!S:T,2,FALSE)," in the month of ",VLOOKUP(A8,discrepancies!S:U,3,FALSE), " for the following estimate: ",VLOOKUP(A8,discrepancies!S:V,4,FALSE))</f>
        <v>This discrepancy is for GALAXY MEDIA PARTNERS LLC in the month of September for the following estimate: 22209</v>
      </c>
      <c r="I8" t="str">
        <f t="shared" si="4"/>
        <v>You are missing the invoice for this MOS, request from partner</v>
      </c>
      <c r="J8"/>
      <c r="K8"/>
      <c r="L8"/>
      <c r="M8"/>
    </row>
    <row r="9" spans="1:13" x14ac:dyDescent="0.2">
      <c r="A9" s="15" t="s">
        <v>359</v>
      </c>
      <c r="B9" s="21">
        <v>15000</v>
      </c>
      <c r="C9" s="21" t="str">
        <f>IFERROR(VLOOKUP(A9,'invoice pivot'!A:B,2,FALSE),"You are missing the invoice for this MOS")</f>
        <v>You are missing the invoice for this MOS</v>
      </c>
      <c r="D9" s="21" t="str">
        <f t="shared" si="0"/>
        <v/>
      </c>
      <c r="E9" t="str">
        <f t="shared" si="1"/>
        <v/>
      </c>
      <c r="F9" t="str">
        <f>IF((IFERROR(VLOOKUP(LEFT(A9,10),'aging pivot'!A:B,2,FALSE),"TRUE")="TRUE"),"Yes","We need to get paid by the client before paying the partner.")</f>
        <v>Yes</v>
      </c>
      <c r="G9" t="str">
        <f t="shared" si="2"/>
        <v>No</v>
      </c>
      <c r="H9" t="str">
        <f>_xlfn.CONCAT("This discrepancy is for ",VLOOKUP(A9,discrepancies!S:T,2,FALSE)," in the month of ",VLOOKUP(A9,discrepancies!S:U,3,FALSE), " for the following estimate: ",VLOOKUP(A9,discrepancies!S:V,4,FALSE))</f>
        <v>This discrepancy is for BLANC MAGAZINE in the month of September for the following estimate: 22209</v>
      </c>
      <c r="I9" t="str">
        <f t="shared" si="4"/>
        <v>You are missing the invoice for this MOS, request from partner</v>
      </c>
      <c r="J9" s="14"/>
      <c r="K9"/>
      <c r="L9"/>
      <c r="M9"/>
    </row>
    <row r="10" spans="1:13" x14ac:dyDescent="0.2">
      <c r="A10" s="15" t="s">
        <v>360</v>
      </c>
      <c r="B10" s="21">
        <v>37485</v>
      </c>
      <c r="C10" s="21" t="str">
        <f>IFERROR(VLOOKUP(A10,'invoice pivot'!A:B,2,FALSE),"You are missing the invoice for this MOS")</f>
        <v>You are missing the invoice for this MOS</v>
      </c>
      <c r="D10" s="21" t="str">
        <f t="shared" si="0"/>
        <v/>
      </c>
      <c r="E10" t="str">
        <f t="shared" si="1"/>
        <v/>
      </c>
      <c r="F10" t="str">
        <f>IF((IFERROR(VLOOKUP(LEFT(A10,10),'aging pivot'!A:B,2,FALSE),"TRUE")="TRUE"),"Yes","We need to get paid by the client before paying the partner.")</f>
        <v>Yes</v>
      </c>
      <c r="G10" t="str">
        <f t="shared" si="2"/>
        <v>No</v>
      </c>
      <c r="H10" t="str">
        <f>_xlfn.CONCAT("This discrepancy is for ",VLOOKUP(A10,discrepancies!S:T,2,FALSE)," in the month of ",VLOOKUP(A10,discrepancies!S:U,3,FALSE), " for the following estimate: ",VLOOKUP(A10,discrepancies!S:V,4,FALSE))</f>
        <v>This discrepancy is for TOWN &amp; COUNTRY in the month of September for the following estimate: 22209</v>
      </c>
      <c r="I10" t="str">
        <f t="shared" si="4"/>
        <v>You are missing the invoice for this MOS, request from partner</v>
      </c>
      <c r="J10"/>
      <c r="K10"/>
      <c r="L10"/>
      <c r="M10"/>
    </row>
    <row r="11" spans="1:13" x14ac:dyDescent="0.2">
      <c r="A11" s="15" t="s">
        <v>361</v>
      </c>
      <c r="B11" s="21">
        <v>15000</v>
      </c>
      <c r="C11" s="21" t="str">
        <f>IFERROR(VLOOKUP(A11,'invoice pivot'!A:B,2,FALSE),"You are missing the invoice for this MOS")</f>
        <v>You are missing the invoice for this MOS</v>
      </c>
      <c r="D11" s="21" t="str">
        <f t="shared" si="0"/>
        <v/>
      </c>
      <c r="E11" t="str">
        <f t="shared" si="1"/>
        <v/>
      </c>
      <c r="F11" t="str">
        <f>IF((IFERROR(VLOOKUP(LEFT(A11,10),'aging pivot'!A:B,2,FALSE),"TRUE")="TRUE"),"Yes","We need to get paid by the client before paying the partner.")</f>
        <v>Yes</v>
      </c>
      <c r="G11" t="str">
        <f t="shared" si="2"/>
        <v>No</v>
      </c>
      <c r="H11" t="str">
        <f>_xlfn.CONCAT("This discrepancy is for ",VLOOKUP(A11,discrepancies!S:T,2,FALSE)," in the month of ",VLOOKUP(A11,discrepancies!S:U,3,FALSE), " for the following estimate: ",VLOOKUP(A11,discrepancies!S:V,4,FALSE))</f>
        <v>This discrepancy is for WOMENS WEAR DAILY in the month of September for the following estimate: 22209</v>
      </c>
      <c r="I11" t="str">
        <f t="shared" si="4"/>
        <v>You are missing the invoice for this MOS, request from partner</v>
      </c>
      <c r="J11"/>
      <c r="K11"/>
      <c r="L11"/>
      <c r="M11"/>
    </row>
    <row r="12" spans="1:13" x14ac:dyDescent="0.2">
      <c r="A12" s="15" t="s">
        <v>362</v>
      </c>
      <c r="B12" s="21">
        <v>25000</v>
      </c>
      <c r="C12" s="21" t="str">
        <f>IFERROR(VLOOKUP(A12,'invoice pivot'!A:B,2,FALSE),"You are missing the invoice for this MOS")</f>
        <v>You are missing the invoice for this MOS</v>
      </c>
      <c r="D12" s="21" t="str">
        <f t="shared" si="0"/>
        <v/>
      </c>
      <c r="E12" t="str">
        <f t="shared" si="1"/>
        <v/>
      </c>
      <c r="F12" t="str">
        <f>IF((IFERROR(VLOOKUP(LEFT(A12,10),'aging pivot'!A:B,2,FALSE),"TRUE")="TRUE"),"Yes","We need to get paid by the client before paying the partner.")</f>
        <v>Yes</v>
      </c>
      <c r="G12" t="str">
        <f t="shared" si="2"/>
        <v>No</v>
      </c>
      <c r="H12" t="str">
        <f>_xlfn.CONCAT("This discrepancy is for ",VLOOKUP(A12,discrepancies!S:T,2,FALSE)," in the month of ",VLOOKUP(A12,discrepancies!S:U,3,FALSE), " for the following estimate: ",VLOOKUP(A12,discrepancies!S:V,4,FALSE))</f>
        <v>This discrepancy is for HIGHSNOBIETY INC in the month of June for the following estimate: 55004</v>
      </c>
      <c r="I12" t="str">
        <f t="shared" si="4"/>
        <v>You are missing the invoice for this MOS, request from partner</v>
      </c>
      <c r="J12"/>
      <c r="K12"/>
      <c r="L12"/>
      <c r="M12"/>
    </row>
    <row r="13" spans="1:13" x14ac:dyDescent="0.2">
      <c r="A13" s="30" t="s">
        <v>19</v>
      </c>
      <c r="B13" s="21">
        <v>1273076.4599999997</v>
      </c>
      <c r="C13" s="21" t="str">
        <f>IFERROR(VLOOKUP(A13,'invoice pivot'!A:B,2,FALSE),"You are missing the invoice for this MOS")</f>
        <v>You are missing the invoice for this MOS</v>
      </c>
      <c r="D13" s="21" t="str">
        <f t="shared" si="0"/>
        <v/>
      </c>
      <c r="E13" t="str">
        <f t="shared" si="1"/>
        <v/>
      </c>
      <c r="F13" t="str">
        <f>IF((IFERROR(VLOOKUP(LEFT(A13,10),'aging pivot'!A:B,2,FALSE),"TRUE")="TRUE"),"Yes","We need to get paid by the client before paying the partner.")</f>
        <v>Yes</v>
      </c>
      <c r="G13" t="str">
        <f t="shared" si="2"/>
        <v>No</v>
      </c>
      <c r="H13"/>
      <c r="I13"/>
      <c r="J13"/>
      <c r="K13"/>
      <c r="L13"/>
      <c r="M13"/>
    </row>
    <row r="14" spans="1:13" x14ac:dyDescent="0.2">
      <c r="A14" s="15" t="s">
        <v>363</v>
      </c>
      <c r="B14" s="21">
        <v>422219.11</v>
      </c>
      <c r="C14" s="21">
        <f>IFERROR(VLOOKUP(A14,'invoice pivot'!A:B,2,FALSE),"You are missing the invoice for this MOS")</f>
        <v>198348.37</v>
      </c>
      <c r="D14" s="21">
        <f t="shared" si="0"/>
        <v>223870.74</v>
      </c>
      <c r="E14" t="str">
        <f t="shared" si="1"/>
        <v>Invoice does not match RFI</v>
      </c>
      <c r="F14" t="str">
        <f>IF((IFERROR(VLOOKUP(LEFT(A14,10),'aging pivot'!A:B,2,FALSE),"TRUE")="TRUE"),"Yes","We need to get paid by the client before paying the partner.")</f>
        <v>We need to get paid by the client before paying the partner.</v>
      </c>
      <c r="G14" t="str">
        <f t="shared" si="2"/>
        <v>No</v>
      </c>
      <c r="H14" t="str">
        <f>_xlfn.CONCAT("This discrepancy is for ",VLOOKUP(A14,discrepancies!S:T,2,FALSE)," in the month of ",VLOOKUP(A14,discrepancies!S:U,3,FALSE), " for the following estimate: ",VLOOKUP(A14,discrepancies!S:V,4,FALSE))</f>
        <v>This discrepancy is for NATIONAL GEOGRAPHIC. COM in the month of April for the following estimate: 78185</v>
      </c>
      <c r="I14" t="str">
        <f t="shared" si="3"/>
        <v>Invoice does not match RFI, ask for revised invoice OR revise the RFI</v>
      </c>
      <c r="J14"/>
      <c r="K14"/>
      <c r="L14"/>
      <c r="M14"/>
    </row>
    <row r="15" spans="1:13" x14ac:dyDescent="0.2">
      <c r="A15" s="15" t="s">
        <v>364</v>
      </c>
      <c r="B15" s="21">
        <v>44994.53</v>
      </c>
      <c r="C15" s="21">
        <f>IFERROR(VLOOKUP(A15,'invoice pivot'!A:B,2,FALSE),"You are missing the invoice for this MOS")</f>
        <v>45807.42</v>
      </c>
      <c r="D15" s="21">
        <f t="shared" si="0"/>
        <v>-812.88999999999942</v>
      </c>
      <c r="E15" t="str">
        <f t="shared" si="1"/>
        <v>Invoice does not match RFI</v>
      </c>
      <c r="F15" t="str">
        <f>IF((IFERROR(VLOOKUP(LEFT(A15,10),'aging pivot'!A:B,2,FALSE),"TRUE")="TRUE"),"Yes","We need to get paid by the client before paying the partner.")</f>
        <v>Yes</v>
      </c>
      <c r="G15" t="str">
        <f t="shared" si="2"/>
        <v>No</v>
      </c>
      <c r="H15" t="str">
        <f>_xlfn.CONCAT("This discrepancy is for ",VLOOKUP(A15,discrepancies!S:T,2,FALSE)," in the month of ",VLOOKUP(A15,discrepancies!S:U,3,FALSE), " for the following estimate: ",VLOOKUP(A15,discrepancies!S:V,4,FALSE))</f>
        <v>This discrepancy is for HEARST COMMUNICATION in the month of June for the following estimate: 78188</v>
      </c>
      <c r="I15" t="str">
        <f t="shared" si="3"/>
        <v>Invoice does not match RFI, ask for revised invoice OR revise the RFI</v>
      </c>
      <c r="J15"/>
      <c r="K15"/>
      <c r="L15"/>
      <c r="M15"/>
    </row>
    <row r="16" spans="1:13" x14ac:dyDescent="0.2">
      <c r="A16" s="15" t="s">
        <v>365</v>
      </c>
      <c r="B16" s="21">
        <v>98676.44</v>
      </c>
      <c r="C16" s="21">
        <f>IFERROR(VLOOKUP(A16,'invoice pivot'!A:B,2,FALSE),"You are missing the invoice for this MOS")</f>
        <v>117042.93</v>
      </c>
      <c r="D16" s="21">
        <f t="shared" si="0"/>
        <v>-18366.489999999991</v>
      </c>
      <c r="E16" t="str">
        <f t="shared" si="1"/>
        <v>Invoice does not match RFI</v>
      </c>
      <c r="F16" t="str">
        <f>IF((IFERROR(VLOOKUP(LEFT(A16,10),'aging pivot'!A:B,2,FALSE),"TRUE")="TRUE"),"Yes","We need to get paid by the client before paying the partner.")</f>
        <v>Yes</v>
      </c>
      <c r="G16" t="str">
        <f t="shared" si="2"/>
        <v>No</v>
      </c>
      <c r="H16" t="str">
        <f>_xlfn.CONCAT("This discrepancy is for ",VLOOKUP(A16,discrepancies!S:T,2,FALSE)," in the month of ",VLOOKUP(A16,discrepancies!S:U,3,FALSE), " for the following estimate: ",VLOOKUP(A16,discrepancies!S:V,4,FALSE))</f>
        <v>This discrepancy is for APEX DEALS in the month of March for the following estimate: 78195</v>
      </c>
      <c r="I16" t="str">
        <f t="shared" si="3"/>
        <v>Invoice does not match RFI, ask for revised invoice OR revise the RFI</v>
      </c>
      <c r="J16"/>
      <c r="K16"/>
      <c r="L16"/>
      <c r="M16"/>
    </row>
    <row r="17" spans="1:13" x14ac:dyDescent="0.2">
      <c r="A17" s="15" t="s">
        <v>366</v>
      </c>
      <c r="B17" s="21">
        <v>148014.67000000001</v>
      </c>
      <c r="C17" s="21">
        <f>IFERROR(VLOOKUP(A17,'invoice pivot'!A:B,2,FALSE),"You are missing the invoice for this MOS")</f>
        <v>129648.2</v>
      </c>
      <c r="D17" s="21">
        <f t="shared" si="0"/>
        <v>18366.470000000016</v>
      </c>
      <c r="E17" t="str">
        <f t="shared" si="1"/>
        <v>Invoice does not match RFI</v>
      </c>
      <c r="F17" t="str">
        <f>IF((IFERROR(VLOOKUP(LEFT(A17,10),'aging pivot'!A:B,2,FALSE),"TRUE")="TRUE"),"Yes","We need to get paid by the client before paying the partner.")</f>
        <v>Yes</v>
      </c>
      <c r="G17" t="str">
        <f t="shared" si="2"/>
        <v>No</v>
      </c>
      <c r="H17" t="str">
        <f>_xlfn.CONCAT("This discrepancy is for ",VLOOKUP(A17,discrepancies!S:T,2,FALSE)," in the month of ",VLOOKUP(A17,discrepancies!S:U,3,FALSE), " for the following estimate: ",VLOOKUP(A17,discrepancies!S:V,4,FALSE))</f>
        <v>This discrepancy is for APEX DEALS in the month of April for the following estimate: 78195</v>
      </c>
      <c r="I17" t="str">
        <f t="shared" si="3"/>
        <v>Invoice does not match RFI, ask for revised invoice OR revise the RFI</v>
      </c>
      <c r="J17"/>
      <c r="K17"/>
      <c r="L17"/>
      <c r="M17"/>
    </row>
    <row r="18" spans="1:13" x14ac:dyDescent="0.2">
      <c r="A18" s="15" t="s">
        <v>367</v>
      </c>
      <c r="B18" s="21">
        <v>31157.61</v>
      </c>
      <c r="C18" s="21">
        <f>IFERROR(VLOOKUP(A18,'invoice pivot'!A:B,2,FALSE),"You are missing the invoice for this MOS")</f>
        <v>31232.75</v>
      </c>
      <c r="D18" s="21">
        <f t="shared" si="0"/>
        <v>-75.139999999999418</v>
      </c>
      <c r="E18" t="str">
        <f t="shared" si="1"/>
        <v>Invoice does not match RFI</v>
      </c>
      <c r="F18" t="str">
        <f>IF((IFERROR(VLOOKUP(LEFT(A18,10),'aging pivot'!A:B,2,FALSE),"TRUE")="TRUE"),"Yes","We need to get paid by the client before paying the partner.")</f>
        <v>Yes</v>
      </c>
      <c r="G18" t="str">
        <f t="shared" si="2"/>
        <v>No</v>
      </c>
      <c r="H18" t="str">
        <f>_xlfn.CONCAT("This discrepancy is for ",VLOOKUP(A18,discrepancies!S:T,2,FALSE)," in the month of ",VLOOKUP(A18,discrepancies!S:U,3,FALSE), " for the following estimate: ",VLOOKUP(A18,discrepancies!S:V,4,FALSE))</f>
        <v>This discrepancy is for APEX DEALS in the month of April for the following estimate: 78370</v>
      </c>
      <c r="I18" t="str">
        <f t="shared" si="3"/>
        <v>Invoice does not match RFI, ask for revised invoice OR revise the RFI</v>
      </c>
      <c r="J18"/>
      <c r="K18"/>
      <c r="L18"/>
      <c r="M18"/>
    </row>
    <row r="19" spans="1:13" x14ac:dyDescent="0.2">
      <c r="A19" s="15" t="s">
        <v>368</v>
      </c>
      <c r="B19" s="21">
        <v>44645.440000000002</v>
      </c>
      <c r="C19" s="21">
        <f>IFERROR(VLOOKUP(A19,'invoice pivot'!A:B,2,FALSE),"You are missing the invoice for this MOS")</f>
        <v>45848.19</v>
      </c>
      <c r="D19" s="21">
        <f t="shared" si="0"/>
        <v>-1202.75</v>
      </c>
      <c r="E19" t="str">
        <f t="shared" si="1"/>
        <v>Invoice does not match RFI</v>
      </c>
      <c r="F19" t="str">
        <f>IF((IFERROR(VLOOKUP(LEFT(A19,10),'aging pivot'!A:B,2,FALSE),"TRUE")="TRUE"),"Yes","We need to get paid by the client before paying the partner.")</f>
        <v>Yes</v>
      </c>
      <c r="G19" t="str">
        <f t="shared" si="2"/>
        <v>No</v>
      </c>
      <c r="H19" t="str">
        <f>_xlfn.CONCAT("This discrepancy is for ",VLOOKUP(A19,discrepancies!S:T,2,FALSE)," in the month of ",VLOOKUP(A19,discrepancies!S:U,3,FALSE), " for the following estimate: ",VLOOKUP(A19,discrepancies!S:V,4,FALSE))</f>
        <v>This discrepancy is for APEX DEALS in the month of May for the following estimate: 78370</v>
      </c>
      <c r="I19" t="str">
        <f t="shared" si="3"/>
        <v>Invoice does not match RFI, ask for revised invoice OR revise the RFI</v>
      </c>
      <c r="J19"/>
      <c r="K19"/>
      <c r="L19"/>
      <c r="M19"/>
    </row>
    <row r="20" spans="1:13" x14ac:dyDescent="0.2">
      <c r="A20" s="15" t="s">
        <v>369</v>
      </c>
      <c r="B20" s="21">
        <v>19775.939999999999</v>
      </c>
      <c r="C20" s="21">
        <f>IFERROR(VLOOKUP(A20,'invoice pivot'!A:B,2,FALSE),"You are missing the invoice for this MOS")</f>
        <v>18498.05</v>
      </c>
      <c r="D20" s="21">
        <f t="shared" si="0"/>
        <v>1277.8899999999994</v>
      </c>
      <c r="E20" t="str">
        <f t="shared" si="1"/>
        <v>Invoice does not match RFI</v>
      </c>
      <c r="F20" t="str">
        <f>IF((IFERROR(VLOOKUP(LEFT(A20,10),'aging pivot'!A:B,2,FALSE),"TRUE")="TRUE"),"Yes","We need to get paid by the client before paying the partner.")</f>
        <v>Yes</v>
      </c>
      <c r="G20" t="str">
        <f t="shared" si="2"/>
        <v>No</v>
      </c>
      <c r="H20" t="str">
        <f>_xlfn.CONCAT("This discrepancy is for ",VLOOKUP(A20,discrepancies!S:T,2,FALSE)," in the month of ",VLOOKUP(A20,discrepancies!S:U,3,FALSE), " for the following estimate: ",VLOOKUP(A20,discrepancies!S:V,4,FALSE))</f>
        <v>This discrepancy is for APEX DEALS in the month of June for the following estimate: 78370</v>
      </c>
      <c r="I20" t="str">
        <f t="shared" si="3"/>
        <v>Invoice does not match RFI, ask for revised invoice OR revise the RFI</v>
      </c>
      <c r="J20"/>
      <c r="K20"/>
      <c r="L20"/>
      <c r="M20"/>
    </row>
    <row r="21" spans="1:13" x14ac:dyDescent="0.2">
      <c r="A21" s="15" t="s">
        <v>370</v>
      </c>
      <c r="B21" s="21">
        <v>10562.59</v>
      </c>
      <c r="C21" s="21">
        <f>IFERROR(VLOOKUP(A21,'invoice pivot'!A:B,2,FALSE),"You are missing the invoice for this MOS")</f>
        <v>18173.490000000002</v>
      </c>
      <c r="D21" s="21">
        <f t="shared" si="0"/>
        <v>-7610.9000000000015</v>
      </c>
      <c r="E21" t="str">
        <f t="shared" si="1"/>
        <v>Invoice does not match RFI</v>
      </c>
      <c r="F21" t="str">
        <f>IF((IFERROR(VLOOKUP(LEFT(A21,10),'aging pivot'!A:B,2,FALSE),"TRUE")="TRUE"),"Yes","We need to get paid by the client before paying the partner.")</f>
        <v>Yes</v>
      </c>
      <c r="G21" t="str">
        <f t="shared" si="2"/>
        <v>No</v>
      </c>
      <c r="H21" t="str">
        <f>_xlfn.CONCAT("This discrepancy is for ",VLOOKUP(A21,discrepancies!S:T,2,FALSE)," in the month of ",VLOOKUP(A21,discrepancies!S:U,3,FALSE), " for the following estimate: ",VLOOKUP(A21,discrepancies!S:V,4,FALSE))</f>
        <v>This discrepancy is for APEX DEALS in the month of August for the following estimate: 78755</v>
      </c>
      <c r="I21" t="str">
        <f t="shared" si="3"/>
        <v>Invoice does not match RFI, ask for revised invoice OR revise the RFI</v>
      </c>
      <c r="J21"/>
      <c r="K21"/>
      <c r="L21"/>
      <c r="M21"/>
    </row>
    <row r="22" spans="1:13" x14ac:dyDescent="0.2">
      <c r="A22" s="15" t="s">
        <v>371</v>
      </c>
      <c r="B22" s="21">
        <v>10663.99</v>
      </c>
      <c r="C22" s="21" t="str">
        <f>IFERROR(VLOOKUP(A22,'invoice pivot'!A:B,2,FALSE),"You are missing the invoice for this MOS")</f>
        <v>You are missing the invoice for this MOS</v>
      </c>
      <c r="D22" s="21" t="str">
        <f t="shared" si="0"/>
        <v/>
      </c>
      <c r="E22" t="str">
        <f t="shared" si="1"/>
        <v/>
      </c>
      <c r="F22" t="str">
        <f>IF((IFERROR(VLOOKUP(LEFT(A22,10),'aging pivot'!A:B,2,FALSE),"TRUE")="TRUE"),"Yes","We need to get paid by the client before paying the partner.")</f>
        <v>Yes</v>
      </c>
      <c r="G22" t="str">
        <f t="shared" si="2"/>
        <v>No</v>
      </c>
      <c r="H22" t="str">
        <f>_xlfn.CONCAT("This discrepancy is for ",VLOOKUP(A22,discrepancies!S:T,2,FALSE)," in the month of ",VLOOKUP(A22,discrepancies!S:U,3,FALSE), " for the following estimate: ",VLOOKUP(A22,discrepancies!S:V,4,FALSE))</f>
        <v>This discrepancy is for WHOWHATWEAR in the month of August for the following estimate: 78755</v>
      </c>
      <c r="I22" t="str">
        <f t="shared" si="3"/>
        <v>You are missing the invoice for this MOS, request from partner</v>
      </c>
      <c r="J22"/>
      <c r="K22"/>
      <c r="L22"/>
      <c r="M22"/>
    </row>
    <row r="23" spans="1:13" x14ac:dyDescent="0.2">
      <c r="A23" s="15" t="s">
        <v>372</v>
      </c>
      <c r="B23" s="21">
        <v>45268.26</v>
      </c>
      <c r="C23" s="21">
        <f>IFERROR(VLOOKUP(A23,'invoice pivot'!A:B,2,FALSE),"You are missing the invoice for this MOS")</f>
        <v>51237.87</v>
      </c>
      <c r="D23" s="21">
        <f t="shared" si="0"/>
        <v>-5969.6100000000006</v>
      </c>
      <c r="E23" t="str">
        <f t="shared" si="1"/>
        <v>Invoice does not match RFI</v>
      </c>
      <c r="F23" t="str">
        <f>IF((IFERROR(VLOOKUP(LEFT(A23,10),'aging pivot'!A:B,2,FALSE),"TRUE")="TRUE"),"Yes","We need to get paid by the client before paying the partner.")</f>
        <v>We need to get paid by the client before paying the partner.</v>
      </c>
      <c r="G23" t="str">
        <f t="shared" si="2"/>
        <v>No</v>
      </c>
      <c r="H23" t="str">
        <f>_xlfn.CONCAT("This discrepancy is for ",VLOOKUP(A23,discrepancies!S:T,2,FALSE)," in the month of ",VLOOKUP(A23,discrepancies!S:U,3,FALSE), " for the following estimate: ",VLOOKUP(A23,discrepancies!S:V,4,FALSE))</f>
        <v>This discrepancy is for APEX DEALS in the month of September for the following estimate: 78755</v>
      </c>
      <c r="I23" t="str">
        <f t="shared" si="3"/>
        <v>Invoice does not match RFI, ask for revised invoice OR revise the RFI</v>
      </c>
      <c r="J23"/>
      <c r="K23"/>
      <c r="L23"/>
      <c r="M23"/>
    </row>
    <row r="24" spans="1:13" x14ac:dyDescent="0.2">
      <c r="A24" s="15" t="s">
        <v>373</v>
      </c>
      <c r="B24" s="21">
        <v>45636.63</v>
      </c>
      <c r="C24" s="21" t="str">
        <f>IFERROR(VLOOKUP(A24,'invoice pivot'!A:B,2,FALSE),"You are missing the invoice for this MOS")</f>
        <v>You are missing the invoice for this MOS</v>
      </c>
      <c r="D24" s="21" t="str">
        <f t="shared" si="0"/>
        <v/>
      </c>
      <c r="E24" t="str">
        <f t="shared" si="1"/>
        <v/>
      </c>
      <c r="F24" t="str">
        <f>IF((IFERROR(VLOOKUP(LEFT(A24,10),'aging pivot'!A:B,2,FALSE),"TRUE")="TRUE"),"Yes","We need to get paid by the client before paying the partner.")</f>
        <v>We need to get paid by the client before paying the partner.</v>
      </c>
      <c r="G24" t="str">
        <f t="shared" si="2"/>
        <v>No</v>
      </c>
      <c r="H24" t="str">
        <f>_xlfn.CONCAT("This discrepancy is for ",VLOOKUP(A24,discrepancies!S:T,2,FALSE)," in the month of ",VLOOKUP(A24,discrepancies!S:U,3,FALSE), " for the following estimate: ",VLOOKUP(A24,discrepancies!S:V,4,FALSE))</f>
        <v>This discrepancy is for WHOWHATWEAR in the month of September for the following estimate: 78755</v>
      </c>
      <c r="I24" t="str">
        <f t="shared" si="3"/>
        <v>You are missing the invoice for this MOS, request from partner</v>
      </c>
      <c r="J24"/>
      <c r="K24"/>
      <c r="L24"/>
      <c r="M24"/>
    </row>
    <row r="25" spans="1:13" x14ac:dyDescent="0.2">
      <c r="A25" s="15" t="s">
        <v>374</v>
      </c>
      <c r="B25" s="21">
        <v>39284.67</v>
      </c>
      <c r="C25" s="21">
        <f>IFERROR(VLOOKUP(A25,'invoice pivot'!A:B,2,FALSE),"You are missing the invoice for this MOS")</f>
        <v>39284.65</v>
      </c>
      <c r="D25" s="21">
        <f t="shared" si="0"/>
        <v>1.9999999996798579E-2</v>
      </c>
      <c r="E25" t="str">
        <f t="shared" si="1"/>
        <v>Yes</v>
      </c>
      <c r="F25" t="str">
        <f>IF((IFERROR(VLOOKUP(LEFT(A25,10),'aging pivot'!A:B,2,FALSE),"TRUE")="TRUE"),"Yes","We need to get paid by the client before paying the partner.")</f>
        <v>We need to get paid by the client before paying the partner.</v>
      </c>
      <c r="G25" t="str">
        <f t="shared" si="2"/>
        <v>No</v>
      </c>
      <c r="H25" t="str">
        <f>_xlfn.CONCAT("This discrepancy is for ",VLOOKUP(A25,discrepancies!S:T,2,FALSE)," in the month of ",VLOOKUP(A25,discrepancies!S:U,3,FALSE), " for the following estimate: ",VLOOKUP(A25,discrepancies!S:V,4,FALSE))</f>
        <v>This discrepancy is for CONDE NAST PUBLIC. in the month of September for the following estimate: 78775</v>
      </c>
      <c r="I25" t="str">
        <f t="shared" si="3"/>
        <v>We need to get paid by the client before paying the partner</v>
      </c>
      <c r="J25"/>
      <c r="K25"/>
      <c r="L25"/>
      <c r="M25"/>
    </row>
    <row r="26" spans="1:13" x14ac:dyDescent="0.2">
      <c r="A26" s="15" t="s">
        <v>375</v>
      </c>
      <c r="B26" s="21">
        <v>43573.07</v>
      </c>
      <c r="C26" s="21">
        <f>IFERROR(VLOOKUP(A26,'invoice pivot'!A:B,2,FALSE),"You are missing the invoice for this MOS")</f>
        <v>44852.89</v>
      </c>
      <c r="D26" s="21">
        <f t="shared" si="0"/>
        <v>-1279.8199999999997</v>
      </c>
      <c r="E26" t="str">
        <f t="shared" si="1"/>
        <v>Invoice does not match RFI</v>
      </c>
      <c r="F26" t="str">
        <f>IF((IFERROR(VLOOKUP(LEFT(A26,10),'aging pivot'!A:B,2,FALSE),"TRUE")="TRUE"),"Yes","We need to get paid by the client before paying the partner.")</f>
        <v>We need to get paid by the client before paying the partner.</v>
      </c>
      <c r="G26" t="str">
        <f t="shared" si="2"/>
        <v>No</v>
      </c>
      <c r="H26" t="str">
        <f>_xlfn.CONCAT("This discrepancy is for ",VLOOKUP(A26,discrepancies!S:T,2,FALSE)," in the month of ",VLOOKUP(A26,discrepancies!S:U,3,FALSE), " for the following estimate: ",VLOOKUP(A26,discrepancies!S:V,4,FALSE))</f>
        <v>This discrepancy is for NEW YORK TIMES THE in the month of September for the following estimate: 78775</v>
      </c>
      <c r="I26" t="str">
        <f t="shared" si="3"/>
        <v>Invoice does not match RFI, ask for revised invoice OR revise the RFI</v>
      </c>
      <c r="J26"/>
      <c r="K26"/>
      <c r="L26"/>
      <c r="M26"/>
    </row>
    <row r="27" spans="1:13" x14ac:dyDescent="0.2">
      <c r="A27" s="15" t="s">
        <v>376</v>
      </c>
      <c r="B27" s="21">
        <v>41922.57</v>
      </c>
      <c r="C27" s="21">
        <f>IFERROR(VLOOKUP(A27,'invoice pivot'!A:B,2,FALSE),"You are missing the invoice for this MOS")</f>
        <v>43719.45</v>
      </c>
      <c r="D27" s="21">
        <f t="shared" si="0"/>
        <v>-1796.8799999999974</v>
      </c>
      <c r="E27" t="str">
        <f t="shared" si="1"/>
        <v>Invoice does not match RFI</v>
      </c>
      <c r="F27" t="str">
        <f>IF((IFERROR(VLOOKUP(LEFT(A27,10),'aging pivot'!A:B,2,FALSE),"TRUE")="TRUE"),"Yes","We need to get paid by the client before paying the partner.")</f>
        <v>We need to get paid by the client before paying the partner.</v>
      </c>
      <c r="G27" t="str">
        <f t="shared" si="2"/>
        <v>No</v>
      </c>
      <c r="H27" t="str">
        <f>_xlfn.CONCAT("This discrepancy is for ",VLOOKUP(A27,discrepancies!S:T,2,FALSE)," in the month of ",VLOOKUP(A27,discrepancies!S:U,3,FALSE), " for the following estimate: ",VLOOKUP(A27,discrepancies!S:V,4,FALSE))</f>
        <v>This discrepancy is for WALL STREET JOURNAL in the month of September for the following estimate: 78775</v>
      </c>
      <c r="I27" t="str">
        <f t="shared" si="3"/>
        <v>Invoice does not match RFI, ask for revised invoice OR revise the RFI</v>
      </c>
      <c r="J27"/>
      <c r="K27"/>
      <c r="L27"/>
      <c r="M27"/>
    </row>
    <row r="28" spans="1:13" x14ac:dyDescent="0.2">
      <c r="A28" s="15" t="s">
        <v>377</v>
      </c>
      <c r="B28" s="21">
        <v>25974.02</v>
      </c>
      <c r="C28" s="21" t="str">
        <f>IFERROR(VLOOKUP(A28,'invoice pivot'!A:B,2,FALSE),"You are missing the invoice for this MOS")</f>
        <v>You are missing the invoice for this MOS</v>
      </c>
      <c r="D28" s="21" t="str">
        <f t="shared" si="0"/>
        <v/>
      </c>
      <c r="E28" t="str">
        <f t="shared" si="1"/>
        <v/>
      </c>
      <c r="F28" t="str">
        <f>IF((IFERROR(VLOOKUP(LEFT(A28,10),'aging pivot'!A:B,2,FALSE),"TRUE")="TRUE"),"Yes","We need to get paid by the client before paying the partner.")</f>
        <v>Yes</v>
      </c>
      <c r="G28" t="str">
        <f t="shared" si="2"/>
        <v>No</v>
      </c>
      <c r="H28" t="str">
        <f>_xlfn.CONCAT("This discrepancy is for ",VLOOKUP(A28,discrepancies!S:T,2,FALSE)," in the month of ",VLOOKUP(A28,discrepancies!S:U,3,FALSE), " for the following estimate: ",VLOOKUP(A28,discrepancies!S:V,4,FALSE))</f>
        <v>This discrepancy is for APEX DEALS in the month of August for the following estimate: 78783</v>
      </c>
      <c r="I28" t="str">
        <f t="shared" si="3"/>
        <v>You are missing the invoice for this MOS, request from partner</v>
      </c>
      <c r="J28"/>
      <c r="K28"/>
      <c r="L28"/>
      <c r="M28"/>
    </row>
    <row r="29" spans="1:13" x14ac:dyDescent="0.2">
      <c r="A29" s="15" t="s">
        <v>378</v>
      </c>
      <c r="B29" s="21">
        <v>20779.2</v>
      </c>
      <c r="C29" s="21" t="str">
        <f>IFERROR(VLOOKUP(A29,'invoice pivot'!A:B,2,FALSE),"You are missing the invoice for this MOS")</f>
        <v>You are missing the invoice for this MOS</v>
      </c>
      <c r="D29" s="21" t="str">
        <f t="shared" si="0"/>
        <v/>
      </c>
      <c r="E29" t="str">
        <f t="shared" si="1"/>
        <v/>
      </c>
      <c r="F29" t="str">
        <f>IF((IFERROR(VLOOKUP(LEFT(A29,10),'aging pivot'!A:B,2,FALSE),"TRUE")="TRUE"),"Yes","We need to get paid by the client before paying the partner.")</f>
        <v>Yes</v>
      </c>
      <c r="G29" t="str">
        <f t="shared" si="2"/>
        <v>No</v>
      </c>
      <c r="H29" t="str">
        <f>_xlfn.CONCAT("This discrepancy is for ",VLOOKUP(A29,discrepancies!S:T,2,FALSE)," in the month of ",VLOOKUP(A29,discrepancies!S:U,3,FALSE), " for the following estimate: ",VLOOKUP(A29,discrepancies!S:V,4,FALSE))</f>
        <v>This discrepancy is for BUSTLE in the month of August for the following estimate: 78783</v>
      </c>
      <c r="I29" t="str">
        <f t="shared" si="3"/>
        <v>You are missing the invoice for this MOS, request from partner</v>
      </c>
    </row>
    <row r="30" spans="1:13" x14ac:dyDescent="0.2">
      <c r="A30" s="15" t="s">
        <v>379</v>
      </c>
      <c r="B30" s="21">
        <v>36393.279999999999</v>
      </c>
      <c r="C30" s="21">
        <f>IFERROR(VLOOKUP(A30,'invoice pivot'!A:B,2,FALSE),"You are missing the invoice for this MOS")</f>
        <v>32139.46</v>
      </c>
      <c r="D30" s="21">
        <f t="shared" si="0"/>
        <v>4253.82</v>
      </c>
      <c r="E30" t="str">
        <f t="shared" si="1"/>
        <v>Invoice does not match RFI</v>
      </c>
      <c r="F30" t="str">
        <f>IF((IFERROR(VLOOKUP(LEFT(A30,10),'aging pivot'!A:B,2,FALSE),"TRUE")="TRUE"),"Yes","We need to get paid by the client before paying the partner.")</f>
        <v>Yes</v>
      </c>
      <c r="G30" t="str">
        <f t="shared" si="2"/>
        <v>No</v>
      </c>
      <c r="H30" t="str">
        <f>_xlfn.CONCAT("This discrepancy is for ",VLOOKUP(A30,discrepancies!S:T,2,FALSE)," in the month of ",VLOOKUP(A30,discrepancies!S:U,3,FALSE), " for the following estimate: ",VLOOKUP(A30,discrepancies!S:V,4,FALSE))</f>
        <v>This discrepancy is for VOX MEDIA in the month of August for the following estimate: 78783</v>
      </c>
      <c r="I30" t="str">
        <f t="shared" si="3"/>
        <v>Invoice does not match RFI, ask for revised invoice OR revise the RFI</v>
      </c>
    </row>
    <row r="31" spans="1:13" x14ac:dyDescent="0.2">
      <c r="A31" s="15" t="s">
        <v>380</v>
      </c>
      <c r="B31" s="21">
        <v>48701.3</v>
      </c>
      <c r="C31" s="21" t="str">
        <f>IFERROR(VLOOKUP(A31,'invoice pivot'!A:B,2,FALSE),"You are missing the invoice for this MOS")</f>
        <v>You are missing the invoice for this MOS</v>
      </c>
      <c r="D31" s="21" t="str">
        <f t="shared" si="0"/>
        <v/>
      </c>
      <c r="E31" t="str">
        <f t="shared" si="1"/>
        <v/>
      </c>
      <c r="F31" t="str">
        <f>IF((IFERROR(VLOOKUP(LEFT(A31,10),'aging pivot'!A:B,2,FALSE),"TRUE")="TRUE"),"Yes","We need to get paid by the client before paying the partner.")</f>
        <v>We need to get paid by the client before paying the partner.</v>
      </c>
      <c r="G31" t="str">
        <f t="shared" si="2"/>
        <v>No</v>
      </c>
      <c r="H31" t="str">
        <f>_xlfn.CONCAT("This discrepancy is for ",VLOOKUP(A31,discrepancies!S:T,2,FALSE)," in the month of ",VLOOKUP(A31,discrepancies!S:U,3,FALSE), " for the following estimate: ",VLOOKUP(A31,discrepancies!S:V,4,FALSE))</f>
        <v>This discrepancy is for APEX DEALS in the month of September for the following estimate: 78783</v>
      </c>
      <c r="I31" t="str">
        <f t="shared" si="3"/>
        <v>You are missing the invoice for this MOS, request from partner</v>
      </c>
    </row>
    <row r="32" spans="1:13" x14ac:dyDescent="0.2">
      <c r="A32" s="15" t="s">
        <v>381</v>
      </c>
      <c r="B32" s="21">
        <v>38961</v>
      </c>
      <c r="C32" s="21" t="str">
        <f>IFERROR(VLOOKUP(A32,'invoice pivot'!A:B,2,FALSE),"You are missing the invoice for this MOS")</f>
        <v>You are missing the invoice for this MOS</v>
      </c>
      <c r="D32" s="21" t="str">
        <f t="shared" si="0"/>
        <v/>
      </c>
      <c r="E32" t="str">
        <f t="shared" si="1"/>
        <v/>
      </c>
      <c r="F32" t="str">
        <f>IF((IFERROR(VLOOKUP(LEFT(A32,10),'aging pivot'!A:B,2,FALSE),"TRUE")="TRUE"),"Yes","We need to get paid by the client before paying the partner.")</f>
        <v>We need to get paid by the client before paying the partner.</v>
      </c>
      <c r="G32" t="str">
        <f t="shared" si="2"/>
        <v>No</v>
      </c>
      <c r="H32" t="str">
        <f>_xlfn.CONCAT("This discrepancy is for ",VLOOKUP(A32,discrepancies!S:T,2,FALSE)," in the month of ",VLOOKUP(A32,discrepancies!S:U,3,FALSE), " for the following estimate: ",VLOOKUP(A32,discrepancies!S:V,4,FALSE))</f>
        <v>This discrepancy is for BUSTLE in the month of September for the following estimate: 78783</v>
      </c>
      <c r="I32" t="str">
        <f t="shared" si="3"/>
        <v>You are missing the invoice for this MOS, request from partner</v>
      </c>
    </row>
    <row r="33" spans="1:9" x14ac:dyDescent="0.2">
      <c r="A33" s="15" t="s">
        <v>382</v>
      </c>
      <c r="B33" s="21">
        <v>55872.14</v>
      </c>
      <c r="C33" s="21">
        <f>IFERROR(VLOOKUP(A33,'invoice pivot'!A:B,2,FALSE),"You are missing the invoice for this MOS")</f>
        <v>92676.73</v>
      </c>
      <c r="D33" s="21">
        <f t="shared" si="0"/>
        <v>-36804.589999999997</v>
      </c>
      <c r="E33" t="str">
        <f t="shared" si="1"/>
        <v>Invoice does not match RFI</v>
      </c>
      <c r="F33" t="str">
        <f>IF((IFERROR(VLOOKUP(LEFT(A33,10),'aging pivot'!A:B,2,FALSE),"TRUE")="TRUE"),"Yes","We need to get paid by the client before paying the partner.")</f>
        <v>We need to get paid by the client before paying the partner.</v>
      </c>
      <c r="G33" t="str">
        <f t="shared" si="2"/>
        <v>No</v>
      </c>
      <c r="H33" t="str">
        <f>_xlfn.CONCAT("This discrepancy is for ",VLOOKUP(A33,discrepancies!S:T,2,FALSE)," in the month of ",VLOOKUP(A33,discrepancies!S:U,3,FALSE), " for the following estimate: ",VLOOKUP(A33,discrepancies!S:V,4,FALSE))</f>
        <v>This discrepancy is for VOX MEDIA in the month of September for the following estimate: 78783</v>
      </c>
      <c r="I33" t="str">
        <f t="shared" si="3"/>
        <v>Invoice does not match RFI, ask for revised invoice OR revise the RFI</v>
      </c>
    </row>
    <row r="34" spans="1:9" x14ac:dyDescent="0.2">
      <c r="A34" s="30" t="s">
        <v>195</v>
      </c>
      <c r="B34" s="21">
        <v>654</v>
      </c>
      <c r="C34" s="21" t="str">
        <f>IFERROR(VLOOKUP(A34,'invoice pivot'!A:B,2,FALSE),"You are missing the invoice for this MOS")</f>
        <v>You are missing the invoice for this MOS</v>
      </c>
      <c r="D34" s="21" t="str">
        <f t="shared" si="0"/>
        <v/>
      </c>
      <c r="E34" t="str">
        <f t="shared" si="1"/>
        <v/>
      </c>
      <c r="F34" t="str">
        <f>IF((IFERROR(VLOOKUP(LEFT(A34,10),'aging pivot'!A:B,2,FALSE),"TRUE")="TRUE"),"Yes","We need to get paid by the client before paying the partner.")</f>
        <v>Yes</v>
      </c>
      <c r="G34" t="str">
        <f t="shared" si="2"/>
        <v>No</v>
      </c>
      <c r="H34"/>
      <c r="I34"/>
    </row>
    <row r="35" spans="1:9" x14ac:dyDescent="0.2">
      <c r="A35" s="15" t="s">
        <v>383</v>
      </c>
      <c r="B35" s="21">
        <v>654</v>
      </c>
      <c r="C35" s="21" t="str">
        <f>IFERROR(VLOOKUP(A35,'invoice pivot'!A:B,2,FALSE),"You are missing the invoice for this MOS")</f>
        <v>You are missing the invoice for this MOS</v>
      </c>
      <c r="D35" s="21" t="str">
        <f t="shared" si="0"/>
        <v/>
      </c>
      <c r="E35" t="str">
        <f t="shared" si="1"/>
        <v/>
      </c>
      <c r="F35" t="str">
        <f>IF((IFERROR(VLOOKUP(LEFT(A35,10),'aging pivot'!A:B,2,FALSE),"TRUE")="TRUE"),"Yes","We need to get paid by the client before paying the partner.")</f>
        <v>Yes</v>
      </c>
      <c r="G35" t="str">
        <f t="shared" si="2"/>
        <v>No</v>
      </c>
      <c r="H35" t="str">
        <f>_xlfn.CONCAT("This discrepancy is for ",VLOOKUP(A35,discrepancies!S:T,2,FALSE)," in the month of ",VLOOKUP(A35,discrepancies!S:U,3,FALSE), " for the following estimate: ",VLOOKUP(A35,discrepancies!S:V,4,FALSE))</f>
        <v>This discrepancy is for APEX EXCHANGE LLC in the month of June for the following estimate: 52202</v>
      </c>
      <c r="I35" t="str">
        <f t="shared" si="3"/>
        <v>You are missing the invoice for this MOS, request from partner</v>
      </c>
    </row>
    <row r="36" spans="1:9" x14ac:dyDescent="0.2">
      <c r="A36" s="30" t="s">
        <v>350</v>
      </c>
      <c r="B36" s="21">
        <v>1508715.46</v>
      </c>
      <c r="C36" s="21">
        <f>IFERROR(VLOOKUP(A36,'invoice pivot'!A:B,2,FALSE),"You are missing the invoice for this MOS")</f>
        <v>17035490.210000001</v>
      </c>
      <c r="D36" s="21">
        <f t="shared" si="0"/>
        <v>-15526774.75</v>
      </c>
      <c r="E36" t="str">
        <f t="shared" si="1"/>
        <v>Invoice does not match RFI</v>
      </c>
      <c r="F36" t="str">
        <f>IF((IFERROR(VLOOKUP(LEFT(A36,10),'aging pivot'!A:B,2,FALSE),"TRUE")="TRUE"),"Yes","We need to get paid by the client before paying the partner.")</f>
        <v>Yes</v>
      </c>
      <c r="G36" t="str">
        <f t="shared" si="2"/>
        <v>No</v>
      </c>
      <c r="H36"/>
      <c r="I36"/>
    </row>
    <row r="37" spans="1:9" x14ac:dyDescent="0.2">
      <c r="A37"/>
      <c r="B37"/>
      <c r="C37" s="21" t="str">
        <f>IFERROR(VLOOKUP(A37,'invoice pivot'!A:B,2,FALSE),"You are missing the invoice for this MOS")</f>
        <v>You are missing the invoice for this MOS</v>
      </c>
      <c r="D37" s="21" t="str">
        <f t="shared" si="0"/>
        <v/>
      </c>
      <c r="E37" t="str">
        <f t="shared" si="1"/>
        <v/>
      </c>
      <c r="F37" t="str">
        <f>IF((IFERROR(VLOOKUP(LEFT(A37,10),'aging pivot'!A:B,2,FALSE),"TRUE")="TRUE"),"Yes","We need to get paid by the client before paying the partner.")</f>
        <v>Yes</v>
      </c>
      <c r="G37" t="str">
        <f t="shared" si="2"/>
        <v>No</v>
      </c>
      <c r="H37"/>
      <c r="I37"/>
    </row>
    <row r="38" spans="1:9" x14ac:dyDescent="0.2">
      <c r="A38"/>
      <c r="B38"/>
      <c r="C38" s="21" t="str">
        <f>IFERROR(VLOOKUP(A38,'invoice pivot'!A:B,2,FALSE),"You are missing the invoice for this MOS")</f>
        <v>You are missing the invoice for this MOS</v>
      </c>
      <c r="D38" s="21" t="str">
        <f t="shared" si="0"/>
        <v/>
      </c>
      <c r="E38" t="str">
        <f t="shared" si="1"/>
        <v/>
      </c>
      <c r="F38" t="str">
        <f>IF((IFERROR(VLOOKUP(LEFT(A38,10),'aging pivot'!A:B,2,FALSE),"TRUE")="TRUE"),"Yes","We need to get paid by the client before paying the partner.")</f>
        <v>Yes</v>
      </c>
      <c r="G38" t="str">
        <f t="shared" si="2"/>
        <v>No</v>
      </c>
      <c r="H38"/>
      <c r="I38"/>
    </row>
    <row r="39" spans="1:9" x14ac:dyDescent="0.2">
      <c r="A39"/>
      <c r="B39"/>
      <c r="C39" s="21" t="str">
        <f>IFERROR(VLOOKUP(A39,'invoice pivot'!A:B,2,FALSE),"You are missing the invoice for this MOS")</f>
        <v>You are missing the invoice for this MOS</v>
      </c>
      <c r="D39" s="21" t="str">
        <f t="shared" si="0"/>
        <v/>
      </c>
      <c r="E39" t="str">
        <f t="shared" si="1"/>
        <v/>
      </c>
      <c r="F39" t="str">
        <f>IF((IFERROR(VLOOKUP(LEFT(A39,10),'aging pivot'!A:B,2,FALSE),"TRUE")="TRUE"),"Yes","We need to get paid by the client before paying the partner.")</f>
        <v>Yes</v>
      </c>
      <c r="G39" t="str">
        <f t="shared" si="2"/>
        <v>No</v>
      </c>
      <c r="H39"/>
      <c r="I39"/>
    </row>
    <row r="40" spans="1:9" x14ac:dyDescent="0.2">
      <c r="A40"/>
      <c r="B40"/>
      <c r="C40" s="21" t="str">
        <f>IFERROR(VLOOKUP(A40,'invoice pivot'!A:B,2,FALSE),"You are missing the invoice for this MOS")</f>
        <v>You are missing the invoice for this MOS</v>
      </c>
      <c r="D40" s="21" t="str">
        <f t="shared" si="0"/>
        <v/>
      </c>
      <c r="E40" t="str">
        <f t="shared" si="1"/>
        <v/>
      </c>
      <c r="F40" t="str">
        <f>IF((IFERROR(VLOOKUP(LEFT(A40,10),'aging pivot'!A:B,2,FALSE),"TRUE")="TRUE"),"Yes","We need to get paid by the client before paying the partner.")</f>
        <v>Yes</v>
      </c>
      <c r="G40" t="str">
        <f t="shared" si="2"/>
        <v>No</v>
      </c>
      <c r="H40"/>
      <c r="I40"/>
    </row>
    <row r="41" spans="1:9" x14ac:dyDescent="0.2">
      <c r="A41"/>
      <c r="B41"/>
      <c r="C41" s="21" t="str">
        <f>IFERROR(VLOOKUP(A41,'invoice pivot'!A:B,2,FALSE),"You are missing the invoice for this MOS")</f>
        <v>You are missing the invoice for this MOS</v>
      </c>
      <c r="D41" s="21" t="str">
        <f t="shared" si="0"/>
        <v/>
      </c>
      <c r="E41" t="str">
        <f t="shared" si="1"/>
        <v/>
      </c>
      <c r="F41" t="str">
        <f>IF((IFERROR(VLOOKUP(LEFT(A41,10),'aging pivot'!A:B,2,FALSE),"TRUE")="TRUE"),"Yes","We need to get paid by the client before paying the partner.")</f>
        <v>Yes</v>
      </c>
      <c r="G41" t="str">
        <f t="shared" si="2"/>
        <v>No</v>
      </c>
      <c r="H41"/>
      <c r="I41"/>
    </row>
    <row r="42" spans="1:9" x14ac:dyDescent="0.2">
      <c r="A42"/>
      <c r="B42"/>
      <c r="C42" s="21" t="str">
        <f>IFERROR(VLOOKUP(A42,'invoice pivot'!A:B,2,FALSE),"You are missing the invoice for this MOS")</f>
        <v>You are missing the invoice for this MOS</v>
      </c>
      <c r="D42" s="21" t="str">
        <f t="shared" si="0"/>
        <v/>
      </c>
      <c r="E42" t="str">
        <f t="shared" si="1"/>
        <v/>
      </c>
      <c r="F42" t="str">
        <f>IF((IFERROR(VLOOKUP(LEFT(A42,10),'aging pivot'!A:B,2,FALSE),"TRUE")="TRUE"),"Yes","We need to get paid by the client before paying the partner.")</f>
        <v>Yes</v>
      </c>
      <c r="G42" t="str">
        <f t="shared" si="2"/>
        <v>No</v>
      </c>
      <c r="H42"/>
      <c r="I42"/>
    </row>
    <row r="43" spans="1:9" x14ac:dyDescent="0.2">
      <c r="A43"/>
      <c r="B43"/>
      <c r="C43" s="21" t="str">
        <f>IFERROR(VLOOKUP(A43,'invoice pivot'!A:B,2,FALSE),"You are missing the invoice for this MOS")</f>
        <v>You are missing the invoice for this MOS</v>
      </c>
      <c r="D43" s="21" t="str">
        <f t="shared" si="0"/>
        <v/>
      </c>
      <c r="E43" t="str">
        <f t="shared" si="1"/>
        <v/>
      </c>
      <c r="F43" t="str">
        <f>IF((IFERROR(VLOOKUP(LEFT(A43,10),'aging pivot'!A:B,2,FALSE),"TRUE")="TRUE"),"Yes","We need to get paid by the client before paying the partner.")</f>
        <v>Yes</v>
      </c>
      <c r="G43" t="str">
        <f t="shared" si="2"/>
        <v>No</v>
      </c>
      <c r="H43"/>
      <c r="I43"/>
    </row>
    <row r="44" spans="1:9" x14ac:dyDescent="0.2">
      <c r="A44"/>
      <c r="B44"/>
      <c r="C44" s="21" t="str">
        <f>IFERROR(VLOOKUP(A44,'invoice pivot'!A:B,2,FALSE),"You are missing the invoice for this MOS")</f>
        <v>You are missing the invoice for this MOS</v>
      </c>
      <c r="D44" s="21" t="str">
        <f t="shared" si="0"/>
        <v/>
      </c>
      <c r="E44" t="str">
        <f t="shared" si="1"/>
        <v/>
      </c>
      <c r="F44" t="str">
        <f>IF((IFERROR(VLOOKUP(LEFT(A44,10),'aging pivot'!A:B,2,FALSE),"TRUE")="TRUE"),"Yes","We need to get paid by the client before paying the partner.")</f>
        <v>Yes</v>
      </c>
      <c r="G44" t="str">
        <f t="shared" si="2"/>
        <v>No</v>
      </c>
      <c r="H44"/>
      <c r="I44"/>
    </row>
    <row r="45" spans="1:9" x14ac:dyDescent="0.2">
      <c r="A45"/>
      <c r="B45"/>
      <c r="C45" s="21" t="str">
        <f>IFERROR(VLOOKUP(A45,'invoice pivot'!A:B,2,FALSE),"You are missing the invoice for this MOS")</f>
        <v>You are missing the invoice for this MOS</v>
      </c>
      <c r="D45" s="21" t="str">
        <f t="shared" si="0"/>
        <v/>
      </c>
      <c r="E45" t="str">
        <f t="shared" si="1"/>
        <v/>
      </c>
      <c r="F45" t="str">
        <f>IF((IFERROR(VLOOKUP(LEFT(A45,10),'aging pivot'!A:B,2,FALSE),"TRUE")="TRUE"),"Yes","We need to get paid by the client before paying the partner.")</f>
        <v>Yes</v>
      </c>
      <c r="G45" t="str">
        <f t="shared" si="2"/>
        <v>No</v>
      </c>
      <c r="H45"/>
      <c r="I45"/>
    </row>
    <row r="46" spans="1:9" x14ac:dyDescent="0.2">
      <c r="A46"/>
      <c r="B46"/>
      <c r="C46" s="21" t="str">
        <f>IFERROR(VLOOKUP(A46,'invoice pivot'!A:B,2,FALSE),"You are missing the invoice for this MOS")</f>
        <v>You are missing the invoice for this MOS</v>
      </c>
      <c r="D46" s="21" t="str">
        <f t="shared" si="0"/>
        <v/>
      </c>
      <c r="E46" t="str">
        <f t="shared" si="1"/>
        <v/>
      </c>
      <c r="F46" t="str">
        <f>IF((IFERROR(VLOOKUP(LEFT(A46,10),'aging pivot'!A:B,2,FALSE),"TRUE")="TRUE"),"Yes","We need to get paid by the client before paying the partner.")</f>
        <v>Yes</v>
      </c>
      <c r="G46" t="str">
        <f t="shared" si="2"/>
        <v>No</v>
      </c>
      <c r="H46"/>
      <c r="I46"/>
    </row>
    <row r="47" spans="1:9" x14ac:dyDescent="0.2">
      <c r="A47"/>
      <c r="B47"/>
      <c r="C47" s="21" t="str">
        <f>IFERROR(VLOOKUP(A47,'invoice pivot'!A:B,2,FALSE),"You are missing the invoice for this MOS")</f>
        <v>You are missing the invoice for this MOS</v>
      </c>
      <c r="D47" s="21" t="str">
        <f t="shared" si="0"/>
        <v/>
      </c>
      <c r="E47" t="str">
        <f t="shared" si="1"/>
        <v/>
      </c>
      <c r="F47" t="str">
        <f>IF((IFERROR(VLOOKUP(LEFT(A47,10),'aging pivot'!A:B,2,FALSE),"TRUE")="TRUE"),"Yes","We need to get paid by the client before paying the partner.")</f>
        <v>Yes</v>
      </c>
      <c r="G47" t="str">
        <f t="shared" si="2"/>
        <v>No</v>
      </c>
      <c r="H47"/>
      <c r="I47"/>
    </row>
    <row r="48" spans="1:9" x14ac:dyDescent="0.2">
      <c r="A48"/>
      <c r="B48"/>
      <c r="C48" s="21" t="str">
        <f>IFERROR(VLOOKUP(A48,'invoice pivot'!A:B,2,FALSE),"You are missing the invoice for this MOS")</f>
        <v>You are missing the invoice for this MOS</v>
      </c>
      <c r="D48" s="21" t="str">
        <f t="shared" si="0"/>
        <v/>
      </c>
      <c r="E48" t="str">
        <f t="shared" si="1"/>
        <v/>
      </c>
      <c r="F48" t="str">
        <f>IF((IFERROR(VLOOKUP(LEFT(A48,10),'aging pivot'!A:B,2,FALSE),"TRUE")="TRUE"),"Yes","We need to get paid by the client before paying the partner.")</f>
        <v>Yes</v>
      </c>
      <c r="G48" t="str">
        <f t="shared" si="2"/>
        <v>No</v>
      </c>
      <c r="H48"/>
      <c r="I48"/>
    </row>
    <row r="49" spans="1:9" x14ac:dyDescent="0.2">
      <c r="A49"/>
      <c r="B49"/>
      <c r="C49" s="21" t="str">
        <f>IFERROR(VLOOKUP(A49,'invoice pivot'!A:B,2,FALSE),"You are missing the invoice for this MOS")</f>
        <v>You are missing the invoice for this MOS</v>
      </c>
      <c r="D49" s="21" t="str">
        <f t="shared" si="0"/>
        <v/>
      </c>
      <c r="E49" t="str">
        <f t="shared" si="1"/>
        <v/>
      </c>
      <c r="F49" t="str">
        <f>IF((IFERROR(VLOOKUP(LEFT(A49,10),'aging pivot'!A:B,2,FALSE),"TRUE")="TRUE"),"Yes","We need to get paid by the client before paying the partner.")</f>
        <v>Yes</v>
      </c>
      <c r="G49" t="str">
        <f t="shared" si="2"/>
        <v>No</v>
      </c>
      <c r="H49"/>
      <c r="I49"/>
    </row>
    <row r="50" spans="1:9" x14ac:dyDescent="0.2">
      <c r="A50"/>
      <c r="B50"/>
      <c r="C50" s="21" t="str">
        <f>IFERROR(VLOOKUP(A50,'invoice pivot'!A:B,2,FALSE),"You are missing the invoice for this MOS")</f>
        <v>You are missing the invoice for this MOS</v>
      </c>
      <c r="D50" s="21" t="str">
        <f t="shared" si="0"/>
        <v/>
      </c>
      <c r="E50" t="str">
        <f t="shared" si="1"/>
        <v/>
      </c>
      <c r="F50" t="str">
        <f>IF((IFERROR(VLOOKUP(LEFT(A50,10),'aging pivot'!A:B,2,FALSE),"TRUE")="TRUE"),"Yes","We need to get paid by the client before paying the partner.")</f>
        <v>Yes</v>
      </c>
      <c r="G50" t="str">
        <f t="shared" si="2"/>
        <v>No</v>
      </c>
      <c r="H50"/>
      <c r="I50"/>
    </row>
    <row r="51" spans="1:9" x14ac:dyDescent="0.2">
      <c r="A51"/>
      <c r="B51"/>
      <c r="C51" s="21" t="str">
        <f>IFERROR(VLOOKUP(A51,'invoice pivot'!A:B,2,FALSE),"You are missing the invoice for this MOS")</f>
        <v>You are missing the invoice for this MOS</v>
      </c>
      <c r="D51" s="21" t="str">
        <f t="shared" si="0"/>
        <v/>
      </c>
      <c r="E51" t="str">
        <f t="shared" si="1"/>
        <v/>
      </c>
      <c r="F51" t="str">
        <f>IF((IFERROR(VLOOKUP(LEFT(A51,10),'aging pivot'!A:B,2,FALSE),"TRUE")="TRUE"),"Yes","We need to get paid by the client before paying the partner.")</f>
        <v>Yes</v>
      </c>
      <c r="G51" t="str">
        <f t="shared" si="2"/>
        <v>No</v>
      </c>
      <c r="H51"/>
      <c r="I51"/>
    </row>
    <row r="52" spans="1:9" x14ac:dyDescent="0.2">
      <c r="A52"/>
      <c r="B52"/>
      <c r="C52" s="21" t="str">
        <f>IFERROR(VLOOKUP(A52,'invoice pivot'!A:B,2,FALSE),"You are missing the invoice for this MOS")</f>
        <v>You are missing the invoice for this MOS</v>
      </c>
      <c r="D52" s="21" t="str">
        <f t="shared" si="0"/>
        <v/>
      </c>
      <c r="E52" t="str">
        <f t="shared" si="1"/>
        <v/>
      </c>
      <c r="F52" t="str">
        <f>IF((IFERROR(VLOOKUP(LEFT(A52,10),'aging pivot'!A:B,2,FALSE),"TRUE")="TRUE"),"Yes","We need to get paid by the client before paying the partner.")</f>
        <v>Yes</v>
      </c>
      <c r="G52" t="str">
        <f t="shared" si="2"/>
        <v>No</v>
      </c>
      <c r="H52"/>
      <c r="I52"/>
    </row>
    <row r="53" spans="1:9" x14ac:dyDescent="0.2">
      <c r="A53"/>
      <c r="B53"/>
      <c r="C53" s="21" t="str">
        <f>IFERROR(VLOOKUP(A53,'invoice pivot'!A:B,2,FALSE),"You are missing the invoice for this MOS")</f>
        <v>You are missing the invoice for this MOS</v>
      </c>
      <c r="D53" s="21" t="str">
        <f t="shared" si="0"/>
        <v/>
      </c>
      <c r="E53" t="str">
        <f t="shared" si="1"/>
        <v/>
      </c>
      <c r="F53" t="str">
        <f>IF((IFERROR(VLOOKUP(LEFT(A53,10),'aging pivot'!A:B,2,FALSE),"TRUE")="TRUE"),"Yes","We need to get paid by the client before paying the partner.")</f>
        <v>Yes</v>
      </c>
      <c r="G53" t="str">
        <f t="shared" si="2"/>
        <v>No</v>
      </c>
      <c r="H53"/>
      <c r="I53"/>
    </row>
    <row r="54" spans="1:9" x14ac:dyDescent="0.2">
      <c r="A54"/>
      <c r="B54"/>
      <c r="C54" s="21" t="str">
        <f>IFERROR(VLOOKUP(A54,'invoice pivot'!A:B,2,FALSE),"You are missing the invoice for this MOS")</f>
        <v>You are missing the invoice for this MOS</v>
      </c>
      <c r="D54" s="21" t="str">
        <f t="shared" si="0"/>
        <v/>
      </c>
      <c r="E54" t="str">
        <f t="shared" si="1"/>
        <v/>
      </c>
      <c r="F54" t="str">
        <f>IF((IFERROR(VLOOKUP(LEFT(A54,10),'aging pivot'!A:B,2,FALSE),"TRUE")="TRUE"),"Yes","We need to get paid by the client before paying the partner.")</f>
        <v>Yes</v>
      </c>
      <c r="G54" t="str">
        <f t="shared" si="2"/>
        <v>No</v>
      </c>
      <c r="H54"/>
      <c r="I54"/>
    </row>
    <row r="55" spans="1:9" x14ac:dyDescent="0.2">
      <c r="A55"/>
      <c r="B55"/>
      <c r="C55" s="21" t="str">
        <f>IFERROR(VLOOKUP(A55,'invoice pivot'!A:B,2,FALSE),"You are missing the invoice for this MOS")</f>
        <v>You are missing the invoice for this MOS</v>
      </c>
      <c r="D55" s="21" t="str">
        <f t="shared" si="0"/>
        <v/>
      </c>
      <c r="E55" t="str">
        <f t="shared" si="1"/>
        <v/>
      </c>
      <c r="F55" t="str">
        <f>IF((IFERROR(VLOOKUP(LEFT(A55,10),'aging pivot'!A:B,2,FALSE),"TRUE")="TRUE"),"Yes","We need to get paid by the client before paying the partner.")</f>
        <v>Yes</v>
      </c>
      <c r="G55" t="str">
        <f t="shared" si="2"/>
        <v>No</v>
      </c>
      <c r="H55"/>
      <c r="I55"/>
    </row>
    <row r="56" spans="1:9" x14ac:dyDescent="0.2">
      <c r="A56"/>
      <c r="B56"/>
      <c r="C56" s="21" t="str">
        <f>IFERROR(VLOOKUP(A56,'invoice pivot'!A:B,2,FALSE),"You are missing the invoice for this MOS")</f>
        <v>You are missing the invoice for this MOS</v>
      </c>
      <c r="D56" s="21" t="str">
        <f t="shared" si="0"/>
        <v/>
      </c>
      <c r="E56" t="str">
        <f t="shared" si="1"/>
        <v/>
      </c>
      <c r="F56" t="str">
        <f>IF((IFERROR(VLOOKUP(LEFT(A56,10),'aging pivot'!A:B,2,FALSE),"TRUE")="TRUE"),"Yes","We need to get paid by the client before paying the partner.")</f>
        <v>Yes</v>
      </c>
      <c r="G56" t="str">
        <f t="shared" si="2"/>
        <v>No</v>
      </c>
      <c r="H56"/>
      <c r="I56"/>
    </row>
    <row r="57" spans="1:9" x14ac:dyDescent="0.2">
      <c r="A57"/>
      <c r="B57"/>
      <c r="C57" s="21" t="str">
        <f>IFERROR(VLOOKUP(A57,'invoice pivot'!A:B,2,FALSE),"You are missing the invoice for this MOS")</f>
        <v>You are missing the invoice for this MOS</v>
      </c>
      <c r="D57" s="21" t="str">
        <f t="shared" si="0"/>
        <v/>
      </c>
      <c r="E57" t="str">
        <f t="shared" si="1"/>
        <v/>
      </c>
      <c r="F57" t="str">
        <f>IF((IFERROR(VLOOKUP(LEFT(A57,10),'aging pivot'!A:B,2,FALSE),"TRUE")="TRUE"),"Yes","We need to get paid by the client before paying the partner.")</f>
        <v>Yes</v>
      </c>
      <c r="G57" t="str">
        <f t="shared" si="2"/>
        <v>No</v>
      </c>
      <c r="H57"/>
      <c r="I57"/>
    </row>
    <row r="58" spans="1:9" x14ac:dyDescent="0.2">
      <c r="A58"/>
      <c r="B58"/>
      <c r="C58" s="21" t="str">
        <f>IFERROR(VLOOKUP(A58,'invoice pivot'!A:B,2,FALSE),"You are missing the invoice for this MOS")</f>
        <v>You are missing the invoice for this MOS</v>
      </c>
      <c r="D58" s="21" t="str">
        <f t="shared" si="0"/>
        <v/>
      </c>
      <c r="E58" t="str">
        <f t="shared" si="1"/>
        <v/>
      </c>
      <c r="F58" t="str">
        <f>IF((IFERROR(VLOOKUP(LEFT(A58,10),'aging pivot'!A:B,2,FALSE),"TRUE")="TRUE"),"Yes","We need to get paid by the client before paying the partner.")</f>
        <v>Yes</v>
      </c>
      <c r="G58" t="str">
        <f t="shared" si="2"/>
        <v>No</v>
      </c>
      <c r="H58"/>
      <c r="I58"/>
    </row>
    <row r="59" spans="1:9" x14ac:dyDescent="0.2">
      <c r="A59"/>
      <c r="B59"/>
      <c r="C59" s="21" t="str">
        <f>IFERROR(VLOOKUP(A59,'invoice pivot'!A:B,2,FALSE),"You are missing the invoice for this MOS")</f>
        <v>You are missing the invoice for this MOS</v>
      </c>
      <c r="D59" s="21" t="str">
        <f t="shared" si="0"/>
        <v/>
      </c>
      <c r="E59" t="str">
        <f t="shared" si="1"/>
        <v/>
      </c>
      <c r="F59" t="str">
        <f>IF((IFERROR(VLOOKUP(LEFT(A59,10),'aging pivot'!A:B,2,FALSE),"TRUE")="TRUE"),"Yes","We need to get paid by the client before paying the partner.")</f>
        <v>Yes</v>
      </c>
      <c r="G59" t="str">
        <f t="shared" si="2"/>
        <v>No</v>
      </c>
      <c r="H59"/>
      <c r="I59"/>
    </row>
    <row r="60" spans="1:9" x14ac:dyDescent="0.2">
      <c r="A60"/>
      <c r="B60"/>
      <c r="C60" s="21" t="str">
        <f>IFERROR(VLOOKUP(A60,'invoice pivot'!A:B,2,FALSE),"You are missing the invoice for this MOS")</f>
        <v>You are missing the invoice for this MOS</v>
      </c>
      <c r="D60" s="21" t="str">
        <f t="shared" si="0"/>
        <v/>
      </c>
      <c r="E60" t="str">
        <f t="shared" si="1"/>
        <v/>
      </c>
      <c r="F60" t="str">
        <f>IF((IFERROR(VLOOKUP(LEFT(A60,10),'aging pivot'!A:B,2,FALSE),"TRUE")="TRUE"),"Yes","We need to get paid by the client before paying the partner.")</f>
        <v>Yes</v>
      </c>
      <c r="G60" t="str">
        <f t="shared" si="2"/>
        <v>No</v>
      </c>
      <c r="H60"/>
      <c r="I60"/>
    </row>
    <row r="61" spans="1:9" x14ac:dyDescent="0.2">
      <c r="A61"/>
      <c r="B61"/>
      <c r="C61" s="21" t="str">
        <f>IFERROR(VLOOKUP(A61,'invoice pivot'!A:B,2,FALSE),"You are missing the invoice for this MOS")</f>
        <v>You are missing the invoice for this MOS</v>
      </c>
      <c r="D61" s="21" t="str">
        <f t="shared" si="0"/>
        <v/>
      </c>
      <c r="E61" t="str">
        <f t="shared" si="1"/>
        <v/>
      </c>
      <c r="F61" t="str">
        <f>IF((IFERROR(VLOOKUP(LEFT(A61,10),'aging pivot'!A:B,2,FALSE),"TRUE")="TRUE"),"Yes","We need to get paid by the client before paying the partner.")</f>
        <v>Yes</v>
      </c>
      <c r="G61" t="str">
        <f t="shared" si="2"/>
        <v>No</v>
      </c>
      <c r="H61"/>
      <c r="I61"/>
    </row>
    <row r="62" spans="1:9" x14ac:dyDescent="0.2">
      <c r="A62"/>
      <c r="B62"/>
      <c r="C62" s="21" t="str">
        <f>IFERROR(VLOOKUP(A62,'invoice pivot'!A:B,2,FALSE),"You are missing the invoice for this MOS")</f>
        <v>You are missing the invoice for this MOS</v>
      </c>
      <c r="D62" s="21" t="str">
        <f t="shared" si="0"/>
        <v/>
      </c>
      <c r="E62" t="str">
        <f t="shared" si="1"/>
        <v/>
      </c>
      <c r="F62" t="str">
        <f>IF((IFERROR(VLOOKUP(LEFT(A62,10),'aging pivot'!A:B,2,FALSE),"TRUE")="TRUE"),"Yes","We need to get paid by the client before paying the partner.")</f>
        <v>Yes</v>
      </c>
      <c r="G62" t="str">
        <f t="shared" si="2"/>
        <v>No</v>
      </c>
      <c r="H62"/>
      <c r="I62"/>
    </row>
    <row r="63" spans="1:9" x14ac:dyDescent="0.2">
      <c r="A63"/>
      <c r="B63"/>
      <c r="C63" s="21" t="str">
        <f>IFERROR(VLOOKUP(A63,'invoice pivot'!A:B,2,FALSE),"You are missing the invoice for this MOS")</f>
        <v>You are missing the invoice for this MOS</v>
      </c>
      <c r="D63" s="21" t="str">
        <f t="shared" si="0"/>
        <v/>
      </c>
      <c r="E63" t="str">
        <f t="shared" si="1"/>
        <v/>
      </c>
      <c r="F63" t="str">
        <f>IF((IFERROR(VLOOKUP(LEFT(A63,10),'aging pivot'!A:B,2,FALSE),"TRUE")="TRUE"),"Yes","We need to get paid by the client before paying the partner.")</f>
        <v>Yes</v>
      </c>
      <c r="G63" t="str">
        <f t="shared" si="2"/>
        <v>No</v>
      </c>
      <c r="H63"/>
      <c r="I63"/>
    </row>
    <row r="64" spans="1:9" x14ac:dyDescent="0.2">
      <c r="A64"/>
      <c r="B64"/>
      <c r="C64" s="21" t="str">
        <f>IFERROR(VLOOKUP(A64,'invoice pivot'!A:B,2,FALSE),"You are missing the invoice for this MOS")</f>
        <v>You are missing the invoice for this MOS</v>
      </c>
      <c r="D64" s="21" t="str">
        <f t="shared" si="0"/>
        <v/>
      </c>
      <c r="E64" t="str">
        <f t="shared" si="1"/>
        <v/>
      </c>
      <c r="F64" t="str">
        <f>IF((IFERROR(VLOOKUP(LEFT(A64,10),'aging pivot'!A:B,2,FALSE),"TRUE")="TRUE"),"Yes","We need to get paid by the client before paying the partner.")</f>
        <v>Yes</v>
      </c>
      <c r="G64" t="str">
        <f t="shared" si="2"/>
        <v>No</v>
      </c>
      <c r="H64"/>
      <c r="I64"/>
    </row>
    <row r="65" spans="1:9" x14ac:dyDescent="0.2">
      <c r="A65"/>
      <c r="B65"/>
      <c r="C65" s="21" t="str">
        <f>IFERROR(VLOOKUP(A65,'invoice pivot'!A:B,2,FALSE),"You are missing the invoice for this MOS")</f>
        <v>You are missing the invoice for this MOS</v>
      </c>
      <c r="D65" s="21" t="str">
        <f t="shared" si="0"/>
        <v/>
      </c>
      <c r="E65" t="str">
        <f t="shared" si="1"/>
        <v/>
      </c>
      <c r="F65" t="str">
        <f>IF((IFERROR(VLOOKUP(LEFT(A65,10),'aging pivot'!A:B,2,FALSE),"TRUE")="TRUE"),"Yes","We need to get paid by the client before paying the partner.")</f>
        <v>Yes</v>
      </c>
      <c r="G65" t="str">
        <f t="shared" si="2"/>
        <v>No</v>
      </c>
      <c r="H65"/>
      <c r="I65"/>
    </row>
    <row r="66" spans="1:9" x14ac:dyDescent="0.2">
      <c r="A66"/>
      <c r="B66"/>
      <c r="C66" s="21" t="str">
        <f>IFERROR(VLOOKUP(A66,'invoice pivot'!A:B,2,FALSE),"You are missing the invoice for this MOS")</f>
        <v>You are missing the invoice for this MOS</v>
      </c>
      <c r="D66" s="21" t="str">
        <f t="shared" si="0"/>
        <v/>
      </c>
      <c r="E66" t="str">
        <f t="shared" si="1"/>
        <v/>
      </c>
      <c r="F66" t="str">
        <f>IF((IFERROR(VLOOKUP(LEFT(A66,10),'aging pivot'!A:B,2,FALSE),"TRUE")="TRUE"),"Yes","We need to get paid by the client before paying the partner.")</f>
        <v>Yes</v>
      </c>
      <c r="G66" t="str">
        <f t="shared" si="2"/>
        <v>No</v>
      </c>
      <c r="H66"/>
      <c r="I66"/>
    </row>
    <row r="67" spans="1:9" x14ac:dyDescent="0.2">
      <c r="A67"/>
      <c r="B67"/>
      <c r="C67" s="21" t="str">
        <f>IFERROR(VLOOKUP(A67,'invoice pivot'!A:B,2,FALSE),"You are missing the invoice for this MOS")</f>
        <v>You are missing the invoice for this MOS</v>
      </c>
      <c r="D67" s="21" t="str">
        <f t="shared" si="0"/>
        <v/>
      </c>
      <c r="E67" t="str">
        <f t="shared" si="1"/>
        <v/>
      </c>
      <c r="F67" t="str">
        <f>IF((IFERROR(VLOOKUP(LEFT(A67,10),'aging pivot'!A:B,2,FALSE),"TRUE")="TRUE"),"Yes","We need to get paid by the client before paying the partner.")</f>
        <v>Yes</v>
      </c>
      <c r="G67" t="str">
        <f t="shared" si="2"/>
        <v>No</v>
      </c>
      <c r="H67"/>
      <c r="I67"/>
    </row>
    <row r="68" spans="1:9" x14ac:dyDescent="0.2">
      <c r="A68"/>
      <c r="B68"/>
      <c r="C68" s="21" t="str">
        <f>IFERROR(VLOOKUP(A68,'invoice pivot'!A:B,2,FALSE),"You are missing the invoice for this MOS")</f>
        <v>You are missing the invoice for this MOS</v>
      </c>
      <c r="D68" s="21" t="str">
        <f t="shared" si="0"/>
        <v/>
      </c>
      <c r="E68" t="str">
        <f t="shared" si="1"/>
        <v/>
      </c>
      <c r="F68" t="str">
        <f>IF((IFERROR(VLOOKUP(LEFT(A68,10),'aging pivot'!A:B,2,FALSE),"TRUE")="TRUE"),"Yes","We need to get paid by the client before paying the partner.")</f>
        <v>Yes</v>
      </c>
      <c r="G68" t="str">
        <f t="shared" si="2"/>
        <v>No</v>
      </c>
      <c r="H68"/>
      <c r="I68"/>
    </row>
    <row r="69" spans="1:9" x14ac:dyDescent="0.2">
      <c r="A69"/>
      <c r="B69"/>
      <c r="C69" s="21" t="str">
        <f>IFERROR(VLOOKUP(A69,'invoice pivot'!A:B,2,FALSE),"You are missing the invoice for this MOS")</f>
        <v>You are missing the invoice for this MOS</v>
      </c>
      <c r="D69" s="21" t="str">
        <f t="shared" si="0"/>
        <v/>
      </c>
      <c r="E69" t="str">
        <f t="shared" si="1"/>
        <v/>
      </c>
      <c r="F69" t="str">
        <f>IF((IFERROR(VLOOKUP(LEFT(A69,10),'aging pivot'!A:B,2,FALSE),"TRUE")="TRUE"),"Yes","We need to get paid by the client before paying the partner.")</f>
        <v>Yes</v>
      </c>
      <c r="G69" t="str">
        <f t="shared" si="2"/>
        <v>No</v>
      </c>
      <c r="H69"/>
      <c r="I69"/>
    </row>
    <row r="70" spans="1:9" x14ac:dyDescent="0.2">
      <c r="A70"/>
      <c r="B70"/>
      <c r="C70" s="21" t="str">
        <f>IFERROR(VLOOKUP(A70,'invoice pivot'!A:B,2,FALSE),"You are missing the invoice for this MOS")</f>
        <v>You are missing the invoice for this MOS</v>
      </c>
      <c r="D70" s="21" t="str">
        <f t="shared" ref="D70:D107" si="5">IFERROR(B70-C70,"")</f>
        <v/>
      </c>
      <c r="E70" t="str">
        <f t="shared" ref="E70:E107" si="6">IF(D70="","",(IF(AND(D70&gt;-2,D70&lt;2),"Yes","Invoice does not match RFI")))</f>
        <v/>
      </c>
      <c r="F70" t="str">
        <f>IF((IFERROR(VLOOKUP(LEFT(A70,10),'aging pivot'!A:B,2,FALSE),"TRUE")="TRUE"),"Yes","We need to get paid by the client before paying the partner.")</f>
        <v>Yes</v>
      </c>
      <c r="G70" t="str">
        <f t="shared" ref="G70:G107" si="7">IF(AND(E70="Yes",F70="Yes"),"Invoice is in Treasury's queue for disbursement. Provide partner the Treasury portal link if they are asking for an update","No")</f>
        <v>No</v>
      </c>
      <c r="H70"/>
      <c r="I70"/>
    </row>
    <row r="71" spans="1:9" x14ac:dyDescent="0.2">
      <c r="A71"/>
      <c r="B71"/>
      <c r="C71" s="21" t="str">
        <f>IFERROR(VLOOKUP(A71,'invoice pivot'!A:B,2,FALSE),"You are missing the invoice for this MOS")</f>
        <v>You are missing the invoice for this MOS</v>
      </c>
      <c r="D71" s="21" t="str">
        <f t="shared" si="5"/>
        <v/>
      </c>
      <c r="E71" t="str">
        <f t="shared" si="6"/>
        <v/>
      </c>
      <c r="F71" t="str">
        <f>IF((IFERROR(VLOOKUP(LEFT(A71,10),'aging pivot'!A:B,2,FALSE),"TRUE")="TRUE"),"Yes","We need to get paid by the client before paying the partner.")</f>
        <v>Yes</v>
      </c>
      <c r="G71" t="str">
        <f t="shared" si="7"/>
        <v>No</v>
      </c>
      <c r="H71"/>
      <c r="I71"/>
    </row>
    <row r="72" spans="1:9" x14ac:dyDescent="0.2">
      <c r="A72"/>
      <c r="B72"/>
      <c r="C72" s="21" t="str">
        <f>IFERROR(VLOOKUP(A72,'invoice pivot'!A:B,2,FALSE),"You are missing the invoice for this MOS")</f>
        <v>You are missing the invoice for this MOS</v>
      </c>
      <c r="D72" s="21" t="str">
        <f t="shared" si="5"/>
        <v/>
      </c>
      <c r="E72" t="str">
        <f t="shared" si="6"/>
        <v/>
      </c>
      <c r="F72" t="str">
        <f>IF((IFERROR(VLOOKUP(LEFT(A72,10),'aging pivot'!A:B,2,FALSE),"TRUE")="TRUE"),"Yes","We need to get paid by the client before paying the partner.")</f>
        <v>Yes</v>
      </c>
      <c r="G72" t="str">
        <f t="shared" si="7"/>
        <v>No</v>
      </c>
      <c r="H72"/>
      <c r="I72"/>
    </row>
    <row r="73" spans="1:9" x14ac:dyDescent="0.2">
      <c r="A73"/>
      <c r="B73"/>
      <c r="C73" s="21" t="str">
        <f>IFERROR(VLOOKUP(A73,'invoice pivot'!A:B,2,FALSE),"You are missing the invoice for this MOS")</f>
        <v>You are missing the invoice for this MOS</v>
      </c>
      <c r="D73" s="21" t="str">
        <f t="shared" si="5"/>
        <v/>
      </c>
      <c r="E73" t="str">
        <f t="shared" si="6"/>
        <v/>
      </c>
      <c r="F73" t="str">
        <f>IF((IFERROR(VLOOKUP(LEFT(A73,10),'aging pivot'!A:B,2,FALSE),"TRUE")="TRUE"),"Yes","We need to get paid by the client before paying the partner.")</f>
        <v>Yes</v>
      </c>
      <c r="G73" t="str">
        <f t="shared" si="7"/>
        <v>No</v>
      </c>
      <c r="H73"/>
      <c r="I73"/>
    </row>
    <row r="74" spans="1:9" x14ac:dyDescent="0.2">
      <c r="A74"/>
      <c r="B74"/>
      <c r="C74" s="21" t="str">
        <f>IFERROR(VLOOKUP(A74,'invoice pivot'!A:B,2,FALSE),"You are missing the invoice for this MOS")</f>
        <v>You are missing the invoice for this MOS</v>
      </c>
      <c r="D74" s="21" t="str">
        <f t="shared" si="5"/>
        <v/>
      </c>
      <c r="E74" t="str">
        <f t="shared" si="6"/>
        <v/>
      </c>
      <c r="F74" t="str">
        <f>IF((IFERROR(VLOOKUP(LEFT(A74,10),'aging pivot'!A:B,2,FALSE),"TRUE")="TRUE"),"Yes","We need to get paid by the client before paying the partner.")</f>
        <v>Yes</v>
      </c>
      <c r="G74" t="str">
        <f t="shared" si="7"/>
        <v>No</v>
      </c>
      <c r="H74"/>
      <c r="I74"/>
    </row>
    <row r="75" spans="1:9" x14ac:dyDescent="0.2">
      <c r="A75"/>
      <c r="B75"/>
      <c r="C75" s="21" t="str">
        <f>IFERROR(VLOOKUP(A75,'invoice pivot'!A:B,2,FALSE),"You are missing the invoice for this MOS")</f>
        <v>You are missing the invoice for this MOS</v>
      </c>
      <c r="D75" s="21" t="str">
        <f t="shared" si="5"/>
        <v/>
      </c>
      <c r="E75" t="str">
        <f t="shared" si="6"/>
        <v/>
      </c>
      <c r="F75" t="str">
        <f>IF((IFERROR(VLOOKUP(LEFT(A75,10),'aging pivot'!A:B,2,FALSE),"TRUE")="TRUE"),"Yes","We need to get paid by the client before paying the partner.")</f>
        <v>Yes</v>
      </c>
      <c r="G75" t="str">
        <f t="shared" si="7"/>
        <v>No</v>
      </c>
      <c r="H75"/>
      <c r="I75"/>
    </row>
    <row r="76" spans="1:9" x14ac:dyDescent="0.2">
      <c r="A76"/>
      <c r="B76"/>
      <c r="C76" s="21" t="str">
        <f>IFERROR(VLOOKUP(A76,'invoice pivot'!A:B,2,FALSE),"You are missing the invoice for this MOS")</f>
        <v>You are missing the invoice for this MOS</v>
      </c>
      <c r="D76" s="21" t="str">
        <f t="shared" si="5"/>
        <v/>
      </c>
      <c r="E76" t="str">
        <f t="shared" si="6"/>
        <v/>
      </c>
      <c r="F76" t="str">
        <f>IF((IFERROR(VLOOKUP(LEFT(A76,10),'aging pivot'!A:B,2,FALSE),"TRUE")="TRUE"),"Yes","We need to get paid by the client before paying the partner.")</f>
        <v>Yes</v>
      </c>
      <c r="G76" t="str">
        <f t="shared" si="7"/>
        <v>No</v>
      </c>
      <c r="H76"/>
      <c r="I76"/>
    </row>
    <row r="77" spans="1:9" x14ac:dyDescent="0.2">
      <c r="A77"/>
      <c r="B77"/>
      <c r="C77" s="21" t="str">
        <f>IFERROR(VLOOKUP(A77,'invoice pivot'!A:B,2,FALSE),"You are missing the invoice for this MOS")</f>
        <v>You are missing the invoice for this MOS</v>
      </c>
      <c r="D77" s="21" t="str">
        <f t="shared" si="5"/>
        <v/>
      </c>
      <c r="E77" t="str">
        <f t="shared" si="6"/>
        <v/>
      </c>
      <c r="F77" t="str">
        <f>IF((IFERROR(VLOOKUP(LEFT(A77,10),'aging pivot'!A:B,2,FALSE),"TRUE")="TRUE"),"Yes","We need to get paid by the client before paying the partner.")</f>
        <v>Yes</v>
      </c>
      <c r="G77" t="str">
        <f t="shared" si="7"/>
        <v>No</v>
      </c>
      <c r="H77"/>
      <c r="I77"/>
    </row>
    <row r="78" spans="1:9" x14ac:dyDescent="0.2">
      <c r="A78"/>
      <c r="B78"/>
      <c r="C78" s="21" t="str">
        <f>IFERROR(VLOOKUP(A78,'invoice pivot'!A:B,2,FALSE),"You are missing the invoice for this MOS")</f>
        <v>You are missing the invoice for this MOS</v>
      </c>
      <c r="D78" s="21" t="str">
        <f t="shared" si="5"/>
        <v/>
      </c>
      <c r="E78" t="str">
        <f t="shared" si="6"/>
        <v/>
      </c>
      <c r="F78" t="str">
        <f>IF((IFERROR(VLOOKUP(LEFT(A78,10),'aging pivot'!A:B,2,FALSE),"TRUE")="TRUE"),"Yes","We need to get paid by the client before paying the partner.")</f>
        <v>Yes</v>
      </c>
      <c r="G78" t="str">
        <f t="shared" si="7"/>
        <v>No</v>
      </c>
      <c r="H78"/>
      <c r="I78"/>
    </row>
    <row r="79" spans="1:9" x14ac:dyDescent="0.2">
      <c r="A79"/>
      <c r="B79"/>
      <c r="C79" s="21" t="str">
        <f>IFERROR(VLOOKUP(A79,'invoice pivot'!A:B,2,FALSE),"You are missing the invoice for this MOS")</f>
        <v>You are missing the invoice for this MOS</v>
      </c>
      <c r="D79" s="21" t="str">
        <f t="shared" si="5"/>
        <v/>
      </c>
      <c r="E79" t="str">
        <f t="shared" si="6"/>
        <v/>
      </c>
      <c r="F79" t="str">
        <f>IF((IFERROR(VLOOKUP(LEFT(A79,10),'aging pivot'!A:B,2,FALSE),"TRUE")="TRUE"),"Yes","We need to get paid by the client before paying the partner.")</f>
        <v>Yes</v>
      </c>
      <c r="G79" t="str">
        <f t="shared" si="7"/>
        <v>No</v>
      </c>
      <c r="H79"/>
      <c r="I79"/>
    </row>
    <row r="80" spans="1:9" x14ac:dyDescent="0.2">
      <c r="A80"/>
      <c r="B80"/>
      <c r="C80" s="21" t="str">
        <f>IFERROR(VLOOKUP(A80,'invoice pivot'!A:B,2,FALSE),"You are missing the invoice for this MOS")</f>
        <v>You are missing the invoice for this MOS</v>
      </c>
      <c r="D80" s="21" t="str">
        <f t="shared" si="5"/>
        <v/>
      </c>
      <c r="E80" t="str">
        <f t="shared" si="6"/>
        <v/>
      </c>
      <c r="F80" t="str">
        <f>IF((IFERROR(VLOOKUP(LEFT(A80,10),'aging pivot'!A:B,2,FALSE),"TRUE")="TRUE"),"Yes","We need to get paid by the client before paying the partner.")</f>
        <v>Yes</v>
      </c>
      <c r="G80" t="str">
        <f t="shared" si="7"/>
        <v>No</v>
      </c>
      <c r="H80"/>
      <c r="I80"/>
    </row>
    <row r="81" spans="1:9" x14ac:dyDescent="0.2">
      <c r="A81"/>
      <c r="B81"/>
      <c r="C81" s="21" t="str">
        <f>IFERROR(VLOOKUP(A81,'invoice pivot'!A:B,2,FALSE),"You are missing the invoice for this MOS")</f>
        <v>You are missing the invoice for this MOS</v>
      </c>
      <c r="D81" s="21" t="str">
        <f t="shared" si="5"/>
        <v/>
      </c>
      <c r="E81" t="str">
        <f t="shared" si="6"/>
        <v/>
      </c>
      <c r="F81" t="str">
        <f>IF((IFERROR(VLOOKUP(LEFT(A81,10),'aging pivot'!A:B,2,FALSE),"TRUE")="TRUE"),"Yes","We need to get paid by the client before paying the partner.")</f>
        <v>Yes</v>
      </c>
      <c r="G81" t="str">
        <f t="shared" si="7"/>
        <v>No</v>
      </c>
      <c r="H81"/>
      <c r="I81"/>
    </row>
    <row r="82" spans="1:9" x14ac:dyDescent="0.2">
      <c r="A82"/>
      <c r="B82"/>
      <c r="C82" s="21" t="str">
        <f>IFERROR(VLOOKUP(A82,'invoice pivot'!A:B,2,FALSE),"You are missing the invoice for this MOS")</f>
        <v>You are missing the invoice for this MOS</v>
      </c>
      <c r="D82" s="21" t="str">
        <f t="shared" si="5"/>
        <v/>
      </c>
      <c r="E82" t="str">
        <f t="shared" si="6"/>
        <v/>
      </c>
      <c r="F82" t="str">
        <f>IF((IFERROR(VLOOKUP(LEFT(A82,10),'aging pivot'!A:B,2,FALSE),"TRUE")="TRUE"),"Yes","We need to get paid by the client before paying the partner.")</f>
        <v>Yes</v>
      </c>
      <c r="G82" t="str">
        <f t="shared" si="7"/>
        <v>No</v>
      </c>
      <c r="H82"/>
      <c r="I82"/>
    </row>
    <row r="83" spans="1:9" x14ac:dyDescent="0.2">
      <c r="A83"/>
      <c r="B83"/>
      <c r="C83" s="21" t="str">
        <f>IFERROR(VLOOKUP(A83,'invoice pivot'!A:B,2,FALSE),"You are missing the invoice for this MOS")</f>
        <v>You are missing the invoice for this MOS</v>
      </c>
      <c r="D83" s="21" t="str">
        <f t="shared" si="5"/>
        <v/>
      </c>
      <c r="E83" t="str">
        <f t="shared" si="6"/>
        <v/>
      </c>
      <c r="F83" t="str">
        <f>IF((IFERROR(VLOOKUP(LEFT(A83,10),'aging pivot'!A:B,2,FALSE),"TRUE")="TRUE"),"Yes","We need to get paid by the client before paying the partner.")</f>
        <v>Yes</v>
      </c>
      <c r="G83" t="str">
        <f t="shared" si="7"/>
        <v>No</v>
      </c>
      <c r="H83"/>
      <c r="I83"/>
    </row>
    <row r="84" spans="1:9" x14ac:dyDescent="0.2">
      <c r="A84"/>
      <c r="B84"/>
      <c r="C84" s="21" t="str">
        <f>IFERROR(VLOOKUP(A84,'invoice pivot'!A:B,2,FALSE),"You are missing the invoice for this MOS")</f>
        <v>You are missing the invoice for this MOS</v>
      </c>
      <c r="D84" s="21" t="str">
        <f t="shared" si="5"/>
        <v/>
      </c>
      <c r="E84" t="str">
        <f t="shared" si="6"/>
        <v/>
      </c>
      <c r="F84" t="str">
        <f>IF((IFERROR(VLOOKUP(LEFT(A84,10),'aging pivot'!A:B,2,FALSE),"TRUE")="TRUE"),"Yes","We need to get paid by the client before paying the partner.")</f>
        <v>Yes</v>
      </c>
      <c r="G84" t="str">
        <f t="shared" si="7"/>
        <v>No</v>
      </c>
      <c r="H84"/>
      <c r="I84"/>
    </row>
    <row r="85" spans="1:9" x14ac:dyDescent="0.2">
      <c r="A85"/>
      <c r="B85"/>
      <c r="C85" s="21" t="str">
        <f>IFERROR(VLOOKUP(A85,'invoice pivot'!A:B,2,FALSE),"You are missing the invoice for this MOS")</f>
        <v>You are missing the invoice for this MOS</v>
      </c>
      <c r="D85" s="21" t="str">
        <f t="shared" si="5"/>
        <v/>
      </c>
      <c r="E85" t="str">
        <f t="shared" si="6"/>
        <v/>
      </c>
      <c r="F85" t="str">
        <f>IF((IFERROR(VLOOKUP(LEFT(A85,10),'aging pivot'!A:B,2,FALSE),"TRUE")="TRUE"),"Yes","We need to get paid by the client before paying the partner.")</f>
        <v>Yes</v>
      </c>
      <c r="G85" t="str">
        <f t="shared" si="7"/>
        <v>No</v>
      </c>
      <c r="H85"/>
      <c r="I85"/>
    </row>
    <row r="86" spans="1:9" x14ac:dyDescent="0.2">
      <c r="A86"/>
      <c r="B86"/>
      <c r="C86" s="21" t="str">
        <f>IFERROR(VLOOKUP(A86,'invoice pivot'!A:B,2,FALSE),"You are missing the invoice for this MOS")</f>
        <v>You are missing the invoice for this MOS</v>
      </c>
      <c r="D86" s="21" t="str">
        <f t="shared" si="5"/>
        <v/>
      </c>
      <c r="E86" t="str">
        <f t="shared" si="6"/>
        <v/>
      </c>
      <c r="F86" t="str">
        <f>IF((IFERROR(VLOOKUP(LEFT(A86,10),'aging pivot'!A:B,2,FALSE),"TRUE")="TRUE"),"Yes","We need to get paid by the client before paying the partner.")</f>
        <v>Yes</v>
      </c>
      <c r="G86" t="str">
        <f t="shared" si="7"/>
        <v>No</v>
      </c>
      <c r="H86"/>
      <c r="I86"/>
    </row>
    <row r="87" spans="1:9" x14ac:dyDescent="0.2">
      <c r="A87"/>
      <c r="B87"/>
      <c r="C87" s="21" t="str">
        <f>IFERROR(VLOOKUP(A87,'invoice pivot'!A:B,2,FALSE),"You are missing the invoice for this MOS")</f>
        <v>You are missing the invoice for this MOS</v>
      </c>
      <c r="D87" s="21" t="str">
        <f t="shared" si="5"/>
        <v/>
      </c>
      <c r="E87" t="str">
        <f t="shared" si="6"/>
        <v/>
      </c>
      <c r="F87" t="str">
        <f>IF((IFERROR(VLOOKUP(LEFT(A87,10),'aging pivot'!A:B,2,FALSE),"TRUE")="TRUE"),"Yes","We need to get paid by the client before paying the partner.")</f>
        <v>Yes</v>
      </c>
      <c r="G87" t="str">
        <f t="shared" si="7"/>
        <v>No</v>
      </c>
      <c r="H87"/>
      <c r="I87"/>
    </row>
    <row r="88" spans="1:9" x14ac:dyDescent="0.2">
      <c r="A88"/>
      <c r="B88"/>
      <c r="C88" s="21" t="str">
        <f>IFERROR(VLOOKUP(A88,'invoice pivot'!A:B,2,FALSE),"You are missing the invoice for this MOS")</f>
        <v>You are missing the invoice for this MOS</v>
      </c>
      <c r="D88" s="21" t="str">
        <f t="shared" si="5"/>
        <v/>
      </c>
      <c r="E88" t="str">
        <f t="shared" si="6"/>
        <v/>
      </c>
      <c r="F88" t="str">
        <f>IF((IFERROR(VLOOKUP(LEFT(A88,10),'aging pivot'!A:B,2,FALSE),"TRUE")="TRUE"),"Yes","We need to get paid by the client before paying the partner.")</f>
        <v>Yes</v>
      </c>
      <c r="G88" t="str">
        <f t="shared" si="7"/>
        <v>No</v>
      </c>
      <c r="H88"/>
      <c r="I88"/>
    </row>
    <row r="89" spans="1:9" x14ac:dyDescent="0.2">
      <c r="A89"/>
      <c r="B89"/>
      <c r="C89" s="21" t="str">
        <f>IFERROR(VLOOKUP(A89,'invoice pivot'!A:B,2,FALSE),"You are missing the invoice for this MOS")</f>
        <v>You are missing the invoice for this MOS</v>
      </c>
      <c r="D89" s="21" t="str">
        <f t="shared" si="5"/>
        <v/>
      </c>
      <c r="E89" t="str">
        <f t="shared" si="6"/>
        <v/>
      </c>
      <c r="F89" t="str">
        <f>IF((IFERROR(VLOOKUP(LEFT(A89,10),'aging pivot'!A:B,2,FALSE),"TRUE")="TRUE"),"Yes","We need to get paid by the client before paying the partner.")</f>
        <v>Yes</v>
      </c>
      <c r="G89" t="str">
        <f t="shared" si="7"/>
        <v>No</v>
      </c>
      <c r="H89"/>
      <c r="I89"/>
    </row>
    <row r="90" spans="1:9" x14ac:dyDescent="0.2">
      <c r="A90"/>
      <c r="B90"/>
      <c r="C90" s="21" t="str">
        <f>IFERROR(VLOOKUP(A90,'invoice pivot'!A:B,2,FALSE),"You are missing the invoice for this MOS")</f>
        <v>You are missing the invoice for this MOS</v>
      </c>
      <c r="D90" s="21" t="str">
        <f t="shared" si="5"/>
        <v/>
      </c>
      <c r="E90" t="str">
        <f t="shared" si="6"/>
        <v/>
      </c>
      <c r="F90" t="str">
        <f>IF((IFERROR(VLOOKUP(LEFT(A90,10),'aging pivot'!A:B,2,FALSE),"TRUE")="TRUE"),"Yes","We need to get paid by the client before paying the partner.")</f>
        <v>Yes</v>
      </c>
      <c r="G90" t="str">
        <f t="shared" si="7"/>
        <v>No</v>
      </c>
      <c r="H90"/>
      <c r="I90"/>
    </row>
    <row r="91" spans="1:9" x14ac:dyDescent="0.2">
      <c r="A91"/>
      <c r="B91"/>
      <c r="C91" s="21" t="str">
        <f>IFERROR(VLOOKUP(A91,'invoice pivot'!A:B,2,FALSE),"You are missing the invoice for this MOS")</f>
        <v>You are missing the invoice for this MOS</v>
      </c>
      <c r="D91" s="21" t="str">
        <f t="shared" si="5"/>
        <v/>
      </c>
      <c r="E91" t="str">
        <f t="shared" si="6"/>
        <v/>
      </c>
      <c r="F91" t="str">
        <f>IF((IFERROR(VLOOKUP(LEFT(A91,10),'aging pivot'!A:B,2,FALSE),"TRUE")="TRUE"),"Yes","We need to get paid by the client before paying the partner.")</f>
        <v>Yes</v>
      </c>
      <c r="G91" t="str">
        <f t="shared" si="7"/>
        <v>No</v>
      </c>
      <c r="H91"/>
      <c r="I91"/>
    </row>
    <row r="92" spans="1:9" x14ac:dyDescent="0.2">
      <c r="A92"/>
      <c r="B92"/>
      <c r="C92" s="21" t="str">
        <f>IFERROR(VLOOKUP(A92,'invoice pivot'!A:B,2,FALSE),"You are missing the invoice for this MOS")</f>
        <v>You are missing the invoice for this MOS</v>
      </c>
      <c r="D92" s="21" t="str">
        <f t="shared" si="5"/>
        <v/>
      </c>
      <c r="E92" t="str">
        <f t="shared" si="6"/>
        <v/>
      </c>
      <c r="F92" t="str">
        <f>IF((IFERROR(VLOOKUP(LEFT(A92,10),'aging pivot'!A:B,2,FALSE),"TRUE")="TRUE"),"Yes","We need to get paid by the client before paying the partner.")</f>
        <v>Yes</v>
      </c>
      <c r="G92" t="str">
        <f t="shared" si="7"/>
        <v>No</v>
      </c>
      <c r="H92"/>
      <c r="I92"/>
    </row>
    <row r="93" spans="1:9" x14ac:dyDescent="0.2">
      <c r="A93"/>
      <c r="B93"/>
      <c r="C93" s="21" t="str">
        <f>IFERROR(VLOOKUP(A93,'invoice pivot'!A:B,2,FALSE),"You are missing the invoice for this MOS")</f>
        <v>You are missing the invoice for this MOS</v>
      </c>
      <c r="D93" s="21" t="str">
        <f t="shared" si="5"/>
        <v/>
      </c>
      <c r="E93" t="str">
        <f t="shared" si="6"/>
        <v/>
      </c>
      <c r="F93" t="str">
        <f>IF((IFERROR(VLOOKUP(LEFT(A93,10),'aging pivot'!A:B,2,FALSE),"TRUE")="TRUE"),"Yes","We need to get paid by the client before paying the partner.")</f>
        <v>Yes</v>
      </c>
      <c r="G93" t="str">
        <f t="shared" si="7"/>
        <v>No</v>
      </c>
      <c r="H93"/>
      <c r="I93"/>
    </row>
    <row r="94" spans="1:9" x14ac:dyDescent="0.2">
      <c r="A94"/>
      <c r="B94"/>
      <c r="C94" s="21" t="str">
        <f>IFERROR(VLOOKUP(A94,'invoice pivot'!A:B,2,FALSE),"You are missing the invoice for this MOS")</f>
        <v>You are missing the invoice for this MOS</v>
      </c>
      <c r="D94" s="21" t="str">
        <f t="shared" si="5"/>
        <v/>
      </c>
      <c r="E94" t="str">
        <f t="shared" si="6"/>
        <v/>
      </c>
      <c r="F94" t="str">
        <f>IF((IFERROR(VLOOKUP(LEFT(A94,10),'aging pivot'!A:B,2,FALSE),"TRUE")="TRUE"),"Yes","We need to get paid by the client before paying the partner.")</f>
        <v>Yes</v>
      </c>
      <c r="G94" t="str">
        <f t="shared" si="7"/>
        <v>No</v>
      </c>
      <c r="H94"/>
      <c r="I94"/>
    </row>
    <row r="95" spans="1:9" x14ac:dyDescent="0.2">
      <c r="A95"/>
      <c r="B95"/>
      <c r="C95" s="21" t="str">
        <f>IFERROR(VLOOKUP(A95,'invoice pivot'!A:B,2,FALSE),"You are missing the invoice for this MOS")</f>
        <v>You are missing the invoice for this MOS</v>
      </c>
      <c r="D95" s="21" t="str">
        <f t="shared" si="5"/>
        <v/>
      </c>
      <c r="E95" t="str">
        <f t="shared" si="6"/>
        <v/>
      </c>
      <c r="F95" t="str">
        <f>IF((IFERROR(VLOOKUP(LEFT(A95,10),'aging pivot'!A:B,2,FALSE),"TRUE")="TRUE"),"Yes","We need to get paid by the client before paying the partner.")</f>
        <v>Yes</v>
      </c>
      <c r="G95" t="str">
        <f t="shared" si="7"/>
        <v>No</v>
      </c>
      <c r="H95"/>
      <c r="I95"/>
    </row>
    <row r="96" spans="1:9" x14ac:dyDescent="0.2">
      <c r="A96"/>
      <c r="B96"/>
      <c r="C96" s="21" t="str">
        <f>IFERROR(VLOOKUP(A96,'invoice pivot'!A:B,2,FALSE),"You are missing the invoice for this MOS")</f>
        <v>You are missing the invoice for this MOS</v>
      </c>
      <c r="D96" s="21" t="str">
        <f t="shared" si="5"/>
        <v/>
      </c>
      <c r="E96" t="str">
        <f t="shared" si="6"/>
        <v/>
      </c>
      <c r="F96" t="str">
        <f>IF((IFERROR(VLOOKUP(LEFT(A96,10),'aging pivot'!A:B,2,FALSE),"TRUE")="TRUE"),"Yes","We need to get paid by the client before paying the partner.")</f>
        <v>Yes</v>
      </c>
      <c r="G96" t="str">
        <f t="shared" si="7"/>
        <v>No</v>
      </c>
      <c r="H96"/>
      <c r="I96"/>
    </row>
    <row r="97" spans="1:9" x14ac:dyDescent="0.2">
      <c r="A97"/>
      <c r="B97"/>
      <c r="C97" s="21" t="str">
        <f>IFERROR(VLOOKUP(A97,'invoice pivot'!A:B,2,FALSE),"You are missing the invoice for this MOS")</f>
        <v>You are missing the invoice for this MOS</v>
      </c>
      <c r="D97" s="21" t="str">
        <f t="shared" si="5"/>
        <v/>
      </c>
      <c r="E97" t="str">
        <f t="shared" si="6"/>
        <v/>
      </c>
      <c r="F97" t="str">
        <f>IF((IFERROR(VLOOKUP(LEFT(A97,10),'aging pivot'!A:B,2,FALSE),"TRUE")="TRUE"),"Yes","We need to get paid by the client before paying the partner.")</f>
        <v>Yes</v>
      </c>
      <c r="G97" t="str">
        <f t="shared" si="7"/>
        <v>No</v>
      </c>
      <c r="H97"/>
      <c r="I97"/>
    </row>
    <row r="98" spans="1:9" x14ac:dyDescent="0.2">
      <c r="A98"/>
      <c r="B98"/>
      <c r="C98" s="21" t="str">
        <f>IFERROR(VLOOKUP(A98,'invoice pivot'!A:B,2,FALSE),"You are missing the invoice for this MOS")</f>
        <v>You are missing the invoice for this MOS</v>
      </c>
      <c r="D98" s="21" t="str">
        <f t="shared" si="5"/>
        <v/>
      </c>
      <c r="E98" t="str">
        <f t="shared" si="6"/>
        <v/>
      </c>
      <c r="F98" t="str">
        <f>IF((IFERROR(VLOOKUP(LEFT(A98,10),'aging pivot'!A:B,2,FALSE),"TRUE")="TRUE"),"Yes","We need to get paid by the client before paying the partner.")</f>
        <v>Yes</v>
      </c>
      <c r="G98" t="str">
        <f t="shared" si="7"/>
        <v>No</v>
      </c>
      <c r="H98"/>
      <c r="I98"/>
    </row>
    <row r="99" spans="1:9" x14ac:dyDescent="0.2">
      <c r="A99"/>
      <c r="B99"/>
      <c r="C99" s="21" t="str">
        <f>IFERROR(VLOOKUP(A99,'invoice pivot'!A:B,2,FALSE),"You are missing the invoice for this MOS")</f>
        <v>You are missing the invoice for this MOS</v>
      </c>
      <c r="D99" s="21" t="str">
        <f t="shared" si="5"/>
        <v/>
      </c>
      <c r="E99" t="str">
        <f t="shared" si="6"/>
        <v/>
      </c>
      <c r="F99" t="str">
        <f>IF((IFERROR(VLOOKUP(LEFT(A99,10),'aging pivot'!A:B,2,FALSE),"TRUE")="TRUE"),"Yes","We need to get paid by the client before paying the partner.")</f>
        <v>Yes</v>
      </c>
      <c r="G99" t="str">
        <f t="shared" si="7"/>
        <v>No</v>
      </c>
      <c r="H99"/>
      <c r="I99"/>
    </row>
    <row r="100" spans="1:9" x14ac:dyDescent="0.2">
      <c r="A100"/>
      <c r="B100"/>
      <c r="C100" s="21" t="str">
        <f>IFERROR(VLOOKUP(A100,'invoice pivot'!A:B,2,FALSE),"You are missing the invoice for this MOS")</f>
        <v>You are missing the invoice for this MOS</v>
      </c>
      <c r="D100" s="21" t="str">
        <f t="shared" si="5"/>
        <v/>
      </c>
      <c r="E100" t="str">
        <f t="shared" si="6"/>
        <v/>
      </c>
      <c r="F100" t="str">
        <f>IF((IFERROR(VLOOKUP(LEFT(A100,10),'aging pivot'!A:B,2,FALSE),"TRUE")="TRUE"),"Yes","We need to get paid by the client before paying the partner.")</f>
        <v>Yes</v>
      </c>
      <c r="G100" t="str">
        <f t="shared" si="7"/>
        <v>No</v>
      </c>
      <c r="H100"/>
      <c r="I100"/>
    </row>
    <row r="101" spans="1:9" x14ac:dyDescent="0.2">
      <c r="A101"/>
      <c r="B101"/>
      <c r="C101" s="21" t="str">
        <f>IFERROR(VLOOKUP(A101,'invoice pivot'!A:B,2,FALSE),"You are missing the invoice for this MOS")</f>
        <v>You are missing the invoice for this MOS</v>
      </c>
      <c r="D101" s="21" t="str">
        <f t="shared" si="5"/>
        <v/>
      </c>
      <c r="E101" t="str">
        <f t="shared" si="6"/>
        <v/>
      </c>
      <c r="F101" t="str">
        <f>IF((IFERROR(VLOOKUP(LEFT(A101,10),'aging pivot'!A:B,2,FALSE),"TRUE")="TRUE"),"Yes","We need to get paid by the client before paying the partner.")</f>
        <v>Yes</v>
      </c>
      <c r="G101" t="str">
        <f t="shared" si="7"/>
        <v>No</v>
      </c>
      <c r="H101"/>
      <c r="I101"/>
    </row>
    <row r="102" spans="1:9" x14ac:dyDescent="0.2">
      <c r="A102"/>
      <c r="B102"/>
      <c r="C102" s="21" t="str">
        <f>IFERROR(VLOOKUP(A102,'invoice pivot'!A:B,2,FALSE),"You are missing the invoice for this MOS")</f>
        <v>You are missing the invoice for this MOS</v>
      </c>
      <c r="D102" s="21" t="str">
        <f t="shared" si="5"/>
        <v/>
      </c>
      <c r="E102" t="str">
        <f t="shared" si="6"/>
        <v/>
      </c>
      <c r="F102" t="str">
        <f>IF((IFERROR(VLOOKUP(LEFT(A102,10),'aging pivot'!A:B,2,FALSE),"TRUE")="TRUE"),"Yes","We need to get paid by the client before paying the partner.")</f>
        <v>Yes</v>
      </c>
      <c r="G102" t="str">
        <f t="shared" si="7"/>
        <v>No</v>
      </c>
      <c r="H102"/>
      <c r="I102"/>
    </row>
    <row r="103" spans="1:9" x14ac:dyDescent="0.2">
      <c r="A103"/>
      <c r="B103"/>
      <c r="C103" s="21" t="str">
        <f>IFERROR(VLOOKUP(A103,'invoice pivot'!A:B,2,FALSE),"You are missing the invoice for this MOS")</f>
        <v>You are missing the invoice for this MOS</v>
      </c>
      <c r="D103" s="21" t="str">
        <f t="shared" si="5"/>
        <v/>
      </c>
      <c r="E103" t="str">
        <f t="shared" si="6"/>
        <v/>
      </c>
      <c r="F103" t="str">
        <f>IF((IFERROR(VLOOKUP(LEFT(A103,10),'aging pivot'!A:B,2,FALSE),"TRUE")="TRUE"),"Yes","We need to get paid by the client before paying the partner.")</f>
        <v>Yes</v>
      </c>
      <c r="G103" t="str">
        <f t="shared" si="7"/>
        <v>No</v>
      </c>
      <c r="H103"/>
      <c r="I103"/>
    </row>
    <row r="104" spans="1:9" x14ac:dyDescent="0.2">
      <c r="A104"/>
      <c r="B104"/>
      <c r="C104" s="21" t="str">
        <f>IFERROR(VLOOKUP(A104,'invoice pivot'!A:B,2,FALSE),"You are missing the invoice for this MOS")</f>
        <v>You are missing the invoice for this MOS</v>
      </c>
      <c r="D104" s="21" t="str">
        <f t="shared" si="5"/>
        <v/>
      </c>
      <c r="E104" t="str">
        <f t="shared" si="6"/>
        <v/>
      </c>
      <c r="F104" t="str">
        <f>IF((IFERROR(VLOOKUP(LEFT(A104,10),'aging pivot'!A:B,2,FALSE),"TRUE")="TRUE"),"Yes","We need to get paid by the client before paying the partner.")</f>
        <v>Yes</v>
      </c>
      <c r="G104" t="str">
        <f t="shared" si="7"/>
        <v>No</v>
      </c>
      <c r="H104"/>
      <c r="I104"/>
    </row>
    <row r="105" spans="1:9" x14ac:dyDescent="0.2">
      <c r="A105"/>
      <c r="B105"/>
      <c r="C105" s="21" t="str">
        <f>IFERROR(VLOOKUP(A105,'invoice pivot'!A:B,2,FALSE),"You are missing the invoice for this MOS")</f>
        <v>You are missing the invoice for this MOS</v>
      </c>
      <c r="D105" s="21" t="str">
        <f t="shared" si="5"/>
        <v/>
      </c>
      <c r="E105" t="str">
        <f t="shared" si="6"/>
        <v/>
      </c>
      <c r="F105" t="str">
        <f>IF((IFERROR(VLOOKUP(LEFT(A105,10),'aging pivot'!A:B,2,FALSE),"TRUE")="TRUE"),"Yes","We need to get paid by the client before paying the partner.")</f>
        <v>Yes</v>
      </c>
      <c r="G105" t="str">
        <f t="shared" si="7"/>
        <v>No</v>
      </c>
      <c r="H105"/>
      <c r="I105"/>
    </row>
    <row r="106" spans="1:9" x14ac:dyDescent="0.2">
      <c r="A106"/>
      <c r="B106"/>
      <c r="C106" s="21" t="str">
        <f>IFERROR(VLOOKUP(A106,'invoice pivot'!A:B,2,FALSE),"You are missing the invoice for this MOS")</f>
        <v>You are missing the invoice for this MOS</v>
      </c>
      <c r="D106" s="21" t="str">
        <f t="shared" si="5"/>
        <v/>
      </c>
      <c r="E106" t="str">
        <f t="shared" si="6"/>
        <v/>
      </c>
      <c r="F106" t="str">
        <f>IF((IFERROR(VLOOKUP(LEFT(A106,10),'aging pivot'!A:B,2,FALSE),"TRUE")="TRUE"),"Yes","We need to get paid by the client before paying the partner.")</f>
        <v>Yes</v>
      </c>
      <c r="G106" t="str">
        <f t="shared" si="7"/>
        <v>No</v>
      </c>
      <c r="H106"/>
      <c r="I106"/>
    </row>
    <row r="107" spans="1:9" x14ac:dyDescent="0.2">
      <c r="A107"/>
      <c r="B107"/>
      <c r="C107" s="21" t="str">
        <f>IFERROR(VLOOKUP(A107,'invoice pivot'!A:B,2,FALSE),"You are missing the invoice for this MOS")</f>
        <v>You are missing the invoice for this MOS</v>
      </c>
      <c r="D107" s="21" t="str">
        <f t="shared" si="5"/>
        <v/>
      </c>
      <c r="E107" t="str">
        <f t="shared" si="6"/>
        <v/>
      </c>
      <c r="F107" t="str">
        <f>IF((IFERROR(VLOOKUP(LEFT(A107,10),'aging pivot'!A:B,2,FALSE),"TRUE")="TRUE"),"Yes","We need to get paid by the client before paying the partner.")</f>
        <v>Yes</v>
      </c>
      <c r="G107" t="str">
        <f t="shared" si="7"/>
        <v>No</v>
      </c>
      <c r="H107"/>
      <c r="I107"/>
    </row>
    <row r="108" spans="1:9" x14ac:dyDescent="0.2">
      <c r="A108"/>
      <c r="B108"/>
    </row>
    <row r="109" spans="1:9" x14ac:dyDescent="0.2">
      <c r="A109"/>
      <c r="B109"/>
    </row>
    <row r="110" spans="1:9" x14ac:dyDescent="0.2">
      <c r="A110"/>
      <c r="B110"/>
    </row>
    <row r="111" spans="1:9" x14ac:dyDescent="0.2">
      <c r="A111"/>
      <c r="B111"/>
    </row>
    <row r="112" spans="1:9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  <row r="117" spans="1:2" x14ac:dyDescent="0.2">
      <c r="A117"/>
      <c r="B117"/>
    </row>
    <row r="118" spans="1:2" x14ac:dyDescent="0.2">
      <c r="A118"/>
      <c r="B118"/>
    </row>
    <row r="119" spans="1:2" x14ac:dyDescent="0.2">
      <c r="A119"/>
      <c r="B119"/>
    </row>
    <row r="120" spans="1:2" x14ac:dyDescent="0.2">
      <c r="A120"/>
      <c r="B120"/>
    </row>
    <row r="121" spans="1:2" x14ac:dyDescent="0.2">
      <c r="A121"/>
      <c r="B121"/>
    </row>
    <row r="122" spans="1:2" x14ac:dyDescent="0.2">
      <c r="A122"/>
      <c r="B122"/>
    </row>
    <row r="123" spans="1:2" x14ac:dyDescent="0.2">
      <c r="A123"/>
      <c r="B123"/>
    </row>
    <row r="124" spans="1:2" x14ac:dyDescent="0.2">
      <c r="A124"/>
      <c r="B124"/>
    </row>
    <row r="125" spans="1:2" x14ac:dyDescent="0.2">
      <c r="A125"/>
      <c r="B125"/>
    </row>
    <row r="126" spans="1:2" x14ac:dyDescent="0.2">
      <c r="A126"/>
      <c r="B126"/>
    </row>
    <row r="127" spans="1:2" x14ac:dyDescent="0.2">
      <c r="A127"/>
      <c r="B127"/>
    </row>
    <row r="128" spans="1:2" x14ac:dyDescent="0.2">
      <c r="A128"/>
      <c r="B128"/>
    </row>
    <row r="129" spans="1:2" x14ac:dyDescent="0.2">
      <c r="A129"/>
      <c r="B129"/>
    </row>
    <row r="130" spans="1:2" x14ac:dyDescent="0.2">
      <c r="A130"/>
      <c r="B130"/>
    </row>
    <row r="131" spans="1:2" x14ac:dyDescent="0.2">
      <c r="A131"/>
      <c r="B131"/>
    </row>
    <row r="132" spans="1:2" x14ac:dyDescent="0.2">
      <c r="A132"/>
      <c r="B132"/>
    </row>
    <row r="133" spans="1:2" x14ac:dyDescent="0.2">
      <c r="A133"/>
      <c r="B133"/>
    </row>
    <row r="134" spans="1:2" x14ac:dyDescent="0.2">
      <c r="A134"/>
      <c r="B134"/>
    </row>
    <row r="135" spans="1:2" x14ac:dyDescent="0.2">
      <c r="A135"/>
      <c r="B135"/>
    </row>
    <row r="136" spans="1:2" x14ac:dyDescent="0.2">
      <c r="A136"/>
      <c r="B136"/>
    </row>
    <row r="137" spans="1:2" x14ac:dyDescent="0.2">
      <c r="A137"/>
      <c r="B137"/>
    </row>
    <row r="138" spans="1:2" x14ac:dyDescent="0.2">
      <c r="A138"/>
      <c r="B138"/>
    </row>
    <row r="139" spans="1:2" x14ac:dyDescent="0.2">
      <c r="A139"/>
      <c r="B139"/>
    </row>
    <row r="140" spans="1:2" x14ac:dyDescent="0.2">
      <c r="A140"/>
      <c r="B140"/>
    </row>
    <row r="141" spans="1:2" x14ac:dyDescent="0.2">
      <c r="A141"/>
      <c r="B141"/>
    </row>
    <row r="142" spans="1:2" x14ac:dyDescent="0.2">
      <c r="A142"/>
      <c r="B142"/>
    </row>
    <row r="143" spans="1:2" x14ac:dyDescent="0.2">
      <c r="A143"/>
      <c r="B143"/>
    </row>
    <row r="144" spans="1:2" x14ac:dyDescent="0.2">
      <c r="A144"/>
      <c r="B144"/>
    </row>
    <row r="145" spans="1:2" x14ac:dyDescent="0.2">
      <c r="A145"/>
      <c r="B145"/>
    </row>
    <row r="146" spans="1:2" x14ac:dyDescent="0.2">
      <c r="A146"/>
      <c r="B146"/>
    </row>
    <row r="147" spans="1:2" x14ac:dyDescent="0.2">
      <c r="A147"/>
      <c r="B147"/>
    </row>
    <row r="148" spans="1:2" x14ac:dyDescent="0.2">
      <c r="A148"/>
      <c r="B148"/>
    </row>
    <row r="149" spans="1:2" x14ac:dyDescent="0.2">
      <c r="A149"/>
      <c r="B149"/>
    </row>
    <row r="150" spans="1:2" x14ac:dyDescent="0.2">
      <c r="A150"/>
      <c r="B150"/>
    </row>
    <row r="151" spans="1:2" x14ac:dyDescent="0.2">
      <c r="A151"/>
      <c r="B151"/>
    </row>
    <row r="152" spans="1:2" x14ac:dyDescent="0.2">
      <c r="A152"/>
      <c r="B152"/>
    </row>
    <row r="153" spans="1:2" x14ac:dyDescent="0.2">
      <c r="A153"/>
      <c r="B153"/>
    </row>
    <row r="154" spans="1:2" x14ac:dyDescent="0.2">
      <c r="A154"/>
      <c r="B154"/>
    </row>
    <row r="155" spans="1:2" x14ac:dyDescent="0.2">
      <c r="A155"/>
      <c r="B155"/>
    </row>
    <row r="156" spans="1:2" x14ac:dyDescent="0.2">
      <c r="A156"/>
      <c r="B156"/>
    </row>
    <row r="157" spans="1:2" x14ac:dyDescent="0.2">
      <c r="A157"/>
      <c r="B157"/>
    </row>
    <row r="158" spans="1:2" x14ac:dyDescent="0.2">
      <c r="A158"/>
      <c r="B158"/>
    </row>
    <row r="159" spans="1:2" x14ac:dyDescent="0.2">
      <c r="A159"/>
      <c r="B159"/>
    </row>
  </sheetData>
  <autoFilter ref="H4:I107" xr:uid="{00000000-0001-0000-0000-000000000000}"/>
  <conditionalFormatting sqref="I1:I1048576">
    <cfRule type="containsText" dxfId="18" priority="3" operator="containsText" text="MOS">
      <formula>NOT(ISERROR(SEARCH("MOS",I1)))</formula>
    </cfRule>
    <cfRule type="containsText" dxfId="17" priority="2" operator="containsText" text="RFI">
      <formula>NOT(ISERROR(SEARCH("RFI",I1)))</formula>
    </cfRule>
    <cfRule type="containsText" dxfId="16" priority="1" operator="containsText" text="client">
      <formula>NOT(ISERROR(SEARCH("client",I1)))</formula>
    </cfRule>
  </conditionalFormatting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D1A7-378F-4B63-9047-67C1DD7904D3}">
  <dimension ref="A1:S66"/>
  <sheetViews>
    <sheetView zoomScale="80" zoomScaleNormal="80" workbookViewId="0">
      <selection activeCell="N33" sqref="N33"/>
    </sheetView>
  </sheetViews>
  <sheetFormatPr defaultRowHeight="12" x14ac:dyDescent="0.2"/>
  <cols>
    <col min="1" max="1" width="4.83203125" bestFit="1" customWidth="1"/>
    <col min="2" max="2" width="9.1640625" customWidth="1"/>
    <col min="3" max="3" width="32" bestFit="1" customWidth="1"/>
    <col min="4" max="4" width="38" bestFit="1" customWidth="1"/>
    <col min="5" max="5" width="19.33203125" bestFit="1" customWidth="1"/>
    <col min="6" max="6" width="14.83203125" bestFit="1" customWidth="1"/>
    <col min="7" max="8" width="12.6640625" style="27" bestFit="1" customWidth="1"/>
    <col min="9" max="9" width="11.5" bestFit="1" customWidth="1"/>
    <col min="10" max="10" width="58.1640625" bestFit="1" customWidth="1"/>
    <col min="11" max="11" width="9.6640625" bestFit="1" customWidth="1"/>
    <col min="12" max="13" width="14.6640625" style="11" bestFit="1" customWidth="1"/>
    <col min="14" max="14" width="13.6640625" style="11" bestFit="1" customWidth="1"/>
    <col min="15" max="16" width="11.83203125" style="11" bestFit="1" customWidth="1"/>
    <col min="17" max="17" width="13.1640625" style="11" bestFit="1" customWidth="1"/>
    <col min="18" max="18" width="11.1640625" style="11" bestFit="1" customWidth="1"/>
  </cols>
  <sheetData>
    <row r="1" spans="1:19" s="26" customFormat="1" ht="15" x14ac:dyDescent="0.25">
      <c r="A1" s="23" t="s">
        <v>1725</v>
      </c>
      <c r="B1" s="23" t="s">
        <v>0</v>
      </c>
      <c r="C1" s="23" t="s">
        <v>1726</v>
      </c>
      <c r="D1" s="23" t="s">
        <v>1727</v>
      </c>
      <c r="E1" s="23" t="s">
        <v>3</v>
      </c>
      <c r="F1" s="23" t="s">
        <v>1728</v>
      </c>
      <c r="G1" s="24" t="s">
        <v>1729</v>
      </c>
      <c r="H1" s="24" t="s">
        <v>1730</v>
      </c>
      <c r="I1" s="23" t="s">
        <v>389</v>
      </c>
      <c r="J1" s="23" t="s">
        <v>1731</v>
      </c>
      <c r="K1" s="23" t="s">
        <v>1731</v>
      </c>
      <c r="L1" s="25" t="s">
        <v>1732</v>
      </c>
      <c r="M1" s="25" t="s">
        <v>1733</v>
      </c>
      <c r="N1" s="25" t="s">
        <v>1734</v>
      </c>
      <c r="O1" s="25" t="s">
        <v>1735</v>
      </c>
      <c r="P1" s="25" t="s">
        <v>1736</v>
      </c>
      <c r="Q1" s="25" t="s">
        <v>1737</v>
      </c>
      <c r="R1" s="25" t="s">
        <v>1738</v>
      </c>
      <c r="S1" s="26" t="s">
        <v>1386</v>
      </c>
    </row>
    <row r="2" spans="1:19" x14ac:dyDescent="0.2">
      <c r="A2" t="s">
        <v>1739</v>
      </c>
      <c r="B2" t="s">
        <v>408</v>
      </c>
      <c r="C2" t="s">
        <v>413</v>
      </c>
      <c r="D2" t="s">
        <v>1740</v>
      </c>
      <c r="E2" t="s">
        <v>1741</v>
      </c>
      <c r="F2" t="s">
        <v>1742</v>
      </c>
      <c r="G2" s="27" t="s">
        <v>1015</v>
      </c>
      <c r="H2" s="27" t="s">
        <v>1743</v>
      </c>
      <c r="I2" s="22">
        <v>44835</v>
      </c>
      <c r="J2" t="s">
        <v>1744</v>
      </c>
      <c r="K2" t="s">
        <v>1383</v>
      </c>
      <c r="L2" s="11">
        <v>10000</v>
      </c>
      <c r="M2" s="11">
        <v>10000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t="str">
        <f>_xlfn.CONCAT(K2,I2)</f>
        <v>7897244835</v>
      </c>
    </row>
    <row r="3" spans="1:19" x14ac:dyDescent="0.2">
      <c r="A3" t="s">
        <v>1739</v>
      </c>
      <c r="B3" t="s">
        <v>408</v>
      </c>
      <c r="C3" t="s">
        <v>413</v>
      </c>
      <c r="D3" t="s">
        <v>1740</v>
      </c>
      <c r="E3" t="s">
        <v>1745</v>
      </c>
      <c r="F3" t="s">
        <v>1746</v>
      </c>
      <c r="G3" s="27" t="s">
        <v>1015</v>
      </c>
      <c r="H3" s="27" t="s">
        <v>1743</v>
      </c>
      <c r="I3" s="22">
        <v>44835</v>
      </c>
      <c r="J3" t="s">
        <v>1747</v>
      </c>
      <c r="K3" t="s">
        <v>1748</v>
      </c>
      <c r="L3" s="11">
        <v>209955.99</v>
      </c>
      <c r="M3" s="11">
        <v>209955.99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t="str">
        <f t="shared" ref="S3:S64" si="0">_xlfn.CONCAT(K3,I3)</f>
        <v>5220244835</v>
      </c>
    </row>
    <row r="4" spans="1:19" x14ac:dyDescent="0.2">
      <c r="A4" t="s">
        <v>1739</v>
      </c>
      <c r="B4" t="s">
        <v>408</v>
      </c>
      <c r="C4" t="s">
        <v>413</v>
      </c>
      <c r="D4" t="s">
        <v>1740</v>
      </c>
      <c r="E4" t="s">
        <v>1745</v>
      </c>
      <c r="F4" t="s">
        <v>1749</v>
      </c>
      <c r="G4" s="27" t="s">
        <v>1164</v>
      </c>
      <c r="H4" s="27" t="s">
        <v>1750</v>
      </c>
      <c r="I4" s="22">
        <v>44866</v>
      </c>
      <c r="J4" t="s">
        <v>1747</v>
      </c>
      <c r="K4" t="s">
        <v>1748</v>
      </c>
      <c r="L4" s="11">
        <v>105704.99</v>
      </c>
      <c r="M4" s="11">
        <v>105704.99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t="str">
        <f t="shared" si="0"/>
        <v>5220244866</v>
      </c>
    </row>
    <row r="5" spans="1:19" x14ac:dyDescent="0.2">
      <c r="A5" t="s">
        <v>1739</v>
      </c>
      <c r="B5" t="s">
        <v>408</v>
      </c>
      <c r="C5" t="s">
        <v>413</v>
      </c>
      <c r="D5" t="s">
        <v>299</v>
      </c>
      <c r="E5" t="s">
        <v>1741</v>
      </c>
      <c r="F5" t="s">
        <v>1751</v>
      </c>
      <c r="G5" s="27" t="s">
        <v>1015</v>
      </c>
      <c r="H5" s="27" t="s">
        <v>1743</v>
      </c>
      <c r="I5" s="22">
        <v>44805</v>
      </c>
      <c r="J5" t="s">
        <v>301</v>
      </c>
      <c r="K5" t="s">
        <v>519</v>
      </c>
      <c r="L5" s="11">
        <v>12386.85</v>
      </c>
      <c r="M5" s="11">
        <v>12386.85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t="str">
        <f t="shared" si="0"/>
        <v>7889444805</v>
      </c>
    </row>
    <row r="6" spans="1:19" x14ac:dyDescent="0.2">
      <c r="A6" t="s">
        <v>1739</v>
      </c>
      <c r="B6" t="s">
        <v>408</v>
      </c>
      <c r="C6" t="s">
        <v>413</v>
      </c>
      <c r="D6" t="s">
        <v>299</v>
      </c>
      <c r="E6" t="s">
        <v>1741</v>
      </c>
      <c r="F6" t="s">
        <v>1752</v>
      </c>
      <c r="G6" s="27" t="s">
        <v>1164</v>
      </c>
      <c r="H6" s="27" t="s">
        <v>1164</v>
      </c>
      <c r="I6" s="22">
        <v>44805</v>
      </c>
      <c r="J6" t="s">
        <v>301</v>
      </c>
      <c r="K6" t="s">
        <v>519</v>
      </c>
      <c r="L6" s="11">
        <v>-32.340000000000003</v>
      </c>
      <c r="M6" s="11">
        <v>-32.340000000000003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t="str">
        <f t="shared" si="0"/>
        <v>7889444805</v>
      </c>
    </row>
    <row r="7" spans="1:19" x14ac:dyDescent="0.2">
      <c r="A7" t="s">
        <v>1739</v>
      </c>
      <c r="B7" t="s">
        <v>408</v>
      </c>
      <c r="C7" t="s">
        <v>413</v>
      </c>
      <c r="D7" t="s">
        <v>1753</v>
      </c>
      <c r="E7" t="s">
        <v>1741</v>
      </c>
      <c r="F7" t="s">
        <v>1754</v>
      </c>
      <c r="G7" s="27" t="s">
        <v>1015</v>
      </c>
      <c r="H7" s="27" t="s">
        <v>1015</v>
      </c>
      <c r="I7" s="22">
        <v>44774</v>
      </c>
      <c r="J7" t="s">
        <v>289</v>
      </c>
      <c r="K7" t="s">
        <v>989</v>
      </c>
      <c r="L7" s="11">
        <v>-0.01</v>
      </c>
      <c r="M7" s="11">
        <v>0</v>
      </c>
      <c r="N7" s="11">
        <v>-0.01</v>
      </c>
      <c r="O7" s="11">
        <v>0</v>
      </c>
      <c r="P7" s="11">
        <v>0</v>
      </c>
      <c r="Q7" s="11">
        <v>0</v>
      </c>
      <c r="R7" s="11">
        <v>0</v>
      </c>
      <c r="S7" t="str">
        <f t="shared" si="0"/>
        <v>7825444774</v>
      </c>
    </row>
    <row r="8" spans="1:19" x14ac:dyDescent="0.2">
      <c r="A8" t="s">
        <v>1739</v>
      </c>
      <c r="B8" t="s">
        <v>408</v>
      </c>
      <c r="C8" t="s">
        <v>413</v>
      </c>
      <c r="D8" t="s">
        <v>1753</v>
      </c>
      <c r="E8" t="s">
        <v>1741</v>
      </c>
      <c r="F8" t="s">
        <v>1755</v>
      </c>
      <c r="G8" s="27" t="s">
        <v>1015</v>
      </c>
      <c r="H8" s="27" t="s">
        <v>1743</v>
      </c>
      <c r="I8" s="22">
        <v>44835</v>
      </c>
      <c r="J8" t="s">
        <v>1756</v>
      </c>
      <c r="K8" t="s">
        <v>983</v>
      </c>
      <c r="L8" s="11">
        <v>27874.720000000001</v>
      </c>
      <c r="M8" s="11">
        <v>27874.720000000001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t="str">
        <f t="shared" si="0"/>
        <v>7910044835</v>
      </c>
    </row>
    <row r="9" spans="1:19" x14ac:dyDescent="0.2">
      <c r="A9" t="s">
        <v>1739</v>
      </c>
      <c r="B9" t="s">
        <v>408</v>
      </c>
      <c r="C9" t="s">
        <v>413</v>
      </c>
      <c r="D9" t="s">
        <v>1753</v>
      </c>
      <c r="E9" t="s">
        <v>1741</v>
      </c>
      <c r="F9" t="s">
        <v>1757</v>
      </c>
      <c r="G9" s="27" t="s">
        <v>1164</v>
      </c>
      <c r="H9" s="27" t="s">
        <v>1164</v>
      </c>
      <c r="I9" s="22">
        <v>44805</v>
      </c>
      <c r="J9" t="s">
        <v>289</v>
      </c>
      <c r="K9" t="s">
        <v>989</v>
      </c>
      <c r="L9" s="11">
        <v>-5.78</v>
      </c>
      <c r="M9" s="11">
        <v>-5.78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t="str">
        <f t="shared" si="0"/>
        <v>7825444805</v>
      </c>
    </row>
    <row r="10" spans="1:19" x14ac:dyDescent="0.2">
      <c r="A10" t="s">
        <v>1739</v>
      </c>
      <c r="B10" t="s">
        <v>408</v>
      </c>
      <c r="C10" t="s">
        <v>413</v>
      </c>
      <c r="D10" t="s">
        <v>1753</v>
      </c>
      <c r="E10" t="s">
        <v>1741</v>
      </c>
      <c r="F10" t="s">
        <v>1758</v>
      </c>
      <c r="G10" s="27" t="s">
        <v>1164</v>
      </c>
      <c r="H10" s="27" t="s">
        <v>1750</v>
      </c>
      <c r="I10" s="22">
        <v>44866</v>
      </c>
      <c r="J10" t="s">
        <v>1756</v>
      </c>
      <c r="K10" t="s">
        <v>983</v>
      </c>
      <c r="L10" s="11">
        <v>104532.48</v>
      </c>
      <c r="M10" s="11">
        <v>104532.48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t="str">
        <f t="shared" si="0"/>
        <v>7910044866</v>
      </c>
    </row>
    <row r="11" spans="1:19" x14ac:dyDescent="0.2">
      <c r="A11" t="s">
        <v>1739</v>
      </c>
      <c r="B11" t="s">
        <v>408</v>
      </c>
      <c r="C11" t="s">
        <v>413</v>
      </c>
      <c r="D11" t="s">
        <v>1759</v>
      </c>
      <c r="E11" t="s">
        <v>1741</v>
      </c>
      <c r="F11" t="s">
        <v>1760</v>
      </c>
      <c r="G11" s="27" t="s">
        <v>1015</v>
      </c>
      <c r="H11" s="27" t="s">
        <v>1743</v>
      </c>
      <c r="I11" s="22">
        <v>44682</v>
      </c>
      <c r="J11" t="s">
        <v>1761</v>
      </c>
      <c r="K11" t="s">
        <v>442</v>
      </c>
      <c r="L11" s="11">
        <v>268.92</v>
      </c>
      <c r="M11" s="11">
        <v>268.92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t="str">
        <f t="shared" si="0"/>
        <v>7818844682</v>
      </c>
    </row>
    <row r="12" spans="1:19" x14ac:dyDescent="0.2">
      <c r="A12" t="s">
        <v>1739</v>
      </c>
      <c r="B12" t="s">
        <v>408</v>
      </c>
      <c r="C12" t="s">
        <v>413</v>
      </c>
      <c r="D12" t="s">
        <v>1759</v>
      </c>
      <c r="E12" t="s">
        <v>1741</v>
      </c>
      <c r="F12" t="s">
        <v>1762</v>
      </c>
      <c r="G12" s="27" t="s">
        <v>1015</v>
      </c>
      <c r="H12" s="27" t="s">
        <v>1743</v>
      </c>
      <c r="I12" s="22">
        <v>44835</v>
      </c>
      <c r="J12" t="s">
        <v>290</v>
      </c>
      <c r="K12" t="s">
        <v>496</v>
      </c>
      <c r="L12" s="11">
        <v>61491.58</v>
      </c>
      <c r="M12" s="11">
        <v>61491.58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t="str">
        <f t="shared" si="0"/>
        <v>7875544835</v>
      </c>
    </row>
    <row r="13" spans="1:19" x14ac:dyDescent="0.2">
      <c r="A13" t="s">
        <v>1739</v>
      </c>
      <c r="B13" t="s">
        <v>408</v>
      </c>
      <c r="C13" t="s">
        <v>413</v>
      </c>
      <c r="D13" t="s">
        <v>1759</v>
      </c>
      <c r="E13" t="s">
        <v>1741</v>
      </c>
      <c r="F13" t="s">
        <v>1763</v>
      </c>
      <c r="G13" s="27" t="s">
        <v>1164</v>
      </c>
      <c r="H13" s="27" t="s">
        <v>1164</v>
      </c>
      <c r="I13" s="22">
        <v>44621</v>
      </c>
      <c r="J13" t="s">
        <v>1761</v>
      </c>
      <c r="K13" t="s">
        <v>442</v>
      </c>
      <c r="L13" s="11">
        <v>-222.09</v>
      </c>
      <c r="M13" s="11">
        <v>-222.09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t="str">
        <f t="shared" si="0"/>
        <v>7818844621</v>
      </c>
    </row>
    <row r="14" spans="1:19" x14ac:dyDescent="0.2">
      <c r="A14" t="s">
        <v>1739</v>
      </c>
      <c r="B14" t="s">
        <v>408</v>
      </c>
      <c r="C14" t="s">
        <v>413</v>
      </c>
      <c r="D14" t="s">
        <v>1759</v>
      </c>
      <c r="E14" t="s">
        <v>1741</v>
      </c>
      <c r="F14" t="s">
        <v>1764</v>
      </c>
      <c r="G14" s="27" t="s">
        <v>1164</v>
      </c>
      <c r="H14" s="27" t="s">
        <v>1164</v>
      </c>
      <c r="I14" s="22">
        <v>44805</v>
      </c>
      <c r="J14" t="s">
        <v>290</v>
      </c>
      <c r="K14" t="s">
        <v>496</v>
      </c>
      <c r="L14" s="11">
        <v>-56.69</v>
      </c>
      <c r="M14" s="11">
        <v>-56.69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t="str">
        <f t="shared" si="0"/>
        <v>7875544805</v>
      </c>
    </row>
    <row r="15" spans="1:19" x14ac:dyDescent="0.2">
      <c r="A15" t="s">
        <v>1739</v>
      </c>
      <c r="B15" t="s">
        <v>408</v>
      </c>
      <c r="C15" t="s">
        <v>413</v>
      </c>
      <c r="D15" t="s">
        <v>1759</v>
      </c>
      <c r="E15" t="s">
        <v>1741</v>
      </c>
      <c r="F15" t="s">
        <v>1765</v>
      </c>
      <c r="G15" s="27" t="s">
        <v>1164</v>
      </c>
      <c r="H15" s="27" t="s">
        <v>1750</v>
      </c>
      <c r="I15" s="22">
        <v>44866</v>
      </c>
      <c r="J15" t="s">
        <v>1766</v>
      </c>
      <c r="K15" t="s">
        <v>546</v>
      </c>
      <c r="L15" s="11">
        <v>98112.49</v>
      </c>
      <c r="M15" s="11">
        <v>98112.49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t="str">
        <f t="shared" si="0"/>
        <v>7910544866</v>
      </c>
    </row>
    <row r="16" spans="1:19" x14ac:dyDescent="0.2">
      <c r="A16" t="s">
        <v>1739</v>
      </c>
      <c r="B16" t="s">
        <v>408</v>
      </c>
      <c r="C16" t="s">
        <v>413</v>
      </c>
      <c r="D16" t="s">
        <v>1767</v>
      </c>
      <c r="E16" t="s">
        <v>1768</v>
      </c>
      <c r="F16" t="s">
        <v>1769</v>
      </c>
      <c r="G16" s="27" t="s">
        <v>1015</v>
      </c>
      <c r="H16" s="27" t="s">
        <v>1015</v>
      </c>
      <c r="I16" s="22">
        <v>44682</v>
      </c>
      <c r="J16" t="s">
        <v>1770</v>
      </c>
      <c r="K16" t="s">
        <v>1771</v>
      </c>
      <c r="L16" s="11">
        <v>-159978.34</v>
      </c>
      <c r="M16" s="11">
        <v>0</v>
      </c>
      <c r="N16" s="11">
        <v>-159978.34</v>
      </c>
      <c r="O16" s="11">
        <v>0</v>
      </c>
      <c r="P16" s="11">
        <v>0</v>
      </c>
      <c r="Q16" s="11">
        <v>0</v>
      </c>
      <c r="R16" s="11">
        <v>0</v>
      </c>
      <c r="S16" t="str">
        <f t="shared" si="0"/>
        <v>2200744682</v>
      </c>
    </row>
    <row r="17" spans="1:19" x14ac:dyDescent="0.2">
      <c r="A17" t="s">
        <v>1739</v>
      </c>
      <c r="B17" t="s">
        <v>408</v>
      </c>
      <c r="C17" t="s">
        <v>413</v>
      </c>
      <c r="D17" t="s">
        <v>1767</v>
      </c>
      <c r="E17" t="s">
        <v>1768</v>
      </c>
      <c r="F17" t="s">
        <v>1772</v>
      </c>
      <c r="G17" s="27" t="s">
        <v>1015</v>
      </c>
      <c r="H17" s="27" t="s">
        <v>1743</v>
      </c>
      <c r="I17" s="22">
        <v>44713</v>
      </c>
      <c r="J17" t="s">
        <v>1770</v>
      </c>
      <c r="K17" t="s">
        <v>1771</v>
      </c>
      <c r="L17" s="11">
        <v>159978.34</v>
      </c>
      <c r="M17" s="11">
        <v>159978.34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t="str">
        <f t="shared" si="0"/>
        <v>2200744713</v>
      </c>
    </row>
    <row r="18" spans="1:19" x14ac:dyDescent="0.2">
      <c r="A18" t="s">
        <v>1739</v>
      </c>
      <c r="B18" t="s">
        <v>408</v>
      </c>
      <c r="C18" t="s">
        <v>413</v>
      </c>
      <c r="D18" t="s">
        <v>1767</v>
      </c>
      <c r="E18" t="s">
        <v>1768</v>
      </c>
      <c r="F18" t="s">
        <v>1773</v>
      </c>
      <c r="G18" s="27" t="s">
        <v>1015</v>
      </c>
      <c r="H18" s="27" t="s">
        <v>1743</v>
      </c>
      <c r="I18" s="22">
        <v>44835</v>
      </c>
      <c r="J18" t="s">
        <v>1774</v>
      </c>
      <c r="K18" t="s">
        <v>1775</v>
      </c>
      <c r="L18" s="11">
        <v>510118</v>
      </c>
      <c r="M18" s="11">
        <v>510118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t="str">
        <f t="shared" si="0"/>
        <v>2221044835</v>
      </c>
    </row>
    <row r="19" spans="1:19" x14ac:dyDescent="0.2">
      <c r="A19" t="s">
        <v>1739</v>
      </c>
      <c r="B19" t="s">
        <v>408</v>
      </c>
      <c r="C19" t="s">
        <v>413</v>
      </c>
      <c r="D19" t="s">
        <v>1767</v>
      </c>
      <c r="E19" t="s">
        <v>1768</v>
      </c>
      <c r="F19" t="s">
        <v>1776</v>
      </c>
      <c r="G19" s="27" t="s">
        <v>1164</v>
      </c>
      <c r="H19" s="27" t="s">
        <v>1750</v>
      </c>
      <c r="I19" s="22">
        <v>44866</v>
      </c>
      <c r="J19" t="s">
        <v>1777</v>
      </c>
      <c r="K19" t="s">
        <v>1778</v>
      </c>
      <c r="L19" s="11">
        <v>393300</v>
      </c>
      <c r="M19" s="11">
        <v>393300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t="str">
        <f t="shared" si="0"/>
        <v>2221144866</v>
      </c>
    </row>
    <row r="20" spans="1:19" x14ac:dyDescent="0.2">
      <c r="A20" t="s">
        <v>1739</v>
      </c>
      <c r="B20" t="s">
        <v>408</v>
      </c>
      <c r="C20" t="s">
        <v>413</v>
      </c>
      <c r="D20" t="s">
        <v>1767</v>
      </c>
      <c r="E20" t="s">
        <v>1741</v>
      </c>
      <c r="F20" t="s">
        <v>1779</v>
      </c>
      <c r="G20" s="27" t="s">
        <v>1015</v>
      </c>
      <c r="H20" s="27" t="s">
        <v>1743</v>
      </c>
      <c r="I20" s="22">
        <v>44835</v>
      </c>
      <c r="J20" t="s">
        <v>1780</v>
      </c>
      <c r="K20" t="s">
        <v>956</v>
      </c>
      <c r="L20" s="11">
        <v>40000</v>
      </c>
      <c r="M20" s="11">
        <v>40000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t="str">
        <f t="shared" si="0"/>
        <v>7813544835</v>
      </c>
    </row>
    <row r="21" spans="1:19" x14ac:dyDescent="0.2">
      <c r="A21" t="s">
        <v>1739</v>
      </c>
      <c r="B21" t="s">
        <v>408</v>
      </c>
      <c r="C21" t="s">
        <v>413</v>
      </c>
      <c r="D21" t="s">
        <v>1767</v>
      </c>
      <c r="E21" t="s">
        <v>1741</v>
      </c>
      <c r="F21" t="s">
        <v>1781</v>
      </c>
      <c r="G21" s="27" t="s">
        <v>1015</v>
      </c>
      <c r="H21" s="27" t="s">
        <v>1743</v>
      </c>
      <c r="I21" s="22">
        <v>44621</v>
      </c>
      <c r="J21" t="s">
        <v>1782</v>
      </c>
      <c r="K21" t="s">
        <v>446</v>
      </c>
      <c r="L21" s="11">
        <v>158097.64000000001</v>
      </c>
      <c r="M21" s="11">
        <v>158097.64000000001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t="str">
        <f t="shared" si="0"/>
        <v>7816344621</v>
      </c>
    </row>
    <row r="22" spans="1:19" x14ac:dyDescent="0.2">
      <c r="A22" t="s">
        <v>1739</v>
      </c>
      <c r="B22" t="s">
        <v>408</v>
      </c>
      <c r="C22" t="s">
        <v>413</v>
      </c>
      <c r="D22" t="s">
        <v>1767</v>
      </c>
      <c r="E22" t="s">
        <v>1741</v>
      </c>
      <c r="F22" t="s">
        <v>1783</v>
      </c>
      <c r="G22" s="27" t="s">
        <v>1015</v>
      </c>
      <c r="H22" s="27" t="s">
        <v>1743</v>
      </c>
      <c r="I22" s="22">
        <v>44835</v>
      </c>
      <c r="J22" t="s">
        <v>302</v>
      </c>
      <c r="K22" t="s">
        <v>511</v>
      </c>
      <c r="L22" s="11">
        <v>98836.14</v>
      </c>
      <c r="M22" s="11">
        <v>98836.14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t="str">
        <f t="shared" si="0"/>
        <v>7877544835</v>
      </c>
    </row>
    <row r="23" spans="1:19" x14ac:dyDescent="0.2">
      <c r="A23" t="s">
        <v>1739</v>
      </c>
      <c r="B23" t="s">
        <v>408</v>
      </c>
      <c r="C23" t="s">
        <v>413</v>
      </c>
      <c r="D23" t="s">
        <v>1767</v>
      </c>
      <c r="E23" t="s">
        <v>1741</v>
      </c>
      <c r="F23" t="s">
        <v>1784</v>
      </c>
      <c r="G23" s="27" t="s">
        <v>1015</v>
      </c>
      <c r="H23" s="27" t="s">
        <v>1743</v>
      </c>
      <c r="I23" s="22">
        <v>44835</v>
      </c>
      <c r="J23" t="s">
        <v>1785</v>
      </c>
      <c r="K23" t="s">
        <v>538</v>
      </c>
      <c r="L23" s="11">
        <v>642160.99</v>
      </c>
      <c r="M23" s="11">
        <v>642160.99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t="str">
        <f t="shared" si="0"/>
        <v>7891544835</v>
      </c>
    </row>
    <row r="24" spans="1:19" x14ac:dyDescent="0.2">
      <c r="A24" t="s">
        <v>1739</v>
      </c>
      <c r="B24" t="s">
        <v>408</v>
      </c>
      <c r="C24" t="s">
        <v>413</v>
      </c>
      <c r="D24" t="s">
        <v>1767</v>
      </c>
      <c r="E24" t="s">
        <v>1741</v>
      </c>
      <c r="F24" t="s">
        <v>1786</v>
      </c>
      <c r="G24" s="27" t="s">
        <v>1164</v>
      </c>
      <c r="H24" s="27" t="s">
        <v>1750</v>
      </c>
      <c r="I24" s="22">
        <v>44866</v>
      </c>
      <c r="J24" t="s">
        <v>1780</v>
      </c>
      <c r="K24" t="s">
        <v>956</v>
      </c>
      <c r="L24" s="11">
        <v>40000</v>
      </c>
      <c r="M24" s="11">
        <v>40000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t="str">
        <f t="shared" si="0"/>
        <v>7813544866</v>
      </c>
    </row>
    <row r="25" spans="1:19" x14ac:dyDescent="0.2">
      <c r="A25" t="s">
        <v>1739</v>
      </c>
      <c r="B25" t="s">
        <v>408</v>
      </c>
      <c r="C25" t="s">
        <v>413</v>
      </c>
      <c r="D25" t="s">
        <v>1767</v>
      </c>
      <c r="E25" t="s">
        <v>1741</v>
      </c>
      <c r="F25" t="s">
        <v>1787</v>
      </c>
      <c r="G25" s="27" t="s">
        <v>1164</v>
      </c>
      <c r="H25" s="27" t="s">
        <v>1750</v>
      </c>
      <c r="I25" s="22">
        <v>44682</v>
      </c>
      <c r="J25" t="s">
        <v>283</v>
      </c>
      <c r="K25" t="s">
        <v>466</v>
      </c>
      <c r="L25" s="11">
        <v>4.5999999999999996</v>
      </c>
      <c r="M25" s="11">
        <v>4.5999999999999996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t="str">
        <f t="shared" si="0"/>
        <v>7842944682</v>
      </c>
    </row>
    <row r="26" spans="1:19" x14ac:dyDescent="0.2">
      <c r="A26" t="s">
        <v>1739</v>
      </c>
      <c r="B26" t="s">
        <v>408</v>
      </c>
      <c r="C26" t="s">
        <v>413</v>
      </c>
      <c r="D26" t="s">
        <v>1767</v>
      </c>
      <c r="E26" t="s">
        <v>1741</v>
      </c>
      <c r="F26" t="s">
        <v>1788</v>
      </c>
      <c r="G26" s="27" t="s">
        <v>1164</v>
      </c>
      <c r="H26" s="27" t="s">
        <v>1750</v>
      </c>
      <c r="I26" s="22">
        <v>44866</v>
      </c>
      <c r="J26" t="s">
        <v>1789</v>
      </c>
      <c r="K26" t="s">
        <v>1790</v>
      </c>
      <c r="L26" s="11">
        <v>167583.84</v>
      </c>
      <c r="M26" s="11">
        <v>167583.84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t="str">
        <f t="shared" si="0"/>
        <v>7847244866</v>
      </c>
    </row>
    <row r="27" spans="1:19" x14ac:dyDescent="0.2">
      <c r="A27" t="s">
        <v>1739</v>
      </c>
      <c r="B27" t="s">
        <v>408</v>
      </c>
      <c r="C27" t="s">
        <v>413</v>
      </c>
      <c r="D27" t="s">
        <v>1767</v>
      </c>
      <c r="E27" t="s">
        <v>1741</v>
      </c>
      <c r="F27" t="s">
        <v>1791</v>
      </c>
      <c r="G27" s="27" t="s">
        <v>1164</v>
      </c>
      <c r="H27" s="27" t="s">
        <v>1164</v>
      </c>
      <c r="I27" s="22">
        <v>44805</v>
      </c>
      <c r="J27" t="s">
        <v>302</v>
      </c>
      <c r="K27" t="s">
        <v>511</v>
      </c>
      <c r="L27" s="11">
        <v>-41.26</v>
      </c>
      <c r="M27" s="11">
        <v>-41.26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t="str">
        <f t="shared" si="0"/>
        <v>7877544805</v>
      </c>
    </row>
    <row r="28" spans="1:19" x14ac:dyDescent="0.2">
      <c r="A28" t="s">
        <v>1739</v>
      </c>
      <c r="B28" t="s">
        <v>408</v>
      </c>
      <c r="C28" t="s">
        <v>413</v>
      </c>
      <c r="D28" t="s">
        <v>1767</v>
      </c>
      <c r="E28" t="s">
        <v>1741</v>
      </c>
      <c r="F28" t="s">
        <v>1792</v>
      </c>
      <c r="G28" s="27" t="s">
        <v>1164</v>
      </c>
      <c r="H28" s="27" t="s">
        <v>1164</v>
      </c>
      <c r="I28" s="22">
        <v>44835</v>
      </c>
      <c r="J28" t="s">
        <v>1785</v>
      </c>
      <c r="K28" t="s">
        <v>538</v>
      </c>
      <c r="L28" s="11">
        <v>-43195.21</v>
      </c>
      <c r="M28" s="11">
        <v>-43195.21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t="str">
        <f t="shared" si="0"/>
        <v>7891544835</v>
      </c>
    </row>
    <row r="29" spans="1:19" x14ac:dyDescent="0.2">
      <c r="A29" t="s">
        <v>1739</v>
      </c>
      <c r="B29" t="s">
        <v>408</v>
      </c>
      <c r="C29" t="s">
        <v>413</v>
      </c>
      <c r="D29" t="s">
        <v>1767</v>
      </c>
      <c r="E29" t="s">
        <v>1741</v>
      </c>
      <c r="F29" t="s">
        <v>1793</v>
      </c>
      <c r="G29" s="27" t="s">
        <v>1164</v>
      </c>
      <c r="H29" s="27" t="s">
        <v>1750</v>
      </c>
      <c r="I29" s="22">
        <v>44866</v>
      </c>
      <c r="J29" t="s">
        <v>1794</v>
      </c>
      <c r="K29" t="s">
        <v>1795</v>
      </c>
      <c r="L29" s="11">
        <v>45786.62</v>
      </c>
      <c r="M29" s="11">
        <v>45786.62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t="str">
        <f t="shared" si="0"/>
        <v>7912744866</v>
      </c>
    </row>
    <row r="30" spans="1:19" x14ac:dyDescent="0.2">
      <c r="A30" t="s">
        <v>1739</v>
      </c>
      <c r="B30" t="s">
        <v>408</v>
      </c>
      <c r="C30" t="s">
        <v>413</v>
      </c>
      <c r="D30" t="s">
        <v>1767</v>
      </c>
      <c r="E30" t="s">
        <v>1745</v>
      </c>
      <c r="F30" t="s">
        <v>1796</v>
      </c>
      <c r="G30" s="27" t="s">
        <v>1015</v>
      </c>
      <c r="H30" s="27" t="s">
        <v>1743</v>
      </c>
      <c r="I30" s="22">
        <v>44835</v>
      </c>
      <c r="J30" t="s">
        <v>1797</v>
      </c>
      <c r="K30" t="s">
        <v>1798</v>
      </c>
      <c r="L30" s="11">
        <v>412750</v>
      </c>
      <c r="M30" s="11">
        <v>412750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t="str">
        <f t="shared" si="0"/>
        <v>5220744835</v>
      </c>
    </row>
    <row r="31" spans="1:19" x14ac:dyDescent="0.2">
      <c r="A31" t="s">
        <v>1739</v>
      </c>
      <c r="B31" t="s">
        <v>408</v>
      </c>
      <c r="C31" t="s">
        <v>413</v>
      </c>
      <c r="D31" t="s">
        <v>1767</v>
      </c>
      <c r="E31" t="s">
        <v>1745</v>
      </c>
      <c r="F31" t="s">
        <v>1799</v>
      </c>
      <c r="G31" s="27" t="s">
        <v>1164</v>
      </c>
      <c r="H31" s="27" t="s">
        <v>1750</v>
      </c>
      <c r="I31" s="22">
        <v>44866</v>
      </c>
      <c r="J31" t="s">
        <v>1800</v>
      </c>
      <c r="K31" t="s">
        <v>1801</v>
      </c>
      <c r="L31" s="11">
        <v>170000</v>
      </c>
      <c r="M31" s="11">
        <v>170000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t="str">
        <f t="shared" si="0"/>
        <v>5220944866</v>
      </c>
    </row>
    <row r="32" spans="1:19" x14ac:dyDescent="0.2">
      <c r="A32" t="s">
        <v>1739</v>
      </c>
      <c r="B32" t="s">
        <v>408</v>
      </c>
      <c r="C32" t="s">
        <v>413</v>
      </c>
      <c r="D32" t="s">
        <v>245</v>
      </c>
      <c r="E32" t="s">
        <v>1741</v>
      </c>
      <c r="F32" t="s">
        <v>1802</v>
      </c>
      <c r="G32" s="27" t="s">
        <v>1015</v>
      </c>
      <c r="H32" s="27" t="s">
        <v>1743</v>
      </c>
      <c r="I32" s="22">
        <v>44682</v>
      </c>
      <c r="J32" t="s">
        <v>1803</v>
      </c>
      <c r="K32" t="s">
        <v>1038</v>
      </c>
      <c r="L32" s="11">
        <v>17.260000000000002</v>
      </c>
      <c r="M32" s="11">
        <v>17.260000000000002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t="str">
        <f t="shared" si="0"/>
        <v>7843044682</v>
      </c>
    </row>
    <row r="33" spans="1:19" x14ac:dyDescent="0.2">
      <c r="A33" t="s">
        <v>1739</v>
      </c>
      <c r="B33" t="s">
        <v>408</v>
      </c>
      <c r="C33" t="s">
        <v>413</v>
      </c>
      <c r="D33" t="s">
        <v>245</v>
      </c>
      <c r="E33" t="s">
        <v>1741</v>
      </c>
      <c r="F33" t="s">
        <v>1804</v>
      </c>
      <c r="G33" s="27" t="s">
        <v>1015</v>
      </c>
      <c r="H33" s="27" t="s">
        <v>1015</v>
      </c>
      <c r="I33" s="22">
        <v>44774</v>
      </c>
      <c r="J33" t="s">
        <v>1805</v>
      </c>
      <c r="K33" t="s">
        <v>1325</v>
      </c>
      <c r="L33" s="11">
        <v>-77.78</v>
      </c>
      <c r="M33" s="11">
        <v>0</v>
      </c>
      <c r="N33" s="11">
        <v>-77.78</v>
      </c>
      <c r="O33" s="11">
        <v>0</v>
      </c>
      <c r="P33" s="11">
        <v>0</v>
      </c>
      <c r="Q33" s="11">
        <v>0</v>
      </c>
      <c r="R33" s="11">
        <v>0</v>
      </c>
      <c r="S33" t="str">
        <f t="shared" si="0"/>
        <v>7856344774</v>
      </c>
    </row>
    <row r="34" spans="1:19" x14ac:dyDescent="0.2">
      <c r="A34" t="s">
        <v>1739</v>
      </c>
      <c r="B34" t="s">
        <v>408</v>
      </c>
      <c r="C34" t="s">
        <v>413</v>
      </c>
      <c r="D34" t="s">
        <v>245</v>
      </c>
      <c r="E34" t="s">
        <v>1741</v>
      </c>
      <c r="F34" t="s">
        <v>1806</v>
      </c>
      <c r="G34" s="27" t="s">
        <v>1015</v>
      </c>
      <c r="H34" s="27" t="s">
        <v>1743</v>
      </c>
      <c r="I34" s="22">
        <v>44835</v>
      </c>
      <c r="J34" t="s">
        <v>293</v>
      </c>
      <c r="K34" t="s">
        <v>500</v>
      </c>
      <c r="L34" s="11">
        <v>637293.31000000006</v>
      </c>
      <c r="M34" s="11">
        <v>637293.31000000006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t="str">
        <f t="shared" si="0"/>
        <v>7878344835</v>
      </c>
    </row>
    <row r="35" spans="1:19" x14ac:dyDescent="0.2">
      <c r="A35" t="s">
        <v>1739</v>
      </c>
      <c r="B35" t="s">
        <v>408</v>
      </c>
      <c r="C35" t="s">
        <v>413</v>
      </c>
      <c r="D35" t="s">
        <v>245</v>
      </c>
      <c r="E35" t="s">
        <v>1741</v>
      </c>
      <c r="F35" t="s">
        <v>1807</v>
      </c>
      <c r="G35" s="27" t="s">
        <v>1015</v>
      </c>
      <c r="H35" s="27" t="s">
        <v>1743</v>
      </c>
      <c r="I35" s="22">
        <v>44774</v>
      </c>
      <c r="J35" t="s">
        <v>298</v>
      </c>
      <c r="K35" t="s">
        <v>1267</v>
      </c>
      <c r="L35" s="11">
        <v>404.83</v>
      </c>
      <c r="M35" s="11">
        <v>404.83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t="str">
        <f t="shared" si="0"/>
        <v>7879244774</v>
      </c>
    </row>
    <row r="36" spans="1:19" x14ac:dyDescent="0.2">
      <c r="A36" t="s">
        <v>1739</v>
      </c>
      <c r="B36" t="s">
        <v>408</v>
      </c>
      <c r="C36" t="s">
        <v>413</v>
      </c>
      <c r="D36" t="s">
        <v>245</v>
      </c>
      <c r="E36" t="s">
        <v>1741</v>
      </c>
      <c r="F36" t="s">
        <v>1808</v>
      </c>
      <c r="G36" s="27" t="s">
        <v>1015</v>
      </c>
      <c r="H36" s="27" t="s">
        <v>1743</v>
      </c>
      <c r="I36" s="22">
        <v>44835</v>
      </c>
      <c r="J36" t="s">
        <v>1809</v>
      </c>
      <c r="K36" t="s">
        <v>1058</v>
      </c>
      <c r="L36" s="11">
        <v>6.78</v>
      </c>
      <c r="M36" s="11">
        <v>6.78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t="str">
        <f t="shared" si="0"/>
        <v>7890744835</v>
      </c>
    </row>
    <row r="37" spans="1:19" x14ac:dyDescent="0.2">
      <c r="A37" t="s">
        <v>1739</v>
      </c>
      <c r="B37" t="s">
        <v>408</v>
      </c>
      <c r="C37" t="s">
        <v>413</v>
      </c>
      <c r="D37" t="s">
        <v>245</v>
      </c>
      <c r="E37" t="s">
        <v>1741</v>
      </c>
      <c r="F37" t="s">
        <v>1810</v>
      </c>
      <c r="G37" s="27" t="s">
        <v>1015</v>
      </c>
      <c r="H37" s="27" t="s">
        <v>1743</v>
      </c>
      <c r="I37" s="22">
        <v>44835</v>
      </c>
      <c r="J37" t="s">
        <v>311</v>
      </c>
      <c r="K37" t="s">
        <v>1171</v>
      </c>
      <c r="L37" s="11">
        <v>95423.56</v>
      </c>
      <c r="M37" s="11">
        <v>95423.56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t="str">
        <f t="shared" si="0"/>
        <v>7896544835</v>
      </c>
    </row>
    <row r="38" spans="1:19" x14ac:dyDescent="0.2">
      <c r="A38" t="s">
        <v>1739</v>
      </c>
      <c r="B38" t="s">
        <v>408</v>
      </c>
      <c r="C38" t="s">
        <v>413</v>
      </c>
      <c r="D38" t="s">
        <v>245</v>
      </c>
      <c r="E38" t="s">
        <v>1741</v>
      </c>
      <c r="F38" t="s">
        <v>1811</v>
      </c>
      <c r="G38" s="27" t="s">
        <v>1164</v>
      </c>
      <c r="H38" s="27" t="s">
        <v>1164</v>
      </c>
      <c r="I38" s="22">
        <v>44652</v>
      </c>
      <c r="J38" t="s">
        <v>274</v>
      </c>
      <c r="K38" t="s">
        <v>924</v>
      </c>
      <c r="L38" s="11">
        <v>-24767.97</v>
      </c>
      <c r="M38" s="11">
        <v>-24767.97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t="str">
        <f t="shared" si="0"/>
        <v>7818544652</v>
      </c>
    </row>
    <row r="39" spans="1:19" x14ac:dyDescent="0.2">
      <c r="A39" t="s">
        <v>1739</v>
      </c>
      <c r="B39" t="s">
        <v>408</v>
      </c>
      <c r="C39" t="s">
        <v>413</v>
      </c>
      <c r="D39" t="s">
        <v>245</v>
      </c>
      <c r="E39" t="s">
        <v>1741</v>
      </c>
      <c r="F39" t="s">
        <v>1812</v>
      </c>
      <c r="G39" s="27" t="s">
        <v>1164</v>
      </c>
      <c r="H39" s="27" t="s">
        <v>1750</v>
      </c>
      <c r="I39" s="22">
        <v>44743</v>
      </c>
      <c r="J39" t="s">
        <v>277</v>
      </c>
      <c r="K39" t="s">
        <v>458</v>
      </c>
      <c r="L39" s="11">
        <v>2.37</v>
      </c>
      <c r="M39" s="11">
        <v>2.37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t="str">
        <f t="shared" si="0"/>
        <v>7837044743</v>
      </c>
    </row>
    <row r="40" spans="1:19" x14ac:dyDescent="0.2">
      <c r="A40" t="s">
        <v>1739</v>
      </c>
      <c r="B40" t="s">
        <v>408</v>
      </c>
      <c r="C40" t="s">
        <v>413</v>
      </c>
      <c r="D40" t="s">
        <v>245</v>
      </c>
      <c r="E40" t="s">
        <v>1741</v>
      </c>
      <c r="F40" t="s">
        <v>1813</v>
      </c>
      <c r="G40" s="27" t="s">
        <v>1164</v>
      </c>
      <c r="H40" s="27" t="s">
        <v>1164</v>
      </c>
      <c r="I40" s="22">
        <v>44743</v>
      </c>
      <c r="J40" t="s">
        <v>1805</v>
      </c>
      <c r="K40" t="s">
        <v>1325</v>
      </c>
      <c r="L40" s="11">
        <v>-2.75</v>
      </c>
      <c r="M40" s="11">
        <v>-2.75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t="str">
        <f t="shared" si="0"/>
        <v>7856344743</v>
      </c>
    </row>
    <row r="41" spans="1:19" x14ac:dyDescent="0.2">
      <c r="A41" t="s">
        <v>1739</v>
      </c>
      <c r="B41" t="s">
        <v>408</v>
      </c>
      <c r="C41" t="s">
        <v>413</v>
      </c>
      <c r="D41" t="s">
        <v>245</v>
      </c>
      <c r="E41" t="s">
        <v>1741</v>
      </c>
      <c r="F41" t="s">
        <v>1814</v>
      </c>
      <c r="G41" s="27" t="s">
        <v>1164</v>
      </c>
      <c r="H41" s="27" t="s">
        <v>1164</v>
      </c>
      <c r="I41" s="22">
        <v>44743</v>
      </c>
      <c r="J41" t="s">
        <v>286</v>
      </c>
      <c r="K41" t="s">
        <v>491</v>
      </c>
      <c r="L41" s="11">
        <v>-52.2</v>
      </c>
      <c r="M41" s="11">
        <v>-52.2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t="str">
        <f t="shared" si="0"/>
        <v>7871744743</v>
      </c>
    </row>
    <row r="42" spans="1:19" x14ac:dyDescent="0.2">
      <c r="A42" t="s">
        <v>1739</v>
      </c>
      <c r="B42" t="s">
        <v>408</v>
      </c>
      <c r="C42" t="s">
        <v>413</v>
      </c>
      <c r="D42" t="s">
        <v>245</v>
      </c>
      <c r="E42" t="s">
        <v>1741</v>
      </c>
      <c r="F42" t="s">
        <v>1815</v>
      </c>
      <c r="G42" s="27" t="s">
        <v>1164</v>
      </c>
      <c r="H42" s="27" t="s">
        <v>1164</v>
      </c>
      <c r="I42" s="22">
        <v>44805</v>
      </c>
      <c r="J42" t="s">
        <v>293</v>
      </c>
      <c r="K42" t="s">
        <v>500</v>
      </c>
      <c r="L42" s="11">
        <v>-1813.26</v>
      </c>
      <c r="M42" s="11">
        <v>-1813.26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t="str">
        <f t="shared" si="0"/>
        <v>7878344805</v>
      </c>
    </row>
    <row r="43" spans="1:19" x14ac:dyDescent="0.2">
      <c r="A43" t="s">
        <v>1739</v>
      </c>
      <c r="B43" t="s">
        <v>408</v>
      </c>
      <c r="C43" t="s">
        <v>413</v>
      </c>
      <c r="D43" t="s">
        <v>245</v>
      </c>
      <c r="E43" t="s">
        <v>1741</v>
      </c>
      <c r="F43" t="s">
        <v>1816</v>
      </c>
      <c r="G43" s="27" t="s">
        <v>1164</v>
      </c>
      <c r="H43" s="27" t="s">
        <v>1164</v>
      </c>
      <c r="I43" s="22">
        <v>44774</v>
      </c>
      <c r="J43" t="s">
        <v>298</v>
      </c>
      <c r="K43" t="s">
        <v>1267</v>
      </c>
      <c r="L43" s="11">
        <v>-75.41</v>
      </c>
      <c r="M43" s="11">
        <v>-75.41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t="str">
        <f t="shared" si="0"/>
        <v>7879244774</v>
      </c>
    </row>
    <row r="44" spans="1:19" x14ac:dyDescent="0.2">
      <c r="A44" t="s">
        <v>1739</v>
      </c>
      <c r="B44" t="s">
        <v>408</v>
      </c>
      <c r="C44" t="s">
        <v>413</v>
      </c>
      <c r="D44" t="s">
        <v>245</v>
      </c>
      <c r="E44" t="s">
        <v>1741</v>
      </c>
      <c r="F44" t="s">
        <v>1817</v>
      </c>
      <c r="G44" s="27" t="s">
        <v>1164</v>
      </c>
      <c r="H44" s="27" t="s">
        <v>1750</v>
      </c>
      <c r="I44" s="22">
        <v>44866</v>
      </c>
      <c r="J44" t="s">
        <v>1809</v>
      </c>
      <c r="K44" t="s">
        <v>1058</v>
      </c>
      <c r="L44" s="11">
        <v>7.26</v>
      </c>
      <c r="M44" s="11">
        <v>7.26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t="str">
        <f t="shared" si="0"/>
        <v>7890744866</v>
      </c>
    </row>
    <row r="45" spans="1:19" x14ac:dyDescent="0.2">
      <c r="A45" t="s">
        <v>1739</v>
      </c>
      <c r="B45" t="s">
        <v>408</v>
      </c>
      <c r="C45" t="s">
        <v>413</v>
      </c>
      <c r="D45" t="s">
        <v>245</v>
      </c>
      <c r="E45" t="s">
        <v>1741</v>
      </c>
      <c r="F45" t="s">
        <v>1818</v>
      </c>
      <c r="G45" s="27" t="s">
        <v>1164</v>
      </c>
      <c r="H45" s="27" t="s">
        <v>1750</v>
      </c>
      <c r="I45" s="22">
        <v>44866</v>
      </c>
      <c r="J45" t="s">
        <v>311</v>
      </c>
      <c r="K45" t="s">
        <v>1171</v>
      </c>
      <c r="L45" s="11">
        <v>128299.58</v>
      </c>
      <c r="M45" s="11">
        <v>128299.58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t="str">
        <f t="shared" si="0"/>
        <v>7896544866</v>
      </c>
    </row>
    <row r="46" spans="1:19" x14ac:dyDescent="0.2">
      <c r="A46" t="s">
        <v>1739</v>
      </c>
      <c r="B46" t="s">
        <v>408</v>
      </c>
      <c r="C46" t="s">
        <v>413</v>
      </c>
      <c r="D46" t="s">
        <v>245</v>
      </c>
      <c r="E46" t="s">
        <v>1741</v>
      </c>
      <c r="F46" t="s">
        <v>1819</v>
      </c>
      <c r="G46" s="27" t="s">
        <v>1164</v>
      </c>
      <c r="H46" s="27" t="s">
        <v>1750</v>
      </c>
      <c r="I46" s="22">
        <v>44866</v>
      </c>
      <c r="J46" t="s">
        <v>1820</v>
      </c>
      <c r="K46" t="s">
        <v>550</v>
      </c>
      <c r="L46" s="11">
        <v>456233.77</v>
      </c>
      <c r="M46" s="11">
        <v>456233.77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t="str">
        <f t="shared" si="0"/>
        <v>7903944866</v>
      </c>
    </row>
    <row r="47" spans="1:19" x14ac:dyDescent="0.2">
      <c r="A47" t="s">
        <v>1739</v>
      </c>
      <c r="B47" t="s">
        <v>408</v>
      </c>
      <c r="C47" t="s">
        <v>413</v>
      </c>
      <c r="D47" t="s">
        <v>245</v>
      </c>
      <c r="E47" t="s">
        <v>1741</v>
      </c>
      <c r="F47" t="s">
        <v>1821</v>
      </c>
      <c r="G47" s="27" t="s">
        <v>1164</v>
      </c>
      <c r="H47" s="27" t="s">
        <v>1750</v>
      </c>
      <c r="I47" s="22">
        <v>44866</v>
      </c>
      <c r="J47" t="s">
        <v>1822</v>
      </c>
      <c r="K47" t="s">
        <v>1123</v>
      </c>
      <c r="L47" s="11">
        <v>729062.77</v>
      </c>
      <c r="M47" s="11">
        <v>729062.77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t="str">
        <f t="shared" si="0"/>
        <v>7908244866</v>
      </c>
    </row>
    <row r="48" spans="1:19" x14ac:dyDescent="0.2">
      <c r="A48" t="s">
        <v>1739</v>
      </c>
      <c r="B48" t="s">
        <v>408</v>
      </c>
      <c r="C48" t="s">
        <v>413</v>
      </c>
      <c r="D48" t="s">
        <v>245</v>
      </c>
      <c r="E48" t="s">
        <v>1741</v>
      </c>
      <c r="F48" t="s">
        <v>1823</v>
      </c>
      <c r="G48" s="27" t="s">
        <v>1164</v>
      </c>
      <c r="H48" s="27" t="s">
        <v>1750</v>
      </c>
      <c r="I48" s="22">
        <v>44866</v>
      </c>
      <c r="J48" t="s">
        <v>1824</v>
      </c>
      <c r="K48" t="s">
        <v>1825</v>
      </c>
      <c r="L48" s="11">
        <v>39351.160000000003</v>
      </c>
      <c r="M48" s="11">
        <v>39351.160000000003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t="str">
        <f t="shared" si="0"/>
        <v>7911344866</v>
      </c>
    </row>
    <row r="49" spans="1:19" x14ac:dyDescent="0.2">
      <c r="A49" t="s">
        <v>1739</v>
      </c>
      <c r="B49" t="s">
        <v>408</v>
      </c>
      <c r="C49" t="s">
        <v>413</v>
      </c>
      <c r="D49" t="s">
        <v>245</v>
      </c>
      <c r="E49" t="s">
        <v>1745</v>
      </c>
      <c r="F49" t="s">
        <v>1826</v>
      </c>
      <c r="G49" s="27" t="s">
        <v>1015</v>
      </c>
      <c r="H49" s="27" t="s">
        <v>1743</v>
      </c>
      <c r="I49" s="22">
        <v>44835</v>
      </c>
      <c r="J49" t="s">
        <v>1827</v>
      </c>
      <c r="K49" t="s">
        <v>1828</v>
      </c>
      <c r="L49" s="11">
        <v>162195.12</v>
      </c>
      <c r="M49" s="11">
        <v>162195.12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t="str">
        <f t="shared" si="0"/>
        <v>5220844835</v>
      </c>
    </row>
    <row r="50" spans="1:19" x14ac:dyDescent="0.2">
      <c r="A50" t="s">
        <v>1739</v>
      </c>
      <c r="B50" t="s">
        <v>408</v>
      </c>
      <c r="C50" t="s">
        <v>413</v>
      </c>
      <c r="D50" t="s">
        <v>245</v>
      </c>
      <c r="E50" t="s">
        <v>1745</v>
      </c>
      <c r="F50" t="s">
        <v>1829</v>
      </c>
      <c r="G50" s="27" t="s">
        <v>1015</v>
      </c>
      <c r="H50" s="27" t="s">
        <v>1743</v>
      </c>
      <c r="I50" s="22">
        <v>44835</v>
      </c>
      <c r="J50" t="s">
        <v>1830</v>
      </c>
      <c r="K50" t="s">
        <v>1831</v>
      </c>
      <c r="L50" s="11">
        <v>20790</v>
      </c>
      <c r="M50" s="11">
        <v>20790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t="str">
        <f t="shared" si="0"/>
        <v>5230444835</v>
      </c>
    </row>
    <row r="51" spans="1:19" x14ac:dyDescent="0.2">
      <c r="A51" t="s">
        <v>1739</v>
      </c>
      <c r="B51" t="s">
        <v>408</v>
      </c>
      <c r="C51" t="s">
        <v>413</v>
      </c>
      <c r="D51" t="s">
        <v>245</v>
      </c>
      <c r="E51" t="s">
        <v>1745</v>
      </c>
      <c r="F51" t="s">
        <v>1832</v>
      </c>
      <c r="G51" s="27" t="s">
        <v>1164</v>
      </c>
      <c r="H51" s="27" t="s">
        <v>1750</v>
      </c>
      <c r="I51" s="22">
        <v>44866</v>
      </c>
      <c r="J51" t="s">
        <v>1833</v>
      </c>
      <c r="K51" t="s">
        <v>1834</v>
      </c>
      <c r="L51" s="11">
        <v>565635.9</v>
      </c>
      <c r="M51" s="11">
        <v>565635.9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t="str">
        <f t="shared" si="0"/>
        <v>5220444866</v>
      </c>
    </row>
    <row r="52" spans="1:19" x14ac:dyDescent="0.2">
      <c r="A52" t="s">
        <v>1739</v>
      </c>
      <c r="B52" t="s">
        <v>408</v>
      </c>
      <c r="C52" t="s">
        <v>413</v>
      </c>
      <c r="D52" t="s">
        <v>245</v>
      </c>
      <c r="E52" t="s">
        <v>1745</v>
      </c>
      <c r="F52" t="s">
        <v>1835</v>
      </c>
      <c r="G52" s="27" t="s">
        <v>1164</v>
      </c>
      <c r="H52" s="27" t="s">
        <v>1750</v>
      </c>
      <c r="I52" s="22">
        <v>44866</v>
      </c>
      <c r="J52" t="s">
        <v>1836</v>
      </c>
      <c r="K52" t="s">
        <v>1837</v>
      </c>
      <c r="L52" s="11">
        <v>240021.15</v>
      </c>
      <c r="M52" s="11">
        <v>240021.15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t="str">
        <f t="shared" si="0"/>
        <v>5221044866</v>
      </c>
    </row>
    <row r="53" spans="1:19" x14ac:dyDescent="0.2">
      <c r="A53" t="s">
        <v>1739</v>
      </c>
      <c r="B53" t="s">
        <v>408</v>
      </c>
      <c r="C53" t="s">
        <v>413</v>
      </c>
      <c r="D53" t="s">
        <v>245</v>
      </c>
      <c r="E53" t="s">
        <v>1745</v>
      </c>
      <c r="F53" t="s">
        <v>1838</v>
      </c>
      <c r="G53" s="27" t="s">
        <v>1164</v>
      </c>
      <c r="H53" s="27" t="s">
        <v>1750</v>
      </c>
      <c r="I53" s="22">
        <v>44866</v>
      </c>
      <c r="J53" t="s">
        <v>1839</v>
      </c>
      <c r="K53" t="s">
        <v>1840</v>
      </c>
      <c r="L53" s="11">
        <v>50000</v>
      </c>
      <c r="M53" s="11">
        <v>50000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t="str">
        <f t="shared" si="0"/>
        <v>5221144866</v>
      </c>
    </row>
    <row r="54" spans="1:19" x14ac:dyDescent="0.2">
      <c r="A54" t="s">
        <v>1739</v>
      </c>
      <c r="B54" t="s">
        <v>408</v>
      </c>
      <c r="C54" t="s">
        <v>413</v>
      </c>
      <c r="D54" t="s">
        <v>1841</v>
      </c>
      <c r="E54" t="s">
        <v>1741</v>
      </c>
      <c r="F54" t="s">
        <v>1842</v>
      </c>
      <c r="G54" s="27" t="s">
        <v>1015</v>
      </c>
      <c r="H54" s="27" t="s">
        <v>1743</v>
      </c>
      <c r="I54" s="22">
        <v>44805</v>
      </c>
      <c r="J54" t="s">
        <v>315</v>
      </c>
      <c r="K54" t="s">
        <v>523</v>
      </c>
      <c r="L54" s="11">
        <v>66877.070000000007</v>
      </c>
      <c r="M54" s="11">
        <v>66877.070000000007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t="str">
        <f t="shared" si="0"/>
        <v>7897444805</v>
      </c>
    </row>
    <row r="55" spans="1:19" x14ac:dyDescent="0.2">
      <c r="A55" t="s">
        <v>1739</v>
      </c>
      <c r="B55" t="s">
        <v>408</v>
      </c>
      <c r="C55" t="s">
        <v>413</v>
      </c>
      <c r="D55" t="s">
        <v>1841</v>
      </c>
      <c r="E55" t="s">
        <v>1741</v>
      </c>
      <c r="F55" t="s">
        <v>1843</v>
      </c>
      <c r="G55" s="27" t="s">
        <v>1164</v>
      </c>
      <c r="H55" s="27" t="s">
        <v>1750</v>
      </c>
      <c r="I55" s="22">
        <v>44805</v>
      </c>
      <c r="J55" t="s">
        <v>315</v>
      </c>
      <c r="K55" t="s">
        <v>523</v>
      </c>
      <c r="L55" s="11">
        <v>33122.93</v>
      </c>
      <c r="M55" s="11">
        <v>33122.93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t="str">
        <f t="shared" si="0"/>
        <v>7897444805</v>
      </c>
    </row>
    <row r="56" spans="1:19" x14ac:dyDescent="0.2">
      <c r="A56" t="s">
        <v>1739</v>
      </c>
      <c r="B56" t="s">
        <v>408</v>
      </c>
      <c r="C56" t="s">
        <v>413</v>
      </c>
      <c r="D56" t="s">
        <v>1841</v>
      </c>
      <c r="E56" t="s">
        <v>1741</v>
      </c>
      <c r="F56" t="s">
        <v>1844</v>
      </c>
      <c r="G56" s="27" t="s">
        <v>1164</v>
      </c>
      <c r="H56" s="27" t="s">
        <v>1750</v>
      </c>
      <c r="I56" s="22">
        <v>44866</v>
      </c>
      <c r="J56" t="s">
        <v>1845</v>
      </c>
      <c r="K56" t="s">
        <v>1846</v>
      </c>
      <c r="L56" s="11">
        <v>63354.080000000002</v>
      </c>
      <c r="M56" s="11">
        <v>63354.080000000002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t="str">
        <f t="shared" si="0"/>
        <v>7913944866</v>
      </c>
    </row>
    <row r="57" spans="1:19" x14ac:dyDescent="0.2">
      <c r="A57" t="s">
        <v>1739</v>
      </c>
      <c r="B57" t="s">
        <v>408</v>
      </c>
      <c r="C57" t="s">
        <v>413</v>
      </c>
      <c r="D57" t="s">
        <v>1847</v>
      </c>
      <c r="E57" t="s">
        <v>1741</v>
      </c>
      <c r="F57" t="s">
        <v>1848</v>
      </c>
      <c r="G57" s="27" t="s">
        <v>1015</v>
      </c>
      <c r="H57" s="27" t="s">
        <v>1743</v>
      </c>
      <c r="I57" s="22">
        <v>44835</v>
      </c>
      <c r="J57" t="s">
        <v>314</v>
      </c>
      <c r="K57" t="s">
        <v>515</v>
      </c>
      <c r="L57" s="11">
        <v>116998.24</v>
      </c>
      <c r="M57" s="11">
        <v>116998.24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t="str">
        <f t="shared" si="0"/>
        <v>7881144835</v>
      </c>
    </row>
    <row r="58" spans="1:19" x14ac:dyDescent="0.2">
      <c r="A58" t="s">
        <v>1739</v>
      </c>
      <c r="B58" t="s">
        <v>408</v>
      </c>
      <c r="C58" t="s">
        <v>413</v>
      </c>
      <c r="D58" t="s">
        <v>1847</v>
      </c>
      <c r="E58" t="s">
        <v>1741</v>
      </c>
      <c r="F58" t="s">
        <v>1849</v>
      </c>
      <c r="G58" s="27" t="s">
        <v>1164</v>
      </c>
      <c r="H58" s="27" t="s">
        <v>1750</v>
      </c>
      <c r="I58" s="22">
        <v>44805</v>
      </c>
      <c r="J58" t="s">
        <v>314</v>
      </c>
      <c r="K58" t="s">
        <v>515</v>
      </c>
      <c r="L58" s="11">
        <v>95627.27</v>
      </c>
      <c r="M58" s="11">
        <v>95627.27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t="str">
        <f t="shared" si="0"/>
        <v>7881144805</v>
      </c>
    </row>
    <row r="59" spans="1:19" x14ac:dyDescent="0.2">
      <c r="A59" t="s">
        <v>1739</v>
      </c>
      <c r="B59" t="s">
        <v>408</v>
      </c>
      <c r="C59" t="s">
        <v>413</v>
      </c>
      <c r="D59" t="s">
        <v>1847</v>
      </c>
      <c r="E59" t="s">
        <v>1741</v>
      </c>
      <c r="F59" t="s">
        <v>1850</v>
      </c>
      <c r="G59" s="27" t="s">
        <v>1164</v>
      </c>
      <c r="H59" s="27" t="s">
        <v>1750</v>
      </c>
      <c r="I59" s="22">
        <v>44866</v>
      </c>
      <c r="J59" t="s">
        <v>1851</v>
      </c>
      <c r="K59" t="s">
        <v>1852</v>
      </c>
      <c r="L59" s="11">
        <v>109112.54</v>
      </c>
      <c r="M59" s="11">
        <v>109112.54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t="str">
        <f t="shared" si="0"/>
        <v>7909644866</v>
      </c>
    </row>
    <row r="60" spans="1:19" x14ac:dyDescent="0.2">
      <c r="A60" t="s">
        <v>1853</v>
      </c>
      <c r="C60" t="s">
        <v>413</v>
      </c>
      <c r="F60" t="s">
        <v>1854</v>
      </c>
      <c r="G60" s="27">
        <v>44868</v>
      </c>
      <c r="H60" s="27">
        <v>44868</v>
      </c>
      <c r="J60" t="s">
        <v>1855</v>
      </c>
      <c r="L60" s="11">
        <v>-0.01</v>
      </c>
      <c r="M60" s="11">
        <v>0</v>
      </c>
      <c r="N60" s="11">
        <v>-0.01</v>
      </c>
      <c r="O60" s="11">
        <v>0</v>
      </c>
      <c r="P60" s="11">
        <v>0</v>
      </c>
      <c r="Q60" s="11">
        <v>0</v>
      </c>
      <c r="R60" s="11">
        <v>0</v>
      </c>
      <c r="S60" t="str">
        <f t="shared" si="0"/>
        <v/>
      </c>
    </row>
    <row r="61" spans="1:19" x14ac:dyDescent="0.2">
      <c r="A61" t="s">
        <v>1853</v>
      </c>
      <c r="C61" t="s">
        <v>413</v>
      </c>
      <c r="F61" t="s">
        <v>1856</v>
      </c>
      <c r="G61" s="27">
        <v>44874</v>
      </c>
      <c r="H61" s="27">
        <v>44874</v>
      </c>
      <c r="J61" t="s">
        <v>1857</v>
      </c>
      <c r="L61" s="11">
        <v>0.01</v>
      </c>
      <c r="M61" s="11">
        <v>0</v>
      </c>
      <c r="N61" s="11">
        <v>0.01</v>
      </c>
      <c r="O61" s="11">
        <v>0</v>
      </c>
      <c r="P61" s="11">
        <v>0</v>
      </c>
      <c r="Q61" s="11">
        <v>0</v>
      </c>
      <c r="R61" s="11">
        <v>0</v>
      </c>
      <c r="S61" t="str">
        <f t="shared" si="0"/>
        <v/>
      </c>
    </row>
    <row r="62" spans="1:19" x14ac:dyDescent="0.2">
      <c r="A62" t="s">
        <v>1853</v>
      </c>
      <c r="C62" t="s">
        <v>413</v>
      </c>
      <c r="F62" t="s">
        <v>1858</v>
      </c>
      <c r="G62" s="27">
        <v>44854</v>
      </c>
      <c r="H62" s="27">
        <v>44914</v>
      </c>
      <c r="J62" t="s">
        <v>1859</v>
      </c>
      <c r="L62" s="11">
        <v>354514.92</v>
      </c>
      <c r="M62" s="11">
        <v>354514.92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t="str">
        <f t="shared" si="0"/>
        <v/>
      </c>
    </row>
    <row r="63" spans="1:19" x14ac:dyDescent="0.2">
      <c r="A63" t="s">
        <v>1853</v>
      </c>
      <c r="C63" t="s">
        <v>413</v>
      </c>
      <c r="F63" t="s">
        <v>1860</v>
      </c>
      <c r="G63" s="27">
        <v>44886</v>
      </c>
      <c r="H63" s="27">
        <v>44946</v>
      </c>
      <c r="J63" t="s">
        <v>1859</v>
      </c>
      <c r="L63" s="11">
        <v>354514.92</v>
      </c>
      <c r="M63" s="11">
        <v>354514.92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t="str">
        <f t="shared" si="0"/>
        <v/>
      </c>
    </row>
    <row r="64" spans="1:19" x14ac:dyDescent="0.2">
      <c r="A64" t="s">
        <v>1853</v>
      </c>
      <c r="C64" t="s">
        <v>413</v>
      </c>
      <c r="F64" t="s">
        <v>1861</v>
      </c>
      <c r="G64" s="27">
        <v>44839</v>
      </c>
      <c r="H64" s="27">
        <v>44839</v>
      </c>
      <c r="J64" t="s">
        <v>1862</v>
      </c>
      <c r="L64" s="11">
        <v>244.96</v>
      </c>
      <c r="M64" s="11">
        <v>0</v>
      </c>
      <c r="N64" s="11">
        <v>0</v>
      </c>
      <c r="O64" s="11">
        <v>244.96</v>
      </c>
      <c r="P64" s="11">
        <v>0</v>
      </c>
      <c r="Q64" s="11">
        <v>0</v>
      </c>
      <c r="R64" s="11">
        <v>0</v>
      </c>
      <c r="S64" t="str">
        <f t="shared" si="0"/>
        <v/>
      </c>
    </row>
    <row r="65" spans="11:18" ht="15.75" thickBot="1" x14ac:dyDescent="0.3">
      <c r="K65" s="26" t="s">
        <v>1863</v>
      </c>
      <c r="L65" s="28">
        <f>SUM(L2:L64)</f>
        <v>7557734.8500000006</v>
      </c>
      <c r="M65" s="28">
        <f t="shared" ref="M65:R65" si="1">SUM(M2:M64)</f>
        <v>7717546.0199999996</v>
      </c>
      <c r="N65" s="28">
        <f t="shared" si="1"/>
        <v>-160056.13</v>
      </c>
      <c r="O65" s="28">
        <f t="shared" si="1"/>
        <v>244.96</v>
      </c>
      <c r="P65" s="28">
        <f t="shared" si="1"/>
        <v>0</v>
      </c>
      <c r="Q65" s="28">
        <f t="shared" si="1"/>
        <v>0</v>
      </c>
      <c r="R65" s="28">
        <f t="shared" si="1"/>
        <v>0</v>
      </c>
    </row>
    <row r="66" spans="11:18" ht="12.75" thickTop="1" x14ac:dyDescent="0.2"/>
  </sheetData>
  <conditionalFormatting sqref="S1:S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36"/>
  <sheetViews>
    <sheetView topLeftCell="G1" zoomScale="85" zoomScaleNormal="85" workbookViewId="0">
      <pane ySplit="2" topLeftCell="A3" activePane="bottomLeft" state="frozen"/>
      <selection pane="bottomLeft" activeCell="S3" sqref="S3"/>
    </sheetView>
  </sheetViews>
  <sheetFormatPr defaultRowHeight="12" x14ac:dyDescent="0.2"/>
  <cols>
    <col min="1" max="1" width="22.6640625" style="3" customWidth="1"/>
    <col min="2" max="2" width="13.5" style="1" bestFit="1" customWidth="1"/>
    <col min="3" max="3" width="32.33203125" style="1" customWidth="1"/>
    <col min="4" max="4" width="9.1640625" style="1" bestFit="1" customWidth="1"/>
    <col min="5" max="5" width="7" style="1" bestFit="1" customWidth="1"/>
    <col min="6" max="6" width="8.5" style="19" bestFit="1" customWidth="1"/>
    <col min="7" max="7" width="6.5" style="1" bestFit="1" customWidth="1"/>
    <col min="8" max="8" width="34.33203125" style="1" customWidth="1"/>
    <col min="9" max="9" width="9.83203125" style="1" bestFit="1" customWidth="1"/>
    <col min="10" max="10" width="35" style="1" bestFit="1" customWidth="1"/>
    <col min="11" max="11" width="11.5" style="1" bestFit="1" customWidth="1"/>
    <col min="12" max="12" width="30.6640625" style="1" bestFit="1" customWidth="1"/>
    <col min="13" max="13" width="15.1640625" style="2" customWidth="1"/>
    <col min="14" max="14" width="14.1640625" style="2" customWidth="1"/>
    <col min="15" max="15" width="17" style="2" customWidth="1"/>
    <col min="16" max="16" width="16" style="2" customWidth="1"/>
    <col min="17" max="17" width="14.6640625" style="2" customWidth="1"/>
    <col min="18" max="18" width="17.5" style="2" bestFit="1" customWidth="1"/>
    <col min="19" max="19" width="24.83203125" style="1" bestFit="1" customWidth="1"/>
    <col min="20" max="20" width="32" style="1" bestFit="1" customWidth="1"/>
    <col min="21" max="21" width="27.83203125" style="32" customWidth="1"/>
    <col min="22" max="16384" width="9.33203125" style="1"/>
  </cols>
  <sheetData>
    <row r="1" spans="1:22" s="5" customFormat="1" x14ac:dyDescent="0.2">
      <c r="A1" s="4" t="s">
        <v>345</v>
      </c>
      <c r="B1" s="5" t="s">
        <v>0</v>
      </c>
      <c r="C1" s="5" t="s">
        <v>1</v>
      </c>
      <c r="D1" s="5" t="s">
        <v>2</v>
      </c>
      <c r="E1" s="5" t="s">
        <v>3</v>
      </c>
      <c r="F1" s="18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351</v>
      </c>
      <c r="S1" s="5" t="s">
        <v>355</v>
      </c>
      <c r="T1" s="5" t="s">
        <v>1920</v>
      </c>
      <c r="U1" s="31" t="s">
        <v>1921</v>
      </c>
      <c r="V1" s="5" t="s">
        <v>1731</v>
      </c>
    </row>
    <row r="3" spans="1:22" x14ac:dyDescent="0.2">
      <c r="A3" s="3" t="s">
        <v>346</v>
      </c>
      <c r="B3" s="1" t="s">
        <v>16</v>
      </c>
      <c r="C3" s="1" t="s">
        <v>17</v>
      </c>
      <c r="D3" s="1" t="s">
        <v>18</v>
      </c>
      <c r="E3" s="1" t="s">
        <v>19</v>
      </c>
      <c r="F3" s="19">
        <v>44805</v>
      </c>
      <c r="G3" s="1" t="s">
        <v>59</v>
      </c>
      <c r="H3" s="1" t="s">
        <v>60</v>
      </c>
      <c r="I3" s="1">
        <v>78523</v>
      </c>
      <c r="J3" s="1" t="s">
        <v>61</v>
      </c>
      <c r="K3" s="1" t="s">
        <v>62</v>
      </c>
      <c r="L3" s="1" t="s">
        <v>63</v>
      </c>
      <c r="M3" s="2">
        <v>274.73</v>
      </c>
      <c r="N3" s="2">
        <v>233.52</v>
      </c>
      <c r="O3" s="2">
        <v>0</v>
      </c>
      <c r="P3" s="2">
        <v>0</v>
      </c>
      <c r="Q3" s="2">
        <v>274.73</v>
      </c>
      <c r="R3" s="2">
        <v>233.52</v>
      </c>
      <c r="S3" s="1" t="str">
        <f>_xlfn.CONCAT(I3,F3,K3)</f>
        <v>7852344805AMPERDGT</v>
      </c>
      <c r="T3" s="1" t="str">
        <f>TRIM(L3)</f>
        <v>AMPERSAND</v>
      </c>
      <c r="U3" s="32" t="str">
        <f>VLOOKUP(F3,vlookups!A:B,2,FALSE)</f>
        <v>September</v>
      </c>
      <c r="V3" s="1">
        <f>I3</f>
        <v>78523</v>
      </c>
    </row>
    <row r="4" spans="1:22" x14ac:dyDescent="0.2">
      <c r="A4" s="3" t="s">
        <v>346</v>
      </c>
      <c r="B4" s="1" t="s">
        <v>16</v>
      </c>
      <c r="C4" s="1" t="s">
        <v>17</v>
      </c>
      <c r="D4" s="1" t="s">
        <v>18</v>
      </c>
      <c r="E4" s="1" t="s">
        <v>19</v>
      </c>
      <c r="F4" s="19">
        <v>44805</v>
      </c>
      <c r="G4" s="1" t="s">
        <v>59</v>
      </c>
      <c r="H4" s="1" t="s">
        <v>60</v>
      </c>
      <c r="I4" s="1">
        <v>78523</v>
      </c>
      <c r="J4" s="1" t="s">
        <v>61</v>
      </c>
      <c r="K4" s="1" t="s">
        <v>64</v>
      </c>
      <c r="L4" s="1" t="s">
        <v>65</v>
      </c>
      <c r="M4" s="2">
        <v>267.67</v>
      </c>
      <c r="N4" s="2">
        <v>227.52</v>
      </c>
      <c r="O4" s="2">
        <v>0</v>
      </c>
      <c r="P4" s="2">
        <v>0</v>
      </c>
      <c r="Q4" s="2">
        <v>267.67</v>
      </c>
      <c r="R4" s="2">
        <v>227.52</v>
      </c>
      <c r="S4" s="1" t="str">
        <f t="shared" ref="S4:S67" si="0">_xlfn.CONCAT(I4,F4,K4)</f>
        <v>7852344805GOOGLYTR</v>
      </c>
      <c r="T4" s="1" t="str">
        <f t="shared" ref="T4:T67" si="1">TRIM(L4)</f>
        <v>GOOGLE LLC</v>
      </c>
      <c r="U4" s="32" t="str">
        <f>VLOOKUP(F4,vlookups!A:B,2,FALSE)</f>
        <v>September</v>
      </c>
      <c r="V4" s="1">
        <f t="shared" ref="V4:V67" si="2">I4</f>
        <v>78523</v>
      </c>
    </row>
    <row r="5" spans="1:22" x14ac:dyDescent="0.2">
      <c r="A5" s="3" t="s">
        <v>346</v>
      </c>
      <c r="B5" s="1" t="s">
        <v>16</v>
      </c>
      <c r="C5" s="1" t="s">
        <v>17</v>
      </c>
      <c r="D5" s="1" t="s">
        <v>18</v>
      </c>
      <c r="E5" s="1" t="s">
        <v>19</v>
      </c>
      <c r="F5" s="19">
        <v>44805</v>
      </c>
      <c r="G5" s="1" t="s">
        <v>59</v>
      </c>
      <c r="H5" s="1" t="s">
        <v>60</v>
      </c>
      <c r="I5" s="1">
        <v>78523</v>
      </c>
      <c r="J5" s="1" t="s">
        <v>61</v>
      </c>
      <c r="K5" s="1" t="s">
        <v>66</v>
      </c>
      <c r="L5" s="1" t="s">
        <v>67</v>
      </c>
      <c r="M5" s="2">
        <v>1107.42</v>
      </c>
      <c r="N5" s="2">
        <v>941.31</v>
      </c>
      <c r="O5" s="2">
        <v>0</v>
      </c>
      <c r="P5" s="2">
        <v>0</v>
      </c>
      <c r="Q5" s="2">
        <v>1107.42</v>
      </c>
      <c r="R5" s="2">
        <v>941.31</v>
      </c>
      <c r="S5" s="1" t="str">
        <f t="shared" si="0"/>
        <v xml:space="preserve">7852344805HULU    </v>
      </c>
      <c r="T5" s="1" t="str">
        <f t="shared" si="1"/>
        <v>HULU LLC</v>
      </c>
      <c r="U5" s="32" t="str">
        <f>VLOOKUP(F5,vlookups!A:B,2,FALSE)</f>
        <v>September</v>
      </c>
      <c r="V5" s="1">
        <f t="shared" si="2"/>
        <v>78523</v>
      </c>
    </row>
    <row r="6" spans="1:22" x14ac:dyDescent="0.2">
      <c r="A6" s="3" t="s">
        <v>346</v>
      </c>
      <c r="B6" s="1" t="s">
        <v>16</v>
      </c>
      <c r="C6" s="1" t="s">
        <v>17</v>
      </c>
      <c r="D6" s="1" t="s">
        <v>18</v>
      </c>
      <c r="E6" s="1" t="s">
        <v>19</v>
      </c>
      <c r="F6" s="19">
        <v>44805</v>
      </c>
      <c r="G6" s="1" t="s">
        <v>59</v>
      </c>
      <c r="H6" s="1" t="s">
        <v>60</v>
      </c>
      <c r="I6" s="1">
        <v>78523</v>
      </c>
      <c r="J6" s="1" t="s">
        <v>61</v>
      </c>
      <c r="K6" s="1" t="s">
        <v>68</v>
      </c>
      <c r="L6" s="1" t="s">
        <v>69</v>
      </c>
      <c r="M6" s="2">
        <v>383.09</v>
      </c>
      <c r="N6" s="2">
        <v>325.63</v>
      </c>
      <c r="O6" s="2">
        <v>0</v>
      </c>
      <c r="P6" s="2">
        <v>0</v>
      </c>
      <c r="Q6" s="2">
        <v>383.09</v>
      </c>
      <c r="R6" s="2">
        <v>325.63</v>
      </c>
      <c r="S6" s="1" t="str">
        <f t="shared" si="0"/>
        <v>7852344805KATZDIGI</v>
      </c>
      <c r="T6" s="1" t="str">
        <f t="shared" si="1"/>
        <v>KATZ DIGITAL GROUP</v>
      </c>
      <c r="U6" s="32" t="str">
        <f>VLOOKUP(F6,vlookups!A:B,2,FALSE)</f>
        <v>September</v>
      </c>
      <c r="V6" s="1">
        <f t="shared" si="2"/>
        <v>78523</v>
      </c>
    </row>
    <row r="7" spans="1:22" x14ac:dyDescent="0.2">
      <c r="A7" s="3" t="s">
        <v>346</v>
      </c>
      <c r="B7" s="1" t="s">
        <v>16</v>
      </c>
      <c r="C7" s="1" t="s">
        <v>17</v>
      </c>
      <c r="D7" s="1" t="s">
        <v>18</v>
      </c>
      <c r="E7" s="1" t="s">
        <v>19</v>
      </c>
      <c r="F7" s="19">
        <v>44805</v>
      </c>
      <c r="G7" s="1" t="s">
        <v>59</v>
      </c>
      <c r="H7" s="1" t="s">
        <v>60</v>
      </c>
      <c r="I7" s="1">
        <v>78523</v>
      </c>
      <c r="J7" s="1" t="s">
        <v>61</v>
      </c>
      <c r="K7" s="1" t="s">
        <v>70</v>
      </c>
      <c r="L7" s="1" t="s">
        <v>71</v>
      </c>
      <c r="M7" s="2">
        <v>260.68</v>
      </c>
      <c r="N7" s="2">
        <v>221.58</v>
      </c>
      <c r="O7" s="2">
        <v>0</v>
      </c>
      <c r="P7" s="2">
        <v>0</v>
      </c>
      <c r="Q7" s="2">
        <v>260.68</v>
      </c>
      <c r="R7" s="2">
        <v>221.58</v>
      </c>
      <c r="S7" s="1" t="str">
        <f t="shared" si="0"/>
        <v>7852344805NBCUNIVE</v>
      </c>
      <c r="T7" s="1" t="str">
        <f t="shared" si="1"/>
        <v>NBC UNIVERSAL INC</v>
      </c>
      <c r="U7" s="32" t="str">
        <f>VLOOKUP(F7,vlookups!A:B,2,FALSE)</f>
        <v>September</v>
      </c>
      <c r="V7" s="1">
        <f t="shared" si="2"/>
        <v>78523</v>
      </c>
    </row>
    <row r="8" spans="1:22" x14ac:dyDescent="0.2">
      <c r="A8" s="3" t="s">
        <v>346</v>
      </c>
      <c r="B8" s="1" t="s">
        <v>16</v>
      </c>
      <c r="C8" s="1" t="s">
        <v>17</v>
      </c>
      <c r="D8" s="1" t="s">
        <v>18</v>
      </c>
      <c r="E8" s="1" t="s">
        <v>19</v>
      </c>
      <c r="F8" s="19">
        <v>44805</v>
      </c>
      <c r="G8" s="1" t="s">
        <v>59</v>
      </c>
      <c r="H8" s="1" t="s">
        <v>60</v>
      </c>
      <c r="I8" s="1">
        <v>78523</v>
      </c>
      <c r="J8" s="1" t="s">
        <v>61</v>
      </c>
      <c r="K8" s="1" t="s">
        <v>72</v>
      </c>
      <c r="L8" s="1" t="s">
        <v>73</v>
      </c>
      <c r="M8" s="2">
        <v>1217.29</v>
      </c>
      <c r="N8" s="2">
        <v>1034.7</v>
      </c>
      <c r="O8" s="2">
        <v>0</v>
      </c>
      <c r="P8" s="2">
        <v>0</v>
      </c>
      <c r="Q8" s="2">
        <v>1217.29</v>
      </c>
      <c r="R8" s="2">
        <v>1034.7</v>
      </c>
      <c r="S8" s="1" t="str">
        <f t="shared" si="0"/>
        <v>7852344805SPOTXDGT</v>
      </c>
      <c r="T8" s="1" t="str">
        <f t="shared" si="1"/>
        <v>SPOTX</v>
      </c>
      <c r="U8" s="32" t="str">
        <f>VLOOKUP(F8,vlookups!A:B,2,FALSE)</f>
        <v>September</v>
      </c>
      <c r="V8" s="1">
        <f t="shared" si="2"/>
        <v>78523</v>
      </c>
    </row>
    <row r="9" spans="1:22" x14ac:dyDescent="0.2">
      <c r="A9" s="3" t="s">
        <v>346</v>
      </c>
      <c r="B9" s="1" t="s">
        <v>16</v>
      </c>
      <c r="C9" s="1" t="s">
        <v>17</v>
      </c>
      <c r="D9" s="1" t="s">
        <v>18</v>
      </c>
      <c r="E9" s="1" t="s">
        <v>19</v>
      </c>
      <c r="F9" s="19">
        <v>44805</v>
      </c>
      <c r="G9" s="1" t="s">
        <v>74</v>
      </c>
      <c r="H9" s="1" t="s">
        <v>75</v>
      </c>
      <c r="I9" s="1">
        <v>78522</v>
      </c>
      <c r="J9" s="1" t="s">
        <v>61</v>
      </c>
      <c r="K9" s="1" t="s">
        <v>62</v>
      </c>
      <c r="L9" s="1" t="s">
        <v>63</v>
      </c>
      <c r="M9" s="2">
        <v>214.64</v>
      </c>
      <c r="N9" s="2">
        <v>182.44</v>
      </c>
      <c r="O9" s="2">
        <v>0</v>
      </c>
      <c r="P9" s="2">
        <v>0</v>
      </c>
      <c r="Q9" s="2">
        <v>214.64</v>
      </c>
      <c r="R9" s="2">
        <v>182.44</v>
      </c>
      <c r="S9" s="1" t="str">
        <f t="shared" si="0"/>
        <v>7852244805AMPERDGT</v>
      </c>
      <c r="T9" s="1" t="str">
        <f t="shared" si="1"/>
        <v>AMPERSAND</v>
      </c>
      <c r="U9" s="32" t="str">
        <f>VLOOKUP(F9,vlookups!A:B,2,FALSE)</f>
        <v>September</v>
      </c>
      <c r="V9" s="1">
        <f t="shared" si="2"/>
        <v>78522</v>
      </c>
    </row>
    <row r="10" spans="1:22" x14ac:dyDescent="0.2">
      <c r="A10" s="3" t="s">
        <v>346</v>
      </c>
      <c r="B10" s="1" t="s">
        <v>16</v>
      </c>
      <c r="C10" s="1" t="s">
        <v>17</v>
      </c>
      <c r="D10" s="1" t="s">
        <v>18</v>
      </c>
      <c r="E10" s="1" t="s">
        <v>19</v>
      </c>
      <c r="F10" s="19">
        <v>44805</v>
      </c>
      <c r="G10" s="1" t="s">
        <v>74</v>
      </c>
      <c r="H10" s="1" t="s">
        <v>75</v>
      </c>
      <c r="I10" s="1">
        <v>78522</v>
      </c>
      <c r="J10" s="1" t="s">
        <v>61</v>
      </c>
      <c r="K10" s="1" t="s">
        <v>64</v>
      </c>
      <c r="L10" s="1" t="s">
        <v>65</v>
      </c>
      <c r="M10" s="2">
        <v>210.09</v>
      </c>
      <c r="N10" s="2">
        <v>178.58</v>
      </c>
      <c r="O10" s="2">
        <v>0</v>
      </c>
      <c r="P10" s="2">
        <v>0</v>
      </c>
      <c r="Q10" s="2">
        <v>210.09</v>
      </c>
      <c r="R10" s="2">
        <v>178.58</v>
      </c>
      <c r="S10" s="1" t="str">
        <f t="shared" si="0"/>
        <v>7852244805GOOGLYTR</v>
      </c>
      <c r="T10" s="1" t="str">
        <f t="shared" si="1"/>
        <v>GOOGLE LLC</v>
      </c>
      <c r="U10" s="32" t="str">
        <f>VLOOKUP(F10,vlookups!A:B,2,FALSE)</f>
        <v>September</v>
      </c>
      <c r="V10" s="1">
        <f t="shared" si="2"/>
        <v>78522</v>
      </c>
    </row>
    <row r="11" spans="1:22" x14ac:dyDescent="0.2">
      <c r="A11" s="3" t="s">
        <v>346</v>
      </c>
      <c r="B11" s="1" t="s">
        <v>16</v>
      </c>
      <c r="C11" s="1" t="s">
        <v>17</v>
      </c>
      <c r="D11" s="1" t="s">
        <v>18</v>
      </c>
      <c r="E11" s="1" t="s">
        <v>19</v>
      </c>
      <c r="F11" s="19">
        <v>44805</v>
      </c>
      <c r="G11" s="1" t="s">
        <v>74</v>
      </c>
      <c r="H11" s="1" t="s">
        <v>75</v>
      </c>
      <c r="I11" s="1">
        <v>78522</v>
      </c>
      <c r="J11" s="1" t="s">
        <v>61</v>
      </c>
      <c r="K11" s="1" t="s">
        <v>66</v>
      </c>
      <c r="L11" s="1" t="s">
        <v>67</v>
      </c>
      <c r="M11" s="2">
        <v>900.04</v>
      </c>
      <c r="N11" s="2">
        <v>765.03</v>
      </c>
      <c r="O11" s="2">
        <v>0</v>
      </c>
      <c r="P11" s="2">
        <v>0</v>
      </c>
      <c r="Q11" s="2">
        <v>900.04</v>
      </c>
      <c r="R11" s="2">
        <v>765.03</v>
      </c>
      <c r="S11" s="1" t="str">
        <f t="shared" si="0"/>
        <v xml:space="preserve">7852244805HULU    </v>
      </c>
      <c r="T11" s="1" t="str">
        <f t="shared" si="1"/>
        <v>HULU LLC</v>
      </c>
      <c r="U11" s="32" t="str">
        <f>VLOOKUP(F11,vlookups!A:B,2,FALSE)</f>
        <v>September</v>
      </c>
      <c r="V11" s="1">
        <f t="shared" si="2"/>
        <v>78522</v>
      </c>
    </row>
    <row r="12" spans="1:22" x14ac:dyDescent="0.2">
      <c r="A12" s="3" t="s">
        <v>346</v>
      </c>
      <c r="B12" s="1" t="s">
        <v>16</v>
      </c>
      <c r="C12" s="1" t="s">
        <v>17</v>
      </c>
      <c r="D12" s="1" t="s">
        <v>18</v>
      </c>
      <c r="E12" s="1" t="s">
        <v>19</v>
      </c>
      <c r="F12" s="19">
        <v>44805</v>
      </c>
      <c r="G12" s="1" t="s">
        <v>74</v>
      </c>
      <c r="H12" s="1" t="s">
        <v>75</v>
      </c>
      <c r="I12" s="1">
        <v>78522</v>
      </c>
      <c r="J12" s="1" t="s">
        <v>61</v>
      </c>
      <c r="K12" s="1" t="s">
        <v>68</v>
      </c>
      <c r="L12" s="1" t="s">
        <v>69</v>
      </c>
      <c r="M12" s="2">
        <v>299.22000000000003</v>
      </c>
      <c r="N12" s="2">
        <v>254.34</v>
      </c>
      <c r="O12" s="2">
        <v>0</v>
      </c>
      <c r="P12" s="2">
        <v>0</v>
      </c>
      <c r="Q12" s="2">
        <v>299.22000000000003</v>
      </c>
      <c r="R12" s="2">
        <v>254.34</v>
      </c>
      <c r="S12" s="1" t="str">
        <f t="shared" si="0"/>
        <v>7852244805KATZDIGI</v>
      </c>
      <c r="T12" s="1" t="str">
        <f t="shared" si="1"/>
        <v>KATZ DIGITAL GROUP</v>
      </c>
      <c r="U12" s="32" t="str">
        <f>VLOOKUP(F12,vlookups!A:B,2,FALSE)</f>
        <v>September</v>
      </c>
      <c r="V12" s="1">
        <f t="shared" si="2"/>
        <v>78522</v>
      </c>
    </row>
    <row r="13" spans="1:22" x14ac:dyDescent="0.2">
      <c r="A13" s="3" t="s">
        <v>346</v>
      </c>
      <c r="B13" s="1" t="s">
        <v>16</v>
      </c>
      <c r="C13" s="1" t="s">
        <v>17</v>
      </c>
      <c r="D13" s="1" t="s">
        <v>18</v>
      </c>
      <c r="E13" s="1" t="s">
        <v>19</v>
      </c>
      <c r="F13" s="19">
        <v>44805</v>
      </c>
      <c r="G13" s="1" t="s">
        <v>74</v>
      </c>
      <c r="H13" s="1" t="s">
        <v>75</v>
      </c>
      <c r="I13" s="1">
        <v>78522</v>
      </c>
      <c r="J13" s="1" t="s">
        <v>61</v>
      </c>
      <c r="K13" s="1" t="s">
        <v>70</v>
      </c>
      <c r="L13" s="1" t="s">
        <v>71</v>
      </c>
      <c r="M13" s="2">
        <v>214.45</v>
      </c>
      <c r="N13" s="2">
        <v>182.28</v>
      </c>
      <c r="O13" s="2">
        <v>0</v>
      </c>
      <c r="P13" s="2">
        <v>0</v>
      </c>
      <c r="Q13" s="2">
        <v>214.45</v>
      </c>
      <c r="R13" s="2">
        <v>182.28</v>
      </c>
      <c r="S13" s="1" t="str">
        <f t="shared" si="0"/>
        <v>7852244805NBCUNIVE</v>
      </c>
      <c r="T13" s="1" t="str">
        <f t="shared" si="1"/>
        <v>NBC UNIVERSAL INC</v>
      </c>
      <c r="U13" s="32" t="str">
        <f>VLOOKUP(F13,vlookups!A:B,2,FALSE)</f>
        <v>September</v>
      </c>
      <c r="V13" s="1">
        <f t="shared" si="2"/>
        <v>78522</v>
      </c>
    </row>
    <row r="14" spans="1:22" x14ac:dyDescent="0.2">
      <c r="A14" s="3" t="s">
        <v>346</v>
      </c>
      <c r="B14" s="1" t="s">
        <v>16</v>
      </c>
      <c r="C14" s="1" t="s">
        <v>17</v>
      </c>
      <c r="D14" s="1" t="s">
        <v>18</v>
      </c>
      <c r="E14" s="1" t="s">
        <v>19</v>
      </c>
      <c r="F14" s="19">
        <v>44805</v>
      </c>
      <c r="G14" s="1" t="s">
        <v>74</v>
      </c>
      <c r="H14" s="1" t="s">
        <v>75</v>
      </c>
      <c r="I14" s="1">
        <v>78522</v>
      </c>
      <c r="J14" s="1" t="s">
        <v>61</v>
      </c>
      <c r="K14" s="1" t="s">
        <v>72</v>
      </c>
      <c r="L14" s="1" t="s">
        <v>73</v>
      </c>
      <c r="M14" s="2">
        <v>922.14</v>
      </c>
      <c r="N14" s="2">
        <v>783.82</v>
      </c>
      <c r="O14" s="2">
        <v>0</v>
      </c>
      <c r="P14" s="2">
        <v>0</v>
      </c>
      <c r="Q14" s="2">
        <v>922.14</v>
      </c>
      <c r="R14" s="2">
        <v>783.82</v>
      </c>
      <c r="S14" s="1" t="str">
        <f t="shared" si="0"/>
        <v>7852244805SPOTXDGT</v>
      </c>
      <c r="T14" s="1" t="str">
        <f t="shared" si="1"/>
        <v>SPOTX</v>
      </c>
      <c r="U14" s="32" t="str">
        <f>VLOOKUP(F14,vlookups!A:B,2,FALSE)</f>
        <v>September</v>
      </c>
      <c r="V14" s="1">
        <f t="shared" si="2"/>
        <v>78522</v>
      </c>
    </row>
    <row r="15" spans="1:22" x14ac:dyDescent="0.2">
      <c r="A15" s="3" t="s">
        <v>346</v>
      </c>
      <c r="B15" s="1" t="s">
        <v>16</v>
      </c>
      <c r="C15" s="1" t="s">
        <v>17</v>
      </c>
      <c r="D15" s="1" t="s">
        <v>18</v>
      </c>
      <c r="E15" s="1" t="s">
        <v>19</v>
      </c>
      <c r="F15" s="19">
        <v>44805</v>
      </c>
      <c r="G15" s="1" t="s">
        <v>76</v>
      </c>
      <c r="H15" s="1" t="s">
        <v>77</v>
      </c>
      <c r="I15" s="1">
        <v>78506</v>
      </c>
      <c r="J15" s="1" t="s">
        <v>61</v>
      </c>
      <c r="K15" s="1" t="s">
        <v>62</v>
      </c>
      <c r="L15" s="1" t="s">
        <v>63</v>
      </c>
      <c r="M15" s="2">
        <v>496.22</v>
      </c>
      <c r="N15" s="2">
        <v>421.79</v>
      </c>
      <c r="O15" s="2">
        <v>0</v>
      </c>
      <c r="P15" s="2">
        <v>0</v>
      </c>
      <c r="Q15" s="2">
        <v>496.22</v>
      </c>
      <c r="R15" s="2">
        <v>421.79</v>
      </c>
      <c r="S15" s="1" t="str">
        <f t="shared" si="0"/>
        <v>7850644805AMPERDGT</v>
      </c>
      <c r="T15" s="1" t="str">
        <f t="shared" si="1"/>
        <v>AMPERSAND</v>
      </c>
      <c r="U15" s="32" t="str">
        <f>VLOOKUP(F15,vlookups!A:B,2,FALSE)</f>
        <v>September</v>
      </c>
      <c r="V15" s="1">
        <f t="shared" si="2"/>
        <v>78506</v>
      </c>
    </row>
    <row r="16" spans="1:22" x14ac:dyDescent="0.2">
      <c r="A16" s="3" t="s">
        <v>346</v>
      </c>
      <c r="B16" s="1" t="s">
        <v>16</v>
      </c>
      <c r="C16" s="1" t="s">
        <v>17</v>
      </c>
      <c r="D16" s="1" t="s">
        <v>18</v>
      </c>
      <c r="E16" s="1" t="s">
        <v>19</v>
      </c>
      <c r="F16" s="19">
        <v>44805</v>
      </c>
      <c r="G16" s="1" t="s">
        <v>76</v>
      </c>
      <c r="H16" s="1" t="s">
        <v>77</v>
      </c>
      <c r="I16" s="1">
        <v>78506</v>
      </c>
      <c r="J16" s="1" t="s">
        <v>61</v>
      </c>
      <c r="K16" s="1" t="s">
        <v>64</v>
      </c>
      <c r="L16" s="1" t="s">
        <v>65</v>
      </c>
      <c r="M16" s="2">
        <v>490.28</v>
      </c>
      <c r="N16" s="2">
        <v>416.74</v>
      </c>
      <c r="O16" s="2">
        <v>0</v>
      </c>
      <c r="P16" s="2">
        <v>0</v>
      </c>
      <c r="Q16" s="2">
        <v>490.28</v>
      </c>
      <c r="R16" s="2">
        <v>416.74</v>
      </c>
      <c r="S16" s="1" t="str">
        <f t="shared" si="0"/>
        <v>7850644805GOOGLYTR</v>
      </c>
      <c r="T16" s="1" t="str">
        <f t="shared" si="1"/>
        <v>GOOGLE LLC</v>
      </c>
      <c r="U16" s="32" t="str">
        <f>VLOOKUP(F16,vlookups!A:B,2,FALSE)</f>
        <v>September</v>
      </c>
      <c r="V16" s="1">
        <f t="shared" si="2"/>
        <v>78506</v>
      </c>
    </row>
    <row r="17" spans="1:22" x14ac:dyDescent="0.2">
      <c r="A17" s="3" t="s">
        <v>346</v>
      </c>
      <c r="B17" s="1" t="s">
        <v>16</v>
      </c>
      <c r="C17" s="1" t="s">
        <v>17</v>
      </c>
      <c r="D17" s="1" t="s">
        <v>18</v>
      </c>
      <c r="E17" s="1" t="s">
        <v>19</v>
      </c>
      <c r="F17" s="19">
        <v>44805</v>
      </c>
      <c r="G17" s="1" t="s">
        <v>76</v>
      </c>
      <c r="H17" s="1" t="s">
        <v>77</v>
      </c>
      <c r="I17" s="1">
        <v>78506</v>
      </c>
      <c r="J17" s="1" t="s">
        <v>61</v>
      </c>
      <c r="K17" s="1" t="s">
        <v>66</v>
      </c>
      <c r="L17" s="1" t="s">
        <v>67</v>
      </c>
      <c r="M17" s="2">
        <v>2061</v>
      </c>
      <c r="N17" s="2">
        <v>1751.85</v>
      </c>
      <c r="O17" s="2">
        <v>0</v>
      </c>
      <c r="P17" s="2">
        <v>0</v>
      </c>
      <c r="Q17" s="2">
        <v>2061</v>
      </c>
      <c r="R17" s="2">
        <v>1751.85</v>
      </c>
      <c r="S17" s="1" t="str">
        <f t="shared" si="0"/>
        <v xml:space="preserve">7850644805HULU    </v>
      </c>
      <c r="T17" s="1" t="str">
        <f t="shared" si="1"/>
        <v>HULU LLC</v>
      </c>
      <c r="U17" s="32" t="str">
        <f>VLOOKUP(F17,vlookups!A:B,2,FALSE)</f>
        <v>September</v>
      </c>
      <c r="V17" s="1">
        <f t="shared" si="2"/>
        <v>78506</v>
      </c>
    </row>
    <row r="18" spans="1:22" x14ac:dyDescent="0.2">
      <c r="A18" s="3" t="s">
        <v>346</v>
      </c>
      <c r="B18" s="1" t="s">
        <v>16</v>
      </c>
      <c r="C18" s="1" t="s">
        <v>17</v>
      </c>
      <c r="D18" s="1" t="s">
        <v>18</v>
      </c>
      <c r="E18" s="1" t="s">
        <v>19</v>
      </c>
      <c r="F18" s="19">
        <v>44805</v>
      </c>
      <c r="G18" s="1" t="s">
        <v>76</v>
      </c>
      <c r="H18" s="1" t="s">
        <v>77</v>
      </c>
      <c r="I18" s="1">
        <v>78506</v>
      </c>
      <c r="J18" s="1" t="s">
        <v>61</v>
      </c>
      <c r="K18" s="1" t="s">
        <v>68</v>
      </c>
      <c r="L18" s="1" t="s">
        <v>69</v>
      </c>
      <c r="M18" s="2">
        <v>691.92</v>
      </c>
      <c r="N18" s="2">
        <v>588.13</v>
      </c>
      <c r="O18" s="2">
        <v>0</v>
      </c>
      <c r="P18" s="2">
        <v>0</v>
      </c>
      <c r="Q18" s="2">
        <v>691.92</v>
      </c>
      <c r="R18" s="2">
        <v>588.13</v>
      </c>
      <c r="S18" s="1" t="str">
        <f t="shared" si="0"/>
        <v>7850644805KATZDIGI</v>
      </c>
      <c r="T18" s="1" t="str">
        <f t="shared" si="1"/>
        <v>KATZ DIGITAL GROUP</v>
      </c>
      <c r="U18" s="32" t="str">
        <f>VLOOKUP(F18,vlookups!A:B,2,FALSE)</f>
        <v>September</v>
      </c>
      <c r="V18" s="1">
        <f t="shared" si="2"/>
        <v>78506</v>
      </c>
    </row>
    <row r="19" spans="1:22" x14ac:dyDescent="0.2">
      <c r="A19" s="3" t="s">
        <v>346</v>
      </c>
      <c r="B19" s="1" t="s">
        <v>16</v>
      </c>
      <c r="C19" s="1" t="s">
        <v>17</v>
      </c>
      <c r="D19" s="1" t="s">
        <v>18</v>
      </c>
      <c r="E19" s="1" t="s">
        <v>19</v>
      </c>
      <c r="F19" s="19">
        <v>44805</v>
      </c>
      <c r="G19" s="1" t="s">
        <v>76</v>
      </c>
      <c r="H19" s="1" t="s">
        <v>77</v>
      </c>
      <c r="I19" s="1">
        <v>78506</v>
      </c>
      <c r="J19" s="1" t="s">
        <v>61</v>
      </c>
      <c r="K19" s="1" t="s">
        <v>70</v>
      </c>
      <c r="L19" s="1" t="s">
        <v>71</v>
      </c>
      <c r="M19" s="2">
        <v>492.58</v>
      </c>
      <c r="N19" s="2">
        <v>418.69</v>
      </c>
      <c r="O19" s="2">
        <v>0</v>
      </c>
      <c r="P19" s="2">
        <v>0</v>
      </c>
      <c r="Q19" s="2">
        <v>492.58</v>
      </c>
      <c r="R19" s="2">
        <v>418.69</v>
      </c>
      <c r="S19" s="1" t="str">
        <f t="shared" si="0"/>
        <v>7850644805NBCUNIVE</v>
      </c>
      <c r="T19" s="1" t="str">
        <f t="shared" si="1"/>
        <v>NBC UNIVERSAL INC</v>
      </c>
      <c r="U19" s="32" t="str">
        <f>VLOOKUP(F19,vlookups!A:B,2,FALSE)</f>
        <v>September</v>
      </c>
      <c r="V19" s="1">
        <f t="shared" si="2"/>
        <v>78506</v>
      </c>
    </row>
    <row r="20" spans="1:22" x14ac:dyDescent="0.2">
      <c r="A20" s="3" t="s">
        <v>346</v>
      </c>
      <c r="B20" s="1" t="s">
        <v>16</v>
      </c>
      <c r="C20" s="1" t="s">
        <v>17</v>
      </c>
      <c r="D20" s="1" t="s">
        <v>18</v>
      </c>
      <c r="E20" s="1" t="s">
        <v>19</v>
      </c>
      <c r="F20" s="19">
        <v>44805</v>
      </c>
      <c r="G20" s="1" t="s">
        <v>76</v>
      </c>
      <c r="H20" s="1" t="s">
        <v>77</v>
      </c>
      <c r="I20" s="1">
        <v>78506</v>
      </c>
      <c r="J20" s="1" t="s">
        <v>61</v>
      </c>
      <c r="K20" s="1" t="s">
        <v>72</v>
      </c>
      <c r="L20" s="1" t="s">
        <v>73</v>
      </c>
      <c r="M20" s="2">
        <v>2379.42</v>
      </c>
      <c r="N20" s="2">
        <v>2022.51</v>
      </c>
      <c r="O20" s="2">
        <v>0</v>
      </c>
      <c r="P20" s="2">
        <v>0</v>
      </c>
      <c r="Q20" s="2">
        <v>2379.42</v>
      </c>
      <c r="R20" s="2">
        <v>2022.51</v>
      </c>
      <c r="S20" s="1" t="str">
        <f t="shared" si="0"/>
        <v>7850644805SPOTXDGT</v>
      </c>
      <c r="T20" s="1" t="str">
        <f t="shared" si="1"/>
        <v>SPOTX</v>
      </c>
      <c r="U20" s="32" t="str">
        <f>VLOOKUP(F20,vlookups!A:B,2,FALSE)</f>
        <v>September</v>
      </c>
      <c r="V20" s="1">
        <f t="shared" si="2"/>
        <v>78506</v>
      </c>
    </row>
    <row r="21" spans="1:22" x14ac:dyDescent="0.2">
      <c r="A21" s="3" t="s">
        <v>346</v>
      </c>
      <c r="B21" s="1" t="s">
        <v>16</v>
      </c>
      <c r="C21" s="1" t="s">
        <v>17</v>
      </c>
      <c r="D21" s="1" t="s">
        <v>18</v>
      </c>
      <c r="E21" s="1" t="s">
        <v>19</v>
      </c>
      <c r="F21" s="19">
        <v>44805</v>
      </c>
      <c r="G21" s="1" t="s">
        <v>78</v>
      </c>
      <c r="H21" s="1" t="s">
        <v>79</v>
      </c>
      <c r="I21" s="1">
        <v>78490</v>
      </c>
      <c r="J21" s="1" t="s">
        <v>61</v>
      </c>
      <c r="K21" s="1" t="s">
        <v>62</v>
      </c>
      <c r="L21" s="1" t="s">
        <v>63</v>
      </c>
      <c r="M21" s="2">
        <v>2355.7600000000002</v>
      </c>
      <c r="N21" s="2">
        <v>2002.4</v>
      </c>
      <c r="O21" s="2">
        <v>0</v>
      </c>
      <c r="P21" s="2">
        <v>0</v>
      </c>
      <c r="Q21" s="2">
        <v>2355.7600000000002</v>
      </c>
      <c r="R21" s="2">
        <v>2002.4</v>
      </c>
      <c r="S21" s="1" t="str">
        <f t="shared" si="0"/>
        <v>7849044805AMPERDGT</v>
      </c>
      <c r="T21" s="1" t="str">
        <f t="shared" si="1"/>
        <v>AMPERSAND</v>
      </c>
      <c r="U21" s="32" t="str">
        <f>VLOOKUP(F21,vlookups!A:B,2,FALSE)</f>
        <v>September</v>
      </c>
      <c r="V21" s="1">
        <f t="shared" si="2"/>
        <v>78490</v>
      </c>
    </row>
    <row r="22" spans="1:22" x14ac:dyDescent="0.2">
      <c r="A22" s="3" t="s">
        <v>346</v>
      </c>
      <c r="B22" s="1" t="s">
        <v>16</v>
      </c>
      <c r="C22" s="1" t="s">
        <v>17</v>
      </c>
      <c r="D22" s="1" t="s">
        <v>18</v>
      </c>
      <c r="E22" s="1" t="s">
        <v>19</v>
      </c>
      <c r="F22" s="19">
        <v>44805</v>
      </c>
      <c r="G22" s="1" t="s">
        <v>78</v>
      </c>
      <c r="H22" s="1" t="s">
        <v>79</v>
      </c>
      <c r="I22" s="1">
        <v>78490</v>
      </c>
      <c r="J22" s="1" t="s">
        <v>61</v>
      </c>
      <c r="K22" s="1" t="s">
        <v>64</v>
      </c>
      <c r="L22" s="1" t="s">
        <v>65</v>
      </c>
      <c r="M22" s="2">
        <v>1890.44</v>
      </c>
      <c r="N22" s="2">
        <v>1606.87</v>
      </c>
      <c r="O22" s="2">
        <v>0</v>
      </c>
      <c r="P22" s="2">
        <v>0</v>
      </c>
      <c r="Q22" s="2">
        <v>1890.44</v>
      </c>
      <c r="R22" s="2">
        <v>1606.87</v>
      </c>
      <c r="S22" s="1" t="str">
        <f t="shared" si="0"/>
        <v>7849044805GOOGLYTR</v>
      </c>
      <c r="T22" s="1" t="str">
        <f t="shared" si="1"/>
        <v>GOOGLE LLC</v>
      </c>
      <c r="U22" s="32" t="str">
        <f>VLOOKUP(F22,vlookups!A:B,2,FALSE)</f>
        <v>September</v>
      </c>
      <c r="V22" s="1">
        <f t="shared" si="2"/>
        <v>78490</v>
      </c>
    </row>
    <row r="23" spans="1:22" x14ac:dyDescent="0.2">
      <c r="A23" s="3" t="s">
        <v>346</v>
      </c>
      <c r="B23" s="1" t="s">
        <v>16</v>
      </c>
      <c r="C23" s="1" t="s">
        <v>17</v>
      </c>
      <c r="D23" s="1" t="s">
        <v>18</v>
      </c>
      <c r="E23" s="1" t="s">
        <v>19</v>
      </c>
      <c r="F23" s="19">
        <v>44805</v>
      </c>
      <c r="G23" s="1" t="s">
        <v>78</v>
      </c>
      <c r="H23" s="1" t="s">
        <v>79</v>
      </c>
      <c r="I23" s="1">
        <v>78490</v>
      </c>
      <c r="J23" s="1" t="s">
        <v>61</v>
      </c>
      <c r="K23" s="1" t="s">
        <v>66</v>
      </c>
      <c r="L23" s="1" t="s">
        <v>67</v>
      </c>
      <c r="M23" s="2">
        <v>10617.88</v>
      </c>
      <c r="N23" s="2">
        <v>9025.2000000000007</v>
      </c>
      <c r="O23" s="2">
        <v>0</v>
      </c>
      <c r="P23" s="2">
        <v>0</v>
      </c>
      <c r="Q23" s="2">
        <v>10617.88</v>
      </c>
      <c r="R23" s="2">
        <v>9025.2000000000007</v>
      </c>
      <c r="S23" s="1" t="str">
        <f t="shared" si="0"/>
        <v xml:space="preserve">7849044805HULU    </v>
      </c>
      <c r="T23" s="1" t="str">
        <f t="shared" si="1"/>
        <v>HULU LLC</v>
      </c>
      <c r="U23" s="32" t="str">
        <f>VLOOKUP(F23,vlookups!A:B,2,FALSE)</f>
        <v>September</v>
      </c>
      <c r="V23" s="1">
        <f t="shared" si="2"/>
        <v>78490</v>
      </c>
    </row>
    <row r="24" spans="1:22" x14ac:dyDescent="0.2">
      <c r="A24" s="3" t="s">
        <v>346</v>
      </c>
      <c r="B24" s="1" t="s">
        <v>16</v>
      </c>
      <c r="C24" s="1" t="s">
        <v>17</v>
      </c>
      <c r="D24" s="1" t="s">
        <v>18</v>
      </c>
      <c r="E24" s="1" t="s">
        <v>19</v>
      </c>
      <c r="F24" s="19">
        <v>44805</v>
      </c>
      <c r="G24" s="1" t="s">
        <v>78</v>
      </c>
      <c r="H24" s="1" t="s">
        <v>79</v>
      </c>
      <c r="I24" s="1">
        <v>78490</v>
      </c>
      <c r="J24" s="1" t="s">
        <v>61</v>
      </c>
      <c r="K24" s="1" t="s">
        <v>68</v>
      </c>
      <c r="L24" s="1" t="s">
        <v>69</v>
      </c>
      <c r="M24" s="2">
        <v>3722.69</v>
      </c>
      <c r="N24" s="2">
        <v>3164.29</v>
      </c>
      <c r="O24" s="2">
        <v>0</v>
      </c>
      <c r="P24" s="2">
        <v>0</v>
      </c>
      <c r="Q24" s="2">
        <v>3722.69</v>
      </c>
      <c r="R24" s="2">
        <v>3164.29</v>
      </c>
      <c r="S24" s="1" t="str">
        <f t="shared" si="0"/>
        <v>7849044805KATZDIGI</v>
      </c>
      <c r="T24" s="1" t="str">
        <f t="shared" si="1"/>
        <v>KATZ DIGITAL GROUP</v>
      </c>
      <c r="U24" s="32" t="str">
        <f>VLOOKUP(F24,vlookups!A:B,2,FALSE)</f>
        <v>September</v>
      </c>
      <c r="V24" s="1">
        <f t="shared" si="2"/>
        <v>78490</v>
      </c>
    </row>
    <row r="25" spans="1:22" x14ac:dyDescent="0.2">
      <c r="A25" s="3" t="s">
        <v>346</v>
      </c>
      <c r="B25" s="1" t="s">
        <v>16</v>
      </c>
      <c r="C25" s="1" t="s">
        <v>17</v>
      </c>
      <c r="D25" s="1" t="s">
        <v>18</v>
      </c>
      <c r="E25" s="1" t="s">
        <v>19</v>
      </c>
      <c r="F25" s="19">
        <v>44805</v>
      </c>
      <c r="G25" s="1" t="s">
        <v>78</v>
      </c>
      <c r="H25" s="1" t="s">
        <v>79</v>
      </c>
      <c r="I25" s="1">
        <v>78490</v>
      </c>
      <c r="J25" s="1" t="s">
        <v>61</v>
      </c>
      <c r="K25" s="1" t="s">
        <v>70</v>
      </c>
      <c r="L25" s="1" t="s">
        <v>71</v>
      </c>
      <c r="M25" s="2">
        <v>2362.9499999999998</v>
      </c>
      <c r="N25" s="2">
        <v>2008.51</v>
      </c>
      <c r="O25" s="2">
        <v>0</v>
      </c>
      <c r="P25" s="2">
        <v>0</v>
      </c>
      <c r="Q25" s="2">
        <v>2362.9499999999998</v>
      </c>
      <c r="R25" s="2">
        <v>2008.51</v>
      </c>
      <c r="S25" s="1" t="str">
        <f t="shared" si="0"/>
        <v>7849044805NBCUNIVE</v>
      </c>
      <c r="T25" s="1" t="str">
        <f t="shared" si="1"/>
        <v>NBC UNIVERSAL INC</v>
      </c>
      <c r="U25" s="32" t="str">
        <f>VLOOKUP(F25,vlookups!A:B,2,FALSE)</f>
        <v>September</v>
      </c>
      <c r="V25" s="1">
        <f t="shared" si="2"/>
        <v>78490</v>
      </c>
    </row>
    <row r="26" spans="1:22" x14ac:dyDescent="0.2">
      <c r="A26" s="3" t="s">
        <v>346</v>
      </c>
      <c r="B26" s="1" t="s">
        <v>16</v>
      </c>
      <c r="C26" s="1" t="s">
        <v>17</v>
      </c>
      <c r="D26" s="1" t="s">
        <v>18</v>
      </c>
      <c r="E26" s="1" t="s">
        <v>19</v>
      </c>
      <c r="F26" s="19">
        <v>44805</v>
      </c>
      <c r="G26" s="1" t="s">
        <v>78</v>
      </c>
      <c r="H26" s="1" t="s">
        <v>79</v>
      </c>
      <c r="I26" s="1">
        <v>78490</v>
      </c>
      <c r="J26" s="1" t="s">
        <v>61</v>
      </c>
      <c r="K26" s="1" t="s">
        <v>72</v>
      </c>
      <c r="L26" s="1" t="s">
        <v>73</v>
      </c>
      <c r="M26" s="2">
        <v>13322.39</v>
      </c>
      <c r="N26" s="2">
        <v>11324.03</v>
      </c>
      <c r="O26" s="2">
        <v>0</v>
      </c>
      <c r="P26" s="2">
        <v>0</v>
      </c>
      <c r="Q26" s="2">
        <v>13322.39</v>
      </c>
      <c r="R26" s="2">
        <v>11324.03</v>
      </c>
      <c r="S26" s="1" t="str">
        <f t="shared" si="0"/>
        <v>7849044805SPOTXDGT</v>
      </c>
      <c r="T26" s="1" t="str">
        <f t="shared" si="1"/>
        <v>SPOTX</v>
      </c>
      <c r="U26" s="32" t="str">
        <f>VLOOKUP(F26,vlookups!A:B,2,FALSE)</f>
        <v>September</v>
      </c>
      <c r="V26" s="1">
        <f t="shared" si="2"/>
        <v>78490</v>
      </c>
    </row>
    <row r="27" spans="1:22" x14ac:dyDescent="0.2">
      <c r="A27" s="3" t="s">
        <v>346</v>
      </c>
      <c r="B27" s="1" t="s">
        <v>16</v>
      </c>
      <c r="C27" s="1" t="s">
        <v>17</v>
      </c>
      <c r="D27" s="1" t="s">
        <v>18</v>
      </c>
      <c r="E27" s="1" t="s">
        <v>19</v>
      </c>
      <c r="F27" s="19">
        <v>44805</v>
      </c>
      <c r="G27" s="1" t="s">
        <v>80</v>
      </c>
      <c r="H27" s="1" t="s">
        <v>81</v>
      </c>
      <c r="I27" s="1">
        <v>78489</v>
      </c>
      <c r="J27" s="1" t="s">
        <v>61</v>
      </c>
      <c r="K27" s="1" t="s">
        <v>62</v>
      </c>
      <c r="L27" s="1" t="s">
        <v>63</v>
      </c>
      <c r="M27" s="2">
        <v>369.29</v>
      </c>
      <c r="N27" s="2">
        <v>313.89999999999998</v>
      </c>
      <c r="O27" s="2">
        <v>0</v>
      </c>
      <c r="P27" s="2">
        <v>0</v>
      </c>
      <c r="Q27" s="2">
        <v>369.29</v>
      </c>
      <c r="R27" s="2">
        <v>313.89999999999998</v>
      </c>
      <c r="S27" s="1" t="str">
        <f t="shared" si="0"/>
        <v>7848944805AMPERDGT</v>
      </c>
      <c r="T27" s="1" t="str">
        <f t="shared" si="1"/>
        <v>AMPERSAND</v>
      </c>
      <c r="U27" s="32" t="str">
        <f>VLOOKUP(F27,vlookups!A:B,2,FALSE)</f>
        <v>September</v>
      </c>
      <c r="V27" s="1">
        <f t="shared" si="2"/>
        <v>78489</v>
      </c>
    </row>
    <row r="28" spans="1:22" x14ac:dyDescent="0.2">
      <c r="A28" s="3" t="s">
        <v>346</v>
      </c>
      <c r="B28" s="1" t="s">
        <v>16</v>
      </c>
      <c r="C28" s="1" t="s">
        <v>17</v>
      </c>
      <c r="D28" s="1" t="s">
        <v>18</v>
      </c>
      <c r="E28" s="1" t="s">
        <v>19</v>
      </c>
      <c r="F28" s="19">
        <v>44805</v>
      </c>
      <c r="G28" s="1" t="s">
        <v>80</v>
      </c>
      <c r="H28" s="1" t="s">
        <v>81</v>
      </c>
      <c r="I28" s="1">
        <v>78489</v>
      </c>
      <c r="J28" s="1" t="s">
        <v>61</v>
      </c>
      <c r="K28" s="1" t="s">
        <v>64</v>
      </c>
      <c r="L28" s="1" t="s">
        <v>65</v>
      </c>
      <c r="M28" s="2">
        <v>414.25</v>
      </c>
      <c r="N28" s="2">
        <v>352.11</v>
      </c>
      <c r="O28" s="2">
        <v>0</v>
      </c>
      <c r="P28" s="2">
        <v>0</v>
      </c>
      <c r="Q28" s="2">
        <v>414.25</v>
      </c>
      <c r="R28" s="2">
        <v>352.11</v>
      </c>
      <c r="S28" s="1" t="str">
        <f t="shared" si="0"/>
        <v>7848944805GOOGLYTR</v>
      </c>
      <c r="T28" s="1" t="str">
        <f t="shared" si="1"/>
        <v>GOOGLE LLC</v>
      </c>
      <c r="U28" s="32" t="str">
        <f>VLOOKUP(F28,vlookups!A:B,2,FALSE)</f>
        <v>September</v>
      </c>
      <c r="V28" s="1">
        <f t="shared" si="2"/>
        <v>78489</v>
      </c>
    </row>
    <row r="29" spans="1:22" x14ac:dyDescent="0.2">
      <c r="A29" s="3" t="s">
        <v>346</v>
      </c>
      <c r="B29" s="1" t="s">
        <v>16</v>
      </c>
      <c r="C29" s="1" t="s">
        <v>17</v>
      </c>
      <c r="D29" s="1" t="s">
        <v>18</v>
      </c>
      <c r="E29" s="1" t="s">
        <v>19</v>
      </c>
      <c r="F29" s="19">
        <v>44805</v>
      </c>
      <c r="G29" s="1" t="s">
        <v>80</v>
      </c>
      <c r="H29" s="1" t="s">
        <v>81</v>
      </c>
      <c r="I29" s="1">
        <v>78489</v>
      </c>
      <c r="J29" s="1" t="s">
        <v>61</v>
      </c>
      <c r="K29" s="1" t="s">
        <v>66</v>
      </c>
      <c r="L29" s="1" t="s">
        <v>67</v>
      </c>
      <c r="M29" s="2">
        <v>1734.95</v>
      </c>
      <c r="N29" s="2">
        <v>1474.71</v>
      </c>
      <c r="O29" s="2">
        <v>0</v>
      </c>
      <c r="P29" s="2">
        <v>0</v>
      </c>
      <c r="Q29" s="2">
        <v>1734.95</v>
      </c>
      <c r="R29" s="2">
        <v>1474.71</v>
      </c>
      <c r="S29" s="1" t="str">
        <f t="shared" si="0"/>
        <v xml:space="preserve">7848944805HULU    </v>
      </c>
      <c r="T29" s="1" t="str">
        <f t="shared" si="1"/>
        <v>HULU LLC</v>
      </c>
      <c r="U29" s="32" t="str">
        <f>VLOOKUP(F29,vlookups!A:B,2,FALSE)</f>
        <v>September</v>
      </c>
      <c r="V29" s="1">
        <f t="shared" si="2"/>
        <v>78489</v>
      </c>
    </row>
    <row r="30" spans="1:22" x14ac:dyDescent="0.2">
      <c r="A30" s="3" t="s">
        <v>346</v>
      </c>
      <c r="B30" s="1" t="s">
        <v>16</v>
      </c>
      <c r="C30" s="1" t="s">
        <v>17</v>
      </c>
      <c r="D30" s="1" t="s">
        <v>18</v>
      </c>
      <c r="E30" s="1" t="s">
        <v>19</v>
      </c>
      <c r="F30" s="19">
        <v>44805</v>
      </c>
      <c r="G30" s="1" t="s">
        <v>80</v>
      </c>
      <c r="H30" s="1" t="s">
        <v>81</v>
      </c>
      <c r="I30" s="1">
        <v>78489</v>
      </c>
      <c r="J30" s="1" t="s">
        <v>61</v>
      </c>
      <c r="K30" s="1" t="s">
        <v>68</v>
      </c>
      <c r="L30" s="1" t="s">
        <v>69</v>
      </c>
      <c r="M30" s="2">
        <v>583.6</v>
      </c>
      <c r="N30" s="2">
        <v>496.06</v>
      </c>
      <c r="O30" s="2">
        <v>0</v>
      </c>
      <c r="P30" s="2">
        <v>0</v>
      </c>
      <c r="Q30" s="2">
        <v>583.6</v>
      </c>
      <c r="R30" s="2">
        <v>496.06</v>
      </c>
      <c r="S30" s="1" t="str">
        <f t="shared" si="0"/>
        <v>7848944805KATZDIGI</v>
      </c>
      <c r="T30" s="1" t="str">
        <f t="shared" si="1"/>
        <v>KATZ DIGITAL GROUP</v>
      </c>
      <c r="U30" s="32" t="str">
        <f>VLOOKUP(F30,vlookups!A:B,2,FALSE)</f>
        <v>September</v>
      </c>
      <c r="V30" s="1">
        <f t="shared" si="2"/>
        <v>78489</v>
      </c>
    </row>
    <row r="31" spans="1:22" x14ac:dyDescent="0.2">
      <c r="A31" s="3" t="s">
        <v>346</v>
      </c>
      <c r="B31" s="1" t="s">
        <v>16</v>
      </c>
      <c r="C31" s="1" t="s">
        <v>17</v>
      </c>
      <c r="D31" s="1" t="s">
        <v>18</v>
      </c>
      <c r="E31" s="1" t="s">
        <v>19</v>
      </c>
      <c r="F31" s="19">
        <v>44805</v>
      </c>
      <c r="G31" s="1" t="s">
        <v>80</v>
      </c>
      <c r="H31" s="1" t="s">
        <v>81</v>
      </c>
      <c r="I31" s="1">
        <v>78489</v>
      </c>
      <c r="J31" s="1" t="s">
        <v>61</v>
      </c>
      <c r="K31" s="1" t="s">
        <v>70</v>
      </c>
      <c r="L31" s="1" t="s">
        <v>71</v>
      </c>
      <c r="M31" s="2">
        <v>365.34</v>
      </c>
      <c r="N31" s="2">
        <v>310.54000000000002</v>
      </c>
      <c r="O31" s="2">
        <v>0</v>
      </c>
      <c r="P31" s="2">
        <v>0</v>
      </c>
      <c r="Q31" s="2">
        <v>365.34</v>
      </c>
      <c r="R31" s="2">
        <v>310.54000000000002</v>
      </c>
      <c r="S31" s="1" t="str">
        <f t="shared" si="0"/>
        <v>7848944805NBCUNIVE</v>
      </c>
      <c r="T31" s="1" t="str">
        <f t="shared" si="1"/>
        <v>NBC UNIVERSAL INC</v>
      </c>
      <c r="U31" s="32" t="str">
        <f>VLOOKUP(F31,vlookups!A:B,2,FALSE)</f>
        <v>September</v>
      </c>
      <c r="V31" s="1">
        <f t="shared" si="2"/>
        <v>78489</v>
      </c>
    </row>
    <row r="32" spans="1:22" x14ac:dyDescent="0.2">
      <c r="A32" s="3" t="s">
        <v>346</v>
      </c>
      <c r="B32" s="1" t="s">
        <v>16</v>
      </c>
      <c r="C32" s="1" t="s">
        <v>17</v>
      </c>
      <c r="D32" s="1" t="s">
        <v>18</v>
      </c>
      <c r="E32" s="1" t="s">
        <v>19</v>
      </c>
      <c r="F32" s="19">
        <v>44805</v>
      </c>
      <c r="G32" s="1" t="s">
        <v>80</v>
      </c>
      <c r="H32" s="1" t="s">
        <v>81</v>
      </c>
      <c r="I32" s="1">
        <v>78489</v>
      </c>
      <c r="J32" s="1" t="s">
        <v>61</v>
      </c>
      <c r="K32" s="1" t="s">
        <v>72</v>
      </c>
      <c r="L32" s="1" t="s">
        <v>73</v>
      </c>
      <c r="M32" s="2">
        <v>1776.6</v>
      </c>
      <c r="N32" s="2">
        <v>1510.11</v>
      </c>
      <c r="O32" s="2">
        <v>0</v>
      </c>
      <c r="P32" s="2">
        <v>0</v>
      </c>
      <c r="Q32" s="2">
        <v>1776.6</v>
      </c>
      <c r="R32" s="2">
        <v>1510.11</v>
      </c>
      <c r="S32" s="1" t="str">
        <f t="shared" si="0"/>
        <v>7848944805SPOTXDGT</v>
      </c>
      <c r="T32" s="1" t="str">
        <f t="shared" si="1"/>
        <v>SPOTX</v>
      </c>
      <c r="U32" s="32" t="str">
        <f>VLOOKUP(F32,vlookups!A:B,2,FALSE)</f>
        <v>September</v>
      </c>
      <c r="V32" s="1">
        <f t="shared" si="2"/>
        <v>78489</v>
      </c>
    </row>
    <row r="33" spans="1:22" x14ac:dyDescent="0.2">
      <c r="A33" s="3" t="s">
        <v>346</v>
      </c>
      <c r="B33" s="1" t="s">
        <v>16</v>
      </c>
      <c r="C33" s="1" t="s">
        <v>17</v>
      </c>
      <c r="D33" s="1" t="s">
        <v>18</v>
      </c>
      <c r="E33" s="1" t="s">
        <v>19</v>
      </c>
      <c r="F33" s="19">
        <v>44805</v>
      </c>
      <c r="G33" s="1" t="s">
        <v>82</v>
      </c>
      <c r="H33" s="1" t="s">
        <v>83</v>
      </c>
      <c r="I33" s="1">
        <v>78510</v>
      </c>
      <c r="J33" s="1" t="s">
        <v>61</v>
      </c>
      <c r="K33" s="1" t="s">
        <v>62</v>
      </c>
      <c r="L33" s="1" t="s">
        <v>63</v>
      </c>
      <c r="M33" s="2">
        <v>799.42</v>
      </c>
      <c r="N33" s="2">
        <v>679.51</v>
      </c>
      <c r="O33" s="2">
        <v>0</v>
      </c>
      <c r="P33" s="2">
        <v>0</v>
      </c>
      <c r="Q33" s="2">
        <v>799.42</v>
      </c>
      <c r="R33" s="2">
        <v>679.51</v>
      </c>
      <c r="S33" s="1" t="str">
        <f t="shared" si="0"/>
        <v>7851044805AMPERDGT</v>
      </c>
      <c r="T33" s="1" t="str">
        <f t="shared" si="1"/>
        <v>AMPERSAND</v>
      </c>
      <c r="U33" s="32" t="str">
        <f>VLOOKUP(F33,vlookups!A:B,2,FALSE)</f>
        <v>September</v>
      </c>
      <c r="V33" s="1">
        <f t="shared" si="2"/>
        <v>78510</v>
      </c>
    </row>
    <row r="34" spans="1:22" x14ac:dyDescent="0.2">
      <c r="A34" s="3" t="s">
        <v>346</v>
      </c>
      <c r="B34" s="1" t="s">
        <v>16</v>
      </c>
      <c r="C34" s="1" t="s">
        <v>17</v>
      </c>
      <c r="D34" s="1" t="s">
        <v>18</v>
      </c>
      <c r="E34" s="1" t="s">
        <v>19</v>
      </c>
      <c r="F34" s="19">
        <v>44805</v>
      </c>
      <c r="G34" s="1" t="s">
        <v>82</v>
      </c>
      <c r="H34" s="1" t="s">
        <v>83</v>
      </c>
      <c r="I34" s="1">
        <v>78510</v>
      </c>
      <c r="J34" s="1" t="s">
        <v>61</v>
      </c>
      <c r="K34" s="1" t="s">
        <v>64</v>
      </c>
      <c r="L34" s="1" t="s">
        <v>65</v>
      </c>
      <c r="M34" s="2">
        <v>876.34</v>
      </c>
      <c r="N34" s="2">
        <v>744.89</v>
      </c>
      <c r="O34" s="2">
        <v>0</v>
      </c>
      <c r="P34" s="2">
        <v>0</v>
      </c>
      <c r="Q34" s="2">
        <v>876.34</v>
      </c>
      <c r="R34" s="2">
        <v>744.89</v>
      </c>
      <c r="S34" s="1" t="str">
        <f t="shared" si="0"/>
        <v>7851044805GOOGLYTR</v>
      </c>
      <c r="T34" s="1" t="str">
        <f t="shared" si="1"/>
        <v>GOOGLE LLC</v>
      </c>
      <c r="U34" s="32" t="str">
        <f>VLOOKUP(F34,vlookups!A:B,2,FALSE)</f>
        <v>September</v>
      </c>
      <c r="V34" s="1">
        <f t="shared" si="2"/>
        <v>78510</v>
      </c>
    </row>
    <row r="35" spans="1:22" x14ac:dyDescent="0.2">
      <c r="A35" s="3" t="s">
        <v>346</v>
      </c>
      <c r="B35" s="1" t="s">
        <v>16</v>
      </c>
      <c r="C35" s="1" t="s">
        <v>17</v>
      </c>
      <c r="D35" s="1" t="s">
        <v>18</v>
      </c>
      <c r="E35" s="1" t="s">
        <v>19</v>
      </c>
      <c r="F35" s="19">
        <v>44805</v>
      </c>
      <c r="G35" s="1" t="s">
        <v>82</v>
      </c>
      <c r="H35" s="1" t="s">
        <v>83</v>
      </c>
      <c r="I35" s="1">
        <v>78510</v>
      </c>
      <c r="J35" s="1" t="s">
        <v>61</v>
      </c>
      <c r="K35" s="1" t="s">
        <v>66</v>
      </c>
      <c r="L35" s="1" t="s">
        <v>67</v>
      </c>
      <c r="M35" s="2">
        <v>3708.54</v>
      </c>
      <c r="N35" s="2">
        <v>3152.26</v>
      </c>
      <c r="O35" s="2">
        <v>0</v>
      </c>
      <c r="P35" s="2">
        <v>0</v>
      </c>
      <c r="Q35" s="2">
        <v>3708.54</v>
      </c>
      <c r="R35" s="2">
        <v>3152.26</v>
      </c>
      <c r="S35" s="1" t="str">
        <f t="shared" si="0"/>
        <v xml:space="preserve">7851044805HULU    </v>
      </c>
      <c r="T35" s="1" t="str">
        <f t="shared" si="1"/>
        <v>HULU LLC</v>
      </c>
      <c r="U35" s="32" t="str">
        <f>VLOOKUP(F35,vlookups!A:B,2,FALSE)</f>
        <v>September</v>
      </c>
      <c r="V35" s="1">
        <f t="shared" si="2"/>
        <v>78510</v>
      </c>
    </row>
    <row r="36" spans="1:22" x14ac:dyDescent="0.2">
      <c r="A36" s="3" t="s">
        <v>346</v>
      </c>
      <c r="B36" s="1" t="s">
        <v>16</v>
      </c>
      <c r="C36" s="1" t="s">
        <v>17</v>
      </c>
      <c r="D36" s="1" t="s">
        <v>18</v>
      </c>
      <c r="E36" s="1" t="s">
        <v>19</v>
      </c>
      <c r="F36" s="19">
        <v>44805</v>
      </c>
      <c r="G36" s="1" t="s">
        <v>82</v>
      </c>
      <c r="H36" s="1" t="s">
        <v>83</v>
      </c>
      <c r="I36" s="1">
        <v>78510</v>
      </c>
      <c r="J36" s="1" t="s">
        <v>61</v>
      </c>
      <c r="K36" s="1" t="s">
        <v>68</v>
      </c>
      <c r="L36" s="1" t="s">
        <v>69</v>
      </c>
      <c r="M36" s="2">
        <v>1263.21</v>
      </c>
      <c r="N36" s="2">
        <v>1073.73</v>
      </c>
      <c r="O36" s="2">
        <v>0</v>
      </c>
      <c r="P36" s="2">
        <v>0</v>
      </c>
      <c r="Q36" s="2">
        <v>1263.21</v>
      </c>
      <c r="R36" s="2">
        <v>1073.73</v>
      </c>
      <c r="S36" s="1" t="str">
        <f t="shared" si="0"/>
        <v>7851044805KATZDIGI</v>
      </c>
      <c r="T36" s="1" t="str">
        <f t="shared" si="1"/>
        <v>KATZ DIGITAL GROUP</v>
      </c>
      <c r="U36" s="32" t="str">
        <f>VLOOKUP(F36,vlookups!A:B,2,FALSE)</f>
        <v>September</v>
      </c>
      <c r="V36" s="1">
        <f t="shared" si="2"/>
        <v>78510</v>
      </c>
    </row>
    <row r="37" spans="1:22" x14ac:dyDescent="0.2">
      <c r="A37" s="3" t="s">
        <v>346</v>
      </c>
      <c r="B37" s="1" t="s">
        <v>16</v>
      </c>
      <c r="C37" s="1" t="s">
        <v>17</v>
      </c>
      <c r="D37" s="1" t="s">
        <v>18</v>
      </c>
      <c r="E37" s="1" t="s">
        <v>19</v>
      </c>
      <c r="F37" s="19">
        <v>44805</v>
      </c>
      <c r="G37" s="1" t="s">
        <v>82</v>
      </c>
      <c r="H37" s="1" t="s">
        <v>83</v>
      </c>
      <c r="I37" s="1">
        <v>78510</v>
      </c>
      <c r="J37" s="1" t="s">
        <v>61</v>
      </c>
      <c r="K37" s="1" t="s">
        <v>70</v>
      </c>
      <c r="L37" s="1" t="s">
        <v>71</v>
      </c>
      <c r="M37" s="2">
        <v>719.64</v>
      </c>
      <c r="N37" s="2">
        <v>611.69000000000005</v>
      </c>
      <c r="O37" s="2">
        <v>0</v>
      </c>
      <c r="P37" s="2">
        <v>0</v>
      </c>
      <c r="Q37" s="2">
        <v>719.64</v>
      </c>
      <c r="R37" s="2">
        <v>611.69000000000005</v>
      </c>
      <c r="S37" s="1" t="str">
        <f t="shared" si="0"/>
        <v>7851044805NBCUNIVE</v>
      </c>
      <c r="T37" s="1" t="str">
        <f t="shared" si="1"/>
        <v>NBC UNIVERSAL INC</v>
      </c>
      <c r="U37" s="32" t="str">
        <f>VLOOKUP(F37,vlookups!A:B,2,FALSE)</f>
        <v>September</v>
      </c>
      <c r="V37" s="1">
        <f t="shared" si="2"/>
        <v>78510</v>
      </c>
    </row>
    <row r="38" spans="1:22" x14ac:dyDescent="0.2">
      <c r="A38" s="3" t="s">
        <v>346</v>
      </c>
      <c r="B38" s="1" t="s">
        <v>16</v>
      </c>
      <c r="C38" s="1" t="s">
        <v>17</v>
      </c>
      <c r="D38" s="1" t="s">
        <v>18</v>
      </c>
      <c r="E38" s="1" t="s">
        <v>19</v>
      </c>
      <c r="F38" s="19">
        <v>44805</v>
      </c>
      <c r="G38" s="1" t="s">
        <v>82</v>
      </c>
      <c r="H38" s="1" t="s">
        <v>83</v>
      </c>
      <c r="I38" s="1">
        <v>78510</v>
      </c>
      <c r="J38" s="1" t="s">
        <v>61</v>
      </c>
      <c r="K38" s="1" t="s">
        <v>72</v>
      </c>
      <c r="L38" s="1" t="s">
        <v>73</v>
      </c>
      <c r="M38" s="2">
        <v>3909.48</v>
      </c>
      <c r="N38" s="2">
        <v>3323.06</v>
      </c>
      <c r="O38" s="2">
        <v>0</v>
      </c>
      <c r="P38" s="2">
        <v>0</v>
      </c>
      <c r="Q38" s="2">
        <v>3909.48</v>
      </c>
      <c r="R38" s="2">
        <v>3323.06</v>
      </c>
      <c r="S38" s="1" t="str">
        <f t="shared" si="0"/>
        <v>7851044805SPOTXDGT</v>
      </c>
      <c r="T38" s="1" t="str">
        <f t="shared" si="1"/>
        <v>SPOTX</v>
      </c>
      <c r="U38" s="32" t="str">
        <f>VLOOKUP(F38,vlookups!A:B,2,FALSE)</f>
        <v>September</v>
      </c>
      <c r="V38" s="1">
        <f t="shared" si="2"/>
        <v>78510</v>
      </c>
    </row>
    <row r="39" spans="1:22" x14ac:dyDescent="0.2">
      <c r="A39" s="3" t="s">
        <v>346</v>
      </c>
      <c r="B39" s="1" t="s">
        <v>16</v>
      </c>
      <c r="C39" s="1" t="s">
        <v>17</v>
      </c>
      <c r="D39" s="1" t="s">
        <v>18</v>
      </c>
      <c r="E39" s="1" t="s">
        <v>19</v>
      </c>
      <c r="F39" s="19">
        <v>44805</v>
      </c>
      <c r="G39" s="1" t="s">
        <v>84</v>
      </c>
      <c r="H39" s="1" t="s">
        <v>85</v>
      </c>
      <c r="I39" s="1">
        <v>78519</v>
      </c>
      <c r="J39" s="1" t="s">
        <v>61</v>
      </c>
      <c r="K39" s="1" t="s">
        <v>62</v>
      </c>
      <c r="L39" s="1" t="s">
        <v>63</v>
      </c>
      <c r="M39" s="2">
        <v>317.61</v>
      </c>
      <c r="N39" s="2">
        <v>269.97000000000003</v>
      </c>
      <c r="O39" s="2">
        <v>0</v>
      </c>
      <c r="P39" s="2">
        <v>0</v>
      </c>
      <c r="Q39" s="2">
        <v>317.61</v>
      </c>
      <c r="R39" s="2">
        <v>269.97000000000003</v>
      </c>
      <c r="S39" s="1" t="str">
        <f t="shared" si="0"/>
        <v>7851944805AMPERDGT</v>
      </c>
      <c r="T39" s="1" t="str">
        <f t="shared" si="1"/>
        <v>AMPERSAND</v>
      </c>
      <c r="U39" s="32" t="str">
        <f>VLOOKUP(F39,vlookups!A:B,2,FALSE)</f>
        <v>September</v>
      </c>
      <c r="V39" s="1">
        <f t="shared" si="2"/>
        <v>78519</v>
      </c>
    </row>
    <row r="40" spans="1:22" x14ac:dyDescent="0.2">
      <c r="A40" s="3" t="s">
        <v>346</v>
      </c>
      <c r="B40" s="1" t="s">
        <v>16</v>
      </c>
      <c r="C40" s="1" t="s">
        <v>17</v>
      </c>
      <c r="D40" s="1" t="s">
        <v>18</v>
      </c>
      <c r="E40" s="1" t="s">
        <v>19</v>
      </c>
      <c r="F40" s="19">
        <v>44805</v>
      </c>
      <c r="G40" s="1" t="s">
        <v>84</v>
      </c>
      <c r="H40" s="1" t="s">
        <v>85</v>
      </c>
      <c r="I40" s="1">
        <v>78519</v>
      </c>
      <c r="J40" s="1" t="s">
        <v>61</v>
      </c>
      <c r="K40" s="1" t="s">
        <v>64</v>
      </c>
      <c r="L40" s="1" t="s">
        <v>65</v>
      </c>
      <c r="M40" s="2">
        <v>311.39</v>
      </c>
      <c r="N40" s="2">
        <v>264.68</v>
      </c>
      <c r="O40" s="2">
        <v>0</v>
      </c>
      <c r="P40" s="2">
        <v>0</v>
      </c>
      <c r="Q40" s="2">
        <v>311.39</v>
      </c>
      <c r="R40" s="2">
        <v>264.68</v>
      </c>
      <c r="S40" s="1" t="str">
        <f t="shared" si="0"/>
        <v>7851944805GOOGLYTR</v>
      </c>
      <c r="T40" s="1" t="str">
        <f t="shared" si="1"/>
        <v>GOOGLE LLC</v>
      </c>
      <c r="U40" s="32" t="str">
        <f>VLOOKUP(F40,vlookups!A:B,2,FALSE)</f>
        <v>September</v>
      </c>
      <c r="V40" s="1">
        <f t="shared" si="2"/>
        <v>78519</v>
      </c>
    </row>
    <row r="41" spans="1:22" x14ac:dyDescent="0.2">
      <c r="A41" s="3" t="s">
        <v>346</v>
      </c>
      <c r="B41" s="1" t="s">
        <v>16</v>
      </c>
      <c r="C41" s="1" t="s">
        <v>17</v>
      </c>
      <c r="D41" s="1" t="s">
        <v>18</v>
      </c>
      <c r="E41" s="1" t="s">
        <v>19</v>
      </c>
      <c r="F41" s="19">
        <v>44805</v>
      </c>
      <c r="G41" s="1" t="s">
        <v>84</v>
      </c>
      <c r="H41" s="1" t="s">
        <v>85</v>
      </c>
      <c r="I41" s="1">
        <v>78519</v>
      </c>
      <c r="J41" s="1" t="s">
        <v>61</v>
      </c>
      <c r="K41" s="1" t="s">
        <v>66</v>
      </c>
      <c r="L41" s="1" t="s">
        <v>67</v>
      </c>
      <c r="M41" s="2">
        <v>1545.05</v>
      </c>
      <c r="N41" s="2">
        <v>1313.29</v>
      </c>
      <c r="O41" s="2">
        <v>0</v>
      </c>
      <c r="P41" s="2">
        <v>0</v>
      </c>
      <c r="Q41" s="2">
        <v>1545.05</v>
      </c>
      <c r="R41" s="2">
        <v>1313.29</v>
      </c>
      <c r="S41" s="1" t="str">
        <f t="shared" si="0"/>
        <v xml:space="preserve">7851944805HULU    </v>
      </c>
      <c r="T41" s="1" t="str">
        <f t="shared" si="1"/>
        <v>HULU LLC</v>
      </c>
      <c r="U41" s="32" t="str">
        <f>VLOOKUP(F41,vlookups!A:B,2,FALSE)</f>
        <v>September</v>
      </c>
      <c r="V41" s="1">
        <f t="shared" si="2"/>
        <v>78519</v>
      </c>
    </row>
    <row r="42" spans="1:22" x14ac:dyDescent="0.2">
      <c r="A42" s="3" t="s">
        <v>346</v>
      </c>
      <c r="B42" s="1" t="s">
        <v>16</v>
      </c>
      <c r="C42" s="1" t="s">
        <v>17</v>
      </c>
      <c r="D42" s="1" t="s">
        <v>18</v>
      </c>
      <c r="E42" s="1" t="s">
        <v>19</v>
      </c>
      <c r="F42" s="19">
        <v>44805</v>
      </c>
      <c r="G42" s="1" t="s">
        <v>84</v>
      </c>
      <c r="H42" s="1" t="s">
        <v>85</v>
      </c>
      <c r="I42" s="1">
        <v>78519</v>
      </c>
      <c r="J42" s="1" t="s">
        <v>61</v>
      </c>
      <c r="K42" s="1" t="s">
        <v>68</v>
      </c>
      <c r="L42" s="1" t="s">
        <v>69</v>
      </c>
      <c r="M42" s="2">
        <v>501.91</v>
      </c>
      <c r="N42" s="2">
        <v>426.62</v>
      </c>
      <c r="O42" s="2">
        <v>0</v>
      </c>
      <c r="P42" s="2">
        <v>0</v>
      </c>
      <c r="Q42" s="2">
        <v>501.91</v>
      </c>
      <c r="R42" s="2">
        <v>426.62</v>
      </c>
      <c r="S42" s="1" t="str">
        <f t="shared" si="0"/>
        <v>7851944805KATZDIGI</v>
      </c>
      <c r="T42" s="1" t="str">
        <f t="shared" si="1"/>
        <v>KATZ DIGITAL GROUP</v>
      </c>
      <c r="U42" s="32" t="str">
        <f>VLOOKUP(F42,vlookups!A:B,2,FALSE)</f>
        <v>September</v>
      </c>
      <c r="V42" s="1">
        <f t="shared" si="2"/>
        <v>78519</v>
      </c>
    </row>
    <row r="43" spans="1:22" x14ac:dyDescent="0.2">
      <c r="A43" s="3" t="s">
        <v>346</v>
      </c>
      <c r="B43" s="1" t="s">
        <v>16</v>
      </c>
      <c r="C43" s="1" t="s">
        <v>17</v>
      </c>
      <c r="D43" s="1" t="s">
        <v>18</v>
      </c>
      <c r="E43" s="1" t="s">
        <v>19</v>
      </c>
      <c r="F43" s="19">
        <v>44805</v>
      </c>
      <c r="G43" s="1" t="s">
        <v>84</v>
      </c>
      <c r="H43" s="1" t="s">
        <v>85</v>
      </c>
      <c r="I43" s="1">
        <v>78519</v>
      </c>
      <c r="J43" s="1" t="s">
        <v>61</v>
      </c>
      <c r="K43" s="1" t="s">
        <v>70</v>
      </c>
      <c r="L43" s="1" t="s">
        <v>71</v>
      </c>
      <c r="M43" s="2">
        <v>310.42</v>
      </c>
      <c r="N43" s="2">
        <v>263.86</v>
      </c>
      <c r="O43" s="2">
        <v>0</v>
      </c>
      <c r="P43" s="2">
        <v>0</v>
      </c>
      <c r="Q43" s="2">
        <v>310.42</v>
      </c>
      <c r="R43" s="2">
        <v>263.86</v>
      </c>
      <c r="S43" s="1" t="str">
        <f t="shared" si="0"/>
        <v>7851944805NBCUNIVE</v>
      </c>
      <c r="T43" s="1" t="str">
        <f t="shared" si="1"/>
        <v>NBC UNIVERSAL INC</v>
      </c>
      <c r="U43" s="32" t="str">
        <f>VLOOKUP(F43,vlookups!A:B,2,FALSE)</f>
        <v>September</v>
      </c>
      <c r="V43" s="1">
        <f t="shared" si="2"/>
        <v>78519</v>
      </c>
    </row>
    <row r="44" spans="1:22" x14ac:dyDescent="0.2">
      <c r="A44" s="3" t="s">
        <v>346</v>
      </c>
      <c r="B44" s="1" t="s">
        <v>16</v>
      </c>
      <c r="C44" s="1" t="s">
        <v>17</v>
      </c>
      <c r="D44" s="1" t="s">
        <v>18</v>
      </c>
      <c r="E44" s="1" t="s">
        <v>19</v>
      </c>
      <c r="F44" s="19">
        <v>44805</v>
      </c>
      <c r="G44" s="1" t="s">
        <v>84</v>
      </c>
      <c r="H44" s="1" t="s">
        <v>85</v>
      </c>
      <c r="I44" s="1">
        <v>78519</v>
      </c>
      <c r="J44" s="1" t="s">
        <v>61</v>
      </c>
      <c r="K44" s="1" t="s">
        <v>72</v>
      </c>
      <c r="L44" s="1" t="s">
        <v>73</v>
      </c>
      <c r="M44" s="2">
        <v>1573.51</v>
      </c>
      <c r="N44" s="2">
        <v>1337.48</v>
      </c>
      <c r="O44" s="2">
        <v>0</v>
      </c>
      <c r="P44" s="2">
        <v>0</v>
      </c>
      <c r="Q44" s="2">
        <v>1573.51</v>
      </c>
      <c r="R44" s="2">
        <v>1337.48</v>
      </c>
      <c r="S44" s="1" t="str">
        <f t="shared" si="0"/>
        <v>7851944805SPOTXDGT</v>
      </c>
      <c r="T44" s="1" t="str">
        <f t="shared" si="1"/>
        <v>SPOTX</v>
      </c>
      <c r="U44" s="32" t="str">
        <f>VLOOKUP(F44,vlookups!A:B,2,FALSE)</f>
        <v>September</v>
      </c>
      <c r="V44" s="1">
        <f t="shared" si="2"/>
        <v>78519</v>
      </c>
    </row>
    <row r="45" spans="1:22" x14ac:dyDescent="0.2">
      <c r="A45" s="3" t="s">
        <v>346</v>
      </c>
      <c r="B45" s="1" t="s">
        <v>16</v>
      </c>
      <c r="C45" s="1" t="s">
        <v>17</v>
      </c>
      <c r="D45" s="1" t="s">
        <v>18</v>
      </c>
      <c r="E45" s="1" t="s">
        <v>19</v>
      </c>
      <c r="F45" s="19">
        <v>44805</v>
      </c>
      <c r="G45" s="1" t="s">
        <v>86</v>
      </c>
      <c r="H45" s="1" t="s">
        <v>87</v>
      </c>
      <c r="I45" s="1">
        <v>78520</v>
      </c>
      <c r="J45" s="1" t="s">
        <v>61</v>
      </c>
      <c r="K45" s="1" t="s">
        <v>62</v>
      </c>
      <c r="L45" s="1" t="s">
        <v>63</v>
      </c>
      <c r="M45" s="2">
        <v>504.14</v>
      </c>
      <c r="N45" s="2">
        <v>428.52</v>
      </c>
      <c r="O45" s="2">
        <v>0</v>
      </c>
      <c r="P45" s="2">
        <v>0</v>
      </c>
      <c r="Q45" s="2">
        <v>504.14</v>
      </c>
      <c r="R45" s="2">
        <v>428.52</v>
      </c>
      <c r="S45" s="1" t="str">
        <f t="shared" si="0"/>
        <v>7852044805AMPERDGT</v>
      </c>
      <c r="T45" s="1" t="str">
        <f t="shared" si="1"/>
        <v>AMPERSAND</v>
      </c>
      <c r="U45" s="32" t="str">
        <f>VLOOKUP(F45,vlookups!A:B,2,FALSE)</f>
        <v>September</v>
      </c>
      <c r="V45" s="1">
        <f t="shared" si="2"/>
        <v>78520</v>
      </c>
    </row>
    <row r="46" spans="1:22" x14ac:dyDescent="0.2">
      <c r="A46" s="3" t="s">
        <v>346</v>
      </c>
      <c r="B46" s="1" t="s">
        <v>16</v>
      </c>
      <c r="C46" s="1" t="s">
        <v>17</v>
      </c>
      <c r="D46" s="1" t="s">
        <v>18</v>
      </c>
      <c r="E46" s="1" t="s">
        <v>19</v>
      </c>
      <c r="F46" s="19">
        <v>44805</v>
      </c>
      <c r="G46" s="1" t="s">
        <v>86</v>
      </c>
      <c r="H46" s="1" t="s">
        <v>87</v>
      </c>
      <c r="I46" s="1">
        <v>78520</v>
      </c>
      <c r="J46" s="1" t="s">
        <v>61</v>
      </c>
      <c r="K46" s="1" t="s">
        <v>64</v>
      </c>
      <c r="L46" s="1" t="s">
        <v>65</v>
      </c>
      <c r="M46" s="2">
        <v>412.52</v>
      </c>
      <c r="N46" s="2">
        <v>350.64</v>
      </c>
      <c r="O46" s="2">
        <v>0</v>
      </c>
      <c r="P46" s="2">
        <v>0</v>
      </c>
      <c r="Q46" s="2">
        <v>412.52</v>
      </c>
      <c r="R46" s="2">
        <v>350.64</v>
      </c>
      <c r="S46" s="1" t="str">
        <f t="shared" si="0"/>
        <v>7852044805GOOGLYTR</v>
      </c>
      <c r="T46" s="1" t="str">
        <f t="shared" si="1"/>
        <v>GOOGLE LLC</v>
      </c>
      <c r="U46" s="32" t="str">
        <f>VLOOKUP(F46,vlookups!A:B,2,FALSE)</f>
        <v>September</v>
      </c>
      <c r="V46" s="1">
        <f t="shared" si="2"/>
        <v>78520</v>
      </c>
    </row>
    <row r="47" spans="1:22" x14ac:dyDescent="0.2">
      <c r="A47" s="3" t="s">
        <v>346</v>
      </c>
      <c r="B47" s="1" t="s">
        <v>16</v>
      </c>
      <c r="C47" s="1" t="s">
        <v>17</v>
      </c>
      <c r="D47" s="1" t="s">
        <v>18</v>
      </c>
      <c r="E47" s="1" t="s">
        <v>19</v>
      </c>
      <c r="F47" s="19">
        <v>44805</v>
      </c>
      <c r="G47" s="1" t="s">
        <v>86</v>
      </c>
      <c r="H47" s="1" t="s">
        <v>87</v>
      </c>
      <c r="I47" s="1">
        <v>78520</v>
      </c>
      <c r="J47" s="1" t="s">
        <v>61</v>
      </c>
      <c r="K47" s="1" t="s">
        <v>66</v>
      </c>
      <c r="L47" s="1" t="s">
        <v>67</v>
      </c>
      <c r="M47" s="2">
        <v>2367.1799999999998</v>
      </c>
      <c r="N47" s="2">
        <v>2012.1</v>
      </c>
      <c r="O47" s="2">
        <v>0</v>
      </c>
      <c r="P47" s="2">
        <v>0</v>
      </c>
      <c r="Q47" s="2">
        <v>2367.1799999999998</v>
      </c>
      <c r="R47" s="2">
        <v>2012.1</v>
      </c>
      <c r="S47" s="1" t="str">
        <f t="shared" si="0"/>
        <v xml:space="preserve">7852044805HULU    </v>
      </c>
      <c r="T47" s="1" t="str">
        <f t="shared" si="1"/>
        <v>HULU LLC</v>
      </c>
      <c r="U47" s="32" t="str">
        <f>VLOOKUP(F47,vlookups!A:B,2,FALSE)</f>
        <v>September</v>
      </c>
      <c r="V47" s="1">
        <f t="shared" si="2"/>
        <v>78520</v>
      </c>
    </row>
    <row r="48" spans="1:22" x14ac:dyDescent="0.2">
      <c r="A48" s="3" t="s">
        <v>346</v>
      </c>
      <c r="B48" s="1" t="s">
        <v>16</v>
      </c>
      <c r="C48" s="1" t="s">
        <v>17</v>
      </c>
      <c r="D48" s="1" t="s">
        <v>18</v>
      </c>
      <c r="E48" s="1" t="s">
        <v>19</v>
      </c>
      <c r="F48" s="19">
        <v>44805</v>
      </c>
      <c r="G48" s="1" t="s">
        <v>86</v>
      </c>
      <c r="H48" s="1" t="s">
        <v>87</v>
      </c>
      <c r="I48" s="1">
        <v>78520</v>
      </c>
      <c r="J48" s="1" t="s">
        <v>61</v>
      </c>
      <c r="K48" s="1" t="s">
        <v>68</v>
      </c>
      <c r="L48" s="1" t="s">
        <v>69</v>
      </c>
      <c r="M48" s="2">
        <v>796.68</v>
      </c>
      <c r="N48" s="2">
        <v>677.18</v>
      </c>
      <c r="O48" s="2">
        <v>0</v>
      </c>
      <c r="P48" s="2">
        <v>0</v>
      </c>
      <c r="Q48" s="2">
        <v>796.68</v>
      </c>
      <c r="R48" s="2">
        <v>677.18</v>
      </c>
      <c r="S48" s="1" t="str">
        <f t="shared" si="0"/>
        <v>7852044805KATZDIGI</v>
      </c>
      <c r="T48" s="1" t="str">
        <f t="shared" si="1"/>
        <v>KATZ DIGITAL GROUP</v>
      </c>
      <c r="U48" s="32" t="str">
        <f>VLOOKUP(F48,vlookups!A:B,2,FALSE)</f>
        <v>September</v>
      </c>
      <c r="V48" s="1">
        <f t="shared" si="2"/>
        <v>78520</v>
      </c>
    </row>
    <row r="49" spans="1:22" x14ac:dyDescent="0.2">
      <c r="A49" s="3" t="s">
        <v>346</v>
      </c>
      <c r="B49" s="1" t="s">
        <v>16</v>
      </c>
      <c r="C49" s="1" t="s">
        <v>17</v>
      </c>
      <c r="D49" s="1" t="s">
        <v>18</v>
      </c>
      <c r="E49" s="1" t="s">
        <v>19</v>
      </c>
      <c r="F49" s="19">
        <v>44805</v>
      </c>
      <c r="G49" s="1" t="s">
        <v>86</v>
      </c>
      <c r="H49" s="1" t="s">
        <v>87</v>
      </c>
      <c r="I49" s="1">
        <v>78520</v>
      </c>
      <c r="J49" s="1" t="s">
        <v>61</v>
      </c>
      <c r="K49" s="1" t="s">
        <v>70</v>
      </c>
      <c r="L49" s="1" t="s">
        <v>71</v>
      </c>
      <c r="M49" s="2">
        <v>703.16</v>
      </c>
      <c r="N49" s="2">
        <v>597.69000000000005</v>
      </c>
      <c r="O49" s="2">
        <v>0</v>
      </c>
      <c r="P49" s="2">
        <v>0</v>
      </c>
      <c r="Q49" s="2">
        <v>703.16</v>
      </c>
      <c r="R49" s="2">
        <v>597.69000000000005</v>
      </c>
      <c r="S49" s="1" t="str">
        <f t="shared" si="0"/>
        <v>7852044805NBCUNIVE</v>
      </c>
      <c r="T49" s="1" t="str">
        <f t="shared" si="1"/>
        <v>NBC UNIVERSAL INC</v>
      </c>
      <c r="U49" s="32" t="str">
        <f>VLOOKUP(F49,vlookups!A:B,2,FALSE)</f>
        <v>September</v>
      </c>
      <c r="V49" s="1">
        <f t="shared" si="2"/>
        <v>78520</v>
      </c>
    </row>
    <row r="50" spans="1:22" x14ac:dyDescent="0.2">
      <c r="A50" s="3" t="s">
        <v>346</v>
      </c>
      <c r="B50" s="1" t="s">
        <v>16</v>
      </c>
      <c r="C50" s="1" t="s">
        <v>17</v>
      </c>
      <c r="D50" s="1" t="s">
        <v>18</v>
      </c>
      <c r="E50" s="1" t="s">
        <v>19</v>
      </c>
      <c r="F50" s="19">
        <v>44805</v>
      </c>
      <c r="G50" s="1" t="s">
        <v>86</v>
      </c>
      <c r="H50" s="1" t="s">
        <v>87</v>
      </c>
      <c r="I50" s="1">
        <v>78520</v>
      </c>
      <c r="J50" s="1" t="s">
        <v>61</v>
      </c>
      <c r="K50" s="1" t="s">
        <v>72</v>
      </c>
      <c r="L50" s="1" t="s">
        <v>73</v>
      </c>
      <c r="M50" s="2">
        <v>2971.02</v>
      </c>
      <c r="N50" s="2">
        <v>2525.37</v>
      </c>
      <c r="O50" s="2">
        <v>0</v>
      </c>
      <c r="P50" s="2">
        <v>0</v>
      </c>
      <c r="Q50" s="2">
        <v>2971.02</v>
      </c>
      <c r="R50" s="2">
        <v>2525.37</v>
      </c>
      <c r="S50" s="1" t="str">
        <f t="shared" si="0"/>
        <v>7852044805SPOTXDGT</v>
      </c>
      <c r="T50" s="1" t="str">
        <f t="shared" si="1"/>
        <v>SPOTX</v>
      </c>
      <c r="U50" s="32" t="str">
        <f>VLOOKUP(F50,vlookups!A:B,2,FALSE)</f>
        <v>September</v>
      </c>
      <c r="V50" s="1">
        <f t="shared" si="2"/>
        <v>78520</v>
      </c>
    </row>
    <row r="51" spans="1:22" x14ac:dyDescent="0.2">
      <c r="A51" s="3" t="s">
        <v>346</v>
      </c>
      <c r="B51" s="1" t="s">
        <v>16</v>
      </c>
      <c r="C51" s="1" t="s">
        <v>17</v>
      </c>
      <c r="D51" s="1" t="s">
        <v>18</v>
      </c>
      <c r="E51" s="1" t="s">
        <v>19</v>
      </c>
      <c r="F51" s="19">
        <v>44805</v>
      </c>
      <c r="G51" s="1" t="s">
        <v>88</v>
      </c>
      <c r="H51" s="1" t="s">
        <v>89</v>
      </c>
      <c r="I51" s="1">
        <v>78504</v>
      </c>
      <c r="J51" s="1" t="s">
        <v>61</v>
      </c>
      <c r="K51" s="1" t="s">
        <v>62</v>
      </c>
      <c r="L51" s="1" t="s">
        <v>63</v>
      </c>
      <c r="M51" s="2">
        <v>497.79</v>
      </c>
      <c r="N51" s="2">
        <v>423.12</v>
      </c>
      <c r="O51" s="2">
        <v>0</v>
      </c>
      <c r="P51" s="2">
        <v>0</v>
      </c>
      <c r="Q51" s="2">
        <v>497.79</v>
      </c>
      <c r="R51" s="2">
        <v>423.12</v>
      </c>
      <c r="S51" s="1" t="str">
        <f t="shared" si="0"/>
        <v>7850444805AMPERDGT</v>
      </c>
      <c r="T51" s="1" t="str">
        <f t="shared" si="1"/>
        <v>AMPERSAND</v>
      </c>
      <c r="U51" s="32" t="str">
        <f>VLOOKUP(F51,vlookups!A:B,2,FALSE)</f>
        <v>September</v>
      </c>
      <c r="V51" s="1">
        <f t="shared" si="2"/>
        <v>78504</v>
      </c>
    </row>
    <row r="52" spans="1:22" x14ac:dyDescent="0.2">
      <c r="A52" s="3" t="s">
        <v>346</v>
      </c>
      <c r="B52" s="1" t="s">
        <v>16</v>
      </c>
      <c r="C52" s="1" t="s">
        <v>17</v>
      </c>
      <c r="D52" s="1" t="s">
        <v>18</v>
      </c>
      <c r="E52" s="1" t="s">
        <v>19</v>
      </c>
      <c r="F52" s="19">
        <v>44805</v>
      </c>
      <c r="G52" s="1" t="s">
        <v>88</v>
      </c>
      <c r="H52" s="1" t="s">
        <v>89</v>
      </c>
      <c r="I52" s="1">
        <v>78504</v>
      </c>
      <c r="J52" s="1" t="s">
        <v>61</v>
      </c>
      <c r="K52" s="1" t="s">
        <v>64</v>
      </c>
      <c r="L52" s="1" t="s">
        <v>65</v>
      </c>
      <c r="M52" s="2">
        <v>441.13</v>
      </c>
      <c r="N52" s="2">
        <v>374.96</v>
      </c>
      <c r="O52" s="2">
        <v>0</v>
      </c>
      <c r="P52" s="2">
        <v>0</v>
      </c>
      <c r="Q52" s="2">
        <v>441.13</v>
      </c>
      <c r="R52" s="2">
        <v>374.96</v>
      </c>
      <c r="S52" s="1" t="str">
        <f t="shared" si="0"/>
        <v>7850444805GOOGLYTR</v>
      </c>
      <c r="T52" s="1" t="str">
        <f t="shared" si="1"/>
        <v>GOOGLE LLC</v>
      </c>
      <c r="U52" s="32" t="str">
        <f>VLOOKUP(F52,vlookups!A:B,2,FALSE)</f>
        <v>September</v>
      </c>
      <c r="V52" s="1">
        <f t="shared" si="2"/>
        <v>78504</v>
      </c>
    </row>
    <row r="53" spans="1:22" x14ac:dyDescent="0.2">
      <c r="A53" s="3" t="s">
        <v>346</v>
      </c>
      <c r="B53" s="1" t="s">
        <v>16</v>
      </c>
      <c r="C53" s="1" t="s">
        <v>17</v>
      </c>
      <c r="D53" s="1" t="s">
        <v>18</v>
      </c>
      <c r="E53" s="1" t="s">
        <v>19</v>
      </c>
      <c r="F53" s="19">
        <v>44805</v>
      </c>
      <c r="G53" s="1" t="s">
        <v>88</v>
      </c>
      <c r="H53" s="1" t="s">
        <v>89</v>
      </c>
      <c r="I53" s="1">
        <v>78504</v>
      </c>
      <c r="J53" s="1" t="s">
        <v>61</v>
      </c>
      <c r="K53" s="1" t="s">
        <v>66</v>
      </c>
      <c r="L53" s="1" t="s">
        <v>67</v>
      </c>
      <c r="M53" s="2">
        <v>2232.94</v>
      </c>
      <c r="N53" s="2">
        <v>1898</v>
      </c>
      <c r="O53" s="2">
        <v>0</v>
      </c>
      <c r="P53" s="2">
        <v>0</v>
      </c>
      <c r="Q53" s="2">
        <v>2232.94</v>
      </c>
      <c r="R53" s="2">
        <v>1898</v>
      </c>
      <c r="S53" s="1" t="str">
        <f t="shared" si="0"/>
        <v xml:space="preserve">7850444805HULU    </v>
      </c>
      <c r="T53" s="1" t="str">
        <f t="shared" si="1"/>
        <v>HULU LLC</v>
      </c>
      <c r="U53" s="32" t="str">
        <f>VLOOKUP(F53,vlookups!A:B,2,FALSE)</f>
        <v>September</v>
      </c>
      <c r="V53" s="1">
        <f t="shared" si="2"/>
        <v>78504</v>
      </c>
    </row>
    <row r="54" spans="1:22" x14ac:dyDescent="0.2">
      <c r="A54" s="3" t="s">
        <v>346</v>
      </c>
      <c r="B54" s="1" t="s">
        <v>16</v>
      </c>
      <c r="C54" s="1" t="s">
        <v>17</v>
      </c>
      <c r="D54" s="1" t="s">
        <v>18</v>
      </c>
      <c r="E54" s="1" t="s">
        <v>19</v>
      </c>
      <c r="F54" s="19">
        <v>44805</v>
      </c>
      <c r="G54" s="1" t="s">
        <v>88</v>
      </c>
      <c r="H54" s="1" t="s">
        <v>89</v>
      </c>
      <c r="I54" s="1">
        <v>78504</v>
      </c>
      <c r="J54" s="1" t="s">
        <v>61</v>
      </c>
      <c r="K54" s="1" t="s">
        <v>68</v>
      </c>
      <c r="L54" s="1" t="s">
        <v>69</v>
      </c>
      <c r="M54" s="2">
        <v>655.51</v>
      </c>
      <c r="N54" s="2">
        <v>557.17999999999995</v>
      </c>
      <c r="O54" s="2">
        <v>0</v>
      </c>
      <c r="P54" s="2">
        <v>0</v>
      </c>
      <c r="Q54" s="2">
        <v>655.51</v>
      </c>
      <c r="R54" s="2">
        <v>557.17999999999995</v>
      </c>
      <c r="S54" s="1" t="str">
        <f t="shared" si="0"/>
        <v>7850444805KATZDIGI</v>
      </c>
      <c r="T54" s="1" t="str">
        <f t="shared" si="1"/>
        <v>KATZ DIGITAL GROUP</v>
      </c>
      <c r="U54" s="32" t="str">
        <f>VLOOKUP(F54,vlookups!A:B,2,FALSE)</f>
        <v>September</v>
      </c>
      <c r="V54" s="1">
        <f t="shared" si="2"/>
        <v>78504</v>
      </c>
    </row>
    <row r="55" spans="1:22" x14ac:dyDescent="0.2">
      <c r="A55" s="3" t="s">
        <v>346</v>
      </c>
      <c r="B55" s="1" t="s">
        <v>16</v>
      </c>
      <c r="C55" s="1" t="s">
        <v>17</v>
      </c>
      <c r="D55" s="1" t="s">
        <v>18</v>
      </c>
      <c r="E55" s="1" t="s">
        <v>19</v>
      </c>
      <c r="F55" s="19">
        <v>44805</v>
      </c>
      <c r="G55" s="1" t="s">
        <v>88</v>
      </c>
      <c r="H55" s="1" t="s">
        <v>89</v>
      </c>
      <c r="I55" s="1">
        <v>78504</v>
      </c>
      <c r="J55" s="1" t="s">
        <v>61</v>
      </c>
      <c r="K55" s="1" t="s">
        <v>70</v>
      </c>
      <c r="L55" s="1" t="s">
        <v>71</v>
      </c>
      <c r="M55" s="2">
        <v>471.44</v>
      </c>
      <c r="N55" s="2">
        <v>400.72</v>
      </c>
      <c r="O55" s="2">
        <v>0</v>
      </c>
      <c r="P55" s="2">
        <v>0</v>
      </c>
      <c r="Q55" s="2">
        <v>471.44</v>
      </c>
      <c r="R55" s="2">
        <v>400.72</v>
      </c>
      <c r="S55" s="1" t="str">
        <f t="shared" si="0"/>
        <v>7850444805NBCUNIVE</v>
      </c>
      <c r="T55" s="1" t="str">
        <f t="shared" si="1"/>
        <v>NBC UNIVERSAL INC</v>
      </c>
      <c r="U55" s="32" t="str">
        <f>VLOOKUP(F55,vlookups!A:B,2,FALSE)</f>
        <v>September</v>
      </c>
      <c r="V55" s="1">
        <f t="shared" si="2"/>
        <v>78504</v>
      </c>
    </row>
    <row r="56" spans="1:22" x14ac:dyDescent="0.2">
      <c r="A56" s="3" t="s">
        <v>346</v>
      </c>
      <c r="B56" s="1" t="s">
        <v>16</v>
      </c>
      <c r="C56" s="1" t="s">
        <v>17</v>
      </c>
      <c r="D56" s="1" t="s">
        <v>18</v>
      </c>
      <c r="E56" s="1" t="s">
        <v>19</v>
      </c>
      <c r="F56" s="19">
        <v>44805</v>
      </c>
      <c r="G56" s="1" t="s">
        <v>88</v>
      </c>
      <c r="H56" s="1" t="s">
        <v>89</v>
      </c>
      <c r="I56" s="1">
        <v>78504</v>
      </c>
      <c r="J56" s="1" t="s">
        <v>61</v>
      </c>
      <c r="K56" s="1" t="s">
        <v>72</v>
      </c>
      <c r="L56" s="1" t="s">
        <v>73</v>
      </c>
      <c r="M56" s="2">
        <v>2211.59</v>
      </c>
      <c r="N56" s="2">
        <v>1879.85</v>
      </c>
      <c r="O56" s="2">
        <v>0</v>
      </c>
      <c r="P56" s="2">
        <v>0</v>
      </c>
      <c r="Q56" s="2">
        <v>2211.59</v>
      </c>
      <c r="R56" s="2">
        <v>1879.85</v>
      </c>
      <c r="S56" s="1" t="str">
        <f t="shared" si="0"/>
        <v>7850444805SPOTXDGT</v>
      </c>
      <c r="T56" s="1" t="str">
        <f t="shared" si="1"/>
        <v>SPOTX</v>
      </c>
      <c r="U56" s="32" t="str">
        <f>VLOOKUP(F56,vlookups!A:B,2,FALSE)</f>
        <v>September</v>
      </c>
      <c r="V56" s="1">
        <f t="shared" si="2"/>
        <v>78504</v>
      </c>
    </row>
    <row r="57" spans="1:22" x14ac:dyDescent="0.2">
      <c r="A57" s="3" t="s">
        <v>346</v>
      </c>
      <c r="B57" s="1" t="s">
        <v>16</v>
      </c>
      <c r="C57" s="1" t="s">
        <v>17</v>
      </c>
      <c r="D57" s="1" t="s">
        <v>18</v>
      </c>
      <c r="E57" s="1" t="s">
        <v>19</v>
      </c>
      <c r="F57" s="19">
        <v>44805</v>
      </c>
      <c r="G57" s="1" t="s">
        <v>90</v>
      </c>
      <c r="H57" s="1" t="s">
        <v>91</v>
      </c>
      <c r="I57" s="1">
        <v>78495</v>
      </c>
      <c r="J57" s="1" t="s">
        <v>61</v>
      </c>
      <c r="K57" s="1" t="s">
        <v>62</v>
      </c>
      <c r="L57" s="1" t="s">
        <v>63</v>
      </c>
      <c r="M57" s="2">
        <v>7945.05</v>
      </c>
      <c r="N57" s="2">
        <v>6753.29</v>
      </c>
      <c r="O57" s="2">
        <v>0</v>
      </c>
      <c r="P57" s="2">
        <v>0</v>
      </c>
      <c r="Q57" s="2">
        <v>7945.05</v>
      </c>
      <c r="R57" s="2">
        <v>6753.29</v>
      </c>
      <c r="S57" s="1" t="str">
        <f t="shared" si="0"/>
        <v>7849544805AMPERDGT</v>
      </c>
      <c r="T57" s="1" t="str">
        <f t="shared" si="1"/>
        <v>AMPERSAND</v>
      </c>
      <c r="U57" s="32" t="str">
        <f>VLOOKUP(F57,vlookups!A:B,2,FALSE)</f>
        <v>September</v>
      </c>
      <c r="V57" s="1">
        <f t="shared" si="2"/>
        <v>78495</v>
      </c>
    </row>
    <row r="58" spans="1:22" x14ac:dyDescent="0.2">
      <c r="A58" s="3" t="s">
        <v>346</v>
      </c>
      <c r="B58" s="1" t="s">
        <v>16</v>
      </c>
      <c r="C58" s="1" t="s">
        <v>17</v>
      </c>
      <c r="D58" s="1" t="s">
        <v>18</v>
      </c>
      <c r="E58" s="1" t="s">
        <v>19</v>
      </c>
      <c r="F58" s="19">
        <v>44805</v>
      </c>
      <c r="G58" s="1" t="s">
        <v>90</v>
      </c>
      <c r="H58" s="1" t="s">
        <v>91</v>
      </c>
      <c r="I58" s="1">
        <v>78495</v>
      </c>
      <c r="J58" s="1" t="s">
        <v>61</v>
      </c>
      <c r="K58" s="1" t="s">
        <v>64</v>
      </c>
      <c r="L58" s="1" t="s">
        <v>65</v>
      </c>
      <c r="M58" s="2">
        <v>5042.34</v>
      </c>
      <c r="N58" s="2">
        <v>4285.99</v>
      </c>
      <c r="O58" s="2">
        <v>0</v>
      </c>
      <c r="P58" s="2">
        <v>0</v>
      </c>
      <c r="Q58" s="2">
        <v>5042.34</v>
      </c>
      <c r="R58" s="2">
        <v>4285.99</v>
      </c>
      <c r="S58" s="1" t="str">
        <f t="shared" si="0"/>
        <v>7849544805GOOGLYTR</v>
      </c>
      <c r="T58" s="1" t="str">
        <f t="shared" si="1"/>
        <v>GOOGLE LLC</v>
      </c>
      <c r="U58" s="32" t="str">
        <f>VLOOKUP(F58,vlookups!A:B,2,FALSE)</f>
        <v>September</v>
      </c>
      <c r="V58" s="1">
        <f t="shared" si="2"/>
        <v>78495</v>
      </c>
    </row>
    <row r="59" spans="1:22" x14ac:dyDescent="0.2">
      <c r="A59" s="3" t="s">
        <v>346</v>
      </c>
      <c r="B59" s="1" t="s">
        <v>16</v>
      </c>
      <c r="C59" s="1" t="s">
        <v>17</v>
      </c>
      <c r="D59" s="1" t="s">
        <v>18</v>
      </c>
      <c r="E59" s="1" t="s">
        <v>19</v>
      </c>
      <c r="F59" s="19">
        <v>44805</v>
      </c>
      <c r="G59" s="1" t="s">
        <v>90</v>
      </c>
      <c r="H59" s="1" t="s">
        <v>91</v>
      </c>
      <c r="I59" s="1">
        <v>78495</v>
      </c>
      <c r="J59" s="1" t="s">
        <v>61</v>
      </c>
      <c r="K59" s="1" t="s">
        <v>66</v>
      </c>
      <c r="L59" s="1" t="s">
        <v>67</v>
      </c>
      <c r="M59" s="2">
        <v>41063.25</v>
      </c>
      <c r="N59" s="2">
        <v>34903.760000000002</v>
      </c>
      <c r="O59" s="2">
        <v>0</v>
      </c>
      <c r="P59" s="2">
        <v>0</v>
      </c>
      <c r="Q59" s="2">
        <v>41063.25</v>
      </c>
      <c r="R59" s="2">
        <v>34903.760000000002</v>
      </c>
      <c r="S59" s="1" t="str">
        <f t="shared" si="0"/>
        <v xml:space="preserve">7849544805HULU    </v>
      </c>
      <c r="T59" s="1" t="str">
        <f t="shared" si="1"/>
        <v>HULU LLC</v>
      </c>
      <c r="U59" s="32" t="str">
        <f>VLOOKUP(F59,vlookups!A:B,2,FALSE)</f>
        <v>September</v>
      </c>
      <c r="V59" s="1">
        <f t="shared" si="2"/>
        <v>78495</v>
      </c>
    </row>
    <row r="60" spans="1:22" x14ac:dyDescent="0.2">
      <c r="A60" s="3" t="s">
        <v>346</v>
      </c>
      <c r="B60" s="1" t="s">
        <v>16</v>
      </c>
      <c r="C60" s="1" t="s">
        <v>17</v>
      </c>
      <c r="D60" s="1" t="s">
        <v>18</v>
      </c>
      <c r="E60" s="1" t="s">
        <v>19</v>
      </c>
      <c r="F60" s="19">
        <v>44805</v>
      </c>
      <c r="G60" s="1" t="s">
        <v>90</v>
      </c>
      <c r="H60" s="1" t="s">
        <v>91</v>
      </c>
      <c r="I60" s="1">
        <v>78495</v>
      </c>
      <c r="J60" s="1" t="s">
        <v>61</v>
      </c>
      <c r="K60" s="1" t="s">
        <v>68</v>
      </c>
      <c r="L60" s="1" t="s">
        <v>69</v>
      </c>
      <c r="M60" s="2">
        <v>12555.11</v>
      </c>
      <c r="N60" s="2">
        <v>10671.84</v>
      </c>
      <c r="O60" s="2">
        <v>0</v>
      </c>
      <c r="P60" s="2">
        <v>0</v>
      </c>
      <c r="Q60" s="2">
        <v>12555.11</v>
      </c>
      <c r="R60" s="2">
        <v>10671.84</v>
      </c>
      <c r="S60" s="1" t="str">
        <f t="shared" si="0"/>
        <v>7849544805KATZDIGI</v>
      </c>
      <c r="T60" s="1" t="str">
        <f t="shared" si="1"/>
        <v>KATZ DIGITAL GROUP</v>
      </c>
      <c r="U60" s="32" t="str">
        <f>VLOOKUP(F60,vlookups!A:B,2,FALSE)</f>
        <v>September</v>
      </c>
      <c r="V60" s="1">
        <f t="shared" si="2"/>
        <v>78495</v>
      </c>
    </row>
    <row r="61" spans="1:22" x14ac:dyDescent="0.2">
      <c r="A61" s="3" t="s">
        <v>346</v>
      </c>
      <c r="B61" s="1" t="s">
        <v>16</v>
      </c>
      <c r="C61" s="1" t="s">
        <v>17</v>
      </c>
      <c r="D61" s="1" t="s">
        <v>18</v>
      </c>
      <c r="E61" s="1" t="s">
        <v>19</v>
      </c>
      <c r="F61" s="19">
        <v>44805</v>
      </c>
      <c r="G61" s="1" t="s">
        <v>90</v>
      </c>
      <c r="H61" s="1" t="s">
        <v>91</v>
      </c>
      <c r="I61" s="1">
        <v>78495</v>
      </c>
      <c r="J61" s="1" t="s">
        <v>61</v>
      </c>
      <c r="K61" s="1" t="s">
        <v>70</v>
      </c>
      <c r="L61" s="1" t="s">
        <v>71</v>
      </c>
      <c r="M61" s="2">
        <v>7693.8</v>
      </c>
      <c r="N61" s="2">
        <v>6539.73</v>
      </c>
      <c r="O61" s="2">
        <v>0</v>
      </c>
      <c r="P61" s="2">
        <v>0</v>
      </c>
      <c r="Q61" s="2">
        <v>7693.8</v>
      </c>
      <c r="R61" s="2">
        <v>6539.73</v>
      </c>
      <c r="S61" s="1" t="str">
        <f t="shared" si="0"/>
        <v>7849544805NBCUNIVE</v>
      </c>
      <c r="T61" s="1" t="str">
        <f t="shared" si="1"/>
        <v>NBC UNIVERSAL INC</v>
      </c>
      <c r="U61" s="32" t="str">
        <f>VLOOKUP(F61,vlookups!A:B,2,FALSE)</f>
        <v>September</v>
      </c>
      <c r="V61" s="1">
        <f t="shared" si="2"/>
        <v>78495</v>
      </c>
    </row>
    <row r="62" spans="1:22" x14ac:dyDescent="0.2">
      <c r="A62" s="3" t="s">
        <v>346</v>
      </c>
      <c r="B62" s="1" t="s">
        <v>16</v>
      </c>
      <c r="C62" s="1" t="s">
        <v>17</v>
      </c>
      <c r="D62" s="1" t="s">
        <v>18</v>
      </c>
      <c r="E62" s="1" t="s">
        <v>19</v>
      </c>
      <c r="F62" s="19">
        <v>44805</v>
      </c>
      <c r="G62" s="1" t="s">
        <v>90</v>
      </c>
      <c r="H62" s="1" t="s">
        <v>91</v>
      </c>
      <c r="I62" s="1">
        <v>78495</v>
      </c>
      <c r="J62" s="1" t="s">
        <v>61</v>
      </c>
      <c r="K62" s="1" t="s">
        <v>72</v>
      </c>
      <c r="L62" s="1" t="s">
        <v>73</v>
      </c>
      <c r="M62" s="2">
        <v>46326.15</v>
      </c>
      <c r="N62" s="2">
        <v>39377.230000000003</v>
      </c>
      <c r="O62" s="2">
        <v>0</v>
      </c>
      <c r="P62" s="2">
        <v>0</v>
      </c>
      <c r="Q62" s="2">
        <v>46326.15</v>
      </c>
      <c r="R62" s="2">
        <v>39377.230000000003</v>
      </c>
      <c r="S62" s="1" t="str">
        <f t="shared" si="0"/>
        <v>7849544805SPOTXDGT</v>
      </c>
      <c r="T62" s="1" t="str">
        <f t="shared" si="1"/>
        <v>SPOTX</v>
      </c>
      <c r="U62" s="32" t="str">
        <f>VLOOKUP(F62,vlookups!A:B,2,FALSE)</f>
        <v>September</v>
      </c>
      <c r="V62" s="1">
        <f t="shared" si="2"/>
        <v>78495</v>
      </c>
    </row>
    <row r="63" spans="1:22" x14ac:dyDescent="0.2">
      <c r="A63" s="3" t="s">
        <v>346</v>
      </c>
      <c r="B63" s="1" t="s">
        <v>16</v>
      </c>
      <c r="C63" s="1" t="s">
        <v>17</v>
      </c>
      <c r="D63" s="1" t="s">
        <v>18</v>
      </c>
      <c r="E63" s="1" t="s">
        <v>19</v>
      </c>
      <c r="F63" s="19">
        <v>44805</v>
      </c>
      <c r="G63" s="1" t="s">
        <v>92</v>
      </c>
      <c r="H63" s="1" t="s">
        <v>93</v>
      </c>
      <c r="I63" s="1">
        <v>78524</v>
      </c>
      <c r="J63" s="1" t="s">
        <v>61</v>
      </c>
      <c r="K63" s="1" t="s">
        <v>62</v>
      </c>
      <c r="L63" s="1" t="s">
        <v>63</v>
      </c>
      <c r="M63" s="2">
        <v>927.15</v>
      </c>
      <c r="N63" s="2">
        <v>788.08</v>
      </c>
      <c r="O63" s="2">
        <v>0</v>
      </c>
      <c r="P63" s="2">
        <v>0</v>
      </c>
      <c r="Q63" s="2">
        <v>927.15</v>
      </c>
      <c r="R63" s="2">
        <v>788.08</v>
      </c>
      <c r="S63" s="1" t="str">
        <f t="shared" si="0"/>
        <v>7852444805AMPERDGT</v>
      </c>
      <c r="T63" s="1" t="str">
        <f t="shared" si="1"/>
        <v>AMPERSAND</v>
      </c>
      <c r="U63" s="32" t="str">
        <f>VLOOKUP(F63,vlookups!A:B,2,FALSE)</f>
        <v>September</v>
      </c>
      <c r="V63" s="1">
        <f t="shared" si="2"/>
        <v>78524</v>
      </c>
    </row>
    <row r="64" spans="1:22" x14ac:dyDescent="0.2">
      <c r="A64" s="3" t="s">
        <v>346</v>
      </c>
      <c r="B64" s="1" t="s">
        <v>16</v>
      </c>
      <c r="C64" s="1" t="s">
        <v>17</v>
      </c>
      <c r="D64" s="1" t="s">
        <v>18</v>
      </c>
      <c r="E64" s="1" t="s">
        <v>19</v>
      </c>
      <c r="F64" s="19">
        <v>44805</v>
      </c>
      <c r="G64" s="1" t="s">
        <v>92</v>
      </c>
      <c r="H64" s="1" t="s">
        <v>93</v>
      </c>
      <c r="I64" s="1">
        <v>78524</v>
      </c>
      <c r="J64" s="1" t="s">
        <v>61</v>
      </c>
      <c r="K64" s="1" t="s">
        <v>64</v>
      </c>
      <c r="L64" s="1" t="s">
        <v>65</v>
      </c>
      <c r="M64" s="2">
        <v>1028.8800000000001</v>
      </c>
      <c r="N64" s="2">
        <v>874.55</v>
      </c>
      <c r="O64" s="2">
        <v>0</v>
      </c>
      <c r="P64" s="2">
        <v>0</v>
      </c>
      <c r="Q64" s="2">
        <v>1028.8800000000001</v>
      </c>
      <c r="R64" s="2">
        <v>874.55</v>
      </c>
      <c r="S64" s="1" t="str">
        <f t="shared" si="0"/>
        <v>7852444805GOOGLYTR</v>
      </c>
      <c r="T64" s="1" t="str">
        <f t="shared" si="1"/>
        <v>GOOGLE LLC</v>
      </c>
      <c r="U64" s="32" t="str">
        <f>VLOOKUP(F64,vlookups!A:B,2,FALSE)</f>
        <v>September</v>
      </c>
      <c r="V64" s="1">
        <f t="shared" si="2"/>
        <v>78524</v>
      </c>
    </row>
    <row r="65" spans="1:22" x14ac:dyDescent="0.2">
      <c r="A65" s="3" t="s">
        <v>346</v>
      </c>
      <c r="B65" s="1" t="s">
        <v>16</v>
      </c>
      <c r="C65" s="1" t="s">
        <v>17</v>
      </c>
      <c r="D65" s="1" t="s">
        <v>18</v>
      </c>
      <c r="E65" s="1" t="s">
        <v>19</v>
      </c>
      <c r="F65" s="19">
        <v>44805</v>
      </c>
      <c r="G65" s="1" t="s">
        <v>92</v>
      </c>
      <c r="H65" s="1" t="s">
        <v>93</v>
      </c>
      <c r="I65" s="1">
        <v>78524</v>
      </c>
      <c r="J65" s="1" t="s">
        <v>61</v>
      </c>
      <c r="K65" s="1" t="s">
        <v>66</v>
      </c>
      <c r="L65" s="1" t="s">
        <v>67</v>
      </c>
      <c r="M65" s="2">
        <v>4546.58</v>
      </c>
      <c r="N65" s="2">
        <v>3864.59</v>
      </c>
      <c r="O65" s="2">
        <v>0</v>
      </c>
      <c r="P65" s="2">
        <v>0</v>
      </c>
      <c r="Q65" s="2">
        <v>4546.58</v>
      </c>
      <c r="R65" s="2">
        <v>3864.59</v>
      </c>
      <c r="S65" s="1" t="str">
        <f t="shared" si="0"/>
        <v xml:space="preserve">7852444805HULU    </v>
      </c>
      <c r="T65" s="1" t="str">
        <f t="shared" si="1"/>
        <v>HULU LLC</v>
      </c>
      <c r="U65" s="32" t="str">
        <f>VLOOKUP(F65,vlookups!A:B,2,FALSE)</f>
        <v>September</v>
      </c>
      <c r="V65" s="1">
        <f t="shared" si="2"/>
        <v>78524</v>
      </c>
    </row>
    <row r="66" spans="1:22" x14ac:dyDescent="0.2">
      <c r="A66" s="3" t="s">
        <v>346</v>
      </c>
      <c r="B66" s="1" t="s">
        <v>16</v>
      </c>
      <c r="C66" s="1" t="s">
        <v>17</v>
      </c>
      <c r="D66" s="1" t="s">
        <v>18</v>
      </c>
      <c r="E66" s="1" t="s">
        <v>19</v>
      </c>
      <c r="F66" s="19">
        <v>44805</v>
      </c>
      <c r="G66" s="1" t="s">
        <v>92</v>
      </c>
      <c r="H66" s="1" t="s">
        <v>93</v>
      </c>
      <c r="I66" s="1">
        <v>78524</v>
      </c>
      <c r="J66" s="1" t="s">
        <v>61</v>
      </c>
      <c r="K66" s="1" t="s">
        <v>68</v>
      </c>
      <c r="L66" s="1" t="s">
        <v>69</v>
      </c>
      <c r="M66" s="2">
        <v>1465.19</v>
      </c>
      <c r="N66" s="2">
        <v>1245.4100000000001</v>
      </c>
      <c r="O66" s="2">
        <v>0</v>
      </c>
      <c r="P66" s="2">
        <v>0</v>
      </c>
      <c r="Q66" s="2">
        <v>1465.19</v>
      </c>
      <c r="R66" s="2">
        <v>1245.4100000000001</v>
      </c>
      <c r="S66" s="1" t="str">
        <f t="shared" si="0"/>
        <v>7852444805KATZDIGI</v>
      </c>
      <c r="T66" s="1" t="str">
        <f t="shared" si="1"/>
        <v>KATZ DIGITAL GROUP</v>
      </c>
      <c r="U66" s="32" t="str">
        <f>VLOOKUP(F66,vlookups!A:B,2,FALSE)</f>
        <v>September</v>
      </c>
      <c r="V66" s="1">
        <f t="shared" si="2"/>
        <v>78524</v>
      </c>
    </row>
    <row r="67" spans="1:22" x14ac:dyDescent="0.2">
      <c r="A67" s="3" t="s">
        <v>346</v>
      </c>
      <c r="B67" s="1" t="s">
        <v>16</v>
      </c>
      <c r="C67" s="1" t="s">
        <v>17</v>
      </c>
      <c r="D67" s="1" t="s">
        <v>18</v>
      </c>
      <c r="E67" s="1" t="s">
        <v>19</v>
      </c>
      <c r="F67" s="19">
        <v>44805</v>
      </c>
      <c r="G67" s="1" t="s">
        <v>92</v>
      </c>
      <c r="H67" s="1" t="s">
        <v>93</v>
      </c>
      <c r="I67" s="1">
        <v>78524</v>
      </c>
      <c r="J67" s="1" t="s">
        <v>61</v>
      </c>
      <c r="K67" s="1" t="s">
        <v>70</v>
      </c>
      <c r="L67" s="1" t="s">
        <v>71</v>
      </c>
      <c r="M67" s="2">
        <v>1370.89</v>
      </c>
      <c r="N67" s="2">
        <v>1165.26</v>
      </c>
      <c r="O67" s="2">
        <v>0</v>
      </c>
      <c r="P67" s="2">
        <v>0</v>
      </c>
      <c r="Q67" s="2">
        <v>1370.89</v>
      </c>
      <c r="R67" s="2">
        <v>1165.26</v>
      </c>
      <c r="S67" s="1" t="str">
        <f t="shared" si="0"/>
        <v>7852444805NBCUNIVE</v>
      </c>
      <c r="T67" s="1" t="str">
        <f t="shared" si="1"/>
        <v>NBC UNIVERSAL INC</v>
      </c>
      <c r="U67" s="32" t="str">
        <f>VLOOKUP(F67,vlookups!A:B,2,FALSE)</f>
        <v>September</v>
      </c>
      <c r="V67" s="1">
        <f t="shared" si="2"/>
        <v>78524</v>
      </c>
    </row>
    <row r="68" spans="1:22" x14ac:dyDescent="0.2">
      <c r="A68" s="3" t="s">
        <v>346</v>
      </c>
      <c r="B68" s="1" t="s">
        <v>16</v>
      </c>
      <c r="C68" s="1" t="s">
        <v>17</v>
      </c>
      <c r="D68" s="1" t="s">
        <v>18</v>
      </c>
      <c r="E68" s="1" t="s">
        <v>19</v>
      </c>
      <c r="F68" s="19">
        <v>44805</v>
      </c>
      <c r="G68" s="1" t="s">
        <v>92</v>
      </c>
      <c r="H68" s="1" t="s">
        <v>93</v>
      </c>
      <c r="I68" s="1">
        <v>78524</v>
      </c>
      <c r="J68" s="1" t="s">
        <v>61</v>
      </c>
      <c r="K68" s="1" t="s">
        <v>72</v>
      </c>
      <c r="L68" s="1" t="s">
        <v>73</v>
      </c>
      <c r="M68" s="2">
        <v>6611.38</v>
      </c>
      <c r="N68" s="2">
        <v>5619.67</v>
      </c>
      <c r="O68" s="2">
        <v>0</v>
      </c>
      <c r="P68" s="2">
        <v>0</v>
      </c>
      <c r="Q68" s="2">
        <v>6611.38</v>
      </c>
      <c r="R68" s="2">
        <v>5619.67</v>
      </c>
      <c r="S68" s="1" t="str">
        <f t="shared" ref="S68:S131" si="3">_xlfn.CONCAT(I68,F68,K68)</f>
        <v>7852444805SPOTXDGT</v>
      </c>
      <c r="T68" s="1" t="str">
        <f t="shared" ref="T68:T131" si="4">TRIM(L68)</f>
        <v>SPOTX</v>
      </c>
      <c r="U68" s="32" t="str">
        <f>VLOOKUP(F68,vlookups!A:B,2,FALSE)</f>
        <v>September</v>
      </c>
      <c r="V68" s="1">
        <f t="shared" ref="V68:V131" si="5">I68</f>
        <v>78524</v>
      </c>
    </row>
    <row r="69" spans="1:22" x14ac:dyDescent="0.2">
      <c r="A69" s="3" t="s">
        <v>346</v>
      </c>
      <c r="B69" s="1" t="s">
        <v>16</v>
      </c>
      <c r="C69" s="1" t="s">
        <v>17</v>
      </c>
      <c r="D69" s="1" t="s">
        <v>18</v>
      </c>
      <c r="E69" s="1" t="s">
        <v>19</v>
      </c>
      <c r="F69" s="19">
        <v>44805</v>
      </c>
      <c r="G69" s="1" t="s">
        <v>94</v>
      </c>
      <c r="H69" s="1" t="s">
        <v>95</v>
      </c>
      <c r="I69" s="1">
        <v>78525</v>
      </c>
      <c r="J69" s="1" t="s">
        <v>61</v>
      </c>
      <c r="K69" s="1" t="s">
        <v>62</v>
      </c>
      <c r="L69" s="1" t="s">
        <v>63</v>
      </c>
      <c r="M69" s="2">
        <v>805.59</v>
      </c>
      <c r="N69" s="2">
        <v>684.75</v>
      </c>
      <c r="O69" s="2">
        <v>0</v>
      </c>
      <c r="P69" s="2">
        <v>0</v>
      </c>
      <c r="Q69" s="2">
        <v>805.59</v>
      </c>
      <c r="R69" s="2">
        <v>684.75</v>
      </c>
      <c r="S69" s="1" t="str">
        <f t="shared" si="3"/>
        <v>7852544805AMPERDGT</v>
      </c>
      <c r="T69" s="1" t="str">
        <f t="shared" si="4"/>
        <v>AMPERSAND</v>
      </c>
      <c r="U69" s="32" t="str">
        <f>VLOOKUP(F69,vlookups!A:B,2,FALSE)</f>
        <v>September</v>
      </c>
      <c r="V69" s="1">
        <f t="shared" si="5"/>
        <v>78525</v>
      </c>
    </row>
    <row r="70" spans="1:22" x14ac:dyDescent="0.2">
      <c r="A70" s="3" t="s">
        <v>346</v>
      </c>
      <c r="B70" s="1" t="s">
        <v>16</v>
      </c>
      <c r="C70" s="1" t="s">
        <v>17</v>
      </c>
      <c r="D70" s="1" t="s">
        <v>18</v>
      </c>
      <c r="E70" s="1" t="s">
        <v>19</v>
      </c>
      <c r="F70" s="19">
        <v>44805</v>
      </c>
      <c r="G70" s="1" t="s">
        <v>94</v>
      </c>
      <c r="H70" s="1" t="s">
        <v>95</v>
      </c>
      <c r="I70" s="1">
        <v>78525</v>
      </c>
      <c r="J70" s="1" t="s">
        <v>61</v>
      </c>
      <c r="K70" s="1" t="s">
        <v>64</v>
      </c>
      <c r="L70" s="1" t="s">
        <v>65</v>
      </c>
      <c r="M70" s="2">
        <v>778.65</v>
      </c>
      <c r="N70" s="2">
        <v>661.85</v>
      </c>
      <c r="O70" s="2">
        <v>0</v>
      </c>
      <c r="P70" s="2">
        <v>0</v>
      </c>
      <c r="Q70" s="2">
        <v>778.65</v>
      </c>
      <c r="R70" s="2">
        <v>661.85</v>
      </c>
      <c r="S70" s="1" t="str">
        <f t="shared" si="3"/>
        <v>7852544805GOOGLYTR</v>
      </c>
      <c r="T70" s="1" t="str">
        <f t="shared" si="4"/>
        <v>GOOGLE LLC</v>
      </c>
      <c r="U70" s="32" t="str">
        <f>VLOOKUP(F70,vlookups!A:B,2,FALSE)</f>
        <v>September</v>
      </c>
      <c r="V70" s="1">
        <f t="shared" si="5"/>
        <v>78525</v>
      </c>
    </row>
    <row r="71" spans="1:22" x14ac:dyDescent="0.2">
      <c r="A71" s="3" t="s">
        <v>346</v>
      </c>
      <c r="B71" s="1" t="s">
        <v>16</v>
      </c>
      <c r="C71" s="1" t="s">
        <v>17</v>
      </c>
      <c r="D71" s="1" t="s">
        <v>18</v>
      </c>
      <c r="E71" s="1" t="s">
        <v>19</v>
      </c>
      <c r="F71" s="19">
        <v>44805</v>
      </c>
      <c r="G71" s="1" t="s">
        <v>94</v>
      </c>
      <c r="H71" s="1" t="s">
        <v>95</v>
      </c>
      <c r="I71" s="1">
        <v>78525</v>
      </c>
      <c r="J71" s="1" t="s">
        <v>61</v>
      </c>
      <c r="K71" s="1" t="s">
        <v>66</v>
      </c>
      <c r="L71" s="1" t="s">
        <v>67</v>
      </c>
      <c r="M71" s="2">
        <v>3483.4</v>
      </c>
      <c r="N71" s="2">
        <v>2960.89</v>
      </c>
      <c r="O71" s="2">
        <v>0</v>
      </c>
      <c r="P71" s="2">
        <v>0</v>
      </c>
      <c r="Q71" s="2">
        <v>3483.4</v>
      </c>
      <c r="R71" s="2">
        <v>2960.89</v>
      </c>
      <c r="S71" s="1" t="str">
        <f t="shared" si="3"/>
        <v xml:space="preserve">7852544805HULU    </v>
      </c>
      <c r="T71" s="1" t="str">
        <f t="shared" si="4"/>
        <v>HULU LLC</v>
      </c>
      <c r="U71" s="32" t="str">
        <f>VLOOKUP(F71,vlookups!A:B,2,FALSE)</f>
        <v>September</v>
      </c>
      <c r="V71" s="1">
        <f t="shared" si="5"/>
        <v>78525</v>
      </c>
    </row>
    <row r="72" spans="1:22" x14ac:dyDescent="0.2">
      <c r="A72" s="3" t="s">
        <v>346</v>
      </c>
      <c r="B72" s="1" t="s">
        <v>16</v>
      </c>
      <c r="C72" s="1" t="s">
        <v>17</v>
      </c>
      <c r="D72" s="1" t="s">
        <v>18</v>
      </c>
      <c r="E72" s="1" t="s">
        <v>19</v>
      </c>
      <c r="F72" s="19">
        <v>44805</v>
      </c>
      <c r="G72" s="1" t="s">
        <v>94</v>
      </c>
      <c r="H72" s="1" t="s">
        <v>95</v>
      </c>
      <c r="I72" s="1">
        <v>78525</v>
      </c>
      <c r="J72" s="1" t="s">
        <v>61</v>
      </c>
      <c r="K72" s="1" t="s">
        <v>68</v>
      </c>
      <c r="L72" s="1" t="s">
        <v>69</v>
      </c>
      <c r="M72" s="2">
        <v>1273</v>
      </c>
      <c r="N72" s="2">
        <v>1082.05</v>
      </c>
      <c r="O72" s="2">
        <v>0</v>
      </c>
      <c r="P72" s="2">
        <v>0</v>
      </c>
      <c r="Q72" s="2">
        <v>1273</v>
      </c>
      <c r="R72" s="2">
        <v>1082.05</v>
      </c>
      <c r="S72" s="1" t="str">
        <f t="shared" si="3"/>
        <v>7852544805KATZDIGI</v>
      </c>
      <c r="T72" s="1" t="str">
        <f t="shared" si="4"/>
        <v>KATZ DIGITAL GROUP</v>
      </c>
      <c r="U72" s="32" t="str">
        <f>VLOOKUP(F72,vlookups!A:B,2,FALSE)</f>
        <v>September</v>
      </c>
      <c r="V72" s="1">
        <f t="shared" si="5"/>
        <v>78525</v>
      </c>
    </row>
    <row r="73" spans="1:22" x14ac:dyDescent="0.2">
      <c r="A73" s="3" t="s">
        <v>346</v>
      </c>
      <c r="B73" s="1" t="s">
        <v>16</v>
      </c>
      <c r="C73" s="1" t="s">
        <v>17</v>
      </c>
      <c r="D73" s="1" t="s">
        <v>18</v>
      </c>
      <c r="E73" s="1" t="s">
        <v>19</v>
      </c>
      <c r="F73" s="19">
        <v>44805</v>
      </c>
      <c r="G73" s="1" t="s">
        <v>94</v>
      </c>
      <c r="H73" s="1" t="s">
        <v>95</v>
      </c>
      <c r="I73" s="1">
        <v>78525</v>
      </c>
      <c r="J73" s="1" t="s">
        <v>61</v>
      </c>
      <c r="K73" s="1" t="s">
        <v>70</v>
      </c>
      <c r="L73" s="1" t="s">
        <v>71</v>
      </c>
      <c r="M73" s="2">
        <v>700.51</v>
      </c>
      <c r="N73" s="2">
        <v>595.42999999999995</v>
      </c>
      <c r="O73" s="2">
        <v>0</v>
      </c>
      <c r="P73" s="2">
        <v>0</v>
      </c>
      <c r="Q73" s="2">
        <v>700.51</v>
      </c>
      <c r="R73" s="2">
        <v>595.42999999999995</v>
      </c>
      <c r="S73" s="1" t="str">
        <f t="shared" si="3"/>
        <v>7852544805NBCUNIVE</v>
      </c>
      <c r="T73" s="1" t="str">
        <f t="shared" si="4"/>
        <v>NBC UNIVERSAL INC</v>
      </c>
      <c r="U73" s="32" t="str">
        <f>VLOOKUP(F73,vlookups!A:B,2,FALSE)</f>
        <v>September</v>
      </c>
      <c r="V73" s="1">
        <f t="shared" si="5"/>
        <v>78525</v>
      </c>
    </row>
    <row r="74" spans="1:22" x14ac:dyDescent="0.2">
      <c r="A74" s="3" t="s">
        <v>346</v>
      </c>
      <c r="B74" s="1" t="s">
        <v>16</v>
      </c>
      <c r="C74" s="1" t="s">
        <v>17</v>
      </c>
      <c r="D74" s="1" t="s">
        <v>18</v>
      </c>
      <c r="E74" s="1" t="s">
        <v>19</v>
      </c>
      <c r="F74" s="19">
        <v>44805</v>
      </c>
      <c r="G74" s="1" t="s">
        <v>94</v>
      </c>
      <c r="H74" s="1" t="s">
        <v>95</v>
      </c>
      <c r="I74" s="1">
        <v>78525</v>
      </c>
      <c r="J74" s="1" t="s">
        <v>61</v>
      </c>
      <c r="K74" s="1" t="s">
        <v>72</v>
      </c>
      <c r="L74" s="1" t="s">
        <v>73</v>
      </c>
      <c r="M74" s="2">
        <v>3580.84</v>
      </c>
      <c r="N74" s="2">
        <v>3043.71</v>
      </c>
      <c r="O74" s="2">
        <v>0</v>
      </c>
      <c r="P74" s="2">
        <v>0</v>
      </c>
      <c r="Q74" s="2">
        <v>3580.84</v>
      </c>
      <c r="R74" s="2">
        <v>3043.71</v>
      </c>
      <c r="S74" s="1" t="str">
        <f t="shared" si="3"/>
        <v>7852544805SPOTXDGT</v>
      </c>
      <c r="T74" s="1" t="str">
        <f t="shared" si="4"/>
        <v>SPOTX</v>
      </c>
      <c r="U74" s="32" t="str">
        <f>VLOOKUP(F74,vlookups!A:B,2,FALSE)</f>
        <v>September</v>
      </c>
      <c r="V74" s="1">
        <f t="shared" si="5"/>
        <v>78525</v>
      </c>
    </row>
    <row r="75" spans="1:22" x14ac:dyDescent="0.2">
      <c r="A75" s="3" t="s">
        <v>346</v>
      </c>
      <c r="B75" s="1" t="s">
        <v>16</v>
      </c>
      <c r="C75" s="1" t="s">
        <v>17</v>
      </c>
      <c r="D75" s="1" t="s">
        <v>18</v>
      </c>
      <c r="E75" s="1" t="s">
        <v>19</v>
      </c>
      <c r="F75" s="19">
        <v>44805</v>
      </c>
      <c r="G75" s="1" t="s">
        <v>96</v>
      </c>
      <c r="H75" s="1" t="s">
        <v>97</v>
      </c>
      <c r="I75" s="1">
        <v>78521</v>
      </c>
      <c r="J75" s="1" t="s">
        <v>61</v>
      </c>
      <c r="K75" s="1" t="s">
        <v>62</v>
      </c>
      <c r="L75" s="1" t="s">
        <v>63</v>
      </c>
      <c r="M75" s="2">
        <v>108</v>
      </c>
      <c r="N75" s="2">
        <v>91.8</v>
      </c>
      <c r="O75" s="2">
        <v>0</v>
      </c>
      <c r="P75" s="2">
        <v>0</v>
      </c>
      <c r="Q75" s="2">
        <v>108</v>
      </c>
      <c r="R75" s="2">
        <v>91.8</v>
      </c>
      <c r="S75" s="1" t="str">
        <f t="shared" si="3"/>
        <v>7852144805AMPERDGT</v>
      </c>
      <c r="T75" s="1" t="str">
        <f t="shared" si="4"/>
        <v>AMPERSAND</v>
      </c>
      <c r="U75" s="32" t="str">
        <f>VLOOKUP(F75,vlookups!A:B,2,FALSE)</f>
        <v>September</v>
      </c>
      <c r="V75" s="1">
        <f t="shared" si="5"/>
        <v>78521</v>
      </c>
    </row>
    <row r="76" spans="1:22" x14ac:dyDescent="0.2">
      <c r="A76" s="3" t="s">
        <v>346</v>
      </c>
      <c r="B76" s="1" t="s">
        <v>16</v>
      </c>
      <c r="C76" s="1" t="s">
        <v>17</v>
      </c>
      <c r="D76" s="1" t="s">
        <v>18</v>
      </c>
      <c r="E76" s="1" t="s">
        <v>19</v>
      </c>
      <c r="F76" s="19">
        <v>44805</v>
      </c>
      <c r="G76" s="1" t="s">
        <v>96</v>
      </c>
      <c r="H76" s="1" t="s">
        <v>97</v>
      </c>
      <c r="I76" s="1">
        <v>78521</v>
      </c>
      <c r="J76" s="1" t="s">
        <v>61</v>
      </c>
      <c r="K76" s="1" t="s">
        <v>64</v>
      </c>
      <c r="L76" s="1" t="s">
        <v>65</v>
      </c>
      <c r="M76" s="2">
        <v>160.81</v>
      </c>
      <c r="N76" s="2">
        <v>136.69</v>
      </c>
      <c r="O76" s="2">
        <v>0</v>
      </c>
      <c r="P76" s="2">
        <v>0</v>
      </c>
      <c r="Q76" s="2">
        <v>160.81</v>
      </c>
      <c r="R76" s="2">
        <v>136.69</v>
      </c>
      <c r="S76" s="1" t="str">
        <f t="shared" si="3"/>
        <v>7852144805GOOGLYTR</v>
      </c>
      <c r="T76" s="1" t="str">
        <f t="shared" si="4"/>
        <v>GOOGLE LLC</v>
      </c>
      <c r="U76" s="32" t="str">
        <f>VLOOKUP(F76,vlookups!A:B,2,FALSE)</f>
        <v>September</v>
      </c>
      <c r="V76" s="1">
        <f t="shared" si="5"/>
        <v>78521</v>
      </c>
    </row>
    <row r="77" spans="1:22" x14ac:dyDescent="0.2">
      <c r="A77" s="3" t="s">
        <v>346</v>
      </c>
      <c r="B77" s="1" t="s">
        <v>16</v>
      </c>
      <c r="C77" s="1" t="s">
        <v>17</v>
      </c>
      <c r="D77" s="1" t="s">
        <v>18</v>
      </c>
      <c r="E77" s="1" t="s">
        <v>19</v>
      </c>
      <c r="F77" s="19">
        <v>44805</v>
      </c>
      <c r="G77" s="1" t="s">
        <v>96</v>
      </c>
      <c r="H77" s="1" t="s">
        <v>97</v>
      </c>
      <c r="I77" s="1">
        <v>78521</v>
      </c>
      <c r="J77" s="1" t="s">
        <v>61</v>
      </c>
      <c r="K77" s="1" t="s">
        <v>66</v>
      </c>
      <c r="L77" s="1" t="s">
        <v>67</v>
      </c>
      <c r="M77" s="2">
        <v>574.25</v>
      </c>
      <c r="N77" s="2">
        <v>488.11</v>
      </c>
      <c r="O77" s="2">
        <v>0</v>
      </c>
      <c r="P77" s="2">
        <v>0</v>
      </c>
      <c r="Q77" s="2">
        <v>574.25</v>
      </c>
      <c r="R77" s="2">
        <v>488.11</v>
      </c>
      <c r="S77" s="1" t="str">
        <f t="shared" si="3"/>
        <v xml:space="preserve">7852144805HULU    </v>
      </c>
      <c r="T77" s="1" t="str">
        <f t="shared" si="4"/>
        <v>HULU LLC</v>
      </c>
      <c r="U77" s="32" t="str">
        <f>VLOOKUP(F77,vlookups!A:B,2,FALSE)</f>
        <v>September</v>
      </c>
      <c r="V77" s="1">
        <f t="shared" si="5"/>
        <v>78521</v>
      </c>
    </row>
    <row r="78" spans="1:22" x14ac:dyDescent="0.2">
      <c r="A78" s="3" t="s">
        <v>346</v>
      </c>
      <c r="B78" s="1" t="s">
        <v>16</v>
      </c>
      <c r="C78" s="1" t="s">
        <v>17</v>
      </c>
      <c r="D78" s="1" t="s">
        <v>18</v>
      </c>
      <c r="E78" s="1" t="s">
        <v>19</v>
      </c>
      <c r="F78" s="19">
        <v>44805</v>
      </c>
      <c r="G78" s="1" t="s">
        <v>96</v>
      </c>
      <c r="H78" s="1" t="s">
        <v>97</v>
      </c>
      <c r="I78" s="1">
        <v>78521</v>
      </c>
      <c r="J78" s="1" t="s">
        <v>61</v>
      </c>
      <c r="K78" s="1" t="s">
        <v>68</v>
      </c>
      <c r="L78" s="1" t="s">
        <v>69</v>
      </c>
      <c r="M78" s="2">
        <v>170.69</v>
      </c>
      <c r="N78" s="2">
        <v>145.09</v>
      </c>
      <c r="O78" s="2">
        <v>0</v>
      </c>
      <c r="P78" s="2">
        <v>0</v>
      </c>
      <c r="Q78" s="2">
        <v>170.69</v>
      </c>
      <c r="R78" s="2">
        <v>145.09</v>
      </c>
      <c r="S78" s="1" t="str">
        <f t="shared" si="3"/>
        <v>7852144805KATZDIGI</v>
      </c>
      <c r="T78" s="1" t="str">
        <f t="shared" si="4"/>
        <v>KATZ DIGITAL GROUP</v>
      </c>
      <c r="U78" s="32" t="str">
        <f>VLOOKUP(F78,vlookups!A:B,2,FALSE)</f>
        <v>September</v>
      </c>
      <c r="V78" s="1">
        <f t="shared" si="5"/>
        <v>78521</v>
      </c>
    </row>
    <row r="79" spans="1:22" x14ac:dyDescent="0.2">
      <c r="A79" s="3" t="s">
        <v>346</v>
      </c>
      <c r="B79" s="1" t="s">
        <v>16</v>
      </c>
      <c r="C79" s="1" t="s">
        <v>17</v>
      </c>
      <c r="D79" s="1" t="s">
        <v>18</v>
      </c>
      <c r="E79" s="1" t="s">
        <v>19</v>
      </c>
      <c r="F79" s="19">
        <v>44805</v>
      </c>
      <c r="G79" s="1" t="s">
        <v>96</v>
      </c>
      <c r="H79" s="1" t="s">
        <v>97</v>
      </c>
      <c r="I79" s="1">
        <v>78521</v>
      </c>
      <c r="J79" s="1" t="s">
        <v>61</v>
      </c>
      <c r="K79" s="1" t="s">
        <v>70</v>
      </c>
      <c r="L79" s="1" t="s">
        <v>71</v>
      </c>
      <c r="M79" s="2">
        <v>129.88</v>
      </c>
      <c r="N79" s="2">
        <v>110.4</v>
      </c>
      <c r="O79" s="2">
        <v>0</v>
      </c>
      <c r="P79" s="2">
        <v>0</v>
      </c>
      <c r="Q79" s="2">
        <v>129.88</v>
      </c>
      <c r="R79" s="2">
        <v>110.4</v>
      </c>
      <c r="S79" s="1" t="str">
        <f t="shared" si="3"/>
        <v>7852144805NBCUNIVE</v>
      </c>
      <c r="T79" s="1" t="str">
        <f t="shared" si="4"/>
        <v>NBC UNIVERSAL INC</v>
      </c>
      <c r="U79" s="32" t="str">
        <f>VLOOKUP(F79,vlookups!A:B,2,FALSE)</f>
        <v>September</v>
      </c>
      <c r="V79" s="1">
        <f t="shared" si="5"/>
        <v>78521</v>
      </c>
    </row>
    <row r="80" spans="1:22" x14ac:dyDescent="0.2">
      <c r="A80" s="3" t="s">
        <v>346</v>
      </c>
      <c r="B80" s="1" t="s">
        <v>16</v>
      </c>
      <c r="C80" s="1" t="s">
        <v>17</v>
      </c>
      <c r="D80" s="1" t="s">
        <v>18</v>
      </c>
      <c r="E80" s="1" t="s">
        <v>19</v>
      </c>
      <c r="F80" s="19">
        <v>44805</v>
      </c>
      <c r="G80" s="1" t="s">
        <v>96</v>
      </c>
      <c r="H80" s="1" t="s">
        <v>97</v>
      </c>
      <c r="I80" s="1">
        <v>78521</v>
      </c>
      <c r="J80" s="1" t="s">
        <v>61</v>
      </c>
      <c r="K80" s="1" t="s">
        <v>72</v>
      </c>
      <c r="L80" s="1" t="s">
        <v>73</v>
      </c>
      <c r="M80" s="2">
        <v>528.15</v>
      </c>
      <c r="N80" s="2">
        <v>448.93</v>
      </c>
      <c r="O80" s="2">
        <v>0</v>
      </c>
      <c r="P80" s="2">
        <v>0</v>
      </c>
      <c r="Q80" s="2">
        <v>528.15</v>
      </c>
      <c r="R80" s="2">
        <v>448.93</v>
      </c>
      <c r="S80" s="1" t="str">
        <f t="shared" si="3"/>
        <v>7852144805SPOTXDGT</v>
      </c>
      <c r="T80" s="1" t="str">
        <f t="shared" si="4"/>
        <v>SPOTX</v>
      </c>
      <c r="U80" s="32" t="str">
        <f>VLOOKUP(F80,vlookups!A:B,2,FALSE)</f>
        <v>September</v>
      </c>
      <c r="V80" s="1">
        <f t="shared" si="5"/>
        <v>78521</v>
      </c>
    </row>
    <row r="81" spans="1:22" x14ac:dyDescent="0.2">
      <c r="A81" s="3" t="s">
        <v>346</v>
      </c>
      <c r="B81" s="1" t="s">
        <v>16</v>
      </c>
      <c r="C81" s="1" t="s">
        <v>17</v>
      </c>
      <c r="D81" s="1" t="s">
        <v>18</v>
      </c>
      <c r="E81" s="1" t="s">
        <v>19</v>
      </c>
      <c r="F81" s="19">
        <v>44805</v>
      </c>
      <c r="G81" s="1" t="s">
        <v>98</v>
      </c>
      <c r="H81" s="1" t="s">
        <v>99</v>
      </c>
      <c r="I81" s="1">
        <v>78513</v>
      </c>
      <c r="J81" s="1" t="s">
        <v>61</v>
      </c>
      <c r="K81" s="1" t="s">
        <v>62</v>
      </c>
      <c r="L81" s="1" t="s">
        <v>63</v>
      </c>
      <c r="M81" s="2">
        <v>250.81</v>
      </c>
      <c r="N81" s="2">
        <v>213.19</v>
      </c>
      <c r="O81" s="2">
        <v>0</v>
      </c>
      <c r="P81" s="2">
        <v>0</v>
      </c>
      <c r="Q81" s="2">
        <v>250.81</v>
      </c>
      <c r="R81" s="2">
        <v>213.19</v>
      </c>
      <c r="S81" s="1" t="str">
        <f t="shared" si="3"/>
        <v>7851344805AMPERDGT</v>
      </c>
      <c r="T81" s="1" t="str">
        <f t="shared" si="4"/>
        <v>AMPERSAND</v>
      </c>
      <c r="U81" s="32" t="str">
        <f>VLOOKUP(F81,vlookups!A:B,2,FALSE)</f>
        <v>September</v>
      </c>
      <c r="V81" s="1">
        <f t="shared" si="5"/>
        <v>78513</v>
      </c>
    </row>
    <row r="82" spans="1:22" x14ac:dyDescent="0.2">
      <c r="A82" s="3" t="s">
        <v>346</v>
      </c>
      <c r="B82" s="1" t="s">
        <v>16</v>
      </c>
      <c r="C82" s="1" t="s">
        <v>17</v>
      </c>
      <c r="D82" s="1" t="s">
        <v>18</v>
      </c>
      <c r="E82" s="1" t="s">
        <v>19</v>
      </c>
      <c r="F82" s="19">
        <v>44805</v>
      </c>
      <c r="G82" s="1" t="s">
        <v>98</v>
      </c>
      <c r="H82" s="1" t="s">
        <v>99</v>
      </c>
      <c r="I82" s="1">
        <v>78513</v>
      </c>
      <c r="J82" s="1" t="s">
        <v>61</v>
      </c>
      <c r="K82" s="1" t="s">
        <v>64</v>
      </c>
      <c r="L82" s="1" t="s">
        <v>65</v>
      </c>
      <c r="M82" s="2">
        <v>278.22000000000003</v>
      </c>
      <c r="N82" s="2">
        <v>236.49</v>
      </c>
      <c r="O82" s="2">
        <v>0</v>
      </c>
      <c r="P82" s="2">
        <v>0</v>
      </c>
      <c r="Q82" s="2">
        <v>278.22000000000003</v>
      </c>
      <c r="R82" s="2">
        <v>236.49</v>
      </c>
      <c r="S82" s="1" t="str">
        <f t="shared" si="3"/>
        <v>7851344805GOOGLYTR</v>
      </c>
      <c r="T82" s="1" t="str">
        <f t="shared" si="4"/>
        <v>GOOGLE LLC</v>
      </c>
      <c r="U82" s="32" t="str">
        <f>VLOOKUP(F82,vlookups!A:B,2,FALSE)</f>
        <v>September</v>
      </c>
      <c r="V82" s="1">
        <f t="shared" si="5"/>
        <v>78513</v>
      </c>
    </row>
    <row r="83" spans="1:22" x14ac:dyDescent="0.2">
      <c r="A83" s="3" t="s">
        <v>346</v>
      </c>
      <c r="B83" s="1" t="s">
        <v>16</v>
      </c>
      <c r="C83" s="1" t="s">
        <v>17</v>
      </c>
      <c r="D83" s="1" t="s">
        <v>18</v>
      </c>
      <c r="E83" s="1" t="s">
        <v>19</v>
      </c>
      <c r="F83" s="19">
        <v>44805</v>
      </c>
      <c r="G83" s="1" t="s">
        <v>98</v>
      </c>
      <c r="H83" s="1" t="s">
        <v>99</v>
      </c>
      <c r="I83" s="1">
        <v>78513</v>
      </c>
      <c r="J83" s="1" t="s">
        <v>61</v>
      </c>
      <c r="K83" s="1" t="s">
        <v>66</v>
      </c>
      <c r="L83" s="1" t="s">
        <v>67</v>
      </c>
      <c r="M83" s="2">
        <v>1205.53</v>
      </c>
      <c r="N83" s="2">
        <v>1024.7</v>
      </c>
      <c r="O83" s="2">
        <v>0</v>
      </c>
      <c r="P83" s="2">
        <v>0</v>
      </c>
      <c r="Q83" s="2">
        <v>1205.53</v>
      </c>
      <c r="R83" s="2">
        <v>1024.7</v>
      </c>
      <c r="S83" s="1" t="str">
        <f t="shared" si="3"/>
        <v xml:space="preserve">7851344805HULU    </v>
      </c>
      <c r="T83" s="1" t="str">
        <f t="shared" si="4"/>
        <v>HULU LLC</v>
      </c>
      <c r="U83" s="32" t="str">
        <f>VLOOKUP(F83,vlookups!A:B,2,FALSE)</f>
        <v>September</v>
      </c>
      <c r="V83" s="1">
        <f t="shared" si="5"/>
        <v>78513</v>
      </c>
    </row>
    <row r="84" spans="1:22" x14ac:dyDescent="0.2">
      <c r="A84" s="3" t="s">
        <v>346</v>
      </c>
      <c r="B84" s="1" t="s">
        <v>16</v>
      </c>
      <c r="C84" s="1" t="s">
        <v>17</v>
      </c>
      <c r="D84" s="1" t="s">
        <v>18</v>
      </c>
      <c r="E84" s="1" t="s">
        <v>19</v>
      </c>
      <c r="F84" s="19">
        <v>44805</v>
      </c>
      <c r="G84" s="1" t="s">
        <v>98</v>
      </c>
      <c r="H84" s="1" t="s">
        <v>99</v>
      </c>
      <c r="I84" s="1">
        <v>78513</v>
      </c>
      <c r="J84" s="1" t="s">
        <v>61</v>
      </c>
      <c r="K84" s="1" t="s">
        <v>68</v>
      </c>
      <c r="L84" s="1" t="s">
        <v>69</v>
      </c>
      <c r="M84" s="2">
        <v>396.31</v>
      </c>
      <c r="N84" s="2">
        <v>336.86</v>
      </c>
      <c r="O84" s="2">
        <v>0</v>
      </c>
      <c r="P84" s="2">
        <v>0</v>
      </c>
      <c r="Q84" s="2">
        <v>396.31</v>
      </c>
      <c r="R84" s="2">
        <v>336.86</v>
      </c>
      <c r="S84" s="1" t="str">
        <f t="shared" si="3"/>
        <v>7851344805KATZDIGI</v>
      </c>
      <c r="T84" s="1" t="str">
        <f t="shared" si="4"/>
        <v>KATZ DIGITAL GROUP</v>
      </c>
      <c r="U84" s="32" t="str">
        <f>VLOOKUP(F84,vlookups!A:B,2,FALSE)</f>
        <v>September</v>
      </c>
      <c r="V84" s="1">
        <f t="shared" si="5"/>
        <v>78513</v>
      </c>
    </row>
    <row r="85" spans="1:22" x14ac:dyDescent="0.2">
      <c r="A85" s="3" t="s">
        <v>346</v>
      </c>
      <c r="B85" s="1" t="s">
        <v>16</v>
      </c>
      <c r="C85" s="1" t="s">
        <v>17</v>
      </c>
      <c r="D85" s="1" t="s">
        <v>18</v>
      </c>
      <c r="E85" s="1" t="s">
        <v>19</v>
      </c>
      <c r="F85" s="19">
        <v>44805</v>
      </c>
      <c r="G85" s="1" t="s">
        <v>98</v>
      </c>
      <c r="H85" s="1" t="s">
        <v>99</v>
      </c>
      <c r="I85" s="1">
        <v>78513</v>
      </c>
      <c r="J85" s="1" t="s">
        <v>61</v>
      </c>
      <c r="K85" s="1" t="s">
        <v>70</v>
      </c>
      <c r="L85" s="1" t="s">
        <v>71</v>
      </c>
      <c r="M85" s="2">
        <v>245.25</v>
      </c>
      <c r="N85" s="2">
        <v>208.46</v>
      </c>
      <c r="O85" s="2">
        <v>0</v>
      </c>
      <c r="P85" s="2">
        <v>0</v>
      </c>
      <c r="Q85" s="2">
        <v>245.25</v>
      </c>
      <c r="R85" s="2">
        <v>208.46</v>
      </c>
      <c r="S85" s="1" t="str">
        <f t="shared" si="3"/>
        <v>7851344805NBCUNIVE</v>
      </c>
      <c r="T85" s="1" t="str">
        <f t="shared" si="4"/>
        <v>NBC UNIVERSAL INC</v>
      </c>
      <c r="U85" s="32" t="str">
        <f>VLOOKUP(F85,vlookups!A:B,2,FALSE)</f>
        <v>September</v>
      </c>
      <c r="V85" s="1">
        <f t="shared" si="5"/>
        <v>78513</v>
      </c>
    </row>
    <row r="86" spans="1:22" x14ac:dyDescent="0.2">
      <c r="A86" s="3" t="s">
        <v>346</v>
      </c>
      <c r="B86" s="1" t="s">
        <v>16</v>
      </c>
      <c r="C86" s="1" t="s">
        <v>17</v>
      </c>
      <c r="D86" s="1" t="s">
        <v>18</v>
      </c>
      <c r="E86" s="1" t="s">
        <v>19</v>
      </c>
      <c r="F86" s="19">
        <v>44805</v>
      </c>
      <c r="G86" s="1" t="s">
        <v>98</v>
      </c>
      <c r="H86" s="1" t="s">
        <v>99</v>
      </c>
      <c r="I86" s="1">
        <v>78513</v>
      </c>
      <c r="J86" s="1" t="s">
        <v>61</v>
      </c>
      <c r="K86" s="1" t="s">
        <v>72</v>
      </c>
      <c r="L86" s="1" t="s">
        <v>73</v>
      </c>
      <c r="M86" s="2">
        <v>1242.94</v>
      </c>
      <c r="N86" s="2">
        <v>1056.5</v>
      </c>
      <c r="O86" s="2">
        <v>0</v>
      </c>
      <c r="P86" s="2">
        <v>0</v>
      </c>
      <c r="Q86" s="2">
        <v>1242.94</v>
      </c>
      <c r="R86" s="2">
        <v>1056.5</v>
      </c>
      <c r="S86" s="1" t="str">
        <f t="shared" si="3"/>
        <v>7851344805SPOTXDGT</v>
      </c>
      <c r="T86" s="1" t="str">
        <f t="shared" si="4"/>
        <v>SPOTX</v>
      </c>
      <c r="U86" s="32" t="str">
        <f>VLOOKUP(F86,vlookups!A:B,2,FALSE)</f>
        <v>September</v>
      </c>
      <c r="V86" s="1">
        <f t="shared" si="5"/>
        <v>78513</v>
      </c>
    </row>
    <row r="87" spans="1:22" x14ac:dyDescent="0.2">
      <c r="A87" s="3" t="s">
        <v>346</v>
      </c>
      <c r="B87" s="1" t="s">
        <v>16</v>
      </c>
      <c r="C87" s="1" t="s">
        <v>17</v>
      </c>
      <c r="D87" s="1" t="s">
        <v>18</v>
      </c>
      <c r="E87" s="1" t="s">
        <v>19</v>
      </c>
      <c r="F87" s="19">
        <v>44805</v>
      </c>
      <c r="G87" s="1" t="s">
        <v>100</v>
      </c>
      <c r="H87" s="1" t="s">
        <v>101</v>
      </c>
      <c r="I87" s="1">
        <v>78499</v>
      </c>
      <c r="J87" s="1" t="s">
        <v>61</v>
      </c>
      <c r="K87" s="1" t="s">
        <v>62</v>
      </c>
      <c r="L87" s="1" t="s">
        <v>63</v>
      </c>
      <c r="M87" s="2">
        <v>7142.78</v>
      </c>
      <c r="N87" s="2">
        <v>6071.36</v>
      </c>
      <c r="O87" s="2">
        <v>0</v>
      </c>
      <c r="P87" s="2">
        <v>0</v>
      </c>
      <c r="Q87" s="2">
        <v>7142.78</v>
      </c>
      <c r="R87" s="2">
        <v>6071.36</v>
      </c>
      <c r="S87" s="1" t="str">
        <f t="shared" si="3"/>
        <v>7849944805AMPERDGT</v>
      </c>
      <c r="T87" s="1" t="str">
        <f t="shared" si="4"/>
        <v>AMPERSAND</v>
      </c>
      <c r="U87" s="32" t="str">
        <f>VLOOKUP(F87,vlookups!A:B,2,FALSE)</f>
        <v>September</v>
      </c>
      <c r="V87" s="1">
        <f t="shared" si="5"/>
        <v>78499</v>
      </c>
    </row>
    <row r="88" spans="1:22" x14ac:dyDescent="0.2">
      <c r="A88" s="3" t="s">
        <v>346</v>
      </c>
      <c r="B88" s="1" t="s">
        <v>16</v>
      </c>
      <c r="C88" s="1" t="s">
        <v>17</v>
      </c>
      <c r="D88" s="1" t="s">
        <v>18</v>
      </c>
      <c r="E88" s="1" t="s">
        <v>19</v>
      </c>
      <c r="F88" s="19">
        <v>44805</v>
      </c>
      <c r="G88" s="1" t="s">
        <v>100</v>
      </c>
      <c r="H88" s="1" t="s">
        <v>101</v>
      </c>
      <c r="I88" s="1">
        <v>78499</v>
      </c>
      <c r="J88" s="1" t="s">
        <v>61</v>
      </c>
      <c r="K88" s="1" t="s">
        <v>64</v>
      </c>
      <c r="L88" s="1" t="s">
        <v>65</v>
      </c>
      <c r="M88" s="2">
        <v>6961.47</v>
      </c>
      <c r="N88" s="2">
        <v>5917.25</v>
      </c>
      <c r="O88" s="2">
        <v>0</v>
      </c>
      <c r="P88" s="2">
        <v>0</v>
      </c>
      <c r="Q88" s="2">
        <v>6961.47</v>
      </c>
      <c r="R88" s="2">
        <v>5917.25</v>
      </c>
      <c r="S88" s="1" t="str">
        <f t="shared" si="3"/>
        <v>7849944805GOOGLYTR</v>
      </c>
      <c r="T88" s="1" t="str">
        <f t="shared" si="4"/>
        <v>GOOGLE LLC</v>
      </c>
      <c r="U88" s="32" t="str">
        <f>VLOOKUP(F88,vlookups!A:B,2,FALSE)</f>
        <v>September</v>
      </c>
      <c r="V88" s="1">
        <f t="shared" si="5"/>
        <v>78499</v>
      </c>
    </row>
    <row r="89" spans="1:22" x14ac:dyDescent="0.2">
      <c r="A89" s="3" t="s">
        <v>346</v>
      </c>
      <c r="B89" s="1" t="s">
        <v>16</v>
      </c>
      <c r="C89" s="1" t="s">
        <v>17</v>
      </c>
      <c r="D89" s="1" t="s">
        <v>18</v>
      </c>
      <c r="E89" s="1" t="s">
        <v>19</v>
      </c>
      <c r="F89" s="19">
        <v>44805</v>
      </c>
      <c r="G89" s="1" t="s">
        <v>100</v>
      </c>
      <c r="H89" s="1" t="s">
        <v>101</v>
      </c>
      <c r="I89" s="1">
        <v>78499</v>
      </c>
      <c r="J89" s="1" t="s">
        <v>61</v>
      </c>
      <c r="K89" s="1" t="s">
        <v>66</v>
      </c>
      <c r="L89" s="1" t="s">
        <v>67</v>
      </c>
      <c r="M89" s="2">
        <v>35600.28</v>
      </c>
      <c r="N89" s="2">
        <v>30260.240000000002</v>
      </c>
      <c r="O89" s="2">
        <v>0</v>
      </c>
      <c r="P89" s="2">
        <v>0</v>
      </c>
      <c r="Q89" s="2">
        <v>35600.28</v>
      </c>
      <c r="R89" s="2">
        <v>30260.240000000002</v>
      </c>
      <c r="S89" s="1" t="str">
        <f t="shared" si="3"/>
        <v xml:space="preserve">7849944805HULU    </v>
      </c>
      <c r="T89" s="1" t="str">
        <f t="shared" si="4"/>
        <v>HULU LLC</v>
      </c>
      <c r="U89" s="32" t="str">
        <f>VLOOKUP(F89,vlookups!A:B,2,FALSE)</f>
        <v>September</v>
      </c>
      <c r="V89" s="1">
        <f t="shared" si="5"/>
        <v>78499</v>
      </c>
    </row>
    <row r="90" spans="1:22" x14ac:dyDescent="0.2">
      <c r="A90" s="3" t="s">
        <v>346</v>
      </c>
      <c r="B90" s="1" t="s">
        <v>16</v>
      </c>
      <c r="C90" s="1" t="s">
        <v>17</v>
      </c>
      <c r="D90" s="1" t="s">
        <v>18</v>
      </c>
      <c r="E90" s="1" t="s">
        <v>19</v>
      </c>
      <c r="F90" s="19">
        <v>44805</v>
      </c>
      <c r="G90" s="1" t="s">
        <v>100</v>
      </c>
      <c r="H90" s="1" t="s">
        <v>101</v>
      </c>
      <c r="I90" s="1">
        <v>78499</v>
      </c>
      <c r="J90" s="1" t="s">
        <v>61</v>
      </c>
      <c r="K90" s="1" t="s">
        <v>68</v>
      </c>
      <c r="L90" s="1" t="s">
        <v>69</v>
      </c>
      <c r="M90" s="2">
        <v>11287.41</v>
      </c>
      <c r="N90" s="2">
        <v>9594.2999999999993</v>
      </c>
      <c r="O90" s="2">
        <v>0</v>
      </c>
      <c r="P90" s="2">
        <v>0</v>
      </c>
      <c r="Q90" s="2">
        <v>11287.41</v>
      </c>
      <c r="R90" s="2">
        <v>9594.2999999999993</v>
      </c>
      <c r="S90" s="1" t="str">
        <f t="shared" si="3"/>
        <v>7849944805KATZDIGI</v>
      </c>
      <c r="T90" s="1" t="str">
        <f t="shared" si="4"/>
        <v>KATZ DIGITAL GROUP</v>
      </c>
      <c r="U90" s="32" t="str">
        <f>VLOOKUP(F90,vlookups!A:B,2,FALSE)</f>
        <v>September</v>
      </c>
      <c r="V90" s="1">
        <f t="shared" si="5"/>
        <v>78499</v>
      </c>
    </row>
    <row r="91" spans="1:22" x14ac:dyDescent="0.2">
      <c r="A91" s="3" t="s">
        <v>346</v>
      </c>
      <c r="B91" s="1" t="s">
        <v>16</v>
      </c>
      <c r="C91" s="1" t="s">
        <v>17</v>
      </c>
      <c r="D91" s="1" t="s">
        <v>18</v>
      </c>
      <c r="E91" s="1" t="s">
        <v>19</v>
      </c>
      <c r="F91" s="19">
        <v>44805</v>
      </c>
      <c r="G91" s="1" t="s">
        <v>100</v>
      </c>
      <c r="H91" s="1" t="s">
        <v>101</v>
      </c>
      <c r="I91" s="1">
        <v>78499</v>
      </c>
      <c r="J91" s="1" t="s">
        <v>61</v>
      </c>
      <c r="K91" s="1" t="s">
        <v>70</v>
      </c>
      <c r="L91" s="1" t="s">
        <v>71</v>
      </c>
      <c r="M91" s="2">
        <v>8081.91</v>
      </c>
      <c r="N91" s="2">
        <v>6869.62</v>
      </c>
      <c r="O91" s="2">
        <v>0</v>
      </c>
      <c r="P91" s="2">
        <v>0</v>
      </c>
      <c r="Q91" s="2">
        <v>8081.91</v>
      </c>
      <c r="R91" s="2">
        <v>6869.62</v>
      </c>
      <c r="S91" s="1" t="str">
        <f t="shared" si="3"/>
        <v>7849944805NBCUNIVE</v>
      </c>
      <c r="T91" s="1" t="str">
        <f t="shared" si="4"/>
        <v>NBC UNIVERSAL INC</v>
      </c>
      <c r="U91" s="32" t="str">
        <f>VLOOKUP(F91,vlookups!A:B,2,FALSE)</f>
        <v>September</v>
      </c>
      <c r="V91" s="1">
        <f t="shared" si="5"/>
        <v>78499</v>
      </c>
    </row>
    <row r="92" spans="1:22" x14ac:dyDescent="0.2">
      <c r="A92" s="3" t="s">
        <v>346</v>
      </c>
      <c r="B92" s="1" t="s">
        <v>16</v>
      </c>
      <c r="C92" s="1" t="s">
        <v>17</v>
      </c>
      <c r="D92" s="1" t="s">
        <v>18</v>
      </c>
      <c r="E92" s="1" t="s">
        <v>19</v>
      </c>
      <c r="F92" s="19">
        <v>44805</v>
      </c>
      <c r="G92" s="1" t="s">
        <v>100</v>
      </c>
      <c r="H92" s="1" t="s">
        <v>101</v>
      </c>
      <c r="I92" s="1">
        <v>78499</v>
      </c>
      <c r="J92" s="1" t="s">
        <v>61</v>
      </c>
      <c r="K92" s="1" t="s">
        <v>72</v>
      </c>
      <c r="L92" s="1" t="s">
        <v>73</v>
      </c>
      <c r="M92" s="2">
        <v>50048.41</v>
      </c>
      <c r="N92" s="2">
        <v>42541.15</v>
      </c>
      <c r="O92" s="2">
        <v>0</v>
      </c>
      <c r="P92" s="2">
        <v>0</v>
      </c>
      <c r="Q92" s="2">
        <v>50048.41</v>
      </c>
      <c r="R92" s="2">
        <v>42541.15</v>
      </c>
      <c r="S92" s="1" t="str">
        <f t="shared" si="3"/>
        <v>7849944805SPOTXDGT</v>
      </c>
      <c r="T92" s="1" t="str">
        <f t="shared" si="4"/>
        <v>SPOTX</v>
      </c>
      <c r="U92" s="32" t="str">
        <f>VLOOKUP(F92,vlookups!A:B,2,FALSE)</f>
        <v>September</v>
      </c>
      <c r="V92" s="1">
        <f t="shared" si="5"/>
        <v>78499</v>
      </c>
    </row>
    <row r="93" spans="1:22" x14ac:dyDescent="0.2">
      <c r="A93" s="3" t="s">
        <v>346</v>
      </c>
      <c r="B93" s="1" t="s">
        <v>16</v>
      </c>
      <c r="C93" s="1" t="s">
        <v>17</v>
      </c>
      <c r="D93" s="1" t="s">
        <v>18</v>
      </c>
      <c r="E93" s="1" t="s">
        <v>19</v>
      </c>
      <c r="F93" s="19">
        <v>44805</v>
      </c>
      <c r="G93" s="1" t="s">
        <v>102</v>
      </c>
      <c r="H93" s="1" t="s">
        <v>103</v>
      </c>
      <c r="I93" s="1">
        <v>78526</v>
      </c>
      <c r="J93" s="1" t="s">
        <v>61</v>
      </c>
      <c r="K93" s="1" t="s">
        <v>62</v>
      </c>
      <c r="L93" s="1" t="s">
        <v>63</v>
      </c>
      <c r="M93" s="2">
        <v>1118.25</v>
      </c>
      <c r="N93" s="2">
        <v>950.51</v>
      </c>
      <c r="O93" s="2">
        <v>0</v>
      </c>
      <c r="P93" s="2">
        <v>0</v>
      </c>
      <c r="Q93" s="2">
        <v>1118.25</v>
      </c>
      <c r="R93" s="2">
        <v>950.51</v>
      </c>
      <c r="S93" s="1" t="str">
        <f t="shared" si="3"/>
        <v>7852644805AMPERDGT</v>
      </c>
      <c r="T93" s="1" t="str">
        <f t="shared" si="4"/>
        <v>AMPERSAND</v>
      </c>
      <c r="U93" s="32" t="str">
        <f>VLOOKUP(F93,vlookups!A:B,2,FALSE)</f>
        <v>September</v>
      </c>
      <c r="V93" s="1">
        <f t="shared" si="5"/>
        <v>78526</v>
      </c>
    </row>
    <row r="94" spans="1:22" x14ac:dyDescent="0.2">
      <c r="A94" s="3" t="s">
        <v>346</v>
      </c>
      <c r="B94" s="1" t="s">
        <v>16</v>
      </c>
      <c r="C94" s="1" t="s">
        <v>17</v>
      </c>
      <c r="D94" s="1" t="s">
        <v>18</v>
      </c>
      <c r="E94" s="1" t="s">
        <v>19</v>
      </c>
      <c r="F94" s="19">
        <v>44805</v>
      </c>
      <c r="G94" s="1" t="s">
        <v>102</v>
      </c>
      <c r="H94" s="1" t="s">
        <v>103</v>
      </c>
      <c r="I94" s="1">
        <v>78526</v>
      </c>
      <c r="J94" s="1" t="s">
        <v>61</v>
      </c>
      <c r="K94" s="1" t="s">
        <v>64</v>
      </c>
      <c r="L94" s="1" t="s">
        <v>65</v>
      </c>
      <c r="M94" s="2">
        <v>1293.07</v>
      </c>
      <c r="N94" s="2">
        <v>1099.1099999999999</v>
      </c>
      <c r="O94" s="2">
        <v>0</v>
      </c>
      <c r="P94" s="2">
        <v>0</v>
      </c>
      <c r="Q94" s="2">
        <v>1293.07</v>
      </c>
      <c r="R94" s="2">
        <v>1099.1099999999999</v>
      </c>
      <c r="S94" s="1" t="str">
        <f t="shared" si="3"/>
        <v>7852644805GOOGLYTR</v>
      </c>
      <c r="T94" s="1" t="str">
        <f t="shared" si="4"/>
        <v>GOOGLE LLC</v>
      </c>
      <c r="U94" s="32" t="str">
        <f>VLOOKUP(F94,vlookups!A:B,2,FALSE)</f>
        <v>September</v>
      </c>
      <c r="V94" s="1">
        <f t="shared" si="5"/>
        <v>78526</v>
      </c>
    </row>
    <row r="95" spans="1:22" x14ac:dyDescent="0.2">
      <c r="A95" s="3" t="s">
        <v>346</v>
      </c>
      <c r="B95" s="1" t="s">
        <v>16</v>
      </c>
      <c r="C95" s="1" t="s">
        <v>17</v>
      </c>
      <c r="D95" s="1" t="s">
        <v>18</v>
      </c>
      <c r="E95" s="1" t="s">
        <v>19</v>
      </c>
      <c r="F95" s="19">
        <v>44805</v>
      </c>
      <c r="G95" s="1" t="s">
        <v>102</v>
      </c>
      <c r="H95" s="1" t="s">
        <v>103</v>
      </c>
      <c r="I95" s="1">
        <v>78526</v>
      </c>
      <c r="J95" s="1" t="s">
        <v>61</v>
      </c>
      <c r="K95" s="1" t="s">
        <v>66</v>
      </c>
      <c r="L95" s="1" t="s">
        <v>67</v>
      </c>
      <c r="M95" s="2">
        <v>5491.74</v>
      </c>
      <c r="N95" s="2">
        <v>4667.9799999999996</v>
      </c>
      <c r="O95" s="2">
        <v>0</v>
      </c>
      <c r="P95" s="2">
        <v>0</v>
      </c>
      <c r="Q95" s="2">
        <v>5491.74</v>
      </c>
      <c r="R95" s="2">
        <v>4667.9799999999996</v>
      </c>
      <c r="S95" s="1" t="str">
        <f t="shared" si="3"/>
        <v xml:space="preserve">7852644805HULU    </v>
      </c>
      <c r="T95" s="1" t="str">
        <f t="shared" si="4"/>
        <v>HULU LLC</v>
      </c>
      <c r="U95" s="32" t="str">
        <f>VLOOKUP(F95,vlookups!A:B,2,FALSE)</f>
        <v>September</v>
      </c>
      <c r="V95" s="1">
        <f t="shared" si="5"/>
        <v>78526</v>
      </c>
    </row>
    <row r="96" spans="1:22" x14ac:dyDescent="0.2">
      <c r="A96" s="3" t="s">
        <v>346</v>
      </c>
      <c r="B96" s="1" t="s">
        <v>16</v>
      </c>
      <c r="C96" s="1" t="s">
        <v>17</v>
      </c>
      <c r="D96" s="1" t="s">
        <v>18</v>
      </c>
      <c r="E96" s="1" t="s">
        <v>19</v>
      </c>
      <c r="F96" s="19">
        <v>44805</v>
      </c>
      <c r="G96" s="1" t="s">
        <v>102</v>
      </c>
      <c r="H96" s="1" t="s">
        <v>103</v>
      </c>
      <c r="I96" s="1">
        <v>78526</v>
      </c>
      <c r="J96" s="1" t="s">
        <v>61</v>
      </c>
      <c r="K96" s="1" t="s">
        <v>68</v>
      </c>
      <c r="L96" s="1" t="s">
        <v>69</v>
      </c>
      <c r="M96" s="2">
        <v>1767.12</v>
      </c>
      <c r="N96" s="2">
        <v>1502.05</v>
      </c>
      <c r="O96" s="2">
        <v>0</v>
      </c>
      <c r="P96" s="2">
        <v>0</v>
      </c>
      <c r="Q96" s="2">
        <v>1767.12</v>
      </c>
      <c r="R96" s="2">
        <v>1502.05</v>
      </c>
      <c r="S96" s="1" t="str">
        <f t="shared" si="3"/>
        <v>7852644805KATZDIGI</v>
      </c>
      <c r="T96" s="1" t="str">
        <f t="shared" si="4"/>
        <v>KATZ DIGITAL GROUP</v>
      </c>
      <c r="U96" s="32" t="str">
        <f>VLOOKUP(F96,vlookups!A:B,2,FALSE)</f>
        <v>September</v>
      </c>
      <c r="V96" s="1">
        <f t="shared" si="5"/>
        <v>78526</v>
      </c>
    </row>
    <row r="97" spans="1:22" x14ac:dyDescent="0.2">
      <c r="A97" s="3" t="s">
        <v>346</v>
      </c>
      <c r="B97" s="1" t="s">
        <v>16</v>
      </c>
      <c r="C97" s="1" t="s">
        <v>17</v>
      </c>
      <c r="D97" s="1" t="s">
        <v>18</v>
      </c>
      <c r="E97" s="1" t="s">
        <v>19</v>
      </c>
      <c r="F97" s="19">
        <v>44805</v>
      </c>
      <c r="G97" s="1" t="s">
        <v>102</v>
      </c>
      <c r="H97" s="1" t="s">
        <v>103</v>
      </c>
      <c r="I97" s="1">
        <v>78526</v>
      </c>
      <c r="J97" s="1" t="s">
        <v>61</v>
      </c>
      <c r="K97" s="1" t="s">
        <v>70</v>
      </c>
      <c r="L97" s="1" t="s">
        <v>71</v>
      </c>
      <c r="M97" s="2">
        <v>1655.14</v>
      </c>
      <c r="N97" s="2">
        <v>1406.87</v>
      </c>
      <c r="O97" s="2">
        <v>0</v>
      </c>
      <c r="P97" s="2">
        <v>0</v>
      </c>
      <c r="Q97" s="2">
        <v>1655.14</v>
      </c>
      <c r="R97" s="2">
        <v>1406.87</v>
      </c>
      <c r="S97" s="1" t="str">
        <f t="shared" si="3"/>
        <v>7852644805NBCUNIVE</v>
      </c>
      <c r="T97" s="1" t="str">
        <f t="shared" si="4"/>
        <v>NBC UNIVERSAL INC</v>
      </c>
      <c r="U97" s="32" t="str">
        <f>VLOOKUP(F97,vlookups!A:B,2,FALSE)</f>
        <v>September</v>
      </c>
      <c r="V97" s="1">
        <f t="shared" si="5"/>
        <v>78526</v>
      </c>
    </row>
    <row r="98" spans="1:22" x14ac:dyDescent="0.2">
      <c r="A98" s="3" t="s">
        <v>346</v>
      </c>
      <c r="B98" s="1" t="s">
        <v>16</v>
      </c>
      <c r="C98" s="1" t="s">
        <v>17</v>
      </c>
      <c r="D98" s="1" t="s">
        <v>18</v>
      </c>
      <c r="E98" s="1" t="s">
        <v>19</v>
      </c>
      <c r="F98" s="19">
        <v>44805</v>
      </c>
      <c r="G98" s="1" t="s">
        <v>102</v>
      </c>
      <c r="H98" s="1" t="s">
        <v>103</v>
      </c>
      <c r="I98" s="1">
        <v>78526</v>
      </c>
      <c r="J98" s="1" t="s">
        <v>61</v>
      </c>
      <c r="K98" s="1" t="s">
        <v>72</v>
      </c>
      <c r="L98" s="1" t="s">
        <v>73</v>
      </c>
      <c r="M98" s="2">
        <v>9112.27</v>
      </c>
      <c r="N98" s="2">
        <v>7745.43</v>
      </c>
      <c r="O98" s="2">
        <v>0</v>
      </c>
      <c r="P98" s="2">
        <v>0</v>
      </c>
      <c r="Q98" s="2">
        <v>9112.27</v>
      </c>
      <c r="R98" s="2">
        <v>7745.43</v>
      </c>
      <c r="S98" s="1" t="str">
        <f t="shared" si="3"/>
        <v>7852644805SPOTXDGT</v>
      </c>
      <c r="T98" s="1" t="str">
        <f t="shared" si="4"/>
        <v>SPOTX</v>
      </c>
      <c r="U98" s="32" t="str">
        <f>VLOOKUP(F98,vlookups!A:B,2,FALSE)</f>
        <v>September</v>
      </c>
      <c r="V98" s="1">
        <f t="shared" si="5"/>
        <v>78526</v>
      </c>
    </row>
    <row r="99" spans="1:22" x14ac:dyDescent="0.2">
      <c r="A99" s="3" t="s">
        <v>346</v>
      </c>
      <c r="B99" s="1" t="s">
        <v>16</v>
      </c>
      <c r="C99" s="1" t="s">
        <v>17</v>
      </c>
      <c r="D99" s="1" t="s">
        <v>18</v>
      </c>
      <c r="E99" s="1" t="s">
        <v>19</v>
      </c>
      <c r="F99" s="19">
        <v>44805</v>
      </c>
      <c r="G99" s="1" t="s">
        <v>104</v>
      </c>
      <c r="H99" s="1" t="s">
        <v>105</v>
      </c>
      <c r="I99" s="1">
        <v>78497</v>
      </c>
      <c r="J99" s="1" t="s">
        <v>61</v>
      </c>
      <c r="K99" s="1" t="s">
        <v>62</v>
      </c>
      <c r="L99" s="1" t="s">
        <v>63</v>
      </c>
      <c r="M99" s="2">
        <v>789.99</v>
      </c>
      <c r="N99" s="2">
        <v>671.49</v>
      </c>
      <c r="O99" s="2">
        <v>0</v>
      </c>
      <c r="P99" s="2">
        <v>0</v>
      </c>
      <c r="Q99" s="2">
        <v>789.99</v>
      </c>
      <c r="R99" s="2">
        <v>671.49</v>
      </c>
      <c r="S99" s="1" t="str">
        <f t="shared" si="3"/>
        <v>7849744805AMPERDGT</v>
      </c>
      <c r="T99" s="1" t="str">
        <f t="shared" si="4"/>
        <v>AMPERSAND</v>
      </c>
      <c r="U99" s="32" t="str">
        <f>VLOOKUP(F99,vlookups!A:B,2,FALSE)</f>
        <v>September</v>
      </c>
      <c r="V99" s="1">
        <f t="shared" si="5"/>
        <v>78497</v>
      </c>
    </row>
    <row r="100" spans="1:22" x14ac:dyDescent="0.2">
      <c r="A100" s="3" t="s">
        <v>346</v>
      </c>
      <c r="B100" s="1" t="s">
        <v>16</v>
      </c>
      <c r="C100" s="1" t="s">
        <v>17</v>
      </c>
      <c r="D100" s="1" t="s">
        <v>18</v>
      </c>
      <c r="E100" s="1" t="s">
        <v>19</v>
      </c>
      <c r="F100" s="19">
        <v>44805</v>
      </c>
      <c r="G100" s="1" t="s">
        <v>104</v>
      </c>
      <c r="H100" s="1" t="s">
        <v>105</v>
      </c>
      <c r="I100" s="1">
        <v>78497</v>
      </c>
      <c r="J100" s="1" t="s">
        <v>61</v>
      </c>
      <c r="K100" s="1" t="s">
        <v>64</v>
      </c>
      <c r="L100" s="1" t="s">
        <v>65</v>
      </c>
      <c r="M100" s="2">
        <v>732.95</v>
      </c>
      <c r="N100" s="2">
        <v>623.01</v>
      </c>
      <c r="O100" s="2">
        <v>0</v>
      </c>
      <c r="P100" s="2">
        <v>0</v>
      </c>
      <c r="Q100" s="2">
        <v>732.95</v>
      </c>
      <c r="R100" s="2">
        <v>623.01</v>
      </c>
      <c r="S100" s="1" t="str">
        <f t="shared" si="3"/>
        <v>7849744805GOOGLYTR</v>
      </c>
      <c r="T100" s="1" t="str">
        <f t="shared" si="4"/>
        <v>GOOGLE LLC</v>
      </c>
      <c r="U100" s="32" t="str">
        <f>VLOOKUP(F100,vlookups!A:B,2,FALSE)</f>
        <v>September</v>
      </c>
      <c r="V100" s="1">
        <f t="shared" si="5"/>
        <v>78497</v>
      </c>
    </row>
    <row r="101" spans="1:22" x14ac:dyDescent="0.2">
      <c r="A101" s="3" t="s">
        <v>346</v>
      </c>
      <c r="B101" s="1" t="s">
        <v>16</v>
      </c>
      <c r="C101" s="1" t="s">
        <v>17</v>
      </c>
      <c r="D101" s="1" t="s">
        <v>18</v>
      </c>
      <c r="E101" s="1" t="s">
        <v>19</v>
      </c>
      <c r="F101" s="19">
        <v>44805</v>
      </c>
      <c r="G101" s="1" t="s">
        <v>104</v>
      </c>
      <c r="H101" s="1" t="s">
        <v>105</v>
      </c>
      <c r="I101" s="1">
        <v>78497</v>
      </c>
      <c r="J101" s="1" t="s">
        <v>61</v>
      </c>
      <c r="K101" s="1" t="s">
        <v>66</v>
      </c>
      <c r="L101" s="1" t="s">
        <v>67</v>
      </c>
      <c r="M101" s="2">
        <v>3523.82</v>
      </c>
      <c r="N101" s="2">
        <v>2995.25</v>
      </c>
      <c r="O101" s="2">
        <v>0</v>
      </c>
      <c r="P101" s="2">
        <v>0</v>
      </c>
      <c r="Q101" s="2">
        <v>3523.82</v>
      </c>
      <c r="R101" s="2">
        <v>2995.25</v>
      </c>
      <c r="S101" s="1" t="str">
        <f t="shared" si="3"/>
        <v xml:space="preserve">7849744805HULU    </v>
      </c>
      <c r="T101" s="1" t="str">
        <f t="shared" si="4"/>
        <v>HULU LLC</v>
      </c>
      <c r="U101" s="32" t="str">
        <f>VLOOKUP(F101,vlookups!A:B,2,FALSE)</f>
        <v>September</v>
      </c>
      <c r="V101" s="1">
        <f t="shared" si="5"/>
        <v>78497</v>
      </c>
    </row>
    <row r="102" spans="1:22" x14ac:dyDescent="0.2">
      <c r="A102" s="3" t="s">
        <v>346</v>
      </c>
      <c r="B102" s="1" t="s">
        <v>16</v>
      </c>
      <c r="C102" s="1" t="s">
        <v>17</v>
      </c>
      <c r="D102" s="1" t="s">
        <v>18</v>
      </c>
      <c r="E102" s="1" t="s">
        <v>19</v>
      </c>
      <c r="F102" s="19">
        <v>44805</v>
      </c>
      <c r="G102" s="1" t="s">
        <v>104</v>
      </c>
      <c r="H102" s="1" t="s">
        <v>105</v>
      </c>
      <c r="I102" s="1">
        <v>78497</v>
      </c>
      <c r="J102" s="1" t="s">
        <v>61</v>
      </c>
      <c r="K102" s="1" t="s">
        <v>68</v>
      </c>
      <c r="L102" s="1" t="s">
        <v>69</v>
      </c>
      <c r="M102" s="2">
        <v>1170.4100000000001</v>
      </c>
      <c r="N102" s="2">
        <v>994.85</v>
      </c>
      <c r="O102" s="2">
        <v>0</v>
      </c>
      <c r="P102" s="2">
        <v>0</v>
      </c>
      <c r="Q102" s="2">
        <v>1170.4100000000001</v>
      </c>
      <c r="R102" s="2">
        <v>994.85</v>
      </c>
      <c r="S102" s="1" t="str">
        <f t="shared" si="3"/>
        <v>7849744805KATZDIGI</v>
      </c>
      <c r="T102" s="1" t="str">
        <f t="shared" si="4"/>
        <v>KATZ DIGITAL GROUP</v>
      </c>
      <c r="U102" s="32" t="str">
        <f>VLOOKUP(F102,vlookups!A:B,2,FALSE)</f>
        <v>September</v>
      </c>
      <c r="V102" s="1">
        <f t="shared" si="5"/>
        <v>78497</v>
      </c>
    </row>
    <row r="103" spans="1:22" x14ac:dyDescent="0.2">
      <c r="A103" s="3" t="s">
        <v>346</v>
      </c>
      <c r="B103" s="1" t="s">
        <v>16</v>
      </c>
      <c r="C103" s="1" t="s">
        <v>17</v>
      </c>
      <c r="D103" s="1" t="s">
        <v>18</v>
      </c>
      <c r="E103" s="1" t="s">
        <v>19</v>
      </c>
      <c r="F103" s="19">
        <v>44805</v>
      </c>
      <c r="G103" s="1" t="s">
        <v>104</v>
      </c>
      <c r="H103" s="1" t="s">
        <v>105</v>
      </c>
      <c r="I103" s="1">
        <v>78497</v>
      </c>
      <c r="J103" s="1" t="s">
        <v>61</v>
      </c>
      <c r="K103" s="1" t="s">
        <v>70</v>
      </c>
      <c r="L103" s="1" t="s">
        <v>71</v>
      </c>
      <c r="M103" s="2">
        <v>814.56</v>
      </c>
      <c r="N103" s="2">
        <v>692.38</v>
      </c>
      <c r="O103" s="2">
        <v>0</v>
      </c>
      <c r="P103" s="2">
        <v>0</v>
      </c>
      <c r="Q103" s="2">
        <v>814.56</v>
      </c>
      <c r="R103" s="2">
        <v>692.38</v>
      </c>
      <c r="S103" s="1" t="str">
        <f t="shared" si="3"/>
        <v>7849744805NBCUNIVE</v>
      </c>
      <c r="T103" s="1" t="str">
        <f t="shared" si="4"/>
        <v>NBC UNIVERSAL INC</v>
      </c>
      <c r="U103" s="32" t="str">
        <f>VLOOKUP(F103,vlookups!A:B,2,FALSE)</f>
        <v>September</v>
      </c>
      <c r="V103" s="1">
        <f t="shared" si="5"/>
        <v>78497</v>
      </c>
    </row>
    <row r="104" spans="1:22" x14ac:dyDescent="0.2">
      <c r="A104" s="3" t="s">
        <v>346</v>
      </c>
      <c r="B104" s="1" t="s">
        <v>16</v>
      </c>
      <c r="C104" s="1" t="s">
        <v>17</v>
      </c>
      <c r="D104" s="1" t="s">
        <v>18</v>
      </c>
      <c r="E104" s="1" t="s">
        <v>19</v>
      </c>
      <c r="F104" s="19">
        <v>44805</v>
      </c>
      <c r="G104" s="1" t="s">
        <v>104</v>
      </c>
      <c r="H104" s="1" t="s">
        <v>105</v>
      </c>
      <c r="I104" s="1">
        <v>78497</v>
      </c>
      <c r="J104" s="1" t="s">
        <v>61</v>
      </c>
      <c r="K104" s="1" t="s">
        <v>72</v>
      </c>
      <c r="L104" s="1" t="s">
        <v>73</v>
      </c>
      <c r="M104" s="2">
        <v>3266.68</v>
      </c>
      <c r="N104" s="2">
        <v>2776.68</v>
      </c>
      <c r="O104" s="2">
        <v>0</v>
      </c>
      <c r="P104" s="2">
        <v>0</v>
      </c>
      <c r="Q104" s="2">
        <v>3266.68</v>
      </c>
      <c r="R104" s="2">
        <v>2776.68</v>
      </c>
      <c r="S104" s="1" t="str">
        <f t="shared" si="3"/>
        <v>7849744805SPOTXDGT</v>
      </c>
      <c r="T104" s="1" t="str">
        <f t="shared" si="4"/>
        <v>SPOTX</v>
      </c>
      <c r="U104" s="32" t="str">
        <f>VLOOKUP(F104,vlookups!A:B,2,FALSE)</f>
        <v>September</v>
      </c>
      <c r="V104" s="1">
        <f t="shared" si="5"/>
        <v>78497</v>
      </c>
    </row>
    <row r="105" spans="1:22" x14ac:dyDescent="0.2">
      <c r="A105" s="3" t="s">
        <v>346</v>
      </c>
      <c r="B105" s="1" t="s">
        <v>16</v>
      </c>
      <c r="C105" s="1" t="s">
        <v>17</v>
      </c>
      <c r="D105" s="1" t="s">
        <v>18</v>
      </c>
      <c r="E105" s="1" t="s">
        <v>19</v>
      </c>
      <c r="F105" s="19">
        <v>44805</v>
      </c>
      <c r="G105" s="1" t="s">
        <v>106</v>
      </c>
      <c r="H105" s="1" t="s">
        <v>107</v>
      </c>
      <c r="I105" s="1">
        <v>78503</v>
      </c>
      <c r="J105" s="1" t="s">
        <v>61</v>
      </c>
      <c r="K105" s="1" t="s">
        <v>62</v>
      </c>
      <c r="L105" s="1" t="s">
        <v>63</v>
      </c>
      <c r="M105" s="2">
        <v>202.62</v>
      </c>
      <c r="N105" s="2">
        <v>172.23</v>
      </c>
      <c r="O105" s="2">
        <v>0</v>
      </c>
      <c r="P105" s="2">
        <v>0</v>
      </c>
      <c r="Q105" s="2">
        <v>202.62</v>
      </c>
      <c r="R105" s="2">
        <v>172.23</v>
      </c>
      <c r="S105" s="1" t="str">
        <f t="shared" si="3"/>
        <v>7850344805AMPERDGT</v>
      </c>
      <c r="T105" s="1" t="str">
        <f t="shared" si="4"/>
        <v>AMPERSAND</v>
      </c>
      <c r="U105" s="32" t="str">
        <f>VLOOKUP(F105,vlookups!A:B,2,FALSE)</f>
        <v>September</v>
      </c>
      <c r="V105" s="1">
        <f t="shared" si="5"/>
        <v>78503</v>
      </c>
    </row>
    <row r="106" spans="1:22" x14ac:dyDescent="0.2">
      <c r="A106" s="3" t="s">
        <v>346</v>
      </c>
      <c r="B106" s="1" t="s">
        <v>16</v>
      </c>
      <c r="C106" s="1" t="s">
        <v>17</v>
      </c>
      <c r="D106" s="1" t="s">
        <v>18</v>
      </c>
      <c r="E106" s="1" t="s">
        <v>19</v>
      </c>
      <c r="F106" s="19">
        <v>44805</v>
      </c>
      <c r="G106" s="1" t="s">
        <v>106</v>
      </c>
      <c r="H106" s="1" t="s">
        <v>107</v>
      </c>
      <c r="I106" s="1">
        <v>78503</v>
      </c>
      <c r="J106" s="1" t="s">
        <v>61</v>
      </c>
      <c r="K106" s="1" t="s">
        <v>64</v>
      </c>
      <c r="L106" s="1" t="s">
        <v>65</v>
      </c>
      <c r="M106" s="2">
        <v>212.95</v>
      </c>
      <c r="N106" s="2">
        <v>181.01</v>
      </c>
      <c r="O106" s="2">
        <v>0</v>
      </c>
      <c r="P106" s="2">
        <v>0</v>
      </c>
      <c r="Q106" s="2">
        <v>212.95</v>
      </c>
      <c r="R106" s="2">
        <v>181.01</v>
      </c>
      <c r="S106" s="1" t="str">
        <f t="shared" si="3"/>
        <v>7850344805GOOGLYTR</v>
      </c>
      <c r="T106" s="1" t="str">
        <f t="shared" si="4"/>
        <v>GOOGLE LLC</v>
      </c>
      <c r="U106" s="32" t="str">
        <f>VLOOKUP(F106,vlookups!A:B,2,FALSE)</f>
        <v>September</v>
      </c>
      <c r="V106" s="1">
        <f t="shared" si="5"/>
        <v>78503</v>
      </c>
    </row>
    <row r="107" spans="1:22" x14ac:dyDescent="0.2">
      <c r="A107" s="3" t="s">
        <v>346</v>
      </c>
      <c r="B107" s="1" t="s">
        <v>16</v>
      </c>
      <c r="C107" s="1" t="s">
        <v>17</v>
      </c>
      <c r="D107" s="1" t="s">
        <v>18</v>
      </c>
      <c r="E107" s="1" t="s">
        <v>19</v>
      </c>
      <c r="F107" s="19">
        <v>44805</v>
      </c>
      <c r="G107" s="1" t="s">
        <v>106</v>
      </c>
      <c r="H107" s="1" t="s">
        <v>107</v>
      </c>
      <c r="I107" s="1">
        <v>78503</v>
      </c>
      <c r="J107" s="1" t="s">
        <v>61</v>
      </c>
      <c r="K107" s="1" t="s">
        <v>66</v>
      </c>
      <c r="L107" s="1" t="s">
        <v>67</v>
      </c>
      <c r="M107" s="2">
        <v>936.82</v>
      </c>
      <c r="N107" s="2">
        <v>796.3</v>
      </c>
      <c r="O107" s="2">
        <v>0</v>
      </c>
      <c r="P107" s="2">
        <v>0</v>
      </c>
      <c r="Q107" s="2">
        <v>936.82</v>
      </c>
      <c r="R107" s="2">
        <v>796.3</v>
      </c>
      <c r="S107" s="1" t="str">
        <f t="shared" si="3"/>
        <v xml:space="preserve">7850344805HULU    </v>
      </c>
      <c r="T107" s="1" t="str">
        <f t="shared" si="4"/>
        <v>HULU LLC</v>
      </c>
      <c r="U107" s="32" t="str">
        <f>VLOOKUP(F107,vlookups!A:B,2,FALSE)</f>
        <v>September</v>
      </c>
      <c r="V107" s="1">
        <f t="shared" si="5"/>
        <v>78503</v>
      </c>
    </row>
    <row r="108" spans="1:22" x14ac:dyDescent="0.2">
      <c r="A108" s="3" t="s">
        <v>346</v>
      </c>
      <c r="B108" s="1" t="s">
        <v>16</v>
      </c>
      <c r="C108" s="1" t="s">
        <v>17</v>
      </c>
      <c r="D108" s="1" t="s">
        <v>18</v>
      </c>
      <c r="E108" s="1" t="s">
        <v>19</v>
      </c>
      <c r="F108" s="19">
        <v>44805</v>
      </c>
      <c r="G108" s="1" t="s">
        <v>106</v>
      </c>
      <c r="H108" s="1" t="s">
        <v>107</v>
      </c>
      <c r="I108" s="1">
        <v>78503</v>
      </c>
      <c r="J108" s="1" t="s">
        <v>61</v>
      </c>
      <c r="K108" s="1" t="s">
        <v>68</v>
      </c>
      <c r="L108" s="1" t="s">
        <v>69</v>
      </c>
      <c r="M108" s="2">
        <v>300.2</v>
      </c>
      <c r="N108" s="2">
        <v>255.17</v>
      </c>
      <c r="O108" s="2">
        <v>0</v>
      </c>
      <c r="P108" s="2">
        <v>0</v>
      </c>
      <c r="Q108" s="2">
        <v>300.2</v>
      </c>
      <c r="R108" s="2">
        <v>255.17</v>
      </c>
      <c r="S108" s="1" t="str">
        <f t="shared" si="3"/>
        <v>7850344805KATZDIGI</v>
      </c>
      <c r="T108" s="1" t="str">
        <f t="shared" si="4"/>
        <v>KATZ DIGITAL GROUP</v>
      </c>
      <c r="U108" s="32" t="str">
        <f>VLOOKUP(F108,vlookups!A:B,2,FALSE)</f>
        <v>September</v>
      </c>
      <c r="V108" s="1">
        <f t="shared" si="5"/>
        <v>78503</v>
      </c>
    </row>
    <row r="109" spans="1:22" x14ac:dyDescent="0.2">
      <c r="A109" s="3" t="s">
        <v>346</v>
      </c>
      <c r="B109" s="1" t="s">
        <v>16</v>
      </c>
      <c r="C109" s="1" t="s">
        <v>17</v>
      </c>
      <c r="D109" s="1" t="s">
        <v>18</v>
      </c>
      <c r="E109" s="1" t="s">
        <v>19</v>
      </c>
      <c r="F109" s="19">
        <v>44805</v>
      </c>
      <c r="G109" s="1" t="s">
        <v>106</v>
      </c>
      <c r="H109" s="1" t="s">
        <v>107</v>
      </c>
      <c r="I109" s="1">
        <v>78503</v>
      </c>
      <c r="J109" s="1" t="s">
        <v>61</v>
      </c>
      <c r="K109" s="1" t="s">
        <v>70</v>
      </c>
      <c r="L109" s="1" t="s">
        <v>71</v>
      </c>
      <c r="M109" s="2">
        <v>193.82</v>
      </c>
      <c r="N109" s="2">
        <v>164.75</v>
      </c>
      <c r="O109" s="2">
        <v>0</v>
      </c>
      <c r="P109" s="2">
        <v>0</v>
      </c>
      <c r="Q109" s="2">
        <v>193.82</v>
      </c>
      <c r="R109" s="2">
        <v>164.75</v>
      </c>
      <c r="S109" s="1" t="str">
        <f t="shared" si="3"/>
        <v>7850344805NBCUNIVE</v>
      </c>
      <c r="T109" s="1" t="str">
        <f t="shared" si="4"/>
        <v>NBC UNIVERSAL INC</v>
      </c>
      <c r="U109" s="32" t="str">
        <f>VLOOKUP(F109,vlookups!A:B,2,FALSE)</f>
        <v>September</v>
      </c>
      <c r="V109" s="1">
        <f t="shared" si="5"/>
        <v>78503</v>
      </c>
    </row>
    <row r="110" spans="1:22" x14ac:dyDescent="0.2">
      <c r="A110" s="3" t="s">
        <v>346</v>
      </c>
      <c r="B110" s="1" t="s">
        <v>16</v>
      </c>
      <c r="C110" s="1" t="s">
        <v>17</v>
      </c>
      <c r="D110" s="1" t="s">
        <v>18</v>
      </c>
      <c r="E110" s="1" t="s">
        <v>19</v>
      </c>
      <c r="F110" s="19">
        <v>44805</v>
      </c>
      <c r="G110" s="1" t="s">
        <v>106</v>
      </c>
      <c r="H110" s="1" t="s">
        <v>107</v>
      </c>
      <c r="I110" s="1">
        <v>78503</v>
      </c>
      <c r="J110" s="1" t="s">
        <v>61</v>
      </c>
      <c r="K110" s="1" t="s">
        <v>72</v>
      </c>
      <c r="L110" s="1" t="s">
        <v>73</v>
      </c>
      <c r="M110" s="2">
        <v>991.51</v>
      </c>
      <c r="N110" s="2">
        <v>842.78</v>
      </c>
      <c r="O110" s="2">
        <v>0</v>
      </c>
      <c r="P110" s="2">
        <v>0</v>
      </c>
      <c r="Q110" s="2">
        <v>991.51</v>
      </c>
      <c r="R110" s="2">
        <v>842.78</v>
      </c>
      <c r="S110" s="1" t="str">
        <f t="shared" si="3"/>
        <v>7850344805SPOTXDGT</v>
      </c>
      <c r="T110" s="1" t="str">
        <f t="shared" si="4"/>
        <v>SPOTX</v>
      </c>
      <c r="U110" s="32" t="str">
        <f>VLOOKUP(F110,vlookups!A:B,2,FALSE)</f>
        <v>September</v>
      </c>
      <c r="V110" s="1">
        <f t="shared" si="5"/>
        <v>78503</v>
      </c>
    </row>
    <row r="111" spans="1:22" x14ac:dyDescent="0.2">
      <c r="A111" s="3" t="s">
        <v>346</v>
      </c>
      <c r="B111" s="1" t="s">
        <v>16</v>
      </c>
      <c r="C111" s="1" t="s">
        <v>17</v>
      </c>
      <c r="D111" s="1" t="s">
        <v>18</v>
      </c>
      <c r="E111" s="1" t="s">
        <v>19</v>
      </c>
      <c r="F111" s="19">
        <v>44805</v>
      </c>
      <c r="G111" s="1" t="s">
        <v>108</v>
      </c>
      <c r="H111" s="1" t="s">
        <v>109</v>
      </c>
      <c r="I111" s="1">
        <v>78516</v>
      </c>
      <c r="J111" s="1" t="s">
        <v>61</v>
      </c>
      <c r="K111" s="1" t="s">
        <v>62</v>
      </c>
      <c r="L111" s="1" t="s">
        <v>63</v>
      </c>
      <c r="M111" s="2">
        <v>582.73</v>
      </c>
      <c r="N111" s="2">
        <v>495.32</v>
      </c>
      <c r="O111" s="2">
        <v>0</v>
      </c>
      <c r="P111" s="2">
        <v>0</v>
      </c>
      <c r="Q111" s="2">
        <v>582.73</v>
      </c>
      <c r="R111" s="2">
        <v>495.32</v>
      </c>
      <c r="S111" s="1" t="str">
        <f t="shared" si="3"/>
        <v>7851644805AMPERDGT</v>
      </c>
      <c r="T111" s="1" t="str">
        <f t="shared" si="4"/>
        <v>AMPERSAND</v>
      </c>
      <c r="U111" s="32" t="str">
        <f>VLOOKUP(F111,vlookups!A:B,2,FALSE)</f>
        <v>September</v>
      </c>
      <c r="V111" s="1">
        <f t="shared" si="5"/>
        <v>78516</v>
      </c>
    </row>
    <row r="112" spans="1:22" x14ac:dyDescent="0.2">
      <c r="A112" s="3" t="s">
        <v>346</v>
      </c>
      <c r="B112" s="1" t="s">
        <v>16</v>
      </c>
      <c r="C112" s="1" t="s">
        <v>17</v>
      </c>
      <c r="D112" s="1" t="s">
        <v>18</v>
      </c>
      <c r="E112" s="1" t="s">
        <v>19</v>
      </c>
      <c r="F112" s="19">
        <v>44805</v>
      </c>
      <c r="G112" s="1" t="s">
        <v>108</v>
      </c>
      <c r="H112" s="1" t="s">
        <v>109</v>
      </c>
      <c r="I112" s="1">
        <v>78516</v>
      </c>
      <c r="J112" s="1" t="s">
        <v>61</v>
      </c>
      <c r="K112" s="1" t="s">
        <v>64</v>
      </c>
      <c r="L112" s="1" t="s">
        <v>65</v>
      </c>
      <c r="M112" s="2">
        <v>612.15</v>
      </c>
      <c r="N112" s="2">
        <v>520.33000000000004</v>
      </c>
      <c r="O112" s="2">
        <v>0</v>
      </c>
      <c r="P112" s="2">
        <v>0</v>
      </c>
      <c r="Q112" s="2">
        <v>612.15</v>
      </c>
      <c r="R112" s="2">
        <v>520.33000000000004</v>
      </c>
      <c r="S112" s="1" t="str">
        <f t="shared" si="3"/>
        <v>7851644805GOOGLYTR</v>
      </c>
      <c r="T112" s="1" t="str">
        <f t="shared" si="4"/>
        <v>GOOGLE LLC</v>
      </c>
      <c r="U112" s="32" t="str">
        <f>VLOOKUP(F112,vlookups!A:B,2,FALSE)</f>
        <v>September</v>
      </c>
      <c r="V112" s="1">
        <f t="shared" si="5"/>
        <v>78516</v>
      </c>
    </row>
    <row r="113" spans="1:22" x14ac:dyDescent="0.2">
      <c r="A113" s="3" t="s">
        <v>346</v>
      </c>
      <c r="B113" s="1" t="s">
        <v>16</v>
      </c>
      <c r="C113" s="1" t="s">
        <v>17</v>
      </c>
      <c r="D113" s="1" t="s">
        <v>18</v>
      </c>
      <c r="E113" s="1" t="s">
        <v>19</v>
      </c>
      <c r="F113" s="19">
        <v>44805</v>
      </c>
      <c r="G113" s="1" t="s">
        <v>108</v>
      </c>
      <c r="H113" s="1" t="s">
        <v>109</v>
      </c>
      <c r="I113" s="1">
        <v>78516</v>
      </c>
      <c r="J113" s="1" t="s">
        <v>61</v>
      </c>
      <c r="K113" s="1" t="s">
        <v>66</v>
      </c>
      <c r="L113" s="1" t="s">
        <v>67</v>
      </c>
      <c r="M113" s="2">
        <v>2478.86</v>
      </c>
      <c r="N113" s="2">
        <v>2107.0300000000002</v>
      </c>
      <c r="O113" s="2">
        <v>0</v>
      </c>
      <c r="P113" s="2">
        <v>0</v>
      </c>
      <c r="Q113" s="2">
        <v>2478.86</v>
      </c>
      <c r="R113" s="2">
        <v>2107.0300000000002</v>
      </c>
      <c r="S113" s="1" t="str">
        <f t="shared" si="3"/>
        <v xml:space="preserve">7851644805HULU    </v>
      </c>
      <c r="T113" s="1" t="str">
        <f t="shared" si="4"/>
        <v>HULU LLC</v>
      </c>
      <c r="U113" s="32" t="str">
        <f>VLOOKUP(F113,vlookups!A:B,2,FALSE)</f>
        <v>September</v>
      </c>
      <c r="V113" s="1">
        <f t="shared" si="5"/>
        <v>78516</v>
      </c>
    </row>
    <row r="114" spans="1:22" x14ac:dyDescent="0.2">
      <c r="A114" s="3" t="s">
        <v>346</v>
      </c>
      <c r="B114" s="1" t="s">
        <v>16</v>
      </c>
      <c r="C114" s="1" t="s">
        <v>17</v>
      </c>
      <c r="D114" s="1" t="s">
        <v>18</v>
      </c>
      <c r="E114" s="1" t="s">
        <v>19</v>
      </c>
      <c r="F114" s="19">
        <v>44805</v>
      </c>
      <c r="G114" s="1" t="s">
        <v>108</v>
      </c>
      <c r="H114" s="1" t="s">
        <v>109</v>
      </c>
      <c r="I114" s="1">
        <v>78516</v>
      </c>
      <c r="J114" s="1" t="s">
        <v>61</v>
      </c>
      <c r="K114" s="1" t="s">
        <v>68</v>
      </c>
      <c r="L114" s="1" t="s">
        <v>69</v>
      </c>
      <c r="M114" s="2">
        <v>863.28</v>
      </c>
      <c r="N114" s="2">
        <v>733.79</v>
      </c>
      <c r="O114" s="2">
        <v>0</v>
      </c>
      <c r="P114" s="2">
        <v>0</v>
      </c>
      <c r="Q114" s="2">
        <v>863.28</v>
      </c>
      <c r="R114" s="2">
        <v>733.79</v>
      </c>
      <c r="S114" s="1" t="str">
        <f t="shared" si="3"/>
        <v>7851644805KATZDIGI</v>
      </c>
      <c r="T114" s="1" t="str">
        <f t="shared" si="4"/>
        <v>KATZ DIGITAL GROUP</v>
      </c>
      <c r="U114" s="32" t="str">
        <f>VLOOKUP(F114,vlookups!A:B,2,FALSE)</f>
        <v>September</v>
      </c>
      <c r="V114" s="1">
        <f t="shared" si="5"/>
        <v>78516</v>
      </c>
    </row>
    <row r="115" spans="1:22" x14ac:dyDescent="0.2">
      <c r="A115" s="3" t="s">
        <v>346</v>
      </c>
      <c r="B115" s="1" t="s">
        <v>16</v>
      </c>
      <c r="C115" s="1" t="s">
        <v>17</v>
      </c>
      <c r="D115" s="1" t="s">
        <v>18</v>
      </c>
      <c r="E115" s="1" t="s">
        <v>19</v>
      </c>
      <c r="F115" s="19">
        <v>44805</v>
      </c>
      <c r="G115" s="1" t="s">
        <v>108</v>
      </c>
      <c r="H115" s="1" t="s">
        <v>109</v>
      </c>
      <c r="I115" s="1">
        <v>78516</v>
      </c>
      <c r="J115" s="1" t="s">
        <v>61</v>
      </c>
      <c r="K115" s="1" t="s">
        <v>70</v>
      </c>
      <c r="L115" s="1" t="s">
        <v>71</v>
      </c>
      <c r="M115" s="2">
        <v>574.88</v>
      </c>
      <c r="N115" s="2">
        <v>488.65</v>
      </c>
      <c r="O115" s="2">
        <v>0</v>
      </c>
      <c r="P115" s="2">
        <v>0</v>
      </c>
      <c r="Q115" s="2">
        <v>574.88</v>
      </c>
      <c r="R115" s="2">
        <v>488.65</v>
      </c>
      <c r="S115" s="1" t="str">
        <f t="shared" si="3"/>
        <v>7851644805NBCUNIVE</v>
      </c>
      <c r="T115" s="1" t="str">
        <f t="shared" si="4"/>
        <v>NBC UNIVERSAL INC</v>
      </c>
      <c r="U115" s="32" t="str">
        <f>VLOOKUP(F115,vlookups!A:B,2,FALSE)</f>
        <v>September</v>
      </c>
      <c r="V115" s="1">
        <f t="shared" si="5"/>
        <v>78516</v>
      </c>
    </row>
    <row r="116" spans="1:22" x14ac:dyDescent="0.2">
      <c r="A116" s="3" t="s">
        <v>346</v>
      </c>
      <c r="B116" s="1" t="s">
        <v>16</v>
      </c>
      <c r="C116" s="1" t="s">
        <v>17</v>
      </c>
      <c r="D116" s="1" t="s">
        <v>18</v>
      </c>
      <c r="E116" s="1" t="s">
        <v>19</v>
      </c>
      <c r="F116" s="19">
        <v>44805</v>
      </c>
      <c r="G116" s="1" t="s">
        <v>108</v>
      </c>
      <c r="H116" s="1" t="s">
        <v>109</v>
      </c>
      <c r="I116" s="1">
        <v>78516</v>
      </c>
      <c r="J116" s="1" t="s">
        <v>61</v>
      </c>
      <c r="K116" s="1" t="s">
        <v>72</v>
      </c>
      <c r="L116" s="1" t="s">
        <v>73</v>
      </c>
      <c r="M116" s="2">
        <v>2664.53</v>
      </c>
      <c r="N116" s="2">
        <v>2264.85</v>
      </c>
      <c r="O116" s="2">
        <v>0</v>
      </c>
      <c r="P116" s="2">
        <v>0</v>
      </c>
      <c r="Q116" s="2">
        <v>2664.53</v>
      </c>
      <c r="R116" s="2">
        <v>2264.85</v>
      </c>
      <c r="S116" s="1" t="str">
        <f t="shared" si="3"/>
        <v>7851644805SPOTXDGT</v>
      </c>
      <c r="T116" s="1" t="str">
        <f t="shared" si="4"/>
        <v>SPOTX</v>
      </c>
      <c r="U116" s="32" t="str">
        <f>VLOOKUP(F116,vlookups!A:B,2,FALSE)</f>
        <v>September</v>
      </c>
      <c r="V116" s="1">
        <f t="shared" si="5"/>
        <v>78516</v>
      </c>
    </row>
    <row r="117" spans="1:22" x14ac:dyDescent="0.2">
      <c r="A117" s="3" t="s">
        <v>346</v>
      </c>
      <c r="B117" s="1" t="s">
        <v>16</v>
      </c>
      <c r="C117" s="1" t="s">
        <v>17</v>
      </c>
      <c r="D117" s="1" t="s">
        <v>18</v>
      </c>
      <c r="E117" s="1" t="s">
        <v>19</v>
      </c>
      <c r="F117" s="19">
        <v>44805</v>
      </c>
      <c r="G117" s="1" t="s">
        <v>110</v>
      </c>
      <c r="H117" s="1" t="s">
        <v>111</v>
      </c>
      <c r="I117" s="1">
        <v>78511</v>
      </c>
      <c r="J117" s="1" t="s">
        <v>61</v>
      </c>
      <c r="K117" s="1" t="s">
        <v>66</v>
      </c>
      <c r="L117" s="1" t="s">
        <v>67</v>
      </c>
      <c r="M117" s="2">
        <v>1228.1300000000001</v>
      </c>
      <c r="N117" s="2">
        <v>1043.9100000000001</v>
      </c>
      <c r="O117" s="2">
        <v>0</v>
      </c>
      <c r="P117" s="2">
        <v>0</v>
      </c>
      <c r="Q117" s="2">
        <v>1228.1300000000001</v>
      </c>
      <c r="R117" s="2">
        <v>1043.9100000000001</v>
      </c>
      <c r="S117" s="1" t="str">
        <f t="shared" si="3"/>
        <v xml:space="preserve">7851144805HULU    </v>
      </c>
      <c r="T117" s="1" t="str">
        <f t="shared" si="4"/>
        <v>HULU LLC</v>
      </c>
      <c r="U117" s="32" t="str">
        <f>VLOOKUP(F117,vlookups!A:B,2,FALSE)</f>
        <v>September</v>
      </c>
      <c r="V117" s="1">
        <f t="shared" si="5"/>
        <v>78511</v>
      </c>
    </row>
    <row r="118" spans="1:22" x14ac:dyDescent="0.2">
      <c r="A118" s="3" t="s">
        <v>346</v>
      </c>
      <c r="B118" s="1" t="s">
        <v>16</v>
      </c>
      <c r="C118" s="1" t="s">
        <v>17</v>
      </c>
      <c r="D118" s="1" t="s">
        <v>18</v>
      </c>
      <c r="E118" s="1" t="s">
        <v>19</v>
      </c>
      <c r="F118" s="19">
        <v>44805</v>
      </c>
      <c r="G118" s="1" t="s">
        <v>110</v>
      </c>
      <c r="H118" s="1" t="s">
        <v>111</v>
      </c>
      <c r="I118" s="1">
        <v>78511</v>
      </c>
      <c r="J118" s="1" t="s">
        <v>61</v>
      </c>
      <c r="K118" s="1" t="s">
        <v>68</v>
      </c>
      <c r="L118" s="1" t="s">
        <v>69</v>
      </c>
      <c r="M118" s="2">
        <v>400.79</v>
      </c>
      <c r="N118" s="2">
        <v>340.67</v>
      </c>
      <c r="O118" s="2">
        <v>0</v>
      </c>
      <c r="P118" s="2">
        <v>0</v>
      </c>
      <c r="Q118" s="2">
        <v>400.79</v>
      </c>
      <c r="R118" s="2">
        <v>340.67</v>
      </c>
      <c r="S118" s="1" t="str">
        <f t="shared" si="3"/>
        <v>7851144805KATZDIGI</v>
      </c>
      <c r="T118" s="1" t="str">
        <f t="shared" si="4"/>
        <v>KATZ DIGITAL GROUP</v>
      </c>
      <c r="U118" s="32" t="str">
        <f>VLOOKUP(F118,vlookups!A:B,2,FALSE)</f>
        <v>September</v>
      </c>
      <c r="V118" s="1">
        <f t="shared" si="5"/>
        <v>78511</v>
      </c>
    </row>
    <row r="119" spans="1:22" x14ac:dyDescent="0.2">
      <c r="A119" s="3" t="s">
        <v>346</v>
      </c>
      <c r="B119" s="1" t="s">
        <v>16</v>
      </c>
      <c r="C119" s="1" t="s">
        <v>17</v>
      </c>
      <c r="D119" s="1" t="s">
        <v>18</v>
      </c>
      <c r="E119" s="1" t="s">
        <v>19</v>
      </c>
      <c r="F119" s="19">
        <v>44805</v>
      </c>
      <c r="G119" s="1" t="s">
        <v>110</v>
      </c>
      <c r="H119" s="1" t="s">
        <v>111</v>
      </c>
      <c r="I119" s="1">
        <v>78511</v>
      </c>
      <c r="J119" s="1" t="s">
        <v>61</v>
      </c>
      <c r="K119" s="1" t="s">
        <v>70</v>
      </c>
      <c r="L119" s="1" t="s">
        <v>71</v>
      </c>
      <c r="M119" s="2">
        <v>710.6</v>
      </c>
      <c r="N119" s="2">
        <v>604.01</v>
      </c>
      <c r="O119" s="2">
        <v>0</v>
      </c>
      <c r="P119" s="2">
        <v>0</v>
      </c>
      <c r="Q119" s="2">
        <v>710.6</v>
      </c>
      <c r="R119" s="2">
        <v>604.01</v>
      </c>
      <c r="S119" s="1" t="str">
        <f t="shared" si="3"/>
        <v>7851144805NBCUNIVE</v>
      </c>
      <c r="T119" s="1" t="str">
        <f t="shared" si="4"/>
        <v>NBC UNIVERSAL INC</v>
      </c>
      <c r="U119" s="32" t="str">
        <f>VLOOKUP(F119,vlookups!A:B,2,FALSE)</f>
        <v>September</v>
      </c>
      <c r="V119" s="1">
        <f t="shared" si="5"/>
        <v>78511</v>
      </c>
    </row>
    <row r="120" spans="1:22" x14ac:dyDescent="0.2">
      <c r="A120" s="3" t="s">
        <v>346</v>
      </c>
      <c r="B120" s="1" t="s">
        <v>16</v>
      </c>
      <c r="C120" s="1" t="s">
        <v>17</v>
      </c>
      <c r="D120" s="1" t="s">
        <v>18</v>
      </c>
      <c r="E120" s="1" t="s">
        <v>19</v>
      </c>
      <c r="F120" s="19">
        <v>44805</v>
      </c>
      <c r="G120" s="1" t="s">
        <v>110</v>
      </c>
      <c r="H120" s="1" t="s">
        <v>111</v>
      </c>
      <c r="I120" s="1">
        <v>78511</v>
      </c>
      <c r="J120" s="1" t="s">
        <v>61</v>
      </c>
      <c r="K120" s="1" t="s">
        <v>72</v>
      </c>
      <c r="L120" s="1" t="s">
        <v>73</v>
      </c>
      <c r="M120" s="2">
        <v>2415.11</v>
      </c>
      <c r="N120" s="2">
        <v>2052.84</v>
      </c>
      <c r="O120" s="2">
        <v>0</v>
      </c>
      <c r="P120" s="2">
        <v>0</v>
      </c>
      <c r="Q120" s="2">
        <v>2415.11</v>
      </c>
      <c r="R120" s="2">
        <v>2052.84</v>
      </c>
      <c r="S120" s="1" t="str">
        <f t="shared" si="3"/>
        <v>7851144805SPOTXDGT</v>
      </c>
      <c r="T120" s="1" t="str">
        <f t="shared" si="4"/>
        <v>SPOTX</v>
      </c>
      <c r="U120" s="32" t="str">
        <f>VLOOKUP(F120,vlookups!A:B,2,FALSE)</f>
        <v>September</v>
      </c>
      <c r="V120" s="1">
        <f t="shared" si="5"/>
        <v>78511</v>
      </c>
    </row>
    <row r="121" spans="1:22" x14ac:dyDescent="0.2">
      <c r="A121" s="3" t="s">
        <v>346</v>
      </c>
      <c r="B121" s="1" t="s">
        <v>16</v>
      </c>
      <c r="C121" s="1" t="s">
        <v>17</v>
      </c>
      <c r="D121" s="1" t="s">
        <v>18</v>
      </c>
      <c r="E121" s="1" t="s">
        <v>19</v>
      </c>
      <c r="F121" s="19">
        <v>44805</v>
      </c>
      <c r="G121" s="1" t="s">
        <v>112</v>
      </c>
      <c r="H121" s="1" t="s">
        <v>113</v>
      </c>
      <c r="I121" s="1">
        <v>78498</v>
      </c>
      <c r="J121" s="1" t="s">
        <v>61</v>
      </c>
      <c r="K121" s="1" t="s">
        <v>62</v>
      </c>
      <c r="L121" s="1" t="s">
        <v>63</v>
      </c>
      <c r="M121" s="2">
        <v>242.87</v>
      </c>
      <c r="N121" s="2">
        <v>206.44</v>
      </c>
      <c r="O121" s="2">
        <v>0</v>
      </c>
      <c r="P121" s="2">
        <v>0</v>
      </c>
      <c r="Q121" s="2">
        <v>242.87</v>
      </c>
      <c r="R121" s="2">
        <v>206.44</v>
      </c>
      <c r="S121" s="1" t="str">
        <f t="shared" si="3"/>
        <v>7849844805AMPERDGT</v>
      </c>
      <c r="T121" s="1" t="str">
        <f t="shared" si="4"/>
        <v>AMPERSAND</v>
      </c>
      <c r="U121" s="32" t="str">
        <f>VLOOKUP(F121,vlookups!A:B,2,FALSE)</f>
        <v>September</v>
      </c>
      <c r="V121" s="1">
        <f t="shared" si="5"/>
        <v>78498</v>
      </c>
    </row>
    <row r="122" spans="1:22" x14ac:dyDescent="0.2">
      <c r="A122" s="3" t="s">
        <v>346</v>
      </c>
      <c r="B122" s="1" t="s">
        <v>16</v>
      </c>
      <c r="C122" s="1" t="s">
        <v>17</v>
      </c>
      <c r="D122" s="1" t="s">
        <v>18</v>
      </c>
      <c r="E122" s="1" t="s">
        <v>19</v>
      </c>
      <c r="F122" s="19">
        <v>44805</v>
      </c>
      <c r="G122" s="1" t="s">
        <v>112</v>
      </c>
      <c r="H122" s="1" t="s">
        <v>113</v>
      </c>
      <c r="I122" s="1">
        <v>78498</v>
      </c>
      <c r="J122" s="1" t="s">
        <v>61</v>
      </c>
      <c r="K122" s="1" t="s">
        <v>64</v>
      </c>
      <c r="L122" s="1" t="s">
        <v>65</v>
      </c>
      <c r="M122" s="2">
        <v>163.24</v>
      </c>
      <c r="N122" s="2">
        <v>138.75</v>
      </c>
      <c r="O122" s="2">
        <v>0</v>
      </c>
      <c r="P122" s="2">
        <v>0</v>
      </c>
      <c r="Q122" s="2">
        <v>163.24</v>
      </c>
      <c r="R122" s="2">
        <v>138.75</v>
      </c>
      <c r="S122" s="1" t="str">
        <f t="shared" si="3"/>
        <v>7849844805GOOGLYTR</v>
      </c>
      <c r="T122" s="1" t="str">
        <f t="shared" si="4"/>
        <v>GOOGLE LLC</v>
      </c>
      <c r="U122" s="32" t="str">
        <f>VLOOKUP(F122,vlookups!A:B,2,FALSE)</f>
        <v>September</v>
      </c>
      <c r="V122" s="1">
        <f t="shared" si="5"/>
        <v>78498</v>
      </c>
    </row>
    <row r="123" spans="1:22" x14ac:dyDescent="0.2">
      <c r="A123" s="3" t="s">
        <v>346</v>
      </c>
      <c r="B123" s="1" t="s">
        <v>16</v>
      </c>
      <c r="C123" s="1" t="s">
        <v>17</v>
      </c>
      <c r="D123" s="1" t="s">
        <v>18</v>
      </c>
      <c r="E123" s="1" t="s">
        <v>19</v>
      </c>
      <c r="F123" s="19">
        <v>44805</v>
      </c>
      <c r="G123" s="1" t="s">
        <v>112</v>
      </c>
      <c r="H123" s="1" t="s">
        <v>113</v>
      </c>
      <c r="I123" s="1">
        <v>78498</v>
      </c>
      <c r="J123" s="1" t="s">
        <v>61</v>
      </c>
      <c r="K123" s="1" t="s">
        <v>66</v>
      </c>
      <c r="L123" s="1" t="s">
        <v>67</v>
      </c>
      <c r="M123" s="2">
        <v>1055.6400000000001</v>
      </c>
      <c r="N123" s="2">
        <v>897.29</v>
      </c>
      <c r="O123" s="2">
        <v>0</v>
      </c>
      <c r="P123" s="2">
        <v>0</v>
      </c>
      <c r="Q123" s="2">
        <v>1055.6400000000001</v>
      </c>
      <c r="R123" s="2">
        <v>897.29</v>
      </c>
      <c r="S123" s="1" t="str">
        <f t="shared" si="3"/>
        <v xml:space="preserve">7849844805HULU    </v>
      </c>
      <c r="T123" s="1" t="str">
        <f t="shared" si="4"/>
        <v>HULU LLC</v>
      </c>
      <c r="U123" s="32" t="str">
        <f>VLOOKUP(F123,vlookups!A:B,2,FALSE)</f>
        <v>September</v>
      </c>
      <c r="V123" s="1">
        <f t="shared" si="5"/>
        <v>78498</v>
      </c>
    </row>
    <row r="124" spans="1:22" x14ac:dyDescent="0.2">
      <c r="A124" s="3" t="s">
        <v>346</v>
      </c>
      <c r="B124" s="1" t="s">
        <v>16</v>
      </c>
      <c r="C124" s="1" t="s">
        <v>17</v>
      </c>
      <c r="D124" s="1" t="s">
        <v>18</v>
      </c>
      <c r="E124" s="1" t="s">
        <v>19</v>
      </c>
      <c r="F124" s="19">
        <v>44805</v>
      </c>
      <c r="G124" s="1" t="s">
        <v>112</v>
      </c>
      <c r="H124" s="1" t="s">
        <v>113</v>
      </c>
      <c r="I124" s="1">
        <v>78498</v>
      </c>
      <c r="J124" s="1" t="s">
        <v>61</v>
      </c>
      <c r="K124" s="1" t="s">
        <v>68</v>
      </c>
      <c r="L124" s="1" t="s">
        <v>69</v>
      </c>
      <c r="M124" s="2">
        <v>359.79</v>
      </c>
      <c r="N124" s="2">
        <v>305.82</v>
      </c>
      <c r="O124" s="2">
        <v>0</v>
      </c>
      <c r="P124" s="2">
        <v>0</v>
      </c>
      <c r="Q124" s="2">
        <v>359.79</v>
      </c>
      <c r="R124" s="2">
        <v>305.82</v>
      </c>
      <c r="S124" s="1" t="str">
        <f t="shared" si="3"/>
        <v>7849844805KATZDIGI</v>
      </c>
      <c r="T124" s="1" t="str">
        <f t="shared" si="4"/>
        <v>KATZ DIGITAL GROUP</v>
      </c>
      <c r="U124" s="32" t="str">
        <f>VLOOKUP(F124,vlookups!A:B,2,FALSE)</f>
        <v>September</v>
      </c>
      <c r="V124" s="1">
        <f t="shared" si="5"/>
        <v>78498</v>
      </c>
    </row>
    <row r="125" spans="1:22" x14ac:dyDescent="0.2">
      <c r="A125" s="3" t="s">
        <v>346</v>
      </c>
      <c r="B125" s="1" t="s">
        <v>16</v>
      </c>
      <c r="C125" s="1" t="s">
        <v>17</v>
      </c>
      <c r="D125" s="1" t="s">
        <v>18</v>
      </c>
      <c r="E125" s="1" t="s">
        <v>19</v>
      </c>
      <c r="F125" s="19">
        <v>44805</v>
      </c>
      <c r="G125" s="1" t="s">
        <v>112</v>
      </c>
      <c r="H125" s="1" t="s">
        <v>113</v>
      </c>
      <c r="I125" s="1">
        <v>78498</v>
      </c>
      <c r="J125" s="1" t="s">
        <v>61</v>
      </c>
      <c r="K125" s="1" t="s">
        <v>70</v>
      </c>
      <c r="L125" s="1" t="s">
        <v>71</v>
      </c>
      <c r="M125" s="2">
        <v>236.22</v>
      </c>
      <c r="N125" s="2">
        <v>200.79</v>
      </c>
      <c r="O125" s="2">
        <v>0</v>
      </c>
      <c r="P125" s="2">
        <v>0</v>
      </c>
      <c r="Q125" s="2">
        <v>236.22</v>
      </c>
      <c r="R125" s="2">
        <v>200.79</v>
      </c>
      <c r="S125" s="1" t="str">
        <f t="shared" si="3"/>
        <v>7849844805NBCUNIVE</v>
      </c>
      <c r="T125" s="1" t="str">
        <f t="shared" si="4"/>
        <v>NBC UNIVERSAL INC</v>
      </c>
      <c r="U125" s="32" t="str">
        <f>VLOOKUP(F125,vlookups!A:B,2,FALSE)</f>
        <v>September</v>
      </c>
      <c r="V125" s="1">
        <f t="shared" si="5"/>
        <v>78498</v>
      </c>
    </row>
    <row r="126" spans="1:22" x14ac:dyDescent="0.2">
      <c r="A126" s="3" t="s">
        <v>346</v>
      </c>
      <c r="B126" s="1" t="s">
        <v>16</v>
      </c>
      <c r="C126" s="1" t="s">
        <v>17</v>
      </c>
      <c r="D126" s="1" t="s">
        <v>18</v>
      </c>
      <c r="E126" s="1" t="s">
        <v>19</v>
      </c>
      <c r="F126" s="19">
        <v>44805</v>
      </c>
      <c r="G126" s="1" t="s">
        <v>112</v>
      </c>
      <c r="H126" s="1" t="s">
        <v>113</v>
      </c>
      <c r="I126" s="1">
        <v>78498</v>
      </c>
      <c r="J126" s="1" t="s">
        <v>61</v>
      </c>
      <c r="K126" s="1" t="s">
        <v>72</v>
      </c>
      <c r="L126" s="1" t="s">
        <v>73</v>
      </c>
      <c r="M126" s="2">
        <v>1159.51</v>
      </c>
      <c r="N126" s="2">
        <v>985.58</v>
      </c>
      <c r="O126" s="2">
        <v>0</v>
      </c>
      <c r="P126" s="2">
        <v>0</v>
      </c>
      <c r="Q126" s="2">
        <v>1159.51</v>
      </c>
      <c r="R126" s="2">
        <v>985.58</v>
      </c>
      <c r="S126" s="1" t="str">
        <f t="shared" si="3"/>
        <v>7849844805SPOTXDGT</v>
      </c>
      <c r="T126" s="1" t="str">
        <f t="shared" si="4"/>
        <v>SPOTX</v>
      </c>
      <c r="U126" s="32" t="str">
        <f>VLOOKUP(F126,vlookups!A:B,2,FALSE)</f>
        <v>September</v>
      </c>
      <c r="V126" s="1">
        <f t="shared" si="5"/>
        <v>78498</v>
      </c>
    </row>
    <row r="127" spans="1:22" x14ac:dyDescent="0.2">
      <c r="A127" s="3" t="s">
        <v>346</v>
      </c>
      <c r="B127" s="1" t="s">
        <v>16</v>
      </c>
      <c r="C127" s="1" t="s">
        <v>17</v>
      </c>
      <c r="D127" s="1" t="s">
        <v>18</v>
      </c>
      <c r="E127" s="1" t="s">
        <v>19</v>
      </c>
      <c r="F127" s="19">
        <v>44805</v>
      </c>
      <c r="G127" s="1" t="s">
        <v>114</v>
      </c>
      <c r="H127" s="1" t="s">
        <v>115</v>
      </c>
      <c r="I127" s="1">
        <v>78505</v>
      </c>
      <c r="J127" s="1" t="s">
        <v>61</v>
      </c>
      <c r="K127" s="1" t="s">
        <v>64</v>
      </c>
      <c r="L127" s="1" t="s">
        <v>65</v>
      </c>
      <c r="M127" s="2">
        <v>1346.4</v>
      </c>
      <c r="N127" s="2">
        <v>1144.44</v>
      </c>
      <c r="O127" s="2">
        <v>0</v>
      </c>
      <c r="P127" s="2">
        <v>0</v>
      </c>
      <c r="Q127" s="2">
        <v>1346.4</v>
      </c>
      <c r="R127" s="2">
        <v>1144.44</v>
      </c>
      <c r="S127" s="1" t="str">
        <f t="shared" si="3"/>
        <v>7850544805GOOGLYTR</v>
      </c>
      <c r="T127" s="1" t="str">
        <f t="shared" si="4"/>
        <v>GOOGLE LLC</v>
      </c>
      <c r="U127" s="32" t="str">
        <f>VLOOKUP(F127,vlookups!A:B,2,FALSE)</f>
        <v>September</v>
      </c>
      <c r="V127" s="1">
        <f t="shared" si="5"/>
        <v>78505</v>
      </c>
    </row>
    <row r="128" spans="1:22" x14ac:dyDescent="0.2">
      <c r="A128" s="3" t="s">
        <v>346</v>
      </c>
      <c r="B128" s="1" t="s">
        <v>16</v>
      </c>
      <c r="C128" s="1" t="s">
        <v>17</v>
      </c>
      <c r="D128" s="1" t="s">
        <v>18</v>
      </c>
      <c r="E128" s="1" t="s">
        <v>19</v>
      </c>
      <c r="F128" s="19">
        <v>44805</v>
      </c>
      <c r="G128" s="1" t="s">
        <v>114</v>
      </c>
      <c r="H128" s="1" t="s">
        <v>115</v>
      </c>
      <c r="I128" s="1">
        <v>78505</v>
      </c>
      <c r="J128" s="1" t="s">
        <v>61</v>
      </c>
      <c r="K128" s="1" t="s">
        <v>66</v>
      </c>
      <c r="L128" s="1" t="s">
        <v>67</v>
      </c>
      <c r="M128" s="2">
        <v>5787.84</v>
      </c>
      <c r="N128" s="2">
        <v>4919.66</v>
      </c>
      <c r="O128" s="2">
        <v>0</v>
      </c>
      <c r="P128" s="2">
        <v>0</v>
      </c>
      <c r="Q128" s="2">
        <v>5787.84</v>
      </c>
      <c r="R128" s="2">
        <v>4919.66</v>
      </c>
      <c r="S128" s="1" t="str">
        <f t="shared" si="3"/>
        <v xml:space="preserve">7850544805HULU    </v>
      </c>
      <c r="T128" s="1" t="str">
        <f t="shared" si="4"/>
        <v>HULU LLC</v>
      </c>
      <c r="U128" s="32" t="str">
        <f>VLOOKUP(F128,vlookups!A:B,2,FALSE)</f>
        <v>September</v>
      </c>
      <c r="V128" s="1">
        <f t="shared" si="5"/>
        <v>78505</v>
      </c>
    </row>
    <row r="129" spans="1:22" x14ac:dyDescent="0.2">
      <c r="A129" s="3" t="s">
        <v>346</v>
      </c>
      <c r="B129" s="1" t="s">
        <v>16</v>
      </c>
      <c r="C129" s="1" t="s">
        <v>17</v>
      </c>
      <c r="D129" s="1" t="s">
        <v>18</v>
      </c>
      <c r="E129" s="1" t="s">
        <v>19</v>
      </c>
      <c r="F129" s="19">
        <v>44805</v>
      </c>
      <c r="G129" s="1" t="s">
        <v>114</v>
      </c>
      <c r="H129" s="1" t="s">
        <v>115</v>
      </c>
      <c r="I129" s="1">
        <v>78505</v>
      </c>
      <c r="J129" s="1" t="s">
        <v>61</v>
      </c>
      <c r="K129" s="1" t="s">
        <v>68</v>
      </c>
      <c r="L129" s="1" t="s">
        <v>69</v>
      </c>
      <c r="M129" s="2">
        <v>1898.8</v>
      </c>
      <c r="N129" s="2">
        <v>1613.98</v>
      </c>
      <c r="O129" s="2">
        <v>0</v>
      </c>
      <c r="P129" s="2">
        <v>0</v>
      </c>
      <c r="Q129" s="2">
        <v>1898.8</v>
      </c>
      <c r="R129" s="2">
        <v>1613.98</v>
      </c>
      <c r="S129" s="1" t="str">
        <f t="shared" si="3"/>
        <v>7850544805KATZDIGI</v>
      </c>
      <c r="T129" s="1" t="str">
        <f t="shared" si="4"/>
        <v>KATZ DIGITAL GROUP</v>
      </c>
      <c r="U129" s="32" t="str">
        <f>VLOOKUP(F129,vlookups!A:B,2,FALSE)</f>
        <v>September</v>
      </c>
      <c r="V129" s="1">
        <f t="shared" si="5"/>
        <v>78505</v>
      </c>
    </row>
    <row r="130" spans="1:22" x14ac:dyDescent="0.2">
      <c r="A130" s="3" t="s">
        <v>346</v>
      </c>
      <c r="B130" s="1" t="s">
        <v>16</v>
      </c>
      <c r="C130" s="1" t="s">
        <v>17</v>
      </c>
      <c r="D130" s="1" t="s">
        <v>18</v>
      </c>
      <c r="E130" s="1" t="s">
        <v>19</v>
      </c>
      <c r="F130" s="19">
        <v>44805</v>
      </c>
      <c r="G130" s="1" t="s">
        <v>114</v>
      </c>
      <c r="H130" s="1" t="s">
        <v>115</v>
      </c>
      <c r="I130" s="1">
        <v>78505</v>
      </c>
      <c r="J130" s="1" t="s">
        <v>61</v>
      </c>
      <c r="K130" s="1" t="s">
        <v>70</v>
      </c>
      <c r="L130" s="1" t="s">
        <v>71</v>
      </c>
      <c r="M130" s="2">
        <v>2972.64</v>
      </c>
      <c r="N130" s="2">
        <v>2526.7399999999998</v>
      </c>
      <c r="O130" s="2">
        <v>0</v>
      </c>
      <c r="P130" s="2">
        <v>0</v>
      </c>
      <c r="Q130" s="2">
        <v>2972.64</v>
      </c>
      <c r="R130" s="2">
        <v>2526.7399999999998</v>
      </c>
      <c r="S130" s="1" t="str">
        <f t="shared" si="3"/>
        <v>7850544805NBCUNIVE</v>
      </c>
      <c r="T130" s="1" t="str">
        <f t="shared" si="4"/>
        <v>NBC UNIVERSAL INC</v>
      </c>
      <c r="U130" s="32" t="str">
        <f>VLOOKUP(F130,vlookups!A:B,2,FALSE)</f>
        <v>September</v>
      </c>
      <c r="V130" s="1">
        <f t="shared" si="5"/>
        <v>78505</v>
      </c>
    </row>
    <row r="131" spans="1:22" x14ac:dyDescent="0.2">
      <c r="A131" s="3" t="s">
        <v>346</v>
      </c>
      <c r="B131" s="1" t="s">
        <v>16</v>
      </c>
      <c r="C131" s="1" t="s">
        <v>17</v>
      </c>
      <c r="D131" s="1" t="s">
        <v>18</v>
      </c>
      <c r="E131" s="1" t="s">
        <v>19</v>
      </c>
      <c r="F131" s="19">
        <v>44805</v>
      </c>
      <c r="G131" s="1" t="s">
        <v>114</v>
      </c>
      <c r="H131" s="1" t="s">
        <v>115</v>
      </c>
      <c r="I131" s="1">
        <v>78505</v>
      </c>
      <c r="J131" s="1" t="s">
        <v>61</v>
      </c>
      <c r="K131" s="1" t="s">
        <v>72</v>
      </c>
      <c r="L131" s="1" t="s">
        <v>73</v>
      </c>
      <c r="M131" s="2">
        <v>5617.54</v>
      </c>
      <c r="N131" s="2">
        <v>4774.91</v>
      </c>
      <c r="O131" s="2">
        <v>0</v>
      </c>
      <c r="P131" s="2">
        <v>0</v>
      </c>
      <c r="Q131" s="2">
        <v>5617.54</v>
      </c>
      <c r="R131" s="2">
        <v>4774.91</v>
      </c>
      <c r="S131" s="1" t="str">
        <f t="shared" si="3"/>
        <v>7850544805SPOTXDGT</v>
      </c>
      <c r="T131" s="1" t="str">
        <f t="shared" si="4"/>
        <v>SPOTX</v>
      </c>
      <c r="U131" s="32" t="str">
        <f>VLOOKUP(F131,vlookups!A:B,2,FALSE)</f>
        <v>September</v>
      </c>
      <c r="V131" s="1">
        <f t="shared" si="5"/>
        <v>78505</v>
      </c>
    </row>
    <row r="132" spans="1:22" x14ac:dyDescent="0.2">
      <c r="A132" s="3" t="s">
        <v>346</v>
      </c>
      <c r="B132" s="1" t="s">
        <v>16</v>
      </c>
      <c r="C132" s="1" t="s">
        <v>17</v>
      </c>
      <c r="D132" s="1" t="s">
        <v>18</v>
      </c>
      <c r="E132" s="1" t="s">
        <v>19</v>
      </c>
      <c r="F132" s="19">
        <v>44805</v>
      </c>
      <c r="G132" s="1" t="s">
        <v>116</v>
      </c>
      <c r="H132" s="1" t="s">
        <v>117</v>
      </c>
      <c r="I132" s="1">
        <v>78493</v>
      </c>
      <c r="J132" s="1" t="s">
        <v>61</v>
      </c>
      <c r="K132" s="1" t="s">
        <v>64</v>
      </c>
      <c r="L132" s="1" t="s">
        <v>65</v>
      </c>
      <c r="M132" s="2">
        <v>430.76</v>
      </c>
      <c r="N132" s="2">
        <v>366.15</v>
      </c>
      <c r="O132" s="2">
        <v>0</v>
      </c>
      <c r="P132" s="2">
        <v>0</v>
      </c>
      <c r="Q132" s="2">
        <v>430.76</v>
      </c>
      <c r="R132" s="2">
        <v>366.15</v>
      </c>
      <c r="S132" s="1" t="str">
        <f t="shared" ref="S132:S195" si="6">_xlfn.CONCAT(I132,F132,K132)</f>
        <v>7849344805GOOGLYTR</v>
      </c>
      <c r="T132" s="1" t="str">
        <f t="shared" ref="T132:T195" si="7">TRIM(L132)</f>
        <v>GOOGLE LLC</v>
      </c>
      <c r="U132" s="32" t="str">
        <f>VLOOKUP(F132,vlookups!A:B,2,FALSE)</f>
        <v>September</v>
      </c>
      <c r="V132" s="1">
        <f t="shared" ref="V132:V195" si="8">I132</f>
        <v>78493</v>
      </c>
    </row>
    <row r="133" spans="1:22" x14ac:dyDescent="0.2">
      <c r="A133" s="3" t="s">
        <v>346</v>
      </c>
      <c r="B133" s="1" t="s">
        <v>16</v>
      </c>
      <c r="C133" s="1" t="s">
        <v>17</v>
      </c>
      <c r="D133" s="1" t="s">
        <v>18</v>
      </c>
      <c r="E133" s="1" t="s">
        <v>19</v>
      </c>
      <c r="F133" s="19">
        <v>44805</v>
      </c>
      <c r="G133" s="1" t="s">
        <v>116</v>
      </c>
      <c r="H133" s="1" t="s">
        <v>117</v>
      </c>
      <c r="I133" s="1">
        <v>78493</v>
      </c>
      <c r="J133" s="1" t="s">
        <v>61</v>
      </c>
      <c r="K133" s="1" t="s">
        <v>66</v>
      </c>
      <c r="L133" s="1" t="s">
        <v>67</v>
      </c>
      <c r="M133" s="2">
        <v>1855.67</v>
      </c>
      <c r="N133" s="2">
        <v>1577.32</v>
      </c>
      <c r="O133" s="2">
        <v>0</v>
      </c>
      <c r="P133" s="2">
        <v>0</v>
      </c>
      <c r="Q133" s="2">
        <v>1855.67</v>
      </c>
      <c r="R133" s="2">
        <v>1577.32</v>
      </c>
      <c r="S133" s="1" t="str">
        <f t="shared" si="6"/>
        <v xml:space="preserve">7849344805HULU    </v>
      </c>
      <c r="T133" s="1" t="str">
        <f t="shared" si="7"/>
        <v>HULU LLC</v>
      </c>
      <c r="U133" s="32" t="str">
        <f>VLOOKUP(F133,vlookups!A:B,2,FALSE)</f>
        <v>September</v>
      </c>
      <c r="V133" s="1">
        <f t="shared" si="8"/>
        <v>78493</v>
      </c>
    </row>
    <row r="134" spans="1:22" x14ac:dyDescent="0.2">
      <c r="A134" s="3" t="s">
        <v>346</v>
      </c>
      <c r="B134" s="1" t="s">
        <v>16</v>
      </c>
      <c r="C134" s="1" t="s">
        <v>17</v>
      </c>
      <c r="D134" s="1" t="s">
        <v>18</v>
      </c>
      <c r="E134" s="1" t="s">
        <v>19</v>
      </c>
      <c r="F134" s="19">
        <v>44805</v>
      </c>
      <c r="G134" s="1" t="s">
        <v>116</v>
      </c>
      <c r="H134" s="1" t="s">
        <v>117</v>
      </c>
      <c r="I134" s="1">
        <v>78493</v>
      </c>
      <c r="J134" s="1" t="s">
        <v>61</v>
      </c>
      <c r="K134" s="1" t="s">
        <v>68</v>
      </c>
      <c r="L134" s="1" t="s">
        <v>69</v>
      </c>
      <c r="M134" s="2">
        <v>608.30999999999995</v>
      </c>
      <c r="N134" s="2">
        <v>517.05999999999995</v>
      </c>
      <c r="O134" s="2">
        <v>0</v>
      </c>
      <c r="P134" s="2">
        <v>0</v>
      </c>
      <c r="Q134" s="2">
        <v>608.30999999999995</v>
      </c>
      <c r="R134" s="2">
        <v>517.05999999999995</v>
      </c>
      <c r="S134" s="1" t="str">
        <f t="shared" si="6"/>
        <v>7849344805KATZDIGI</v>
      </c>
      <c r="T134" s="1" t="str">
        <f t="shared" si="7"/>
        <v>KATZ DIGITAL GROUP</v>
      </c>
      <c r="U134" s="32" t="str">
        <f>VLOOKUP(F134,vlookups!A:B,2,FALSE)</f>
        <v>September</v>
      </c>
      <c r="V134" s="1">
        <f t="shared" si="8"/>
        <v>78493</v>
      </c>
    </row>
    <row r="135" spans="1:22" x14ac:dyDescent="0.2">
      <c r="A135" s="3" t="s">
        <v>346</v>
      </c>
      <c r="B135" s="1" t="s">
        <v>16</v>
      </c>
      <c r="C135" s="1" t="s">
        <v>17</v>
      </c>
      <c r="D135" s="1" t="s">
        <v>18</v>
      </c>
      <c r="E135" s="1" t="s">
        <v>19</v>
      </c>
      <c r="F135" s="19">
        <v>44805</v>
      </c>
      <c r="G135" s="1" t="s">
        <v>116</v>
      </c>
      <c r="H135" s="1" t="s">
        <v>117</v>
      </c>
      <c r="I135" s="1">
        <v>78493</v>
      </c>
      <c r="J135" s="1" t="s">
        <v>61</v>
      </c>
      <c r="K135" s="1" t="s">
        <v>70</v>
      </c>
      <c r="L135" s="1" t="s">
        <v>71</v>
      </c>
      <c r="M135" s="2">
        <v>775.82</v>
      </c>
      <c r="N135" s="2">
        <v>659.45</v>
      </c>
      <c r="O135" s="2">
        <v>0</v>
      </c>
      <c r="P135" s="2">
        <v>0</v>
      </c>
      <c r="Q135" s="2">
        <v>775.82</v>
      </c>
      <c r="R135" s="2">
        <v>659.45</v>
      </c>
      <c r="S135" s="1" t="str">
        <f t="shared" si="6"/>
        <v>7849344805NBCUNIVE</v>
      </c>
      <c r="T135" s="1" t="str">
        <f t="shared" si="7"/>
        <v>NBC UNIVERSAL INC</v>
      </c>
      <c r="U135" s="32" t="str">
        <f>VLOOKUP(F135,vlookups!A:B,2,FALSE)</f>
        <v>September</v>
      </c>
      <c r="V135" s="1">
        <f t="shared" si="8"/>
        <v>78493</v>
      </c>
    </row>
    <row r="136" spans="1:22" x14ac:dyDescent="0.2">
      <c r="A136" s="3" t="s">
        <v>346</v>
      </c>
      <c r="B136" s="1" t="s">
        <v>16</v>
      </c>
      <c r="C136" s="1" t="s">
        <v>17</v>
      </c>
      <c r="D136" s="1" t="s">
        <v>18</v>
      </c>
      <c r="E136" s="1" t="s">
        <v>19</v>
      </c>
      <c r="F136" s="19">
        <v>44805</v>
      </c>
      <c r="G136" s="1" t="s">
        <v>116</v>
      </c>
      <c r="H136" s="1" t="s">
        <v>117</v>
      </c>
      <c r="I136" s="1">
        <v>78493</v>
      </c>
      <c r="J136" s="1" t="s">
        <v>61</v>
      </c>
      <c r="K136" s="1" t="s">
        <v>72</v>
      </c>
      <c r="L136" s="1" t="s">
        <v>73</v>
      </c>
      <c r="M136" s="2">
        <v>1919.82</v>
      </c>
      <c r="N136" s="2">
        <v>1631.85</v>
      </c>
      <c r="O136" s="2">
        <v>0</v>
      </c>
      <c r="P136" s="2">
        <v>0</v>
      </c>
      <c r="Q136" s="2">
        <v>1919.82</v>
      </c>
      <c r="R136" s="2">
        <v>1631.85</v>
      </c>
      <c r="S136" s="1" t="str">
        <f t="shared" si="6"/>
        <v>7849344805SPOTXDGT</v>
      </c>
      <c r="T136" s="1" t="str">
        <f t="shared" si="7"/>
        <v>SPOTX</v>
      </c>
      <c r="U136" s="32" t="str">
        <f>VLOOKUP(F136,vlookups!A:B,2,FALSE)</f>
        <v>September</v>
      </c>
      <c r="V136" s="1">
        <f t="shared" si="8"/>
        <v>78493</v>
      </c>
    </row>
    <row r="137" spans="1:22" x14ac:dyDescent="0.2">
      <c r="A137" s="3" t="s">
        <v>346</v>
      </c>
      <c r="B137" s="1" t="s">
        <v>16</v>
      </c>
      <c r="C137" s="1" t="s">
        <v>17</v>
      </c>
      <c r="D137" s="1" t="s">
        <v>18</v>
      </c>
      <c r="E137" s="1" t="s">
        <v>19</v>
      </c>
      <c r="F137" s="19">
        <v>44805</v>
      </c>
      <c r="G137" s="1" t="s">
        <v>118</v>
      </c>
      <c r="H137" s="1" t="s">
        <v>119</v>
      </c>
      <c r="I137" s="1">
        <v>78518</v>
      </c>
      <c r="J137" s="1" t="s">
        <v>61</v>
      </c>
      <c r="K137" s="1" t="s">
        <v>72</v>
      </c>
      <c r="L137" s="1" t="s">
        <v>73</v>
      </c>
      <c r="M137" s="2">
        <v>1383.85</v>
      </c>
      <c r="N137" s="2">
        <v>1176.27</v>
      </c>
      <c r="O137" s="2">
        <v>0</v>
      </c>
      <c r="P137" s="2">
        <v>0</v>
      </c>
      <c r="Q137" s="2">
        <v>1383.85</v>
      </c>
      <c r="R137" s="2">
        <v>1176.27</v>
      </c>
      <c r="S137" s="1" t="str">
        <f t="shared" si="6"/>
        <v>7851844805SPOTXDGT</v>
      </c>
      <c r="T137" s="1" t="str">
        <f t="shared" si="7"/>
        <v>SPOTX</v>
      </c>
      <c r="U137" s="32" t="str">
        <f>VLOOKUP(F137,vlookups!A:B,2,FALSE)</f>
        <v>September</v>
      </c>
      <c r="V137" s="1">
        <f t="shared" si="8"/>
        <v>78518</v>
      </c>
    </row>
    <row r="138" spans="1:22" x14ac:dyDescent="0.2">
      <c r="A138" s="3" t="s">
        <v>346</v>
      </c>
      <c r="B138" s="1" t="s">
        <v>16</v>
      </c>
      <c r="C138" s="1" t="s">
        <v>17</v>
      </c>
      <c r="D138" s="1" t="s">
        <v>18</v>
      </c>
      <c r="E138" s="1" t="s">
        <v>19</v>
      </c>
      <c r="F138" s="19">
        <v>44805</v>
      </c>
      <c r="G138" s="1" t="s">
        <v>120</v>
      </c>
      <c r="H138" s="1" t="s">
        <v>121</v>
      </c>
      <c r="I138" s="1">
        <v>78512</v>
      </c>
      <c r="J138" s="1" t="s">
        <v>61</v>
      </c>
      <c r="K138" s="1" t="s">
        <v>62</v>
      </c>
      <c r="L138" s="1" t="s">
        <v>63</v>
      </c>
      <c r="M138" s="2">
        <v>159.84</v>
      </c>
      <c r="N138" s="2">
        <v>135.86000000000001</v>
      </c>
      <c r="O138" s="2">
        <v>0</v>
      </c>
      <c r="P138" s="2">
        <v>0</v>
      </c>
      <c r="Q138" s="2">
        <v>159.84</v>
      </c>
      <c r="R138" s="2">
        <v>135.86000000000001</v>
      </c>
      <c r="S138" s="1" t="str">
        <f t="shared" si="6"/>
        <v>7851244805AMPERDGT</v>
      </c>
      <c r="T138" s="1" t="str">
        <f t="shared" si="7"/>
        <v>AMPERSAND</v>
      </c>
      <c r="U138" s="32" t="str">
        <f>VLOOKUP(F138,vlookups!A:B,2,FALSE)</f>
        <v>September</v>
      </c>
      <c r="V138" s="1">
        <f t="shared" si="8"/>
        <v>78512</v>
      </c>
    </row>
    <row r="139" spans="1:22" x14ac:dyDescent="0.2">
      <c r="A139" s="3" t="s">
        <v>346</v>
      </c>
      <c r="B139" s="1" t="s">
        <v>16</v>
      </c>
      <c r="C139" s="1" t="s">
        <v>17</v>
      </c>
      <c r="D139" s="1" t="s">
        <v>18</v>
      </c>
      <c r="E139" s="1" t="s">
        <v>19</v>
      </c>
      <c r="F139" s="19">
        <v>44805</v>
      </c>
      <c r="G139" s="1" t="s">
        <v>120</v>
      </c>
      <c r="H139" s="1" t="s">
        <v>121</v>
      </c>
      <c r="I139" s="1">
        <v>78512</v>
      </c>
      <c r="J139" s="1" t="s">
        <v>61</v>
      </c>
      <c r="K139" s="1" t="s">
        <v>64</v>
      </c>
      <c r="L139" s="1" t="s">
        <v>65</v>
      </c>
      <c r="M139" s="2">
        <v>119.22</v>
      </c>
      <c r="N139" s="2">
        <v>101.34</v>
      </c>
      <c r="O139" s="2">
        <v>0</v>
      </c>
      <c r="P139" s="2">
        <v>0</v>
      </c>
      <c r="Q139" s="2">
        <v>119.22</v>
      </c>
      <c r="R139" s="2">
        <v>101.34</v>
      </c>
      <c r="S139" s="1" t="str">
        <f t="shared" si="6"/>
        <v>7851244805GOOGLYTR</v>
      </c>
      <c r="T139" s="1" t="str">
        <f t="shared" si="7"/>
        <v>GOOGLE LLC</v>
      </c>
      <c r="U139" s="32" t="str">
        <f>VLOOKUP(F139,vlookups!A:B,2,FALSE)</f>
        <v>September</v>
      </c>
      <c r="V139" s="1">
        <f t="shared" si="8"/>
        <v>78512</v>
      </c>
    </row>
    <row r="140" spans="1:22" x14ac:dyDescent="0.2">
      <c r="A140" s="3" t="s">
        <v>346</v>
      </c>
      <c r="B140" s="1" t="s">
        <v>16</v>
      </c>
      <c r="C140" s="1" t="s">
        <v>17</v>
      </c>
      <c r="D140" s="1" t="s">
        <v>18</v>
      </c>
      <c r="E140" s="1" t="s">
        <v>19</v>
      </c>
      <c r="F140" s="19">
        <v>44805</v>
      </c>
      <c r="G140" s="1" t="s">
        <v>120</v>
      </c>
      <c r="H140" s="1" t="s">
        <v>121</v>
      </c>
      <c r="I140" s="1">
        <v>78512</v>
      </c>
      <c r="J140" s="1" t="s">
        <v>61</v>
      </c>
      <c r="K140" s="1" t="s">
        <v>66</v>
      </c>
      <c r="L140" s="1" t="s">
        <v>67</v>
      </c>
      <c r="M140" s="2">
        <v>487.15</v>
      </c>
      <c r="N140" s="2">
        <v>414.08</v>
      </c>
      <c r="O140" s="2">
        <v>0</v>
      </c>
      <c r="P140" s="2">
        <v>0</v>
      </c>
      <c r="Q140" s="2">
        <v>487.15</v>
      </c>
      <c r="R140" s="2">
        <v>414.08</v>
      </c>
      <c r="S140" s="1" t="str">
        <f t="shared" si="6"/>
        <v xml:space="preserve">7851244805HULU    </v>
      </c>
      <c r="T140" s="1" t="str">
        <f t="shared" si="7"/>
        <v>HULU LLC</v>
      </c>
      <c r="U140" s="32" t="str">
        <f>VLOOKUP(F140,vlookups!A:B,2,FALSE)</f>
        <v>September</v>
      </c>
      <c r="V140" s="1">
        <f t="shared" si="8"/>
        <v>78512</v>
      </c>
    </row>
    <row r="141" spans="1:22" x14ac:dyDescent="0.2">
      <c r="A141" s="3" t="s">
        <v>346</v>
      </c>
      <c r="B141" s="1" t="s">
        <v>16</v>
      </c>
      <c r="C141" s="1" t="s">
        <v>17</v>
      </c>
      <c r="D141" s="1" t="s">
        <v>18</v>
      </c>
      <c r="E141" s="1" t="s">
        <v>19</v>
      </c>
      <c r="F141" s="19">
        <v>44805</v>
      </c>
      <c r="G141" s="1" t="s">
        <v>120</v>
      </c>
      <c r="H141" s="1" t="s">
        <v>121</v>
      </c>
      <c r="I141" s="1">
        <v>78512</v>
      </c>
      <c r="J141" s="1" t="s">
        <v>61</v>
      </c>
      <c r="K141" s="1" t="s">
        <v>68</v>
      </c>
      <c r="L141" s="1" t="s">
        <v>69</v>
      </c>
      <c r="M141" s="2">
        <v>210.48</v>
      </c>
      <c r="N141" s="2">
        <v>178.91</v>
      </c>
      <c r="O141" s="2">
        <v>0</v>
      </c>
      <c r="P141" s="2">
        <v>0</v>
      </c>
      <c r="Q141" s="2">
        <v>210.48</v>
      </c>
      <c r="R141" s="2">
        <v>178.91</v>
      </c>
      <c r="S141" s="1" t="str">
        <f t="shared" si="6"/>
        <v>7851244805KATZDIGI</v>
      </c>
      <c r="T141" s="1" t="str">
        <f t="shared" si="7"/>
        <v>KATZ DIGITAL GROUP</v>
      </c>
      <c r="U141" s="32" t="str">
        <f>VLOOKUP(F141,vlookups!A:B,2,FALSE)</f>
        <v>September</v>
      </c>
      <c r="V141" s="1">
        <f t="shared" si="8"/>
        <v>78512</v>
      </c>
    </row>
    <row r="142" spans="1:22" x14ac:dyDescent="0.2">
      <c r="A142" s="3" t="s">
        <v>346</v>
      </c>
      <c r="B142" s="1" t="s">
        <v>16</v>
      </c>
      <c r="C142" s="1" t="s">
        <v>17</v>
      </c>
      <c r="D142" s="1" t="s">
        <v>18</v>
      </c>
      <c r="E142" s="1" t="s">
        <v>19</v>
      </c>
      <c r="F142" s="19">
        <v>44805</v>
      </c>
      <c r="G142" s="1" t="s">
        <v>120</v>
      </c>
      <c r="H142" s="1" t="s">
        <v>121</v>
      </c>
      <c r="I142" s="1">
        <v>78512</v>
      </c>
      <c r="J142" s="1" t="s">
        <v>61</v>
      </c>
      <c r="K142" s="1" t="s">
        <v>70</v>
      </c>
      <c r="L142" s="1" t="s">
        <v>71</v>
      </c>
      <c r="M142" s="2">
        <v>160.02000000000001</v>
      </c>
      <c r="N142" s="2">
        <v>136.02000000000001</v>
      </c>
      <c r="O142" s="2">
        <v>0</v>
      </c>
      <c r="P142" s="2">
        <v>0</v>
      </c>
      <c r="Q142" s="2">
        <v>160.02000000000001</v>
      </c>
      <c r="R142" s="2">
        <v>136.02000000000001</v>
      </c>
      <c r="S142" s="1" t="str">
        <f t="shared" si="6"/>
        <v>7851244805NBCUNIVE</v>
      </c>
      <c r="T142" s="1" t="str">
        <f t="shared" si="7"/>
        <v>NBC UNIVERSAL INC</v>
      </c>
      <c r="U142" s="32" t="str">
        <f>VLOOKUP(F142,vlookups!A:B,2,FALSE)</f>
        <v>September</v>
      </c>
      <c r="V142" s="1">
        <f t="shared" si="8"/>
        <v>78512</v>
      </c>
    </row>
    <row r="143" spans="1:22" x14ac:dyDescent="0.2">
      <c r="A143" s="3" t="s">
        <v>346</v>
      </c>
      <c r="B143" s="1" t="s">
        <v>16</v>
      </c>
      <c r="C143" s="1" t="s">
        <v>17</v>
      </c>
      <c r="D143" s="1" t="s">
        <v>18</v>
      </c>
      <c r="E143" s="1" t="s">
        <v>19</v>
      </c>
      <c r="F143" s="19">
        <v>44805</v>
      </c>
      <c r="G143" s="1" t="s">
        <v>120</v>
      </c>
      <c r="H143" s="1" t="s">
        <v>121</v>
      </c>
      <c r="I143" s="1">
        <v>78512</v>
      </c>
      <c r="J143" s="1" t="s">
        <v>61</v>
      </c>
      <c r="K143" s="1" t="s">
        <v>72</v>
      </c>
      <c r="L143" s="1" t="s">
        <v>73</v>
      </c>
      <c r="M143" s="2">
        <v>407.29</v>
      </c>
      <c r="N143" s="2">
        <v>346.2</v>
      </c>
      <c r="O143" s="2">
        <v>0</v>
      </c>
      <c r="P143" s="2">
        <v>0</v>
      </c>
      <c r="Q143" s="2">
        <v>407.29</v>
      </c>
      <c r="R143" s="2">
        <v>346.2</v>
      </c>
      <c r="S143" s="1" t="str">
        <f t="shared" si="6"/>
        <v>7851244805SPOTXDGT</v>
      </c>
      <c r="T143" s="1" t="str">
        <f t="shared" si="7"/>
        <v>SPOTX</v>
      </c>
      <c r="U143" s="32" t="str">
        <f>VLOOKUP(F143,vlookups!A:B,2,FALSE)</f>
        <v>September</v>
      </c>
      <c r="V143" s="1">
        <f t="shared" si="8"/>
        <v>78512</v>
      </c>
    </row>
    <row r="144" spans="1:22" x14ac:dyDescent="0.2">
      <c r="A144" s="3" t="s">
        <v>346</v>
      </c>
      <c r="B144" s="1" t="s">
        <v>16</v>
      </c>
      <c r="C144" s="1" t="s">
        <v>17</v>
      </c>
      <c r="D144" s="1" t="s">
        <v>18</v>
      </c>
      <c r="E144" s="1" t="s">
        <v>19</v>
      </c>
      <c r="F144" s="19">
        <v>44805</v>
      </c>
      <c r="G144" s="1" t="s">
        <v>122</v>
      </c>
      <c r="H144" s="1" t="s">
        <v>123</v>
      </c>
      <c r="I144" s="1">
        <v>78500</v>
      </c>
      <c r="J144" s="1" t="s">
        <v>61</v>
      </c>
      <c r="K144" s="1" t="s">
        <v>62</v>
      </c>
      <c r="L144" s="1" t="s">
        <v>63</v>
      </c>
      <c r="M144" s="2">
        <v>374.88</v>
      </c>
      <c r="N144" s="2">
        <v>318.64999999999998</v>
      </c>
      <c r="O144" s="2">
        <v>0</v>
      </c>
      <c r="P144" s="2">
        <v>0</v>
      </c>
      <c r="Q144" s="2">
        <v>374.88</v>
      </c>
      <c r="R144" s="2">
        <v>318.64999999999998</v>
      </c>
      <c r="S144" s="1" t="str">
        <f t="shared" si="6"/>
        <v>7850044805AMPERDGT</v>
      </c>
      <c r="T144" s="1" t="str">
        <f t="shared" si="7"/>
        <v>AMPERSAND</v>
      </c>
      <c r="U144" s="32" t="str">
        <f>VLOOKUP(F144,vlookups!A:B,2,FALSE)</f>
        <v>September</v>
      </c>
      <c r="V144" s="1">
        <f t="shared" si="8"/>
        <v>78500</v>
      </c>
    </row>
    <row r="145" spans="1:22" x14ac:dyDescent="0.2">
      <c r="A145" s="3" t="s">
        <v>346</v>
      </c>
      <c r="B145" s="1" t="s">
        <v>16</v>
      </c>
      <c r="C145" s="1" t="s">
        <v>17</v>
      </c>
      <c r="D145" s="1" t="s">
        <v>18</v>
      </c>
      <c r="E145" s="1" t="s">
        <v>19</v>
      </c>
      <c r="F145" s="19">
        <v>44805</v>
      </c>
      <c r="G145" s="1" t="s">
        <v>122</v>
      </c>
      <c r="H145" s="1" t="s">
        <v>123</v>
      </c>
      <c r="I145" s="1">
        <v>78500</v>
      </c>
      <c r="J145" s="1" t="s">
        <v>61</v>
      </c>
      <c r="K145" s="1" t="s">
        <v>64</v>
      </c>
      <c r="L145" s="1" t="s">
        <v>65</v>
      </c>
      <c r="M145" s="2">
        <v>395.61</v>
      </c>
      <c r="N145" s="2">
        <v>336.27</v>
      </c>
      <c r="O145" s="2">
        <v>0</v>
      </c>
      <c r="P145" s="2">
        <v>0</v>
      </c>
      <c r="Q145" s="2">
        <v>395.61</v>
      </c>
      <c r="R145" s="2">
        <v>336.27</v>
      </c>
      <c r="S145" s="1" t="str">
        <f t="shared" si="6"/>
        <v>7850044805GOOGLYTR</v>
      </c>
      <c r="T145" s="1" t="str">
        <f t="shared" si="7"/>
        <v>GOOGLE LLC</v>
      </c>
      <c r="U145" s="32" t="str">
        <f>VLOOKUP(F145,vlookups!A:B,2,FALSE)</f>
        <v>September</v>
      </c>
      <c r="V145" s="1">
        <f t="shared" si="8"/>
        <v>78500</v>
      </c>
    </row>
    <row r="146" spans="1:22" x14ac:dyDescent="0.2">
      <c r="A146" s="3" t="s">
        <v>346</v>
      </c>
      <c r="B146" s="1" t="s">
        <v>16</v>
      </c>
      <c r="C146" s="1" t="s">
        <v>17</v>
      </c>
      <c r="D146" s="1" t="s">
        <v>18</v>
      </c>
      <c r="E146" s="1" t="s">
        <v>19</v>
      </c>
      <c r="F146" s="19">
        <v>44805</v>
      </c>
      <c r="G146" s="1" t="s">
        <v>122</v>
      </c>
      <c r="H146" s="1" t="s">
        <v>123</v>
      </c>
      <c r="I146" s="1">
        <v>78500</v>
      </c>
      <c r="J146" s="1" t="s">
        <v>61</v>
      </c>
      <c r="K146" s="1" t="s">
        <v>66</v>
      </c>
      <c r="L146" s="1" t="s">
        <v>67</v>
      </c>
      <c r="M146" s="2">
        <v>1660.15</v>
      </c>
      <c r="N146" s="2">
        <v>1411.13</v>
      </c>
      <c r="O146" s="2">
        <v>0</v>
      </c>
      <c r="P146" s="2">
        <v>0</v>
      </c>
      <c r="Q146" s="2">
        <v>1660.15</v>
      </c>
      <c r="R146" s="2">
        <v>1411.13</v>
      </c>
      <c r="S146" s="1" t="str">
        <f t="shared" si="6"/>
        <v xml:space="preserve">7850044805HULU    </v>
      </c>
      <c r="T146" s="1" t="str">
        <f t="shared" si="7"/>
        <v>HULU LLC</v>
      </c>
      <c r="U146" s="32" t="str">
        <f>VLOOKUP(F146,vlookups!A:B,2,FALSE)</f>
        <v>September</v>
      </c>
      <c r="V146" s="1">
        <f t="shared" si="8"/>
        <v>78500</v>
      </c>
    </row>
    <row r="147" spans="1:22" x14ac:dyDescent="0.2">
      <c r="A147" s="3" t="s">
        <v>346</v>
      </c>
      <c r="B147" s="1" t="s">
        <v>16</v>
      </c>
      <c r="C147" s="1" t="s">
        <v>17</v>
      </c>
      <c r="D147" s="1" t="s">
        <v>18</v>
      </c>
      <c r="E147" s="1" t="s">
        <v>19</v>
      </c>
      <c r="F147" s="19">
        <v>44805</v>
      </c>
      <c r="G147" s="1" t="s">
        <v>122</v>
      </c>
      <c r="H147" s="1" t="s">
        <v>123</v>
      </c>
      <c r="I147" s="1">
        <v>78500</v>
      </c>
      <c r="J147" s="1" t="s">
        <v>61</v>
      </c>
      <c r="K147" s="1" t="s">
        <v>68</v>
      </c>
      <c r="L147" s="1" t="s">
        <v>69</v>
      </c>
      <c r="M147" s="2">
        <v>555.41</v>
      </c>
      <c r="N147" s="2">
        <v>472.1</v>
      </c>
      <c r="O147" s="2">
        <v>0</v>
      </c>
      <c r="P147" s="2">
        <v>0</v>
      </c>
      <c r="Q147" s="2">
        <v>555.41</v>
      </c>
      <c r="R147" s="2">
        <v>472.1</v>
      </c>
      <c r="S147" s="1" t="str">
        <f t="shared" si="6"/>
        <v>7850044805KATZDIGI</v>
      </c>
      <c r="T147" s="1" t="str">
        <f t="shared" si="7"/>
        <v>KATZ DIGITAL GROUP</v>
      </c>
      <c r="U147" s="32" t="str">
        <f>VLOOKUP(F147,vlookups!A:B,2,FALSE)</f>
        <v>September</v>
      </c>
      <c r="V147" s="1">
        <f t="shared" si="8"/>
        <v>78500</v>
      </c>
    </row>
    <row r="148" spans="1:22" x14ac:dyDescent="0.2">
      <c r="A148" s="3" t="s">
        <v>346</v>
      </c>
      <c r="B148" s="1" t="s">
        <v>16</v>
      </c>
      <c r="C148" s="1" t="s">
        <v>17</v>
      </c>
      <c r="D148" s="1" t="s">
        <v>18</v>
      </c>
      <c r="E148" s="1" t="s">
        <v>19</v>
      </c>
      <c r="F148" s="19">
        <v>44805</v>
      </c>
      <c r="G148" s="1" t="s">
        <v>122</v>
      </c>
      <c r="H148" s="1" t="s">
        <v>123</v>
      </c>
      <c r="I148" s="1">
        <v>78500</v>
      </c>
      <c r="J148" s="1" t="s">
        <v>61</v>
      </c>
      <c r="K148" s="1" t="s">
        <v>70</v>
      </c>
      <c r="L148" s="1" t="s">
        <v>71</v>
      </c>
      <c r="M148" s="2">
        <v>376.79</v>
      </c>
      <c r="N148" s="2">
        <v>320.27</v>
      </c>
      <c r="O148" s="2">
        <v>0</v>
      </c>
      <c r="P148" s="2">
        <v>0</v>
      </c>
      <c r="Q148" s="2">
        <v>376.79</v>
      </c>
      <c r="R148" s="2">
        <v>320.27</v>
      </c>
      <c r="S148" s="1" t="str">
        <f t="shared" si="6"/>
        <v>7850044805NBCUNIVE</v>
      </c>
      <c r="T148" s="1" t="str">
        <f t="shared" si="7"/>
        <v>NBC UNIVERSAL INC</v>
      </c>
      <c r="U148" s="32" t="str">
        <f>VLOOKUP(F148,vlookups!A:B,2,FALSE)</f>
        <v>September</v>
      </c>
      <c r="V148" s="1">
        <f t="shared" si="8"/>
        <v>78500</v>
      </c>
    </row>
    <row r="149" spans="1:22" x14ac:dyDescent="0.2">
      <c r="A149" s="3" t="s">
        <v>346</v>
      </c>
      <c r="B149" s="1" t="s">
        <v>16</v>
      </c>
      <c r="C149" s="1" t="s">
        <v>17</v>
      </c>
      <c r="D149" s="1" t="s">
        <v>18</v>
      </c>
      <c r="E149" s="1" t="s">
        <v>19</v>
      </c>
      <c r="F149" s="19">
        <v>44805</v>
      </c>
      <c r="G149" s="1" t="s">
        <v>122</v>
      </c>
      <c r="H149" s="1" t="s">
        <v>123</v>
      </c>
      <c r="I149" s="1">
        <v>78500</v>
      </c>
      <c r="J149" s="1" t="s">
        <v>61</v>
      </c>
      <c r="K149" s="1" t="s">
        <v>72</v>
      </c>
      <c r="L149" s="1" t="s">
        <v>73</v>
      </c>
      <c r="M149" s="2">
        <v>1519.09</v>
      </c>
      <c r="N149" s="2">
        <v>1291.23</v>
      </c>
      <c r="O149" s="2">
        <v>0</v>
      </c>
      <c r="P149" s="2">
        <v>0</v>
      </c>
      <c r="Q149" s="2">
        <v>1519.09</v>
      </c>
      <c r="R149" s="2">
        <v>1291.23</v>
      </c>
      <c r="S149" s="1" t="str">
        <f t="shared" si="6"/>
        <v>7850044805SPOTXDGT</v>
      </c>
      <c r="T149" s="1" t="str">
        <f t="shared" si="7"/>
        <v>SPOTX</v>
      </c>
      <c r="U149" s="32" t="str">
        <f>VLOOKUP(F149,vlookups!A:B,2,FALSE)</f>
        <v>September</v>
      </c>
      <c r="V149" s="1">
        <f t="shared" si="8"/>
        <v>78500</v>
      </c>
    </row>
    <row r="150" spans="1:22" x14ac:dyDescent="0.2">
      <c r="A150" s="3" t="s">
        <v>346</v>
      </c>
      <c r="B150" s="1" t="s">
        <v>16</v>
      </c>
      <c r="C150" s="1" t="s">
        <v>17</v>
      </c>
      <c r="D150" s="1" t="s">
        <v>18</v>
      </c>
      <c r="E150" s="1" t="s">
        <v>19</v>
      </c>
      <c r="F150" s="19">
        <v>44805</v>
      </c>
      <c r="G150" s="1" t="s">
        <v>124</v>
      </c>
      <c r="H150" s="1" t="s">
        <v>125</v>
      </c>
      <c r="I150" s="1">
        <v>78502</v>
      </c>
      <c r="J150" s="1" t="s">
        <v>61</v>
      </c>
      <c r="K150" s="1" t="s">
        <v>66</v>
      </c>
      <c r="L150" s="1" t="s">
        <v>67</v>
      </c>
      <c r="M150" s="2">
        <v>5411.08</v>
      </c>
      <c r="N150" s="2">
        <v>4599.42</v>
      </c>
      <c r="O150" s="2">
        <v>0</v>
      </c>
      <c r="P150" s="2">
        <v>0</v>
      </c>
      <c r="Q150" s="2">
        <v>5411.08</v>
      </c>
      <c r="R150" s="2">
        <v>4599.42</v>
      </c>
      <c r="S150" s="1" t="str">
        <f t="shared" si="6"/>
        <v xml:space="preserve">7850244805HULU    </v>
      </c>
      <c r="T150" s="1" t="str">
        <f t="shared" si="7"/>
        <v>HULU LLC</v>
      </c>
      <c r="U150" s="32" t="str">
        <f>VLOOKUP(F150,vlookups!A:B,2,FALSE)</f>
        <v>September</v>
      </c>
      <c r="V150" s="1">
        <f t="shared" si="8"/>
        <v>78502</v>
      </c>
    </row>
    <row r="151" spans="1:22" x14ac:dyDescent="0.2">
      <c r="A151" s="3" t="s">
        <v>346</v>
      </c>
      <c r="B151" s="1" t="s">
        <v>16</v>
      </c>
      <c r="C151" s="1" t="s">
        <v>17</v>
      </c>
      <c r="D151" s="1" t="s">
        <v>18</v>
      </c>
      <c r="E151" s="1" t="s">
        <v>19</v>
      </c>
      <c r="F151" s="19">
        <v>44805</v>
      </c>
      <c r="G151" s="1" t="s">
        <v>124</v>
      </c>
      <c r="H151" s="1" t="s">
        <v>125</v>
      </c>
      <c r="I151" s="1">
        <v>78502</v>
      </c>
      <c r="J151" s="1" t="s">
        <v>61</v>
      </c>
      <c r="K151" s="1" t="s">
        <v>68</v>
      </c>
      <c r="L151" s="1" t="s">
        <v>69</v>
      </c>
      <c r="M151" s="2">
        <v>2434.19</v>
      </c>
      <c r="N151" s="2">
        <v>2069.06</v>
      </c>
      <c r="O151" s="2">
        <v>0</v>
      </c>
      <c r="P151" s="2">
        <v>0</v>
      </c>
      <c r="Q151" s="2">
        <v>2434.19</v>
      </c>
      <c r="R151" s="2">
        <v>2069.06</v>
      </c>
      <c r="S151" s="1" t="str">
        <f t="shared" si="6"/>
        <v>7850244805KATZDIGI</v>
      </c>
      <c r="T151" s="1" t="str">
        <f t="shared" si="7"/>
        <v>KATZ DIGITAL GROUP</v>
      </c>
      <c r="U151" s="32" t="str">
        <f>VLOOKUP(F151,vlookups!A:B,2,FALSE)</f>
        <v>September</v>
      </c>
      <c r="V151" s="1">
        <f t="shared" si="8"/>
        <v>78502</v>
      </c>
    </row>
    <row r="152" spans="1:22" x14ac:dyDescent="0.2">
      <c r="A152" s="3" t="s">
        <v>346</v>
      </c>
      <c r="B152" s="1" t="s">
        <v>16</v>
      </c>
      <c r="C152" s="1" t="s">
        <v>17</v>
      </c>
      <c r="D152" s="1" t="s">
        <v>18</v>
      </c>
      <c r="E152" s="1" t="s">
        <v>19</v>
      </c>
      <c r="F152" s="19">
        <v>44805</v>
      </c>
      <c r="G152" s="1" t="s">
        <v>124</v>
      </c>
      <c r="H152" s="1" t="s">
        <v>125</v>
      </c>
      <c r="I152" s="1">
        <v>78502</v>
      </c>
      <c r="J152" s="1" t="s">
        <v>61</v>
      </c>
      <c r="K152" s="1" t="s">
        <v>72</v>
      </c>
      <c r="L152" s="1" t="s">
        <v>73</v>
      </c>
      <c r="M152" s="2">
        <v>2050.15</v>
      </c>
      <c r="N152" s="2">
        <v>1742.63</v>
      </c>
      <c r="O152" s="2">
        <v>0</v>
      </c>
      <c r="P152" s="2">
        <v>0</v>
      </c>
      <c r="Q152" s="2">
        <v>2050.15</v>
      </c>
      <c r="R152" s="2">
        <v>1742.63</v>
      </c>
      <c r="S152" s="1" t="str">
        <f t="shared" si="6"/>
        <v>7850244805SPOTXDGT</v>
      </c>
      <c r="T152" s="1" t="str">
        <f t="shared" si="7"/>
        <v>SPOTX</v>
      </c>
      <c r="U152" s="32" t="str">
        <f>VLOOKUP(F152,vlookups!A:B,2,FALSE)</f>
        <v>September</v>
      </c>
      <c r="V152" s="1">
        <f t="shared" si="8"/>
        <v>78502</v>
      </c>
    </row>
    <row r="153" spans="1:22" x14ac:dyDescent="0.2">
      <c r="A153" s="3" t="s">
        <v>346</v>
      </c>
      <c r="B153" s="1" t="s">
        <v>16</v>
      </c>
      <c r="C153" s="1" t="s">
        <v>17</v>
      </c>
      <c r="D153" s="1" t="s">
        <v>18</v>
      </c>
      <c r="E153" s="1" t="s">
        <v>19</v>
      </c>
      <c r="F153" s="19">
        <v>44805</v>
      </c>
      <c r="G153" s="1" t="s">
        <v>126</v>
      </c>
      <c r="H153" s="1" t="s">
        <v>127</v>
      </c>
      <c r="I153" s="1">
        <v>78488</v>
      </c>
      <c r="J153" s="1" t="s">
        <v>61</v>
      </c>
      <c r="K153" s="1" t="s">
        <v>62</v>
      </c>
      <c r="L153" s="1" t="s">
        <v>63</v>
      </c>
      <c r="M153" s="2">
        <v>481.59</v>
      </c>
      <c r="N153" s="2">
        <v>409.35</v>
      </c>
      <c r="O153" s="2">
        <v>0</v>
      </c>
      <c r="P153" s="2">
        <v>0</v>
      </c>
      <c r="Q153" s="2">
        <v>481.59</v>
      </c>
      <c r="R153" s="2">
        <v>409.35</v>
      </c>
      <c r="S153" s="1" t="str">
        <f t="shared" si="6"/>
        <v>7848844805AMPERDGT</v>
      </c>
      <c r="T153" s="1" t="str">
        <f t="shared" si="7"/>
        <v>AMPERSAND</v>
      </c>
      <c r="U153" s="32" t="str">
        <f>VLOOKUP(F153,vlookups!A:B,2,FALSE)</f>
        <v>September</v>
      </c>
      <c r="V153" s="1">
        <f t="shared" si="8"/>
        <v>78488</v>
      </c>
    </row>
    <row r="154" spans="1:22" x14ac:dyDescent="0.2">
      <c r="A154" s="3" t="s">
        <v>346</v>
      </c>
      <c r="B154" s="1" t="s">
        <v>16</v>
      </c>
      <c r="C154" s="1" t="s">
        <v>17</v>
      </c>
      <c r="D154" s="1" t="s">
        <v>18</v>
      </c>
      <c r="E154" s="1" t="s">
        <v>19</v>
      </c>
      <c r="F154" s="19">
        <v>44805</v>
      </c>
      <c r="G154" s="1" t="s">
        <v>126</v>
      </c>
      <c r="H154" s="1" t="s">
        <v>127</v>
      </c>
      <c r="I154" s="1">
        <v>78488</v>
      </c>
      <c r="J154" s="1" t="s">
        <v>61</v>
      </c>
      <c r="K154" s="1" t="s">
        <v>64</v>
      </c>
      <c r="L154" s="1" t="s">
        <v>65</v>
      </c>
      <c r="M154" s="2">
        <v>495.48</v>
      </c>
      <c r="N154" s="2">
        <v>421.16</v>
      </c>
      <c r="O154" s="2">
        <v>0</v>
      </c>
      <c r="P154" s="2">
        <v>0</v>
      </c>
      <c r="Q154" s="2">
        <v>495.48</v>
      </c>
      <c r="R154" s="2">
        <v>421.16</v>
      </c>
      <c r="S154" s="1" t="str">
        <f t="shared" si="6"/>
        <v>7848844805GOOGLYTR</v>
      </c>
      <c r="T154" s="1" t="str">
        <f t="shared" si="7"/>
        <v>GOOGLE LLC</v>
      </c>
      <c r="U154" s="32" t="str">
        <f>VLOOKUP(F154,vlookups!A:B,2,FALSE)</f>
        <v>September</v>
      </c>
      <c r="V154" s="1">
        <f t="shared" si="8"/>
        <v>78488</v>
      </c>
    </row>
    <row r="155" spans="1:22" x14ac:dyDescent="0.2">
      <c r="A155" s="3" t="s">
        <v>346</v>
      </c>
      <c r="B155" s="1" t="s">
        <v>16</v>
      </c>
      <c r="C155" s="1" t="s">
        <v>17</v>
      </c>
      <c r="D155" s="1" t="s">
        <v>18</v>
      </c>
      <c r="E155" s="1" t="s">
        <v>19</v>
      </c>
      <c r="F155" s="19">
        <v>44805</v>
      </c>
      <c r="G155" s="1" t="s">
        <v>126</v>
      </c>
      <c r="H155" s="1" t="s">
        <v>127</v>
      </c>
      <c r="I155" s="1">
        <v>78488</v>
      </c>
      <c r="J155" s="1" t="s">
        <v>61</v>
      </c>
      <c r="K155" s="1" t="s">
        <v>66</v>
      </c>
      <c r="L155" s="1" t="s">
        <v>67</v>
      </c>
      <c r="M155" s="2">
        <v>2055.89</v>
      </c>
      <c r="N155" s="2">
        <v>1747.51</v>
      </c>
      <c r="O155" s="2">
        <v>0</v>
      </c>
      <c r="P155" s="2">
        <v>0</v>
      </c>
      <c r="Q155" s="2">
        <v>2055.89</v>
      </c>
      <c r="R155" s="2">
        <v>1747.51</v>
      </c>
      <c r="S155" s="1" t="str">
        <f t="shared" si="6"/>
        <v xml:space="preserve">7848844805HULU    </v>
      </c>
      <c r="T155" s="1" t="str">
        <f t="shared" si="7"/>
        <v>HULU LLC</v>
      </c>
      <c r="U155" s="32" t="str">
        <f>VLOOKUP(F155,vlookups!A:B,2,FALSE)</f>
        <v>September</v>
      </c>
      <c r="V155" s="1">
        <f t="shared" si="8"/>
        <v>78488</v>
      </c>
    </row>
    <row r="156" spans="1:22" x14ac:dyDescent="0.2">
      <c r="A156" s="3" t="s">
        <v>346</v>
      </c>
      <c r="B156" s="1" t="s">
        <v>16</v>
      </c>
      <c r="C156" s="1" t="s">
        <v>17</v>
      </c>
      <c r="D156" s="1" t="s">
        <v>18</v>
      </c>
      <c r="E156" s="1" t="s">
        <v>19</v>
      </c>
      <c r="F156" s="19">
        <v>44805</v>
      </c>
      <c r="G156" s="1" t="s">
        <v>126</v>
      </c>
      <c r="H156" s="1" t="s">
        <v>127</v>
      </c>
      <c r="I156" s="1">
        <v>78488</v>
      </c>
      <c r="J156" s="1" t="s">
        <v>61</v>
      </c>
      <c r="K156" s="1" t="s">
        <v>68</v>
      </c>
      <c r="L156" s="1" t="s">
        <v>69</v>
      </c>
      <c r="M156" s="2">
        <v>713.48</v>
      </c>
      <c r="N156" s="2">
        <v>606.46</v>
      </c>
      <c r="O156" s="2">
        <v>0</v>
      </c>
      <c r="P156" s="2">
        <v>0</v>
      </c>
      <c r="Q156" s="2">
        <v>713.48</v>
      </c>
      <c r="R156" s="2">
        <v>606.46</v>
      </c>
      <c r="S156" s="1" t="str">
        <f t="shared" si="6"/>
        <v>7848844805KATZDIGI</v>
      </c>
      <c r="T156" s="1" t="str">
        <f t="shared" si="7"/>
        <v>KATZ DIGITAL GROUP</v>
      </c>
      <c r="U156" s="32" t="str">
        <f>VLOOKUP(F156,vlookups!A:B,2,FALSE)</f>
        <v>September</v>
      </c>
      <c r="V156" s="1">
        <f t="shared" si="8"/>
        <v>78488</v>
      </c>
    </row>
    <row r="157" spans="1:22" x14ac:dyDescent="0.2">
      <c r="A157" s="3" t="s">
        <v>346</v>
      </c>
      <c r="B157" s="1" t="s">
        <v>16</v>
      </c>
      <c r="C157" s="1" t="s">
        <v>17</v>
      </c>
      <c r="D157" s="1" t="s">
        <v>18</v>
      </c>
      <c r="E157" s="1" t="s">
        <v>19</v>
      </c>
      <c r="F157" s="19">
        <v>44805</v>
      </c>
      <c r="G157" s="1" t="s">
        <v>126</v>
      </c>
      <c r="H157" s="1" t="s">
        <v>127</v>
      </c>
      <c r="I157" s="1">
        <v>78488</v>
      </c>
      <c r="J157" s="1" t="s">
        <v>61</v>
      </c>
      <c r="K157" s="1" t="s">
        <v>70</v>
      </c>
      <c r="L157" s="1" t="s">
        <v>71</v>
      </c>
      <c r="M157" s="2">
        <v>610.6</v>
      </c>
      <c r="N157" s="2">
        <v>519.01</v>
      </c>
      <c r="O157" s="2">
        <v>0</v>
      </c>
      <c r="P157" s="2">
        <v>0</v>
      </c>
      <c r="Q157" s="2">
        <v>610.6</v>
      </c>
      <c r="R157" s="2">
        <v>519.01</v>
      </c>
      <c r="S157" s="1" t="str">
        <f t="shared" si="6"/>
        <v>7848844805NBCUNIVE</v>
      </c>
      <c r="T157" s="1" t="str">
        <f t="shared" si="7"/>
        <v>NBC UNIVERSAL INC</v>
      </c>
      <c r="U157" s="32" t="str">
        <f>VLOOKUP(F157,vlookups!A:B,2,FALSE)</f>
        <v>September</v>
      </c>
      <c r="V157" s="1">
        <f t="shared" si="8"/>
        <v>78488</v>
      </c>
    </row>
    <row r="158" spans="1:22" x14ac:dyDescent="0.2">
      <c r="A158" s="3" t="s">
        <v>346</v>
      </c>
      <c r="B158" s="1" t="s">
        <v>16</v>
      </c>
      <c r="C158" s="1" t="s">
        <v>17</v>
      </c>
      <c r="D158" s="1" t="s">
        <v>18</v>
      </c>
      <c r="E158" s="1" t="s">
        <v>19</v>
      </c>
      <c r="F158" s="19">
        <v>44805</v>
      </c>
      <c r="G158" s="1" t="s">
        <v>126</v>
      </c>
      <c r="H158" s="1" t="s">
        <v>127</v>
      </c>
      <c r="I158" s="1">
        <v>78488</v>
      </c>
      <c r="J158" s="1" t="s">
        <v>61</v>
      </c>
      <c r="K158" s="1" t="s">
        <v>72</v>
      </c>
      <c r="L158" s="1" t="s">
        <v>73</v>
      </c>
      <c r="M158" s="2">
        <v>3156.06</v>
      </c>
      <c r="N158" s="2">
        <v>2682.65</v>
      </c>
      <c r="O158" s="2">
        <v>0</v>
      </c>
      <c r="P158" s="2">
        <v>0</v>
      </c>
      <c r="Q158" s="2">
        <v>3156.06</v>
      </c>
      <c r="R158" s="2">
        <v>2682.65</v>
      </c>
      <c r="S158" s="1" t="str">
        <f t="shared" si="6"/>
        <v>7848844805SPOTXDGT</v>
      </c>
      <c r="T158" s="1" t="str">
        <f t="shared" si="7"/>
        <v>SPOTX</v>
      </c>
      <c r="U158" s="32" t="str">
        <f>VLOOKUP(F158,vlookups!A:B,2,FALSE)</f>
        <v>September</v>
      </c>
      <c r="V158" s="1">
        <f t="shared" si="8"/>
        <v>78488</v>
      </c>
    </row>
    <row r="159" spans="1:22" x14ac:dyDescent="0.2">
      <c r="A159" s="3" t="s">
        <v>346</v>
      </c>
      <c r="B159" s="1" t="s">
        <v>16</v>
      </c>
      <c r="C159" s="1" t="s">
        <v>17</v>
      </c>
      <c r="D159" s="1" t="s">
        <v>18</v>
      </c>
      <c r="E159" s="1" t="s">
        <v>19</v>
      </c>
      <c r="F159" s="19">
        <v>44805</v>
      </c>
      <c r="G159" s="1" t="s">
        <v>128</v>
      </c>
      <c r="H159" s="1" t="s">
        <v>129</v>
      </c>
      <c r="I159" s="1">
        <v>78508</v>
      </c>
      <c r="J159" s="1" t="s">
        <v>61</v>
      </c>
      <c r="K159" s="1" t="s">
        <v>62</v>
      </c>
      <c r="L159" s="1" t="s">
        <v>63</v>
      </c>
      <c r="M159" s="2">
        <v>1825.2</v>
      </c>
      <c r="N159" s="2">
        <v>1551.42</v>
      </c>
      <c r="O159" s="2">
        <v>0</v>
      </c>
      <c r="P159" s="2">
        <v>0</v>
      </c>
      <c r="Q159" s="2">
        <v>1825.2</v>
      </c>
      <c r="R159" s="2">
        <v>1551.42</v>
      </c>
      <c r="S159" s="1" t="str">
        <f t="shared" si="6"/>
        <v>7850844805AMPERDGT</v>
      </c>
      <c r="T159" s="1" t="str">
        <f t="shared" si="7"/>
        <v>AMPERSAND</v>
      </c>
      <c r="U159" s="32" t="str">
        <f>VLOOKUP(F159,vlookups!A:B,2,FALSE)</f>
        <v>September</v>
      </c>
      <c r="V159" s="1">
        <f t="shared" si="8"/>
        <v>78508</v>
      </c>
    </row>
    <row r="160" spans="1:22" x14ac:dyDescent="0.2">
      <c r="A160" s="3" t="s">
        <v>346</v>
      </c>
      <c r="B160" s="1" t="s">
        <v>16</v>
      </c>
      <c r="C160" s="1" t="s">
        <v>17</v>
      </c>
      <c r="D160" s="1" t="s">
        <v>18</v>
      </c>
      <c r="E160" s="1" t="s">
        <v>19</v>
      </c>
      <c r="F160" s="19">
        <v>44805</v>
      </c>
      <c r="G160" s="1" t="s">
        <v>128</v>
      </c>
      <c r="H160" s="1" t="s">
        <v>129</v>
      </c>
      <c r="I160" s="1">
        <v>78508</v>
      </c>
      <c r="J160" s="1" t="s">
        <v>61</v>
      </c>
      <c r="K160" s="1" t="s">
        <v>64</v>
      </c>
      <c r="L160" s="1" t="s">
        <v>65</v>
      </c>
      <c r="M160" s="2">
        <v>1693.79</v>
      </c>
      <c r="N160" s="2">
        <v>1439.72</v>
      </c>
      <c r="O160" s="2">
        <v>0</v>
      </c>
      <c r="P160" s="2">
        <v>0</v>
      </c>
      <c r="Q160" s="2">
        <v>1693.79</v>
      </c>
      <c r="R160" s="2">
        <v>1439.72</v>
      </c>
      <c r="S160" s="1" t="str">
        <f t="shared" si="6"/>
        <v>7850844805GOOGLYTR</v>
      </c>
      <c r="T160" s="1" t="str">
        <f t="shared" si="7"/>
        <v>GOOGLE LLC</v>
      </c>
      <c r="U160" s="32" t="str">
        <f>VLOOKUP(F160,vlookups!A:B,2,FALSE)</f>
        <v>September</v>
      </c>
      <c r="V160" s="1">
        <f t="shared" si="8"/>
        <v>78508</v>
      </c>
    </row>
    <row r="161" spans="1:22" x14ac:dyDescent="0.2">
      <c r="A161" s="3" t="s">
        <v>346</v>
      </c>
      <c r="B161" s="1" t="s">
        <v>16</v>
      </c>
      <c r="C161" s="1" t="s">
        <v>17</v>
      </c>
      <c r="D161" s="1" t="s">
        <v>18</v>
      </c>
      <c r="E161" s="1" t="s">
        <v>19</v>
      </c>
      <c r="F161" s="19">
        <v>44805</v>
      </c>
      <c r="G161" s="1" t="s">
        <v>128</v>
      </c>
      <c r="H161" s="1" t="s">
        <v>129</v>
      </c>
      <c r="I161" s="1">
        <v>78508</v>
      </c>
      <c r="J161" s="1" t="s">
        <v>61</v>
      </c>
      <c r="K161" s="1" t="s">
        <v>66</v>
      </c>
      <c r="L161" s="1" t="s">
        <v>67</v>
      </c>
      <c r="M161" s="2">
        <v>8212</v>
      </c>
      <c r="N161" s="2">
        <v>6980.2</v>
      </c>
      <c r="O161" s="2">
        <v>0</v>
      </c>
      <c r="P161" s="2">
        <v>0</v>
      </c>
      <c r="Q161" s="2">
        <v>8212</v>
      </c>
      <c r="R161" s="2">
        <v>6980.2</v>
      </c>
      <c r="S161" s="1" t="str">
        <f t="shared" si="6"/>
        <v xml:space="preserve">7850844805HULU    </v>
      </c>
      <c r="T161" s="1" t="str">
        <f t="shared" si="7"/>
        <v>HULU LLC</v>
      </c>
      <c r="U161" s="32" t="str">
        <f>VLOOKUP(F161,vlookups!A:B,2,FALSE)</f>
        <v>September</v>
      </c>
      <c r="V161" s="1">
        <f t="shared" si="8"/>
        <v>78508</v>
      </c>
    </row>
    <row r="162" spans="1:22" x14ac:dyDescent="0.2">
      <c r="A162" s="3" t="s">
        <v>346</v>
      </c>
      <c r="B162" s="1" t="s">
        <v>16</v>
      </c>
      <c r="C162" s="1" t="s">
        <v>17</v>
      </c>
      <c r="D162" s="1" t="s">
        <v>18</v>
      </c>
      <c r="E162" s="1" t="s">
        <v>19</v>
      </c>
      <c r="F162" s="19">
        <v>44805</v>
      </c>
      <c r="G162" s="1" t="s">
        <v>128</v>
      </c>
      <c r="H162" s="1" t="s">
        <v>129</v>
      </c>
      <c r="I162" s="1">
        <v>78508</v>
      </c>
      <c r="J162" s="1" t="s">
        <v>61</v>
      </c>
      <c r="K162" s="1" t="s">
        <v>68</v>
      </c>
      <c r="L162" s="1" t="s">
        <v>69</v>
      </c>
      <c r="M162" s="2">
        <v>2704</v>
      </c>
      <c r="N162" s="2">
        <v>2298.4</v>
      </c>
      <c r="O162" s="2">
        <v>0</v>
      </c>
      <c r="P162" s="2">
        <v>0</v>
      </c>
      <c r="Q162" s="2">
        <v>2704</v>
      </c>
      <c r="R162" s="2">
        <v>2298.4</v>
      </c>
      <c r="S162" s="1" t="str">
        <f t="shared" si="6"/>
        <v>7850844805KATZDIGI</v>
      </c>
      <c r="T162" s="1" t="str">
        <f t="shared" si="7"/>
        <v>KATZ DIGITAL GROUP</v>
      </c>
      <c r="U162" s="32" t="str">
        <f>VLOOKUP(F162,vlookups!A:B,2,FALSE)</f>
        <v>September</v>
      </c>
      <c r="V162" s="1">
        <f t="shared" si="8"/>
        <v>78508</v>
      </c>
    </row>
    <row r="163" spans="1:22" x14ac:dyDescent="0.2">
      <c r="A163" s="3" t="s">
        <v>346</v>
      </c>
      <c r="B163" s="1" t="s">
        <v>16</v>
      </c>
      <c r="C163" s="1" t="s">
        <v>17</v>
      </c>
      <c r="D163" s="1" t="s">
        <v>18</v>
      </c>
      <c r="E163" s="1" t="s">
        <v>19</v>
      </c>
      <c r="F163" s="19">
        <v>44805</v>
      </c>
      <c r="G163" s="1" t="s">
        <v>128</v>
      </c>
      <c r="H163" s="1" t="s">
        <v>129</v>
      </c>
      <c r="I163" s="1">
        <v>78508</v>
      </c>
      <c r="J163" s="1" t="s">
        <v>61</v>
      </c>
      <c r="K163" s="1" t="s">
        <v>70</v>
      </c>
      <c r="L163" s="1" t="s">
        <v>71</v>
      </c>
      <c r="M163" s="2">
        <v>1765.35</v>
      </c>
      <c r="N163" s="2">
        <v>1500.55</v>
      </c>
      <c r="O163" s="2">
        <v>0</v>
      </c>
      <c r="P163" s="2">
        <v>0</v>
      </c>
      <c r="Q163" s="2">
        <v>1765.35</v>
      </c>
      <c r="R163" s="2">
        <v>1500.55</v>
      </c>
      <c r="S163" s="1" t="str">
        <f t="shared" si="6"/>
        <v>7850844805NBCUNIVE</v>
      </c>
      <c r="T163" s="1" t="str">
        <f t="shared" si="7"/>
        <v>NBC UNIVERSAL INC</v>
      </c>
      <c r="U163" s="32" t="str">
        <f>VLOOKUP(F163,vlookups!A:B,2,FALSE)</f>
        <v>September</v>
      </c>
      <c r="V163" s="1">
        <f t="shared" si="8"/>
        <v>78508</v>
      </c>
    </row>
    <row r="164" spans="1:22" x14ac:dyDescent="0.2">
      <c r="A164" s="3" t="s">
        <v>346</v>
      </c>
      <c r="B164" s="1" t="s">
        <v>16</v>
      </c>
      <c r="C164" s="1" t="s">
        <v>17</v>
      </c>
      <c r="D164" s="1" t="s">
        <v>18</v>
      </c>
      <c r="E164" s="1" t="s">
        <v>19</v>
      </c>
      <c r="F164" s="19">
        <v>44805</v>
      </c>
      <c r="G164" s="1" t="s">
        <v>128</v>
      </c>
      <c r="H164" s="1" t="s">
        <v>129</v>
      </c>
      <c r="I164" s="1">
        <v>78508</v>
      </c>
      <c r="J164" s="1" t="s">
        <v>61</v>
      </c>
      <c r="K164" s="1" t="s">
        <v>72</v>
      </c>
      <c r="L164" s="1" t="s">
        <v>73</v>
      </c>
      <c r="M164" s="2">
        <v>7838.42</v>
      </c>
      <c r="N164" s="2">
        <v>6662.66</v>
      </c>
      <c r="O164" s="2">
        <v>0</v>
      </c>
      <c r="P164" s="2">
        <v>0</v>
      </c>
      <c r="Q164" s="2">
        <v>7838.42</v>
      </c>
      <c r="R164" s="2">
        <v>6662.66</v>
      </c>
      <c r="S164" s="1" t="str">
        <f t="shared" si="6"/>
        <v>7850844805SPOTXDGT</v>
      </c>
      <c r="T164" s="1" t="str">
        <f t="shared" si="7"/>
        <v>SPOTX</v>
      </c>
      <c r="U164" s="32" t="str">
        <f>VLOOKUP(F164,vlookups!A:B,2,FALSE)</f>
        <v>September</v>
      </c>
      <c r="V164" s="1">
        <f t="shared" si="8"/>
        <v>78508</v>
      </c>
    </row>
    <row r="165" spans="1:22" x14ac:dyDescent="0.2">
      <c r="A165" s="3" t="s">
        <v>346</v>
      </c>
      <c r="B165" s="1" t="s">
        <v>16</v>
      </c>
      <c r="C165" s="1" t="s">
        <v>17</v>
      </c>
      <c r="D165" s="1" t="s">
        <v>18</v>
      </c>
      <c r="E165" s="1" t="s">
        <v>19</v>
      </c>
      <c r="F165" s="19">
        <v>44805</v>
      </c>
      <c r="G165" s="1" t="s">
        <v>130</v>
      </c>
      <c r="H165" s="1" t="s">
        <v>131</v>
      </c>
      <c r="I165" s="1">
        <v>78636</v>
      </c>
      <c r="J165" s="1" t="s">
        <v>58</v>
      </c>
      <c r="K165" s="1" t="s">
        <v>22</v>
      </c>
      <c r="L165" s="1" t="s">
        <v>23</v>
      </c>
      <c r="M165" s="2">
        <v>52.98</v>
      </c>
      <c r="N165" s="2">
        <v>45.03</v>
      </c>
      <c r="O165" s="2">
        <v>0</v>
      </c>
      <c r="P165" s="2">
        <v>0</v>
      </c>
      <c r="Q165" s="2">
        <v>52.98</v>
      </c>
      <c r="R165" s="2">
        <v>45.03</v>
      </c>
      <c r="S165" s="1" t="str">
        <f t="shared" si="6"/>
        <v>7863644805FACEBOOK</v>
      </c>
      <c r="T165" s="1" t="str">
        <f t="shared" si="7"/>
        <v>META PLATFORMS INC</v>
      </c>
      <c r="U165" s="32" t="str">
        <f>VLOOKUP(F165,vlookups!A:B,2,FALSE)</f>
        <v>September</v>
      </c>
      <c r="V165" s="1">
        <f t="shared" si="8"/>
        <v>78636</v>
      </c>
    </row>
    <row r="166" spans="1:22" x14ac:dyDescent="0.2">
      <c r="A166" s="3" t="s">
        <v>346</v>
      </c>
      <c r="B166" s="1" t="s">
        <v>16</v>
      </c>
      <c r="C166" s="1" t="s">
        <v>17</v>
      </c>
      <c r="D166" s="1" t="s">
        <v>18</v>
      </c>
      <c r="E166" s="1" t="s">
        <v>19</v>
      </c>
      <c r="F166" s="19">
        <v>44805</v>
      </c>
      <c r="G166" s="1" t="s">
        <v>132</v>
      </c>
      <c r="H166" s="1" t="s">
        <v>133</v>
      </c>
      <c r="I166" s="1">
        <v>78515</v>
      </c>
      <c r="J166" s="1" t="s">
        <v>61</v>
      </c>
      <c r="K166" s="1" t="s">
        <v>62</v>
      </c>
      <c r="L166" s="1" t="s">
        <v>63</v>
      </c>
      <c r="M166" s="2">
        <v>134.18</v>
      </c>
      <c r="N166" s="2">
        <v>114.05</v>
      </c>
      <c r="O166" s="2">
        <v>0</v>
      </c>
      <c r="P166" s="2">
        <v>0</v>
      </c>
      <c r="Q166" s="2">
        <v>134.18</v>
      </c>
      <c r="R166" s="2">
        <v>114.05</v>
      </c>
      <c r="S166" s="1" t="str">
        <f t="shared" si="6"/>
        <v>7851544805AMPERDGT</v>
      </c>
      <c r="T166" s="1" t="str">
        <f t="shared" si="7"/>
        <v>AMPERSAND</v>
      </c>
      <c r="U166" s="32" t="str">
        <f>VLOOKUP(F166,vlookups!A:B,2,FALSE)</f>
        <v>September</v>
      </c>
      <c r="V166" s="1">
        <f t="shared" si="8"/>
        <v>78515</v>
      </c>
    </row>
    <row r="167" spans="1:22" x14ac:dyDescent="0.2">
      <c r="A167" s="3" t="s">
        <v>346</v>
      </c>
      <c r="B167" s="1" t="s">
        <v>16</v>
      </c>
      <c r="C167" s="1" t="s">
        <v>17</v>
      </c>
      <c r="D167" s="1" t="s">
        <v>18</v>
      </c>
      <c r="E167" s="1" t="s">
        <v>19</v>
      </c>
      <c r="F167" s="19">
        <v>44805</v>
      </c>
      <c r="G167" s="1" t="s">
        <v>132</v>
      </c>
      <c r="H167" s="1" t="s">
        <v>133</v>
      </c>
      <c r="I167" s="1">
        <v>78515</v>
      </c>
      <c r="J167" s="1" t="s">
        <v>61</v>
      </c>
      <c r="K167" s="1" t="s">
        <v>64</v>
      </c>
      <c r="L167" s="1" t="s">
        <v>65</v>
      </c>
      <c r="M167" s="2">
        <v>146.61000000000001</v>
      </c>
      <c r="N167" s="2">
        <v>124.62</v>
      </c>
      <c r="O167" s="2">
        <v>0</v>
      </c>
      <c r="P167" s="2">
        <v>0</v>
      </c>
      <c r="Q167" s="2">
        <v>146.61000000000001</v>
      </c>
      <c r="R167" s="2">
        <v>124.62</v>
      </c>
      <c r="S167" s="1" t="str">
        <f t="shared" si="6"/>
        <v>7851544805GOOGLYTR</v>
      </c>
      <c r="T167" s="1" t="str">
        <f t="shared" si="7"/>
        <v>GOOGLE LLC</v>
      </c>
      <c r="U167" s="32" t="str">
        <f>VLOOKUP(F167,vlookups!A:B,2,FALSE)</f>
        <v>September</v>
      </c>
      <c r="V167" s="1">
        <f t="shared" si="8"/>
        <v>78515</v>
      </c>
    </row>
    <row r="168" spans="1:22" x14ac:dyDescent="0.2">
      <c r="A168" s="3" t="s">
        <v>346</v>
      </c>
      <c r="B168" s="1" t="s">
        <v>16</v>
      </c>
      <c r="C168" s="1" t="s">
        <v>17</v>
      </c>
      <c r="D168" s="1" t="s">
        <v>18</v>
      </c>
      <c r="E168" s="1" t="s">
        <v>19</v>
      </c>
      <c r="F168" s="19">
        <v>44805</v>
      </c>
      <c r="G168" s="1" t="s">
        <v>132</v>
      </c>
      <c r="H168" s="1" t="s">
        <v>133</v>
      </c>
      <c r="I168" s="1">
        <v>78515</v>
      </c>
      <c r="J168" s="1" t="s">
        <v>61</v>
      </c>
      <c r="K168" s="1" t="s">
        <v>66</v>
      </c>
      <c r="L168" s="1" t="s">
        <v>67</v>
      </c>
      <c r="M168" s="2">
        <v>661.12</v>
      </c>
      <c r="N168" s="2">
        <v>561.95000000000005</v>
      </c>
      <c r="O168" s="2">
        <v>0</v>
      </c>
      <c r="P168" s="2">
        <v>0</v>
      </c>
      <c r="Q168" s="2">
        <v>661.12</v>
      </c>
      <c r="R168" s="2">
        <v>561.95000000000005</v>
      </c>
      <c r="S168" s="1" t="str">
        <f t="shared" si="6"/>
        <v xml:space="preserve">7851544805HULU    </v>
      </c>
      <c r="T168" s="1" t="str">
        <f t="shared" si="7"/>
        <v>HULU LLC</v>
      </c>
      <c r="U168" s="32" t="str">
        <f>VLOOKUP(F168,vlookups!A:B,2,FALSE)</f>
        <v>September</v>
      </c>
      <c r="V168" s="1">
        <f t="shared" si="8"/>
        <v>78515</v>
      </c>
    </row>
    <row r="169" spans="1:22" x14ac:dyDescent="0.2">
      <c r="A169" s="3" t="s">
        <v>346</v>
      </c>
      <c r="B169" s="1" t="s">
        <v>16</v>
      </c>
      <c r="C169" s="1" t="s">
        <v>17</v>
      </c>
      <c r="D169" s="1" t="s">
        <v>18</v>
      </c>
      <c r="E169" s="1" t="s">
        <v>19</v>
      </c>
      <c r="F169" s="19">
        <v>44805</v>
      </c>
      <c r="G169" s="1" t="s">
        <v>132</v>
      </c>
      <c r="H169" s="1" t="s">
        <v>133</v>
      </c>
      <c r="I169" s="1">
        <v>78515</v>
      </c>
      <c r="J169" s="1" t="s">
        <v>61</v>
      </c>
      <c r="K169" s="1" t="s">
        <v>68</v>
      </c>
      <c r="L169" s="1" t="s">
        <v>69</v>
      </c>
      <c r="M169" s="2">
        <v>198.81</v>
      </c>
      <c r="N169" s="2">
        <v>168.99</v>
      </c>
      <c r="O169" s="2">
        <v>0</v>
      </c>
      <c r="P169" s="2">
        <v>0</v>
      </c>
      <c r="Q169" s="2">
        <v>198.81</v>
      </c>
      <c r="R169" s="2">
        <v>168.99</v>
      </c>
      <c r="S169" s="1" t="str">
        <f t="shared" si="6"/>
        <v>7851544805KATZDIGI</v>
      </c>
      <c r="T169" s="1" t="str">
        <f t="shared" si="7"/>
        <v>KATZ DIGITAL GROUP</v>
      </c>
      <c r="U169" s="32" t="str">
        <f>VLOOKUP(F169,vlookups!A:B,2,FALSE)</f>
        <v>September</v>
      </c>
      <c r="V169" s="1">
        <f t="shared" si="8"/>
        <v>78515</v>
      </c>
    </row>
    <row r="170" spans="1:22" x14ac:dyDescent="0.2">
      <c r="A170" s="3" t="s">
        <v>346</v>
      </c>
      <c r="B170" s="1" t="s">
        <v>16</v>
      </c>
      <c r="C170" s="1" t="s">
        <v>17</v>
      </c>
      <c r="D170" s="1" t="s">
        <v>18</v>
      </c>
      <c r="E170" s="1" t="s">
        <v>19</v>
      </c>
      <c r="F170" s="19">
        <v>44805</v>
      </c>
      <c r="G170" s="1" t="s">
        <v>132</v>
      </c>
      <c r="H170" s="1" t="s">
        <v>133</v>
      </c>
      <c r="I170" s="1">
        <v>78515</v>
      </c>
      <c r="J170" s="1" t="s">
        <v>61</v>
      </c>
      <c r="K170" s="1" t="s">
        <v>70</v>
      </c>
      <c r="L170" s="1" t="s">
        <v>71</v>
      </c>
      <c r="M170" s="2">
        <v>129.28</v>
      </c>
      <c r="N170" s="2">
        <v>109.89</v>
      </c>
      <c r="O170" s="2">
        <v>0</v>
      </c>
      <c r="P170" s="2">
        <v>0</v>
      </c>
      <c r="Q170" s="2">
        <v>129.28</v>
      </c>
      <c r="R170" s="2">
        <v>109.89</v>
      </c>
      <c r="S170" s="1" t="str">
        <f t="shared" si="6"/>
        <v>7851544805NBCUNIVE</v>
      </c>
      <c r="T170" s="1" t="str">
        <f t="shared" si="7"/>
        <v>NBC UNIVERSAL INC</v>
      </c>
      <c r="U170" s="32" t="str">
        <f>VLOOKUP(F170,vlookups!A:B,2,FALSE)</f>
        <v>September</v>
      </c>
      <c r="V170" s="1">
        <f t="shared" si="8"/>
        <v>78515</v>
      </c>
    </row>
    <row r="171" spans="1:22" x14ac:dyDescent="0.2">
      <c r="A171" s="3" t="s">
        <v>346</v>
      </c>
      <c r="B171" s="1" t="s">
        <v>16</v>
      </c>
      <c r="C171" s="1" t="s">
        <v>17</v>
      </c>
      <c r="D171" s="1" t="s">
        <v>18</v>
      </c>
      <c r="E171" s="1" t="s">
        <v>19</v>
      </c>
      <c r="F171" s="19">
        <v>44805</v>
      </c>
      <c r="G171" s="1" t="s">
        <v>132</v>
      </c>
      <c r="H171" s="1" t="s">
        <v>133</v>
      </c>
      <c r="I171" s="1">
        <v>78515</v>
      </c>
      <c r="J171" s="1" t="s">
        <v>61</v>
      </c>
      <c r="K171" s="1" t="s">
        <v>72</v>
      </c>
      <c r="L171" s="1" t="s">
        <v>73</v>
      </c>
      <c r="M171" s="2">
        <v>693.78</v>
      </c>
      <c r="N171" s="2">
        <v>589.71</v>
      </c>
      <c r="O171" s="2">
        <v>0</v>
      </c>
      <c r="P171" s="2">
        <v>0</v>
      </c>
      <c r="Q171" s="2">
        <v>693.78</v>
      </c>
      <c r="R171" s="2">
        <v>589.71</v>
      </c>
      <c r="S171" s="1" t="str">
        <f t="shared" si="6"/>
        <v>7851544805SPOTXDGT</v>
      </c>
      <c r="T171" s="1" t="str">
        <f t="shared" si="7"/>
        <v>SPOTX</v>
      </c>
      <c r="U171" s="32" t="str">
        <f>VLOOKUP(F171,vlookups!A:B,2,FALSE)</f>
        <v>September</v>
      </c>
      <c r="V171" s="1">
        <f t="shared" si="8"/>
        <v>78515</v>
      </c>
    </row>
    <row r="172" spans="1:22" x14ac:dyDescent="0.2">
      <c r="A172" s="3" t="s">
        <v>346</v>
      </c>
      <c r="B172" s="1" t="s">
        <v>16</v>
      </c>
      <c r="C172" s="1" t="s">
        <v>17</v>
      </c>
      <c r="D172" s="1" t="s">
        <v>18</v>
      </c>
      <c r="E172" s="1" t="s">
        <v>19</v>
      </c>
      <c r="F172" s="19">
        <v>44805</v>
      </c>
      <c r="G172" s="1" t="s">
        <v>134</v>
      </c>
      <c r="H172" s="1" t="s">
        <v>135</v>
      </c>
      <c r="I172" s="1">
        <v>78632</v>
      </c>
      <c r="J172" s="1" t="s">
        <v>58</v>
      </c>
      <c r="K172" s="1" t="s">
        <v>22</v>
      </c>
      <c r="L172" s="1" t="s">
        <v>23</v>
      </c>
      <c r="M172" s="2">
        <v>41.48</v>
      </c>
      <c r="N172" s="2">
        <v>35.26</v>
      </c>
      <c r="O172" s="2">
        <v>0</v>
      </c>
      <c r="P172" s="2">
        <v>0</v>
      </c>
      <c r="Q172" s="2">
        <v>41.48</v>
      </c>
      <c r="R172" s="2">
        <v>35.26</v>
      </c>
      <c r="S172" s="1" t="str">
        <f t="shared" si="6"/>
        <v>7863244805FACEBOOK</v>
      </c>
      <c r="T172" s="1" t="str">
        <f t="shared" si="7"/>
        <v>META PLATFORMS INC</v>
      </c>
      <c r="U172" s="32" t="str">
        <f>VLOOKUP(F172,vlookups!A:B,2,FALSE)</f>
        <v>September</v>
      </c>
      <c r="V172" s="1">
        <f t="shared" si="8"/>
        <v>78632</v>
      </c>
    </row>
    <row r="173" spans="1:22" x14ac:dyDescent="0.2">
      <c r="A173" s="3" t="s">
        <v>346</v>
      </c>
      <c r="B173" s="1" t="s">
        <v>16</v>
      </c>
      <c r="C173" s="1" t="s">
        <v>17</v>
      </c>
      <c r="D173" s="1" t="s">
        <v>18</v>
      </c>
      <c r="E173" s="1" t="s">
        <v>19</v>
      </c>
      <c r="F173" s="19">
        <v>44805</v>
      </c>
      <c r="G173" s="1" t="s">
        <v>136</v>
      </c>
      <c r="H173" s="1" t="s">
        <v>137</v>
      </c>
      <c r="I173" s="1">
        <v>78659</v>
      </c>
      <c r="J173" s="1" t="s">
        <v>58</v>
      </c>
      <c r="K173" s="1" t="s">
        <v>22</v>
      </c>
      <c r="L173" s="1" t="s">
        <v>23</v>
      </c>
      <c r="M173" s="2">
        <v>95.59</v>
      </c>
      <c r="N173" s="2">
        <v>81.25</v>
      </c>
      <c r="O173" s="2">
        <v>0</v>
      </c>
      <c r="P173" s="2">
        <v>0</v>
      </c>
      <c r="Q173" s="2">
        <v>95.59</v>
      </c>
      <c r="R173" s="2">
        <v>81.25</v>
      </c>
      <c r="S173" s="1" t="str">
        <f t="shared" si="6"/>
        <v>7865944805FACEBOOK</v>
      </c>
      <c r="T173" s="1" t="str">
        <f t="shared" si="7"/>
        <v>META PLATFORMS INC</v>
      </c>
      <c r="U173" s="32" t="str">
        <f>VLOOKUP(F173,vlookups!A:B,2,FALSE)</f>
        <v>September</v>
      </c>
      <c r="V173" s="1">
        <f t="shared" si="8"/>
        <v>78659</v>
      </c>
    </row>
    <row r="174" spans="1:22" x14ac:dyDescent="0.2">
      <c r="A174" s="3" t="s">
        <v>346</v>
      </c>
      <c r="B174" s="1" t="s">
        <v>16</v>
      </c>
      <c r="C174" s="1" t="s">
        <v>17</v>
      </c>
      <c r="D174" s="1" t="s">
        <v>18</v>
      </c>
      <c r="E174" s="1" t="s">
        <v>19</v>
      </c>
      <c r="F174" s="19">
        <v>44805</v>
      </c>
      <c r="G174" s="1" t="s">
        <v>138</v>
      </c>
      <c r="H174" s="1" t="s">
        <v>139</v>
      </c>
      <c r="I174" s="1">
        <v>78509</v>
      </c>
      <c r="J174" s="1" t="s">
        <v>61</v>
      </c>
      <c r="K174" s="1" t="s">
        <v>62</v>
      </c>
      <c r="L174" s="1" t="s">
        <v>63</v>
      </c>
      <c r="M174" s="2">
        <v>2874.96</v>
      </c>
      <c r="N174" s="2">
        <v>2443.7199999999998</v>
      </c>
      <c r="O174" s="2">
        <v>0</v>
      </c>
      <c r="P174" s="2">
        <v>0</v>
      </c>
      <c r="Q174" s="2">
        <v>2874.96</v>
      </c>
      <c r="R174" s="2">
        <v>2443.7199999999998</v>
      </c>
      <c r="S174" s="1" t="str">
        <f t="shared" si="6"/>
        <v>7850944805AMPERDGT</v>
      </c>
      <c r="T174" s="1" t="str">
        <f t="shared" si="7"/>
        <v>AMPERSAND</v>
      </c>
      <c r="U174" s="32" t="str">
        <f>VLOOKUP(F174,vlookups!A:B,2,FALSE)</f>
        <v>September</v>
      </c>
      <c r="V174" s="1">
        <f t="shared" si="8"/>
        <v>78509</v>
      </c>
    </row>
    <row r="175" spans="1:22" x14ac:dyDescent="0.2">
      <c r="A175" s="3" t="s">
        <v>346</v>
      </c>
      <c r="B175" s="1" t="s">
        <v>16</v>
      </c>
      <c r="C175" s="1" t="s">
        <v>17</v>
      </c>
      <c r="D175" s="1" t="s">
        <v>18</v>
      </c>
      <c r="E175" s="1" t="s">
        <v>19</v>
      </c>
      <c r="F175" s="19">
        <v>44805</v>
      </c>
      <c r="G175" s="1" t="s">
        <v>138</v>
      </c>
      <c r="H175" s="1" t="s">
        <v>139</v>
      </c>
      <c r="I175" s="1">
        <v>78509</v>
      </c>
      <c r="J175" s="1" t="s">
        <v>61</v>
      </c>
      <c r="K175" s="1" t="s">
        <v>64</v>
      </c>
      <c r="L175" s="1" t="s">
        <v>65</v>
      </c>
      <c r="M175" s="2">
        <v>2559.33</v>
      </c>
      <c r="N175" s="2">
        <v>2175.4299999999998</v>
      </c>
      <c r="O175" s="2">
        <v>0</v>
      </c>
      <c r="P175" s="2">
        <v>0</v>
      </c>
      <c r="Q175" s="2">
        <v>2559.33</v>
      </c>
      <c r="R175" s="2">
        <v>2175.4299999999998</v>
      </c>
      <c r="S175" s="1" t="str">
        <f t="shared" si="6"/>
        <v>7850944805GOOGLYTR</v>
      </c>
      <c r="T175" s="1" t="str">
        <f t="shared" si="7"/>
        <v>GOOGLE LLC</v>
      </c>
      <c r="U175" s="32" t="str">
        <f>VLOOKUP(F175,vlookups!A:B,2,FALSE)</f>
        <v>September</v>
      </c>
      <c r="V175" s="1">
        <f t="shared" si="8"/>
        <v>78509</v>
      </c>
    </row>
    <row r="176" spans="1:22" x14ac:dyDescent="0.2">
      <c r="A176" s="3" t="s">
        <v>346</v>
      </c>
      <c r="B176" s="1" t="s">
        <v>16</v>
      </c>
      <c r="C176" s="1" t="s">
        <v>17</v>
      </c>
      <c r="D176" s="1" t="s">
        <v>18</v>
      </c>
      <c r="E176" s="1" t="s">
        <v>19</v>
      </c>
      <c r="F176" s="19">
        <v>44805</v>
      </c>
      <c r="G176" s="1" t="s">
        <v>138</v>
      </c>
      <c r="H176" s="1" t="s">
        <v>139</v>
      </c>
      <c r="I176" s="1">
        <v>78509</v>
      </c>
      <c r="J176" s="1" t="s">
        <v>61</v>
      </c>
      <c r="K176" s="1" t="s">
        <v>66</v>
      </c>
      <c r="L176" s="1" t="s">
        <v>67</v>
      </c>
      <c r="M176" s="2">
        <v>12749.68</v>
      </c>
      <c r="N176" s="2">
        <v>10837.23</v>
      </c>
      <c r="O176" s="2">
        <v>0</v>
      </c>
      <c r="P176" s="2">
        <v>0</v>
      </c>
      <c r="Q176" s="2">
        <v>12749.68</v>
      </c>
      <c r="R176" s="2">
        <v>10837.23</v>
      </c>
      <c r="S176" s="1" t="str">
        <f t="shared" si="6"/>
        <v xml:space="preserve">7850944805HULU    </v>
      </c>
      <c r="T176" s="1" t="str">
        <f t="shared" si="7"/>
        <v>HULU LLC</v>
      </c>
      <c r="U176" s="32" t="str">
        <f>VLOOKUP(F176,vlookups!A:B,2,FALSE)</f>
        <v>September</v>
      </c>
      <c r="V176" s="1">
        <f t="shared" si="8"/>
        <v>78509</v>
      </c>
    </row>
    <row r="177" spans="1:22" x14ac:dyDescent="0.2">
      <c r="A177" s="3" t="s">
        <v>346</v>
      </c>
      <c r="B177" s="1" t="s">
        <v>16</v>
      </c>
      <c r="C177" s="1" t="s">
        <v>17</v>
      </c>
      <c r="D177" s="1" t="s">
        <v>18</v>
      </c>
      <c r="E177" s="1" t="s">
        <v>19</v>
      </c>
      <c r="F177" s="19">
        <v>44805</v>
      </c>
      <c r="G177" s="1" t="s">
        <v>138</v>
      </c>
      <c r="H177" s="1" t="s">
        <v>139</v>
      </c>
      <c r="I177" s="1">
        <v>78509</v>
      </c>
      <c r="J177" s="1" t="s">
        <v>61</v>
      </c>
      <c r="K177" s="1" t="s">
        <v>68</v>
      </c>
      <c r="L177" s="1" t="s">
        <v>69</v>
      </c>
      <c r="M177" s="2">
        <v>4259.2</v>
      </c>
      <c r="N177" s="2">
        <v>3620.32</v>
      </c>
      <c r="O177" s="2">
        <v>0</v>
      </c>
      <c r="P177" s="2">
        <v>0</v>
      </c>
      <c r="Q177" s="2">
        <v>4259.2</v>
      </c>
      <c r="R177" s="2">
        <v>3620.32</v>
      </c>
      <c r="S177" s="1" t="str">
        <f t="shared" si="6"/>
        <v>7850944805KATZDIGI</v>
      </c>
      <c r="T177" s="1" t="str">
        <f t="shared" si="7"/>
        <v>KATZ DIGITAL GROUP</v>
      </c>
      <c r="U177" s="32" t="str">
        <f>VLOOKUP(F177,vlookups!A:B,2,FALSE)</f>
        <v>September</v>
      </c>
      <c r="V177" s="1">
        <f t="shared" si="8"/>
        <v>78509</v>
      </c>
    </row>
    <row r="178" spans="1:22" x14ac:dyDescent="0.2">
      <c r="A178" s="3" t="s">
        <v>346</v>
      </c>
      <c r="B178" s="1" t="s">
        <v>16</v>
      </c>
      <c r="C178" s="1" t="s">
        <v>17</v>
      </c>
      <c r="D178" s="1" t="s">
        <v>18</v>
      </c>
      <c r="E178" s="1" t="s">
        <v>19</v>
      </c>
      <c r="F178" s="19">
        <v>44805</v>
      </c>
      <c r="G178" s="1" t="s">
        <v>138</v>
      </c>
      <c r="H178" s="1" t="s">
        <v>139</v>
      </c>
      <c r="I178" s="1">
        <v>78509</v>
      </c>
      <c r="J178" s="1" t="s">
        <v>61</v>
      </c>
      <c r="K178" s="1" t="s">
        <v>70</v>
      </c>
      <c r="L178" s="1" t="s">
        <v>71</v>
      </c>
      <c r="M178" s="2">
        <v>3694.42</v>
      </c>
      <c r="N178" s="2">
        <v>3140.26</v>
      </c>
      <c r="O178" s="2">
        <v>0</v>
      </c>
      <c r="P178" s="2">
        <v>0</v>
      </c>
      <c r="Q178" s="2">
        <v>3694.42</v>
      </c>
      <c r="R178" s="2">
        <v>3140.26</v>
      </c>
      <c r="S178" s="1" t="str">
        <f t="shared" si="6"/>
        <v>7850944805NBCUNIVE</v>
      </c>
      <c r="T178" s="1" t="str">
        <f t="shared" si="7"/>
        <v>NBC UNIVERSAL INC</v>
      </c>
      <c r="U178" s="32" t="str">
        <f>VLOOKUP(F178,vlookups!A:B,2,FALSE)</f>
        <v>September</v>
      </c>
      <c r="V178" s="1">
        <f t="shared" si="8"/>
        <v>78509</v>
      </c>
    </row>
    <row r="179" spans="1:22" x14ac:dyDescent="0.2">
      <c r="A179" s="3" t="s">
        <v>346</v>
      </c>
      <c r="B179" s="1" t="s">
        <v>16</v>
      </c>
      <c r="C179" s="1" t="s">
        <v>17</v>
      </c>
      <c r="D179" s="1" t="s">
        <v>18</v>
      </c>
      <c r="E179" s="1" t="s">
        <v>19</v>
      </c>
      <c r="F179" s="19">
        <v>44805</v>
      </c>
      <c r="G179" s="1" t="s">
        <v>138</v>
      </c>
      <c r="H179" s="1" t="s">
        <v>139</v>
      </c>
      <c r="I179" s="1">
        <v>78509</v>
      </c>
      <c r="J179" s="1" t="s">
        <v>61</v>
      </c>
      <c r="K179" s="1" t="s">
        <v>72</v>
      </c>
      <c r="L179" s="1" t="s">
        <v>73</v>
      </c>
      <c r="M179" s="2">
        <v>19927.759999999998</v>
      </c>
      <c r="N179" s="2">
        <v>16938.599999999999</v>
      </c>
      <c r="O179" s="2">
        <v>0</v>
      </c>
      <c r="P179" s="2">
        <v>0</v>
      </c>
      <c r="Q179" s="2">
        <v>19927.759999999998</v>
      </c>
      <c r="R179" s="2">
        <v>16938.599999999999</v>
      </c>
      <c r="S179" s="1" t="str">
        <f t="shared" si="6"/>
        <v>7850944805SPOTXDGT</v>
      </c>
      <c r="T179" s="1" t="str">
        <f t="shared" si="7"/>
        <v>SPOTX</v>
      </c>
      <c r="U179" s="32" t="str">
        <f>VLOOKUP(F179,vlookups!A:B,2,FALSE)</f>
        <v>September</v>
      </c>
      <c r="V179" s="1">
        <f t="shared" si="8"/>
        <v>78509</v>
      </c>
    </row>
    <row r="180" spans="1:22" x14ac:dyDescent="0.2">
      <c r="A180" s="3" t="s">
        <v>346</v>
      </c>
      <c r="B180" s="1" t="s">
        <v>16</v>
      </c>
      <c r="C180" s="1" t="s">
        <v>17</v>
      </c>
      <c r="D180" s="1" t="s">
        <v>18</v>
      </c>
      <c r="E180" s="1" t="s">
        <v>19</v>
      </c>
      <c r="F180" s="19">
        <v>44805</v>
      </c>
      <c r="G180" s="1" t="s">
        <v>140</v>
      </c>
      <c r="H180" s="1" t="s">
        <v>141</v>
      </c>
      <c r="I180" s="1">
        <v>78628</v>
      </c>
      <c r="J180" s="1" t="s">
        <v>58</v>
      </c>
      <c r="K180" s="1" t="s">
        <v>22</v>
      </c>
      <c r="L180" s="1" t="s">
        <v>23</v>
      </c>
      <c r="M180" s="2">
        <v>552.53</v>
      </c>
      <c r="N180" s="2">
        <v>469.65</v>
      </c>
      <c r="O180" s="2">
        <v>0</v>
      </c>
      <c r="P180" s="2">
        <v>0</v>
      </c>
      <c r="Q180" s="2">
        <v>552.53</v>
      </c>
      <c r="R180" s="2">
        <v>469.65</v>
      </c>
      <c r="S180" s="1" t="str">
        <f t="shared" si="6"/>
        <v>7862844805FACEBOOK</v>
      </c>
      <c r="T180" s="1" t="str">
        <f t="shared" si="7"/>
        <v>META PLATFORMS INC</v>
      </c>
      <c r="U180" s="32" t="str">
        <f>VLOOKUP(F180,vlookups!A:B,2,FALSE)</f>
        <v>September</v>
      </c>
      <c r="V180" s="1">
        <f t="shared" si="8"/>
        <v>78628</v>
      </c>
    </row>
    <row r="181" spans="1:22" x14ac:dyDescent="0.2">
      <c r="A181" s="3" t="s">
        <v>346</v>
      </c>
      <c r="B181" s="1" t="s">
        <v>16</v>
      </c>
      <c r="C181" s="1" t="s">
        <v>17</v>
      </c>
      <c r="D181" s="1" t="s">
        <v>18</v>
      </c>
      <c r="E181" s="1" t="s">
        <v>19</v>
      </c>
      <c r="F181" s="19">
        <v>44805</v>
      </c>
      <c r="G181" s="1" t="s">
        <v>48</v>
      </c>
      <c r="H181" s="1" t="s">
        <v>49</v>
      </c>
      <c r="I181" s="1">
        <v>78644</v>
      </c>
      <c r="J181" s="1" t="s">
        <v>58</v>
      </c>
      <c r="K181" s="1" t="s">
        <v>22</v>
      </c>
      <c r="L181" s="1" t="s">
        <v>23</v>
      </c>
      <c r="M181" s="2">
        <v>175.01</v>
      </c>
      <c r="N181" s="2">
        <v>148.76</v>
      </c>
      <c r="O181" s="2">
        <v>0</v>
      </c>
      <c r="P181" s="2">
        <v>0</v>
      </c>
      <c r="Q181" s="2">
        <v>175.01</v>
      </c>
      <c r="R181" s="2">
        <v>148.76</v>
      </c>
      <c r="S181" s="1" t="str">
        <f t="shared" si="6"/>
        <v>7864444805FACEBOOK</v>
      </c>
      <c r="T181" s="1" t="str">
        <f t="shared" si="7"/>
        <v>META PLATFORMS INC</v>
      </c>
      <c r="U181" s="32" t="str">
        <f>VLOOKUP(F181,vlookups!A:B,2,FALSE)</f>
        <v>September</v>
      </c>
      <c r="V181" s="1">
        <f t="shared" si="8"/>
        <v>78644</v>
      </c>
    </row>
    <row r="182" spans="1:22" x14ac:dyDescent="0.2">
      <c r="A182" s="3" t="s">
        <v>346</v>
      </c>
      <c r="B182" s="1" t="s">
        <v>16</v>
      </c>
      <c r="C182" s="1" t="s">
        <v>17</v>
      </c>
      <c r="D182" s="1" t="s">
        <v>18</v>
      </c>
      <c r="E182" s="1" t="s">
        <v>19</v>
      </c>
      <c r="F182" s="19">
        <v>44805</v>
      </c>
      <c r="G182" s="1" t="s">
        <v>142</v>
      </c>
      <c r="H182" s="1" t="s">
        <v>143</v>
      </c>
      <c r="I182" s="1">
        <v>78627</v>
      </c>
      <c r="J182" s="1" t="s">
        <v>58</v>
      </c>
      <c r="K182" s="1" t="s">
        <v>22</v>
      </c>
      <c r="L182" s="1" t="s">
        <v>23</v>
      </c>
      <c r="M182" s="2">
        <v>129.41</v>
      </c>
      <c r="N182" s="2">
        <v>110</v>
      </c>
      <c r="O182" s="2">
        <v>0</v>
      </c>
      <c r="P182" s="2">
        <v>0</v>
      </c>
      <c r="Q182" s="2">
        <v>129.41</v>
      </c>
      <c r="R182" s="2">
        <v>110</v>
      </c>
      <c r="S182" s="1" t="str">
        <f t="shared" si="6"/>
        <v>7862744805FACEBOOK</v>
      </c>
      <c r="T182" s="1" t="str">
        <f t="shared" si="7"/>
        <v>META PLATFORMS INC</v>
      </c>
      <c r="U182" s="32" t="str">
        <f>VLOOKUP(F182,vlookups!A:B,2,FALSE)</f>
        <v>September</v>
      </c>
      <c r="V182" s="1">
        <f t="shared" si="8"/>
        <v>78627</v>
      </c>
    </row>
    <row r="183" spans="1:22" x14ac:dyDescent="0.2">
      <c r="A183" s="3" t="s">
        <v>346</v>
      </c>
      <c r="B183" s="1" t="s">
        <v>16</v>
      </c>
      <c r="C183" s="1" t="s">
        <v>17</v>
      </c>
      <c r="D183" s="1" t="s">
        <v>18</v>
      </c>
      <c r="E183" s="1" t="s">
        <v>19</v>
      </c>
      <c r="F183" s="19">
        <v>44805</v>
      </c>
      <c r="G183" s="1" t="s">
        <v>144</v>
      </c>
      <c r="H183" s="1" t="s">
        <v>145</v>
      </c>
      <c r="I183" s="1">
        <v>78649</v>
      </c>
      <c r="J183" s="1" t="s">
        <v>58</v>
      </c>
      <c r="K183" s="1" t="s">
        <v>22</v>
      </c>
      <c r="L183" s="1" t="s">
        <v>23</v>
      </c>
      <c r="M183" s="2">
        <v>69.47</v>
      </c>
      <c r="N183" s="2">
        <v>59.05</v>
      </c>
      <c r="O183" s="2">
        <v>0</v>
      </c>
      <c r="P183" s="2">
        <v>0</v>
      </c>
      <c r="Q183" s="2">
        <v>69.47</v>
      </c>
      <c r="R183" s="2">
        <v>59.05</v>
      </c>
      <c r="S183" s="1" t="str">
        <f t="shared" si="6"/>
        <v>7864944805FACEBOOK</v>
      </c>
      <c r="T183" s="1" t="str">
        <f t="shared" si="7"/>
        <v>META PLATFORMS INC</v>
      </c>
      <c r="U183" s="32" t="str">
        <f>VLOOKUP(F183,vlookups!A:B,2,FALSE)</f>
        <v>September</v>
      </c>
      <c r="V183" s="1">
        <f t="shared" si="8"/>
        <v>78649</v>
      </c>
    </row>
    <row r="184" spans="1:22" x14ac:dyDescent="0.2">
      <c r="A184" s="3" t="s">
        <v>346</v>
      </c>
      <c r="B184" s="1" t="s">
        <v>16</v>
      </c>
      <c r="C184" s="1" t="s">
        <v>17</v>
      </c>
      <c r="D184" s="1" t="s">
        <v>18</v>
      </c>
      <c r="E184" s="1" t="s">
        <v>19</v>
      </c>
      <c r="F184" s="19">
        <v>44805</v>
      </c>
      <c r="G184" s="1" t="s">
        <v>146</v>
      </c>
      <c r="H184" s="1" t="s">
        <v>147</v>
      </c>
      <c r="I184" s="1">
        <v>78654</v>
      </c>
      <c r="J184" s="1" t="s">
        <v>58</v>
      </c>
      <c r="K184" s="1" t="s">
        <v>22</v>
      </c>
      <c r="L184" s="1" t="s">
        <v>23</v>
      </c>
      <c r="M184" s="2">
        <v>90.79</v>
      </c>
      <c r="N184" s="2">
        <v>77.17</v>
      </c>
      <c r="O184" s="2">
        <v>0</v>
      </c>
      <c r="P184" s="2">
        <v>0</v>
      </c>
      <c r="Q184" s="2">
        <v>90.79</v>
      </c>
      <c r="R184" s="2">
        <v>77.17</v>
      </c>
      <c r="S184" s="1" t="str">
        <f t="shared" si="6"/>
        <v>7865444805FACEBOOK</v>
      </c>
      <c r="T184" s="1" t="str">
        <f t="shared" si="7"/>
        <v>META PLATFORMS INC</v>
      </c>
      <c r="U184" s="32" t="str">
        <f>VLOOKUP(F184,vlookups!A:B,2,FALSE)</f>
        <v>September</v>
      </c>
      <c r="V184" s="1">
        <f t="shared" si="8"/>
        <v>78654</v>
      </c>
    </row>
    <row r="185" spans="1:22" x14ac:dyDescent="0.2">
      <c r="A185" s="3" t="s">
        <v>346</v>
      </c>
      <c r="B185" s="1" t="s">
        <v>16</v>
      </c>
      <c r="C185" s="1" t="s">
        <v>17</v>
      </c>
      <c r="D185" s="1" t="s">
        <v>18</v>
      </c>
      <c r="E185" s="1" t="s">
        <v>19</v>
      </c>
      <c r="F185" s="19">
        <v>44805</v>
      </c>
      <c r="G185" s="1" t="s">
        <v>36</v>
      </c>
      <c r="H185" s="1" t="s">
        <v>37</v>
      </c>
      <c r="I185" s="1">
        <v>78658</v>
      </c>
      <c r="J185" s="1" t="s">
        <v>58</v>
      </c>
      <c r="K185" s="1" t="s">
        <v>22</v>
      </c>
      <c r="L185" s="1" t="s">
        <v>23</v>
      </c>
      <c r="M185" s="2">
        <v>110.41</v>
      </c>
      <c r="N185" s="2">
        <v>93.85</v>
      </c>
      <c r="O185" s="2">
        <v>0</v>
      </c>
      <c r="P185" s="2">
        <v>0</v>
      </c>
      <c r="Q185" s="2">
        <v>110.41</v>
      </c>
      <c r="R185" s="2">
        <v>93.85</v>
      </c>
      <c r="S185" s="1" t="str">
        <f t="shared" si="6"/>
        <v>7865844805FACEBOOK</v>
      </c>
      <c r="T185" s="1" t="str">
        <f t="shared" si="7"/>
        <v>META PLATFORMS INC</v>
      </c>
      <c r="U185" s="32" t="str">
        <f>VLOOKUP(F185,vlookups!A:B,2,FALSE)</f>
        <v>September</v>
      </c>
      <c r="V185" s="1">
        <f t="shared" si="8"/>
        <v>78658</v>
      </c>
    </row>
    <row r="186" spans="1:22" x14ac:dyDescent="0.2">
      <c r="A186" s="3" t="s">
        <v>346</v>
      </c>
      <c r="B186" s="1" t="s">
        <v>16</v>
      </c>
      <c r="C186" s="1" t="s">
        <v>17</v>
      </c>
      <c r="D186" s="1" t="s">
        <v>18</v>
      </c>
      <c r="E186" s="1" t="s">
        <v>19</v>
      </c>
      <c r="F186" s="19">
        <v>44805</v>
      </c>
      <c r="G186" s="1" t="s">
        <v>148</v>
      </c>
      <c r="H186" s="1" t="s">
        <v>149</v>
      </c>
      <c r="I186" s="1">
        <v>78630</v>
      </c>
      <c r="J186" s="1" t="s">
        <v>58</v>
      </c>
      <c r="K186" s="1" t="s">
        <v>22</v>
      </c>
      <c r="L186" s="1" t="s">
        <v>23</v>
      </c>
      <c r="M186" s="2">
        <v>1764.49</v>
      </c>
      <c r="N186" s="2">
        <v>1499.82</v>
      </c>
      <c r="O186" s="2">
        <v>0</v>
      </c>
      <c r="P186" s="2">
        <v>0</v>
      </c>
      <c r="Q186" s="2">
        <v>1764.49</v>
      </c>
      <c r="R186" s="2">
        <v>1499.82</v>
      </c>
      <c r="S186" s="1" t="str">
        <f t="shared" si="6"/>
        <v>7863044805FACEBOOK</v>
      </c>
      <c r="T186" s="1" t="str">
        <f t="shared" si="7"/>
        <v>META PLATFORMS INC</v>
      </c>
      <c r="U186" s="32" t="str">
        <f>VLOOKUP(F186,vlookups!A:B,2,FALSE)</f>
        <v>September</v>
      </c>
      <c r="V186" s="1">
        <f t="shared" si="8"/>
        <v>78630</v>
      </c>
    </row>
    <row r="187" spans="1:22" x14ac:dyDescent="0.2">
      <c r="A187" s="3" t="s">
        <v>346</v>
      </c>
      <c r="B187" s="1" t="s">
        <v>16</v>
      </c>
      <c r="C187" s="1" t="s">
        <v>17</v>
      </c>
      <c r="D187" s="1" t="s">
        <v>18</v>
      </c>
      <c r="E187" s="1" t="s">
        <v>19</v>
      </c>
      <c r="F187" s="19">
        <v>44805</v>
      </c>
      <c r="G187" s="1" t="s">
        <v>20</v>
      </c>
      <c r="H187" s="1" t="s">
        <v>21</v>
      </c>
      <c r="I187" s="1">
        <v>78633</v>
      </c>
      <c r="J187" s="1" t="s">
        <v>58</v>
      </c>
      <c r="K187" s="1" t="s">
        <v>22</v>
      </c>
      <c r="L187" s="1" t="s">
        <v>23</v>
      </c>
      <c r="M187" s="2">
        <v>284.14</v>
      </c>
      <c r="N187" s="2">
        <v>241.52</v>
      </c>
      <c r="O187" s="2">
        <v>0</v>
      </c>
      <c r="P187" s="2">
        <v>0</v>
      </c>
      <c r="Q187" s="2">
        <v>284.14</v>
      </c>
      <c r="R187" s="2">
        <v>241.52</v>
      </c>
      <c r="S187" s="1" t="str">
        <f t="shared" si="6"/>
        <v>7863344805FACEBOOK</v>
      </c>
      <c r="T187" s="1" t="str">
        <f t="shared" si="7"/>
        <v>META PLATFORMS INC</v>
      </c>
      <c r="U187" s="32" t="str">
        <f>VLOOKUP(F187,vlookups!A:B,2,FALSE)</f>
        <v>September</v>
      </c>
      <c r="V187" s="1">
        <f t="shared" si="8"/>
        <v>78633</v>
      </c>
    </row>
    <row r="188" spans="1:22" x14ac:dyDescent="0.2">
      <c r="A188" s="3" t="s">
        <v>346</v>
      </c>
      <c r="B188" s="1" t="s">
        <v>16</v>
      </c>
      <c r="C188" s="1" t="s">
        <v>17</v>
      </c>
      <c r="D188" s="1" t="s">
        <v>18</v>
      </c>
      <c r="E188" s="1" t="s">
        <v>19</v>
      </c>
      <c r="F188" s="19">
        <v>44805</v>
      </c>
      <c r="G188" s="1" t="s">
        <v>24</v>
      </c>
      <c r="H188" s="1" t="s">
        <v>25</v>
      </c>
      <c r="I188" s="1">
        <v>78635</v>
      </c>
      <c r="J188" s="1" t="s">
        <v>58</v>
      </c>
      <c r="K188" s="1" t="s">
        <v>22</v>
      </c>
      <c r="L188" s="1" t="s">
        <v>23</v>
      </c>
      <c r="M188" s="2">
        <v>176.55</v>
      </c>
      <c r="N188" s="2">
        <v>150.07</v>
      </c>
      <c r="O188" s="2">
        <v>0</v>
      </c>
      <c r="P188" s="2">
        <v>0</v>
      </c>
      <c r="Q188" s="2">
        <v>176.55</v>
      </c>
      <c r="R188" s="2">
        <v>150.07</v>
      </c>
      <c r="S188" s="1" t="str">
        <f t="shared" si="6"/>
        <v>7863544805FACEBOOK</v>
      </c>
      <c r="T188" s="1" t="str">
        <f t="shared" si="7"/>
        <v>META PLATFORMS INC</v>
      </c>
      <c r="U188" s="32" t="str">
        <f>VLOOKUP(F188,vlookups!A:B,2,FALSE)</f>
        <v>September</v>
      </c>
      <c r="V188" s="1">
        <f t="shared" si="8"/>
        <v>78635</v>
      </c>
    </row>
    <row r="189" spans="1:22" x14ac:dyDescent="0.2">
      <c r="A189" s="3" t="s">
        <v>346</v>
      </c>
      <c r="B189" s="1" t="s">
        <v>16</v>
      </c>
      <c r="C189" s="1" t="s">
        <v>17</v>
      </c>
      <c r="D189" s="1" t="s">
        <v>18</v>
      </c>
      <c r="E189" s="1" t="s">
        <v>19</v>
      </c>
      <c r="F189" s="19">
        <v>44805</v>
      </c>
      <c r="G189" s="1" t="s">
        <v>26</v>
      </c>
      <c r="H189" s="1" t="s">
        <v>27</v>
      </c>
      <c r="I189" s="1">
        <v>78634</v>
      </c>
      <c r="J189" s="1" t="s">
        <v>58</v>
      </c>
      <c r="K189" s="1" t="s">
        <v>22</v>
      </c>
      <c r="L189" s="1" t="s">
        <v>23</v>
      </c>
      <c r="M189" s="2">
        <v>34.659999999999997</v>
      </c>
      <c r="N189" s="2">
        <v>29.46</v>
      </c>
      <c r="O189" s="2">
        <v>0</v>
      </c>
      <c r="P189" s="2">
        <v>0</v>
      </c>
      <c r="Q189" s="2">
        <v>34.659999999999997</v>
      </c>
      <c r="R189" s="2">
        <v>29.46</v>
      </c>
      <c r="S189" s="1" t="str">
        <f t="shared" si="6"/>
        <v>7863444805FACEBOOK</v>
      </c>
      <c r="T189" s="1" t="str">
        <f t="shared" si="7"/>
        <v>META PLATFORMS INC</v>
      </c>
      <c r="U189" s="32" t="str">
        <f>VLOOKUP(F189,vlookups!A:B,2,FALSE)</f>
        <v>September</v>
      </c>
      <c r="V189" s="1">
        <f t="shared" si="8"/>
        <v>78634</v>
      </c>
    </row>
    <row r="190" spans="1:22" x14ac:dyDescent="0.2">
      <c r="A190" s="3" t="s">
        <v>346</v>
      </c>
      <c r="B190" s="1" t="s">
        <v>16</v>
      </c>
      <c r="C190" s="1" t="s">
        <v>17</v>
      </c>
      <c r="D190" s="1" t="s">
        <v>18</v>
      </c>
      <c r="E190" s="1" t="s">
        <v>19</v>
      </c>
      <c r="F190" s="19">
        <v>44805</v>
      </c>
      <c r="G190" s="1" t="s">
        <v>38</v>
      </c>
      <c r="H190" s="1" t="s">
        <v>39</v>
      </c>
      <c r="I190" s="1">
        <v>78643</v>
      </c>
      <c r="J190" s="1" t="s">
        <v>58</v>
      </c>
      <c r="K190" s="1" t="s">
        <v>22</v>
      </c>
      <c r="L190" s="1" t="s">
        <v>23</v>
      </c>
      <c r="M190" s="2">
        <v>54.73</v>
      </c>
      <c r="N190" s="2">
        <v>46.52</v>
      </c>
      <c r="O190" s="2">
        <v>0</v>
      </c>
      <c r="P190" s="2">
        <v>0</v>
      </c>
      <c r="Q190" s="2">
        <v>54.73</v>
      </c>
      <c r="R190" s="2">
        <v>46.52</v>
      </c>
      <c r="S190" s="1" t="str">
        <f t="shared" si="6"/>
        <v>7864344805FACEBOOK</v>
      </c>
      <c r="T190" s="1" t="str">
        <f t="shared" si="7"/>
        <v>META PLATFORMS INC</v>
      </c>
      <c r="U190" s="32" t="str">
        <f>VLOOKUP(F190,vlookups!A:B,2,FALSE)</f>
        <v>September</v>
      </c>
      <c r="V190" s="1">
        <f t="shared" si="8"/>
        <v>78643</v>
      </c>
    </row>
    <row r="191" spans="1:22" x14ac:dyDescent="0.2">
      <c r="A191" s="3" t="s">
        <v>346</v>
      </c>
      <c r="B191" s="1" t="s">
        <v>16</v>
      </c>
      <c r="C191" s="1" t="s">
        <v>17</v>
      </c>
      <c r="D191" s="1" t="s">
        <v>18</v>
      </c>
      <c r="E191" s="1" t="s">
        <v>19</v>
      </c>
      <c r="F191" s="19">
        <v>44805</v>
      </c>
      <c r="G191" s="1" t="s">
        <v>150</v>
      </c>
      <c r="H191" s="1" t="s">
        <v>151</v>
      </c>
      <c r="I191" s="1">
        <v>78492</v>
      </c>
      <c r="J191" s="1" t="s">
        <v>61</v>
      </c>
      <c r="K191" s="1" t="s">
        <v>62</v>
      </c>
      <c r="L191" s="1" t="s">
        <v>63</v>
      </c>
      <c r="M191" s="2">
        <v>462.36</v>
      </c>
      <c r="N191" s="2">
        <v>393.01</v>
      </c>
      <c r="O191" s="2">
        <v>0</v>
      </c>
      <c r="P191" s="2">
        <v>0</v>
      </c>
      <c r="Q191" s="2">
        <v>462.36</v>
      </c>
      <c r="R191" s="2">
        <v>393.01</v>
      </c>
      <c r="S191" s="1" t="str">
        <f t="shared" si="6"/>
        <v>7849244805AMPERDGT</v>
      </c>
      <c r="T191" s="1" t="str">
        <f t="shared" si="7"/>
        <v>AMPERSAND</v>
      </c>
      <c r="U191" s="32" t="str">
        <f>VLOOKUP(F191,vlookups!A:B,2,FALSE)</f>
        <v>September</v>
      </c>
      <c r="V191" s="1">
        <f t="shared" si="8"/>
        <v>78492</v>
      </c>
    </row>
    <row r="192" spans="1:22" x14ac:dyDescent="0.2">
      <c r="A192" s="3" t="s">
        <v>346</v>
      </c>
      <c r="B192" s="1" t="s">
        <v>16</v>
      </c>
      <c r="C192" s="1" t="s">
        <v>17</v>
      </c>
      <c r="D192" s="1" t="s">
        <v>18</v>
      </c>
      <c r="E192" s="1" t="s">
        <v>19</v>
      </c>
      <c r="F192" s="19">
        <v>44805</v>
      </c>
      <c r="G192" s="1" t="s">
        <v>150</v>
      </c>
      <c r="H192" s="1" t="s">
        <v>151</v>
      </c>
      <c r="I192" s="1">
        <v>78492</v>
      </c>
      <c r="J192" s="1" t="s">
        <v>61</v>
      </c>
      <c r="K192" s="1" t="s">
        <v>64</v>
      </c>
      <c r="L192" s="1" t="s">
        <v>65</v>
      </c>
      <c r="M192" s="2">
        <v>416.85</v>
      </c>
      <c r="N192" s="2">
        <v>354.32</v>
      </c>
      <c r="O192" s="2">
        <v>0</v>
      </c>
      <c r="P192" s="2">
        <v>0</v>
      </c>
      <c r="Q192" s="2">
        <v>416.85</v>
      </c>
      <c r="R192" s="2">
        <v>354.32</v>
      </c>
      <c r="S192" s="1" t="str">
        <f t="shared" si="6"/>
        <v>7849244805GOOGLYTR</v>
      </c>
      <c r="T192" s="1" t="str">
        <f t="shared" si="7"/>
        <v>GOOGLE LLC</v>
      </c>
      <c r="U192" s="32" t="str">
        <f>VLOOKUP(F192,vlookups!A:B,2,FALSE)</f>
        <v>September</v>
      </c>
      <c r="V192" s="1">
        <f t="shared" si="8"/>
        <v>78492</v>
      </c>
    </row>
    <row r="193" spans="1:22" x14ac:dyDescent="0.2">
      <c r="A193" s="3" t="s">
        <v>346</v>
      </c>
      <c r="B193" s="1" t="s">
        <v>16</v>
      </c>
      <c r="C193" s="1" t="s">
        <v>17</v>
      </c>
      <c r="D193" s="1" t="s">
        <v>18</v>
      </c>
      <c r="E193" s="1" t="s">
        <v>19</v>
      </c>
      <c r="F193" s="19">
        <v>44805</v>
      </c>
      <c r="G193" s="1" t="s">
        <v>150</v>
      </c>
      <c r="H193" s="1" t="s">
        <v>151</v>
      </c>
      <c r="I193" s="1">
        <v>78492</v>
      </c>
      <c r="J193" s="1" t="s">
        <v>61</v>
      </c>
      <c r="K193" s="1" t="s">
        <v>66</v>
      </c>
      <c r="L193" s="1" t="s">
        <v>67</v>
      </c>
      <c r="M193" s="2">
        <v>1695.26</v>
      </c>
      <c r="N193" s="2">
        <v>1440.97</v>
      </c>
      <c r="O193" s="2">
        <v>0</v>
      </c>
      <c r="P193" s="2">
        <v>0</v>
      </c>
      <c r="Q193" s="2">
        <v>1695.26</v>
      </c>
      <c r="R193" s="2">
        <v>1440.97</v>
      </c>
      <c r="S193" s="1" t="str">
        <f t="shared" si="6"/>
        <v xml:space="preserve">7849244805HULU    </v>
      </c>
      <c r="T193" s="1" t="str">
        <f t="shared" si="7"/>
        <v>HULU LLC</v>
      </c>
      <c r="U193" s="32" t="str">
        <f>VLOOKUP(F193,vlookups!A:B,2,FALSE)</f>
        <v>September</v>
      </c>
      <c r="V193" s="1">
        <f t="shared" si="8"/>
        <v>78492</v>
      </c>
    </row>
    <row r="194" spans="1:22" x14ac:dyDescent="0.2">
      <c r="A194" s="3" t="s">
        <v>346</v>
      </c>
      <c r="B194" s="1" t="s">
        <v>16</v>
      </c>
      <c r="C194" s="1" t="s">
        <v>17</v>
      </c>
      <c r="D194" s="1" t="s">
        <v>18</v>
      </c>
      <c r="E194" s="1" t="s">
        <v>19</v>
      </c>
      <c r="F194" s="19">
        <v>44805</v>
      </c>
      <c r="G194" s="1" t="s">
        <v>150</v>
      </c>
      <c r="H194" s="1" t="s">
        <v>151</v>
      </c>
      <c r="I194" s="1">
        <v>78492</v>
      </c>
      <c r="J194" s="1" t="s">
        <v>61</v>
      </c>
      <c r="K194" s="1" t="s">
        <v>68</v>
      </c>
      <c r="L194" s="1" t="s">
        <v>69</v>
      </c>
      <c r="M194" s="2">
        <v>456.59</v>
      </c>
      <c r="N194" s="2">
        <v>388.1</v>
      </c>
      <c r="O194" s="2">
        <v>0</v>
      </c>
      <c r="P194" s="2">
        <v>0</v>
      </c>
      <c r="Q194" s="2">
        <v>456.59</v>
      </c>
      <c r="R194" s="2">
        <v>388.1</v>
      </c>
      <c r="S194" s="1" t="str">
        <f t="shared" si="6"/>
        <v>7849244805KATZDIGI</v>
      </c>
      <c r="T194" s="1" t="str">
        <f t="shared" si="7"/>
        <v>KATZ DIGITAL GROUP</v>
      </c>
      <c r="U194" s="32" t="str">
        <f>VLOOKUP(F194,vlookups!A:B,2,FALSE)</f>
        <v>September</v>
      </c>
      <c r="V194" s="1">
        <f t="shared" si="8"/>
        <v>78492</v>
      </c>
    </row>
    <row r="195" spans="1:22" x14ac:dyDescent="0.2">
      <c r="A195" s="3" t="s">
        <v>346</v>
      </c>
      <c r="B195" s="1" t="s">
        <v>16</v>
      </c>
      <c r="C195" s="1" t="s">
        <v>17</v>
      </c>
      <c r="D195" s="1" t="s">
        <v>18</v>
      </c>
      <c r="E195" s="1" t="s">
        <v>19</v>
      </c>
      <c r="F195" s="19">
        <v>44805</v>
      </c>
      <c r="G195" s="1" t="s">
        <v>150</v>
      </c>
      <c r="H195" s="1" t="s">
        <v>151</v>
      </c>
      <c r="I195" s="1">
        <v>78492</v>
      </c>
      <c r="J195" s="1" t="s">
        <v>61</v>
      </c>
      <c r="K195" s="1" t="s">
        <v>70</v>
      </c>
      <c r="L195" s="1" t="s">
        <v>71</v>
      </c>
      <c r="M195" s="2">
        <v>433.33</v>
      </c>
      <c r="N195" s="2">
        <v>368.33</v>
      </c>
      <c r="O195" s="2">
        <v>0</v>
      </c>
      <c r="P195" s="2">
        <v>0</v>
      </c>
      <c r="Q195" s="2">
        <v>433.33</v>
      </c>
      <c r="R195" s="2">
        <v>368.33</v>
      </c>
      <c r="S195" s="1" t="str">
        <f t="shared" si="6"/>
        <v>7849244805NBCUNIVE</v>
      </c>
      <c r="T195" s="1" t="str">
        <f t="shared" si="7"/>
        <v>NBC UNIVERSAL INC</v>
      </c>
      <c r="U195" s="32" t="str">
        <f>VLOOKUP(F195,vlookups!A:B,2,FALSE)</f>
        <v>September</v>
      </c>
      <c r="V195" s="1">
        <f t="shared" si="8"/>
        <v>78492</v>
      </c>
    </row>
    <row r="196" spans="1:22" x14ac:dyDescent="0.2">
      <c r="A196" s="3" t="s">
        <v>346</v>
      </c>
      <c r="B196" s="1" t="s">
        <v>16</v>
      </c>
      <c r="C196" s="1" t="s">
        <v>17</v>
      </c>
      <c r="D196" s="1" t="s">
        <v>18</v>
      </c>
      <c r="E196" s="1" t="s">
        <v>19</v>
      </c>
      <c r="F196" s="19">
        <v>44805</v>
      </c>
      <c r="G196" s="1" t="s">
        <v>150</v>
      </c>
      <c r="H196" s="1" t="s">
        <v>151</v>
      </c>
      <c r="I196" s="1">
        <v>78492</v>
      </c>
      <c r="J196" s="1" t="s">
        <v>61</v>
      </c>
      <c r="K196" s="1" t="s">
        <v>72</v>
      </c>
      <c r="L196" s="1" t="s">
        <v>73</v>
      </c>
      <c r="M196" s="2">
        <v>1671.27</v>
      </c>
      <c r="N196" s="2">
        <v>1420.58</v>
      </c>
      <c r="O196" s="2">
        <v>0</v>
      </c>
      <c r="P196" s="2">
        <v>0</v>
      </c>
      <c r="Q196" s="2">
        <v>1671.27</v>
      </c>
      <c r="R196" s="2">
        <v>1420.58</v>
      </c>
      <c r="S196" s="1" t="str">
        <f t="shared" ref="S196:S259" si="9">_xlfn.CONCAT(I196,F196,K196)</f>
        <v>7849244805SPOTXDGT</v>
      </c>
      <c r="T196" s="1" t="str">
        <f t="shared" ref="T196:T259" si="10">TRIM(L196)</f>
        <v>SPOTX</v>
      </c>
      <c r="U196" s="32" t="str">
        <f>VLOOKUP(F196,vlookups!A:B,2,FALSE)</f>
        <v>September</v>
      </c>
      <c r="V196" s="1">
        <f t="shared" ref="V196:V259" si="11">I196</f>
        <v>78492</v>
      </c>
    </row>
    <row r="197" spans="1:22" x14ac:dyDescent="0.2">
      <c r="A197" s="3" t="s">
        <v>346</v>
      </c>
      <c r="B197" s="1" t="s">
        <v>16</v>
      </c>
      <c r="C197" s="1" t="s">
        <v>17</v>
      </c>
      <c r="D197" s="1" t="s">
        <v>18</v>
      </c>
      <c r="E197" s="1" t="s">
        <v>19</v>
      </c>
      <c r="F197" s="19">
        <v>44805</v>
      </c>
      <c r="G197" s="1" t="s">
        <v>50</v>
      </c>
      <c r="H197" s="1" t="s">
        <v>51</v>
      </c>
      <c r="I197" s="1">
        <v>78650</v>
      </c>
      <c r="J197" s="1" t="s">
        <v>58</v>
      </c>
      <c r="K197" s="1" t="s">
        <v>22</v>
      </c>
      <c r="L197" s="1" t="s">
        <v>23</v>
      </c>
      <c r="M197" s="2">
        <v>1540.56</v>
      </c>
      <c r="N197" s="2">
        <v>1309.48</v>
      </c>
      <c r="O197" s="2">
        <v>0</v>
      </c>
      <c r="P197" s="2">
        <v>0</v>
      </c>
      <c r="Q197" s="2">
        <v>1540.56</v>
      </c>
      <c r="R197" s="2">
        <v>1309.48</v>
      </c>
      <c r="S197" s="1" t="str">
        <f t="shared" si="9"/>
        <v>7865044805FACEBOOK</v>
      </c>
      <c r="T197" s="1" t="str">
        <f t="shared" si="10"/>
        <v>META PLATFORMS INC</v>
      </c>
      <c r="U197" s="32" t="str">
        <f>VLOOKUP(F197,vlookups!A:B,2,FALSE)</f>
        <v>September</v>
      </c>
      <c r="V197" s="1">
        <f t="shared" si="11"/>
        <v>78650</v>
      </c>
    </row>
    <row r="198" spans="1:22" x14ac:dyDescent="0.2">
      <c r="A198" s="3" t="s">
        <v>346</v>
      </c>
      <c r="B198" s="1" t="s">
        <v>16</v>
      </c>
      <c r="C198" s="1" t="s">
        <v>17</v>
      </c>
      <c r="D198" s="1" t="s">
        <v>18</v>
      </c>
      <c r="E198" s="1" t="s">
        <v>19</v>
      </c>
      <c r="F198" s="19">
        <v>44805</v>
      </c>
      <c r="G198" s="1" t="s">
        <v>152</v>
      </c>
      <c r="H198" s="1" t="s">
        <v>153</v>
      </c>
      <c r="I198" s="1">
        <v>78491</v>
      </c>
      <c r="J198" s="1" t="s">
        <v>61</v>
      </c>
      <c r="K198" s="1" t="s">
        <v>62</v>
      </c>
      <c r="L198" s="1" t="s">
        <v>63</v>
      </c>
      <c r="M198" s="2">
        <v>844.31</v>
      </c>
      <c r="N198" s="2">
        <v>717.66</v>
      </c>
      <c r="O198" s="2">
        <v>0</v>
      </c>
      <c r="P198" s="2">
        <v>0</v>
      </c>
      <c r="Q198" s="2">
        <v>844.31</v>
      </c>
      <c r="R198" s="2">
        <v>717.66</v>
      </c>
      <c r="S198" s="1" t="str">
        <f t="shared" si="9"/>
        <v>7849144805AMPERDGT</v>
      </c>
      <c r="T198" s="1" t="str">
        <f t="shared" si="10"/>
        <v>AMPERSAND</v>
      </c>
      <c r="U198" s="32" t="str">
        <f>VLOOKUP(F198,vlookups!A:B,2,FALSE)</f>
        <v>September</v>
      </c>
      <c r="V198" s="1">
        <f t="shared" si="11"/>
        <v>78491</v>
      </c>
    </row>
    <row r="199" spans="1:22" x14ac:dyDescent="0.2">
      <c r="A199" s="3" t="s">
        <v>346</v>
      </c>
      <c r="B199" s="1" t="s">
        <v>16</v>
      </c>
      <c r="C199" s="1" t="s">
        <v>17</v>
      </c>
      <c r="D199" s="1" t="s">
        <v>18</v>
      </c>
      <c r="E199" s="1" t="s">
        <v>19</v>
      </c>
      <c r="F199" s="19">
        <v>44805</v>
      </c>
      <c r="G199" s="1" t="s">
        <v>152</v>
      </c>
      <c r="H199" s="1" t="s">
        <v>153</v>
      </c>
      <c r="I199" s="1">
        <v>78491</v>
      </c>
      <c r="J199" s="1" t="s">
        <v>61</v>
      </c>
      <c r="K199" s="1" t="s">
        <v>64</v>
      </c>
      <c r="L199" s="1" t="s">
        <v>65</v>
      </c>
      <c r="M199" s="2">
        <v>893.8</v>
      </c>
      <c r="N199" s="2">
        <v>759.73</v>
      </c>
      <c r="O199" s="2">
        <v>0</v>
      </c>
      <c r="P199" s="2">
        <v>0</v>
      </c>
      <c r="Q199" s="2">
        <v>893.8</v>
      </c>
      <c r="R199" s="2">
        <v>759.73</v>
      </c>
      <c r="S199" s="1" t="str">
        <f t="shared" si="9"/>
        <v>7849144805GOOGLYTR</v>
      </c>
      <c r="T199" s="1" t="str">
        <f t="shared" si="10"/>
        <v>GOOGLE LLC</v>
      </c>
      <c r="U199" s="32" t="str">
        <f>VLOOKUP(F199,vlookups!A:B,2,FALSE)</f>
        <v>September</v>
      </c>
      <c r="V199" s="1">
        <f t="shared" si="11"/>
        <v>78491</v>
      </c>
    </row>
    <row r="200" spans="1:22" x14ac:dyDescent="0.2">
      <c r="A200" s="3" t="s">
        <v>346</v>
      </c>
      <c r="B200" s="1" t="s">
        <v>16</v>
      </c>
      <c r="C200" s="1" t="s">
        <v>17</v>
      </c>
      <c r="D200" s="1" t="s">
        <v>18</v>
      </c>
      <c r="E200" s="1" t="s">
        <v>19</v>
      </c>
      <c r="F200" s="19">
        <v>44805</v>
      </c>
      <c r="G200" s="1" t="s">
        <v>152</v>
      </c>
      <c r="H200" s="1" t="s">
        <v>153</v>
      </c>
      <c r="I200" s="1">
        <v>78491</v>
      </c>
      <c r="J200" s="1" t="s">
        <v>61</v>
      </c>
      <c r="K200" s="1" t="s">
        <v>66</v>
      </c>
      <c r="L200" s="1" t="s">
        <v>67</v>
      </c>
      <c r="M200" s="2">
        <v>3771.87</v>
      </c>
      <c r="N200" s="2">
        <v>3206.09</v>
      </c>
      <c r="O200" s="2">
        <v>0</v>
      </c>
      <c r="P200" s="2">
        <v>0</v>
      </c>
      <c r="Q200" s="2">
        <v>3771.87</v>
      </c>
      <c r="R200" s="2">
        <v>3206.09</v>
      </c>
      <c r="S200" s="1" t="str">
        <f t="shared" si="9"/>
        <v xml:space="preserve">7849144805HULU    </v>
      </c>
      <c r="T200" s="1" t="str">
        <f t="shared" si="10"/>
        <v>HULU LLC</v>
      </c>
      <c r="U200" s="32" t="str">
        <f>VLOOKUP(F200,vlookups!A:B,2,FALSE)</f>
        <v>September</v>
      </c>
      <c r="V200" s="1">
        <f t="shared" si="11"/>
        <v>78491</v>
      </c>
    </row>
    <row r="201" spans="1:22" x14ac:dyDescent="0.2">
      <c r="A201" s="3" t="s">
        <v>346</v>
      </c>
      <c r="B201" s="1" t="s">
        <v>16</v>
      </c>
      <c r="C201" s="1" t="s">
        <v>17</v>
      </c>
      <c r="D201" s="1" t="s">
        <v>18</v>
      </c>
      <c r="E201" s="1" t="s">
        <v>19</v>
      </c>
      <c r="F201" s="19">
        <v>44805</v>
      </c>
      <c r="G201" s="1" t="s">
        <v>152</v>
      </c>
      <c r="H201" s="1" t="s">
        <v>153</v>
      </c>
      <c r="I201" s="1">
        <v>78491</v>
      </c>
      <c r="J201" s="1" t="s">
        <v>61</v>
      </c>
      <c r="K201" s="1" t="s">
        <v>68</v>
      </c>
      <c r="L201" s="1" t="s">
        <v>69</v>
      </c>
      <c r="M201" s="2">
        <v>1250.8900000000001</v>
      </c>
      <c r="N201" s="2">
        <v>1063.26</v>
      </c>
      <c r="O201" s="2">
        <v>0</v>
      </c>
      <c r="P201" s="2">
        <v>0</v>
      </c>
      <c r="Q201" s="2">
        <v>1250.8900000000001</v>
      </c>
      <c r="R201" s="2">
        <v>1063.26</v>
      </c>
      <c r="S201" s="1" t="str">
        <f t="shared" si="9"/>
        <v>7849144805KATZDIGI</v>
      </c>
      <c r="T201" s="1" t="str">
        <f t="shared" si="10"/>
        <v>KATZ DIGITAL GROUP</v>
      </c>
      <c r="U201" s="32" t="str">
        <f>VLOOKUP(F201,vlookups!A:B,2,FALSE)</f>
        <v>September</v>
      </c>
      <c r="V201" s="1">
        <f t="shared" si="11"/>
        <v>78491</v>
      </c>
    </row>
    <row r="202" spans="1:22" x14ac:dyDescent="0.2">
      <c r="A202" s="3" t="s">
        <v>346</v>
      </c>
      <c r="B202" s="1" t="s">
        <v>16</v>
      </c>
      <c r="C202" s="1" t="s">
        <v>17</v>
      </c>
      <c r="D202" s="1" t="s">
        <v>18</v>
      </c>
      <c r="E202" s="1" t="s">
        <v>19</v>
      </c>
      <c r="F202" s="19">
        <v>44805</v>
      </c>
      <c r="G202" s="1" t="s">
        <v>152</v>
      </c>
      <c r="H202" s="1" t="s">
        <v>153</v>
      </c>
      <c r="I202" s="1">
        <v>78491</v>
      </c>
      <c r="J202" s="1" t="s">
        <v>61</v>
      </c>
      <c r="K202" s="1" t="s">
        <v>70</v>
      </c>
      <c r="L202" s="1" t="s">
        <v>71</v>
      </c>
      <c r="M202" s="2">
        <v>784.49</v>
      </c>
      <c r="N202" s="2">
        <v>666.82</v>
      </c>
      <c r="O202" s="2">
        <v>0</v>
      </c>
      <c r="P202" s="2">
        <v>0</v>
      </c>
      <c r="Q202" s="2">
        <v>784.49</v>
      </c>
      <c r="R202" s="2">
        <v>666.82</v>
      </c>
      <c r="S202" s="1" t="str">
        <f t="shared" si="9"/>
        <v>7849144805NBCUNIVE</v>
      </c>
      <c r="T202" s="1" t="str">
        <f t="shared" si="10"/>
        <v>NBC UNIVERSAL INC</v>
      </c>
      <c r="U202" s="32" t="str">
        <f>VLOOKUP(F202,vlookups!A:B,2,FALSE)</f>
        <v>September</v>
      </c>
      <c r="V202" s="1">
        <f t="shared" si="11"/>
        <v>78491</v>
      </c>
    </row>
    <row r="203" spans="1:22" x14ac:dyDescent="0.2">
      <c r="A203" s="3" t="s">
        <v>346</v>
      </c>
      <c r="B203" s="1" t="s">
        <v>16</v>
      </c>
      <c r="C203" s="1" t="s">
        <v>17</v>
      </c>
      <c r="D203" s="1" t="s">
        <v>18</v>
      </c>
      <c r="E203" s="1" t="s">
        <v>19</v>
      </c>
      <c r="F203" s="19">
        <v>44805</v>
      </c>
      <c r="G203" s="1" t="s">
        <v>152</v>
      </c>
      <c r="H203" s="1" t="s">
        <v>153</v>
      </c>
      <c r="I203" s="1">
        <v>78491</v>
      </c>
      <c r="J203" s="1" t="s">
        <v>61</v>
      </c>
      <c r="K203" s="1" t="s">
        <v>72</v>
      </c>
      <c r="L203" s="1" t="s">
        <v>73</v>
      </c>
      <c r="M203" s="2">
        <v>3597.84</v>
      </c>
      <c r="N203" s="2">
        <v>3058.16</v>
      </c>
      <c r="O203" s="2">
        <v>0</v>
      </c>
      <c r="P203" s="2">
        <v>0</v>
      </c>
      <c r="Q203" s="2">
        <v>3597.84</v>
      </c>
      <c r="R203" s="2">
        <v>3058.16</v>
      </c>
      <c r="S203" s="1" t="str">
        <f t="shared" si="9"/>
        <v>7849144805SPOTXDGT</v>
      </c>
      <c r="T203" s="1" t="str">
        <f t="shared" si="10"/>
        <v>SPOTX</v>
      </c>
      <c r="U203" s="32" t="str">
        <f>VLOOKUP(F203,vlookups!A:B,2,FALSE)</f>
        <v>September</v>
      </c>
      <c r="V203" s="1">
        <f t="shared" si="11"/>
        <v>78491</v>
      </c>
    </row>
    <row r="204" spans="1:22" x14ac:dyDescent="0.2">
      <c r="A204" s="3" t="s">
        <v>346</v>
      </c>
      <c r="B204" s="1" t="s">
        <v>16</v>
      </c>
      <c r="C204" s="1" t="s">
        <v>17</v>
      </c>
      <c r="D204" s="1" t="s">
        <v>18</v>
      </c>
      <c r="E204" s="1" t="s">
        <v>19</v>
      </c>
      <c r="F204" s="19">
        <v>44805</v>
      </c>
      <c r="G204" s="1" t="s">
        <v>52</v>
      </c>
      <c r="H204" s="1" t="s">
        <v>53</v>
      </c>
      <c r="I204" s="1">
        <v>78637</v>
      </c>
      <c r="J204" s="1" t="s">
        <v>58</v>
      </c>
      <c r="K204" s="1" t="s">
        <v>22</v>
      </c>
      <c r="L204" s="1" t="s">
        <v>23</v>
      </c>
      <c r="M204" s="2">
        <v>295.68</v>
      </c>
      <c r="N204" s="2">
        <v>251.33</v>
      </c>
      <c r="O204" s="2">
        <v>0</v>
      </c>
      <c r="P204" s="2">
        <v>0</v>
      </c>
      <c r="Q204" s="2">
        <v>295.68</v>
      </c>
      <c r="R204" s="2">
        <v>251.33</v>
      </c>
      <c r="S204" s="1" t="str">
        <f t="shared" si="9"/>
        <v>7863744805FACEBOOK</v>
      </c>
      <c r="T204" s="1" t="str">
        <f t="shared" si="10"/>
        <v>META PLATFORMS INC</v>
      </c>
      <c r="U204" s="32" t="str">
        <f>VLOOKUP(F204,vlookups!A:B,2,FALSE)</f>
        <v>September</v>
      </c>
      <c r="V204" s="1">
        <f t="shared" si="11"/>
        <v>78637</v>
      </c>
    </row>
    <row r="205" spans="1:22" x14ac:dyDescent="0.2">
      <c r="A205" s="3" t="s">
        <v>346</v>
      </c>
      <c r="B205" s="1" t="s">
        <v>16</v>
      </c>
      <c r="C205" s="1" t="s">
        <v>17</v>
      </c>
      <c r="D205" s="1" t="s">
        <v>18</v>
      </c>
      <c r="E205" s="1" t="s">
        <v>19</v>
      </c>
      <c r="F205" s="19">
        <v>44805</v>
      </c>
      <c r="G205" s="1" t="s">
        <v>40</v>
      </c>
      <c r="H205" s="1" t="s">
        <v>41</v>
      </c>
      <c r="I205" s="1">
        <v>78652</v>
      </c>
      <c r="J205" s="1" t="s">
        <v>58</v>
      </c>
      <c r="K205" s="1" t="s">
        <v>22</v>
      </c>
      <c r="L205" s="1" t="s">
        <v>23</v>
      </c>
      <c r="M205" s="2">
        <v>162</v>
      </c>
      <c r="N205" s="2">
        <v>137.69999999999999</v>
      </c>
      <c r="O205" s="2">
        <v>0</v>
      </c>
      <c r="P205" s="2">
        <v>0</v>
      </c>
      <c r="Q205" s="2">
        <v>162</v>
      </c>
      <c r="R205" s="2">
        <v>137.69999999999999</v>
      </c>
      <c r="S205" s="1" t="str">
        <f t="shared" si="9"/>
        <v>7865244805FACEBOOK</v>
      </c>
      <c r="T205" s="1" t="str">
        <f t="shared" si="10"/>
        <v>META PLATFORMS INC</v>
      </c>
      <c r="U205" s="32" t="str">
        <f>VLOOKUP(F205,vlookups!A:B,2,FALSE)</f>
        <v>September</v>
      </c>
      <c r="V205" s="1">
        <f t="shared" si="11"/>
        <v>78652</v>
      </c>
    </row>
    <row r="206" spans="1:22" x14ac:dyDescent="0.2">
      <c r="A206" s="3" t="s">
        <v>346</v>
      </c>
      <c r="B206" s="1" t="s">
        <v>16</v>
      </c>
      <c r="C206" s="1" t="s">
        <v>17</v>
      </c>
      <c r="D206" s="1" t="s">
        <v>18</v>
      </c>
      <c r="E206" s="1" t="s">
        <v>19</v>
      </c>
      <c r="F206" s="19">
        <v>44805</v>
      </c>
      <c r="G206" s="1" t="s">
        <v>154</v>
      </c>
      <c r="H206" s="1" t="s">
        <v>155</v>
      </c>
      <c r="I206" s="1">
        <v>78653</v>
      </c>
      <c r="J206" s="1" t="s">
        <v>58</v>
      </c>
      <c r="K206" s="1" t="s">
        <v>22</v>
      </c>
      <c r="L206" s="1" t="s">
        <v>23</v>
      </c>
      <c r="M206" s="2">
        <v>41.65</v>
      </c>
      <c r="N206" s="2">
        <v>35.4</v>
      </c>
      <c r="O206" s="2">
        <v>0</v>
      </c>
      <c r="P206" s="2">
        <v>0</v>
      </c>
      <c r="Q206" s="2">
        <v>41.65</v>
      </c>
      <c r="R206" s="2">
        <v>35.4</v>
      </c>
      <c r="S206" s="1" t="str">
        <f t="shared" si="9"/>
        <v>7865344805FACEBOOK</v>
      </c>
      <c r="T206" s="1" t="str">
        <f t="shared" si="10"/>
        <v>META PLATFORMS INC</v>
      </c>
      <c r="U206" s="32" t="str">
        <f>VLOOKUP(F206,vlookups!A:B,2,FALSE)</f>
        <v>September</v>
      </c>
      <c r="V206" s="1">
        <f t="shared" si="11"/>
        <v>78653</v>
      </c>
    </row>
    <row r="207" spans="1:22" x14ac:dyDescent="0.2">
      <c r="A207" s="3" t="s">
        <v>346</v>
      </c>
      <c r="B207" s="1" t="s">
        <v>16</v>
      </c>
      <c r="C207" s="1" t="s">
        <v>17</v>
      </c>
      <c r="D207" s="1" t="s">
        <v>18</v>
      </c>
      <c r="E207" s="1" t="s">
        <v>19</v>
      </c>
      <c r="F207" s="19">
        <v>44805</v>
      </c>
      <c r="G207" s="1" t="s">
        <v>54</v>
      </c>
      <c r="H207" s="1" t="s">
        <v>55</v>
      </c>
      <c r="I207" s="1">
        <v>78646</v>
      </c>
      <c r="J207" s="1" t="s">
        <v>58</v>
      </c>
      <c r="K207" s="1" t="s">
        <v>22</v>
      </c>
      <c r="L207" s="1" t="s">
        <v>23</v>
      </c>
      <c r="M207" s="2">
        <v>119.48</v>
      </c>
      <c r="N207" s="2">
        <v>101.56</v>
      </c>
      <c r="O207" s="2">
        <v>0</v>
      </c>
      <c r="P207" s="2">
        <v>0</v>
      </c>
      <c r="Q207" s="2">
        <v>119.48</v>
      </c>
      <c r="R207" s="2">
        <v>101.56</v>
      </c>
      <c r="S207" s="1" t="str">
        <f t="shared" si="9"/>
        <v>7864644805FACEBOOK</v>
      </c>
      <c r="T207" s="1" t="str">
        <f t="shared" si="10"/>
        <v>META PLATFORMS INC</v>
      </c>
      <c r="U207" s="32" t="str">
        <f>VLOOKUP(F207,vlookups!A:B,2,FALSE)</f>
        <v>September</v>
      </c>
      <c r="V207" s="1">
        <f t="shared" si="11"/>
        <v>78646</v>
      </c>
    </row>
    <row r="208" spans="1:22" x14ac:dyDescent="0.2">
      <c r="A208" s="3" t="s">
        <v>346</v>
      </c>
      <c r="B208" s="1" t="s">
        <v>16</v>
      </c>
      <c r="C208" s="1" t="s">
        <v>17</v>
      </c>
      <c r="D208" s="1" t="s">
        <v>18</v>
      </c>
      <c r="E208" s="1" t="s">
        <v>19</v>
      </c>
      <c r="F208" s="19">
        <v>44805</v>
      </c>
      <c r="G208" s="1" t="s">
        <v>156</v>
      </c>
      <c r="H208" s="1" t="s">
        <v>157</v>
      </c>
      <c r="I208" s="1">
        <v>78638</v>
      </c>
      <c r="J208" s="1" t="s">
        <v>58</v>
      </c>
      <c r="K208" s="1" t="s">
        <v>22</v>
      </c>
      <c r="L208" s="1" t="s">
        <v>23</v>
      </c>
      <c r="M208" s="2">
        <v>66.72</v>
      </c>
      <c r="N208" s="2">
        <v>56.71</v>
      </c>
      <c r="O208" s="2">
        <v>0</v>
      </c>
      <c r="P208" s="2">
        <v>0</v>
      </c>
      <c r="Q208" s="2">
        <v>66.72</v>
      </c>
      <c r="R208" s="2">
        <v>56.71</v>
      </c>
      <c r="S208" s="1" t="str">
        <f t="shared" si="9"/>
        <v>7863844805FACEBOOK</v>
      </c>
      <c r="T208" s="1" t="str">
        <f t="shared" si="10"/>
        <v>META PLATFORMS INC</v>
      </c>
      <c r="U208" s="32" t="str">
        <f>VLOOKUP(F208,vlookups!A:B,2,FALSE)</f>
        <v>September</v>
      </c>
      <c r="V208" s="1">
        <f t="shared" si="11"/>
        <v>78638</v>
      </c>
    </row>
    <row r="209" spans="1:22" x14ac:dyDescent="0.2">
      <c r="A209" s="3" t="s">
        <v>346</v>
      </c>
      <c r="B209" s="1" t="s">
        <v>16</v>
      </c>
      <c r="C209" s="1" t="s">
        <v>17</v>
      </c>
      <c r="D209" s="1" t="s">
        <v>18</v>
      </c>
      <c r="E209" s="1" t="s">
        <v>19</v>
      </c>
      <c r="F209" s="19">
        <v>44805</v>
      </c>
      <c r="G209" s="1" t="s">
        <v>158</v>
      </c>
      <c r="H209" s="1" t="s">
        <v>159</v>
      </c>
      <c r="I209" s="1">
        <v>78647</v>
      </c>
      <c r="J209" s="1" t="s">
        <v>58</v>
      </c>
      <c r="K209" s="1" t="s">
        <v>22</v>
      </c>
      <c r="L209" s="1" t="s">
        <v>23</v>
      </c>
      <c r="M209" s="2">
        <v>49.85</v>
      </c>
      <c r="N209" s="2">
        <v>42.37</v>
      </c>
      <c r="O209" s="2">
        <v>0</v>
      </c>
      <c r="P209" s="2">
        <v>0</v>
      </c>
      <c r="Q209" s="2">
        <v>49.85</v>
      </c>
      <c r="R209" s="2">
        <v>42.37</v>
      </c>
      <c r="S209" s="1" t="str">
        <f t="shared" si="9"/>
        <v>7864744805FACEBOOK</v>
      </c>
      <c r="T209" s="1" t="str">
        <f t="shared" si="10"/>
        <v>META PLATFORMS INC</v>
      </c>
      <c r="U209" s="32" t="str">
        <f>VLOOKUP(F209,vlookups!A:B,2,FALSE)</f>
        <v>September</v>
      </c>
      <c r="V209" s="1">
        <f t="shared" si="11"/>
        <v>78647</v>
      </c>
    </row>
    <row r="210" spans="1:22" x14ac:dyDescent="0.2">
      <c r="A210" s="3" t="s">
        <v>346</v>
      </c>
      <c r="B210" s="1" t="s">
        <v>16</v>
      </c>
      <c r="C210" s="1" t="s">
        <v>17</v>
      </c>
      <c r="D210" s="1" t="s">
        <v>18</v>
      </c>
      <c r="E210" s="1" t="s">
        <v>19</v>
      </c>
      <c r="F210" s="19">
        <v>44805</v>
      </c>
      <c r="G210" s="1" t="s">
        <v>28</v>
      </c>
      <c r="H210" s="1" t="s">
        <v>29</v>
      </c>
      <c r="I210" s="1">
        <v>78645</v>
      </c>
      <c r="J210" s="1" t="s">
        <v>58</v>
      </c>
      <c r="K210" s="1" t="s">
        <v>22</v>
      </c>
      <c r="L210" s="1" t="s">
        <v>23</v>
      </c>
      <c r="M210" s="2">
        <v>263.52999999999997</v>
      </c>
      <c r="N210" s="2">
        <v>224</v>
      </c>
      <c r="O210" s="2">
        <v>0</v>
      </c>
      <c r="P210" s="2">
        <v>0</v>
      </c>
      <c r="Q210" s="2">
        <v>263.52999999999997</v>
      </c>
      <c r="R210" s="2">
        <v>224</v>
      </c>
      <c r="S210" s="1" t="str">
        <f t="shared" si="9"/>
        <v>7864544805FACEBOOK</v>
      </c>
      <c r="T210" s="1" t="str">
        <f t="shared" si="10"/>
        <v>META PLATFORMS INC</v>
      </c>
      <c r="U210" s="32" t="str">
        <f>VLOOKUP(F210,vlookups!A:B,2,FALSE)</f>
        <v>September</v>
      </c>
      <c r="V210" s="1">
        <f t="shared" si="11"/>
        <v>78645</v>
      </c>
    </row>
    <row r="211" spans="1:22" x14ac:dyDescent="0.2">
      <c r="A211" s="3" t="s">
        <v>346</v>
      </c>
      <c r="B211" s="1" t="s">
        <v>16</v>
      </c>
      <c r="C211" s="1" t="s">
        <v>17</v>
      </c>
      <c r="D211" s="1" t="s">
        <v>18</v>
      </c>
      <c r="E211" s="1" t="s">
        <v>19</v>
      </c>
      <c r="F211" s="19">
        <v>44805</v>
      </c>
      <c r="G211" s="1" t="s">
        <v>160</v>
      </c>
      <c r="H211" s="1" t="s">
        <v>161</v>
      </c>
      <c r="I211" s="1">
        <v>78629</v>
      </c>
      <c r="J211" s="1" t="s">
        <v>58</v>
      </c>
      <c r="K211" s="1" t="s">
        <v>22</v>
      </c>
      <c r="L211" s="1" t="s">
        <v>23</v>
      </c>
      <c r="M211" s="2">
        <v>83.99</v>
      </c>
      <c r="N211" s="2">
        <v>71.39</v>
      </c>
      <c r="O211" s="2">
        <v>0</v>
      </c>
      <c r="P211" s="2">
        <v>0</v>
      </c>
      <c r="Q211" s="2">
        <v>83.99</v>
      </c>
      <c r="R211" s="2">
        <v>71.39</v>
      </c>
      <c r="S211" s="1" t="str">
        <f t="shared" si="9"/>
        <v>7862944805FACEBOOK</v>
      </c>
      <c r="T211" s="1" t="str">
        <f t="shared" si="10"/>
        <v>META PLATFORMS INC</v>
      </c>
      <c r="U211" s="32" t="str">
        <f>VLOOKUP(F211,vlookups!A:B,2,FALSE)</f>
        <v>September</v>
      </c>
      <c r="V211" s="1">
        <f t="shared" si="11"/>
        <v>78629</v>
      </c>
    </row>
    <row r="212" spans="1:22" x14ac:dyDescent="0.2">
      <c r="A212" s="3" t="s">
        <v>346</v>
      </c>
      <c r="B212" s="1" t="s">
        <v>16</v>
      </c>
      <c r="C212" s="1" t="s">
        <v>17</v>
      </c>
      <c r="D212" s="1" t="s">
        <v>18</v>
      </c>
      <c r="E212" s="1" t="s">
        <v>19</v>
      </c>
      <c r="F212" s="19">
        <v>44805</v>
      </c>
      <c r="G212" s="1" t="s">
        <v>162</v>
      </c>
      <c r="H212" s="1" t="s">
        <v>163</v>
      </c>
      <c r="I212" s="1">
        <v>78642</v>
      </c>
      <c r="J212" s="1" t="s">
        <v>58</v>
      </c>
      <c r="K212" s="1" t="s">
        <v>22</v>
      </c>
      <c r="L212" s="1" t="s">
        <v>23</v>
      </c>
      <c r="M212" s="2">
        <v>32.950000000000003</v>
      </c>
      <c r="N212" s="2">
        <v>28.01</v>
      </c>
      <c r="O212" s="2">
        <v>0</v>
      </c>
      <c r="P212" s="2">
        <v>0</v>
      </c>
      <c r="Q212" s="2">
        <v>32.950000000000003</v>
      </c>
      <c r="R212" s="2">
        <v>28.01</v>
      </c>
      <c r="S212" s="1" t="str">
        <f t="shared" si="9"/>
        <v>7864244805FACEBOOK</v>
      </c>
      <c r="T212" s="1" t="str">
        <f t="shared" si="10"/>
        <v>META PLATFORMS INC</v>
      </c>
      <c r="U212" s="32" t="str">
        <f>VLOOKUP(F212,vlookups!A:B,2,FALSE)</f>
        <v>September</v>
      </c>
      <c r="V212" s="1">
        <f t="shared" si="11"/>
        <v>78642</v>
      </c>
    </row>
    <row r="213" spans="1:22" x14ac:dyDescent="0.2">
      <c r="A213" s="3" t="s">
        <v>346</v>
      </c>
      <c r="B213" s="1" t="s">
        <v>16</v>
      </c>
      <c r="C213" s="1" t="s">
        <v>17</v>
      </c>
      <c r="D213" s="1" t="s">
        <v>18</v>
      </c>
      <c r="E213" s="1" t="s">
        <v>19</v>
      </c>
      <c r="F213" s="19">
        <v>44805</v>
      </c>
      <c r="G213" s="1" t="s">
        <v>42</v>
      </c>
      <c r="H213" s="1" t="s">
        <v>43</v>
      </c>
      <c r="I213" s="1">
        <v>78657</v>
      </c>
      <c r="J213" s="1" t="s">
        <v>58</v>
      </c>
      <c r="K213" s="1" t="s">
        <v>22</v>
      </c>
      <c r="L213" s="1" t="s">
        <v>23</v>
      </c>
      <c r="M213" s="2">
        <v>76.86</v>
      </c>
      <c r="N213" s="2">
        <v>65.33</v>
      </c>
      <c r="O213" s="2">
        <v>0</v>
      </c>
      <c r="P213" s="2">
        <v>0</v>
      </c>
      <c r="Q213" s="2">
        <v>76.86</v>
      </c>
      <c r="R213" s="2">
        <v>65.33</v>
      </c>
      <c r="S213" s="1" t="str">
        <f t="shared" si="9"/>
        <v>7865744805FACEBOOK</v>
      </c>
      <c r="T213" s="1" t="str">
        <f t="shared" si="10"/>
        <v>META PLATFORMS INC</v>
      </c>
      <c r="U213" s="32" t="str">
        <f>VLOOKUP(F213,vlookups!A:B,2,FALSE)</f>
        <v>September</v>
      </c>
      <c r="V213" s="1">
        <f t="shared" si="11"/>
        <v>78657</v>
      </c>
    </row>
    <row r="214" spans="1:22" x14ac:dyDescent="0.2">
      <c r="A214" s="3" t="s">
        <v>346</v>
      </c>
      <c r="B214" s="1" t="s">
        <v>16</v>
      </c>
      <c r="C214" s="1" t="s">
        <v>17</v>
      </c>
      <c r="D214" s="1" t="s">
        <v>18</v>
      </c>
      <c r="E214" s="1" t="s">
        <v>19</v>
      </c>
      <c r="F214" s="19">
        <v>44805</v>
      </c>
      <c r="G214" s="1" t="s">
        <v>30</v>
      </c>
      <c r="H214" s="1" t="s">
        <v>31</v>
      </c>
      <c r="I214" s="1">
        <v>78656</v>
      </c>
      <c r="J214" s="1" t="s">
        <v>58</v>
      </c>
      <c r="K214" s="1" t="s">
        <v>22</v>
      </c>
      <c r="L214" s="1" t="s">
        <v>23</v>
      </c>
      <c r="M214" s="2">
        <v>337.68</v>
      </c>
      <c r="N214" s="2">
        <v>287.02999999999997</v>
      </c>
      <c r="O214" s="2">
        <v>0</v>
      </c>
      <c r="P214" s="2">
        <v>0</v>
      </c>
      <c r="Q214" s="2">
        <v>337.68</v>
      </c>
      <c r="R214" s="2">
        <v>287.02999999999997</v>
      </c>
      <c r="S214" s="1" t="str">
        <f t="shared" si="9"/>
        <v>7865644805FACEBOOK</v>
      </c>
      <c r="T214" s="1" t="str">
        <f t="shared" si="10"/>
        <v>META PLATFORMS INC</v>
      </c>
      <c r="U214" s="32" t="str">
        <f>VLOOKUP(F214,vlookups!A:B,2,FALSE)</f>
        <v>September</v>
      </c>
      <c r="V214" s="1">
        <f t="shared" si="11"/>
        <v>78656</v>
      </c>
    </row>
    <row r="215" spans="1:22" x14ac:dyDescent="0.2">
      <c r="A215" s="3" t="s">
        <v>346</v>
      </c>
      <c r="B215" s="1" t="s">
        <v>16</v>
      </c>
      <c r="C215" s="1" t="s">
        <v>17</v>
      </c>
      <c r="D215" s="1" t="s">
        <v>18</v>
      </c>
      <c r="E215" s="1" t="s">
        <v>19</v>
      </c>
      <c r="F215" s="19">
        <v>44805</v>
      </c>
      <c r="G215" s="1" t="s">
        <v>164</v>
      </c>
      <c r="H215" s="1" t="s">
        <v>165</v>
      </c>
      <c r="I215" s="1">
        <v>78625</v>
      </c>
      <c r="J215" s="1" t="s">
        <v>58</v>
      </c>
      <c r="K215" s="1" t="s">
        <v>22</v>
      </c>
      <c r="L215" s="1" t="s">
        <v>23</v>
      </c>
      <c r="M215" s="2">
        <v>111.21</v>
      </c>
      <c r="N215" s="2">
        <v>94.53</v>
      </c>
      <c r="O215" s="2">
        <v>0</v>
      </c>
      <c r="P215" s="2">
        <v>0</v>
      </c>
      <c r="Q215" s="2">
        <v>111.21</v>
      </c>
      <c r="R215" s="2">
        <v>94.53</v>
      </c>
      <c r="S215" s="1" t="str">
        <f t="shared" si="9"/>
        <v>7862544805FACEBOOK</v>
      </c>
      <c r="T215" s="1" t="str">
        <f t="shared" si="10"/>
        <v>META PLATFORMS INC</v>
      </c>
      <c r="U215" s="32" t="str">
        <f>VLOOKUP(F215,vlookups!A:B,2,FALSE)</f>
        <v>September</v>
      </c>
      <c r="V215" s="1">
        <f t="shared" si="11"/>
        <v>78625</v>
      </c>
    </row>
    <row r="216" spans="1:22" x14ac:dyDescent="0.2">
      <c r="A216" s="3" t="s">
        <v>346</v>
      </c>
      <c r="B216" s="1" t="s">
        <v>16</v>
      </c>
      <c r="C216" s="1" t="s">
        <v>17</v>
      </c>
      <c r="D216" s="1" t="s">
        <v>18</v>
      </c>
      <c r="E216" s="1" t="s">
        <v>19</v>
      </c>
      <c r="F216" s="19">
        <v>44805</v>
      </c>
      <c r="G216" s="1" t="s">
        <v>44</v>
      </c>
      <c r="H216" s="1" t="s">
        <v>45</v>
      </c>
      <c r="I216" s="1">
        <v>78661</v>
      </c>
      <c r="J216" s="1" t="s">
        <v>58</v>
      </c>
      <c r="K216" s="1" t="s">
        <v>22</v>
      </c>
      <c r="L216" s="1" t="s">
        <v>23</v>
      </c>
      <c r="M216" s="2">
        <v>375.31</v>
      </c>
      <c r="N216" s="2">
        <v>319.01</v>
      </c>
      <c r="O216" s="2">
        <v>0</v>
      </c>
      <c r="P216" s="2">
        <v>0</v>
      </c>
      <c r="Q216" s="2">
        <v>375.31</v>
      </c>
      <c r="R216" s="2">
        <v>319.01</v>
      </c>
      <c r="S216" s="1" t="str">
        <f t="shared" si="9"/>
        <v>7866144805FACEBOOK</v>
      </c>
      <c r="T216" s="1" t="str">
        <f t="shared" si="10"/>
        <v>META PLATFORMS INC</v>
      </c>
      <c r="U216" s="32" t="str">
        <f>VLOOKUP(F216,vlookups!A:B,2,FALSE)</f>
        <v>September</v>
      </c>
      <c r="V216" s="1">
        <f t="shared" si="11"/>
        <v>78661</v>
      </c>
    </row>
    <row r="217" spans="1:22" x14ac:dyDescent="0.2">
      <c r="A217" s="3" t="s">
        <v>346</v>
      </c>
      <c r="B217" s="1" t="s">
        <v>16</v>
      </c>
      <c r="C217" s="1" t="s">
        <v>17</v>
      </c>
      <c r="D217" s="1" t="s">
        <v>18</v>
      </c>
      <c r="E217" s="1" t="s">
        <v>19</v>
      </c>
      <c r="F217" s="19">
        <v>44805</v>
      </c>
      <c r="G217" s="1" t="s">
        <v>166</v>
      </c>
      <c r="H217" s="1" t="s">
        <v>167</v>
      </c>
      <c r="I217" s="1">
        <v>78494</v>
      </c>
      <c r="J217" s="1" t="s">
        <v>61</v>
      </c>
      <c r="K217" s="1" t="s">
        <v>72</v>
      </c>
      <c r="L217" s="1" t="s">
        <v>73</v>
      </c>
      <c r="M217" s="2">
        <v>202.06</v>
      </c>
      <c r="N217" s="2">
        <v>171.75</v>
      </c>
      <c r="O217" s="2">
        <v>0</v>
      </c>
      <c r="P217" s="2">
        <v>0</v>
      </c>
      <c r="Q217" s="2">
        <v>202.06</v>
      </c>
      <c r="R217" s="2">
        <v>171.75</v>
      </c>
      <c r="S217" s="1" t="str">
        <f t="shared" si="9"/>
        <v>7849444805SPOTXDGT</v>
      </c>
      <c r="T217" s="1" t="str">
        <f t="shared" si="10"/>
        <v>SPOTX</v>
      </c>
      <c r="U217" s="32" t="str">
        <f>VLOOKUP(F217,vlookups!A:B,2,FALSE)</f>
        <v>September</v>
      </c>
      <c r="V217" s="1">
        <f t="shared" si="11"/>
        <v>78494</v>
      </c>
    </row>
    <row r="218" spans="1:22" x14ac:dyDescent="0.2">
      <c r="A218" s="3" t="s">
        <v>346</v>
      </c>
      <c r="B218" s="1" t="s">
        <v>16</v>
      </c>
      <c r="C218" s="1" t="s">
        <v>17</v>
      </c>
      <c r="D218" s="1" t="s">
        <v>18</v>
      </c>
      <c r="E218" s="1" t="s">
        <v>19</v>
      </c>
      <c r="F218" s="19">
        <v>44805</v>
      </c>
      <c r="G218" s="1" t="s">
        <v>32</v>
      </c>
      <c r="H218" s="1" t="s">
        <v>33</v>
      </c>
      <c r="I218" s="1">
        <v>78641</v>
      </c>
      <c r="J218" s="1" t="s">
        <v>58</v>
      </c>
      <c r="K218" s="1" t="s">
        <v>22</v>
      </c>
      <c r="L218" s="1" t="s">
        <v>23</v>
      </c>
      <c r="M218" s="2">
        <v>35.76</v>
      </c>
      <c r="N218" s="2">
        <v>30.4</v>
      </c>
      <c r="O218" s="2">
        <v>0</v>
      </c>
      <c r="P218" s="2">
        <v>0</v>
      </c>
      <c r="Q218" s="2">
        <v>35.76</v>
      </c>
      <c r="R218" s="2">
        <v>30.4</v>
      </c>
      <c r="S218" s="1" t="str">
        <f t="shared" si="9"/>
        <v>7864144805FACEBOOK</v>
      </c>
      <c r="T218" s="1" t="str">
        <f t="shared" si="10"/>
        <v>META PLATFORMS INC</v>
      </c>
      <c r="U218" s="32" t="str">
        <f>VLOOKUP(F218,vlookups!A:B,2,FALSE)</f>
        <v>September</v>
      </c>
      <c r="V218" s="1">
        <f t="shared" si="11"/>
        <v>78641</v>
      </c>
    </row>
    <row r="219" spans="1:22" x14ac:dyDescent="0.2">
      <c r="A219" s="3" t="s">
        <v>346</v>
      </c>
      <c r="B219" s="1" t="s">
        <v>16</v>
      </c>
      <c r="C219" s="1" t="s">
        <v>17</v>
      </c>
      <c r="D219" s="1" t="s">
        <v>18</v>
      </c>
      <c r="E219" s="1" t="s">
        <v>19</v>
      </c>
      <c r="F219" s="19">
        <v>44805</v>
      </c>
      <c r="G219" s="1" t="s">
        <v>46</v>
      </c>
      <c r="H219" s="1" t="s">
        <v>47</v>
      </c>
      <c r="I219" s="1">
        <v>78639</v>
      </c>
      <c r="J219" s="1" t="s">
        <v>58</v>
      </c>
      <c r="K219" s="1" t="s">
        <v>22</v>
      </c>
      <c r="L219" s="1" t="s">
        <v>23</v>
      </c>
      <c r="M219" s="2">
        <v>662.01</v>
      </c>
      <c r="N219" s="2">
        <v>562.71</v>
      </c>
      <c r="O219" s="2">
        <v>0</v>
      </c>
      <c r="P219" s="2">
        <v>0</v>
      </c>
      <c r="Q219" s="2">
        <v>662.01</v>
      </c>
      <c r="R219" s="2">
        <v>562.71</v>
      </c>
      <c r="S219" s="1" t="str">
        <f t="shared" si="9"/>
        <v>7863944805FACEBOOK</v>
      </c>
      <c r="T219" s="1" t="str">
        <f t="shared" si="10"/>
        <v>META PLATFORMS INC</v>
      </c>
      <c r="U219" s="32" t="str">
        <f>VLOOKUP(F219,vlookups!A:B,2,FALSE)</f>
        <v>September</v>
      </c>
      <c r="V219" s="1">
        <f t="shared" si="11"/>
        <v>78639</v>
      </c>
    </row>
    <row r="220" spans="1:22" x14ac:dyDescent="0.2">
      <c r="A220" s="3" t="s">
        <v>346</v>
      </c>
      <c r="B220" s="1" t="s">
        <v>16</v>
      </c>
      <c r="C220" s="1" t="s">
        <v>17</v>
      </c>
      <c r="D220" s="1" t="s">
        <v>18</v>
      </c>
      <c r="E220" s="1" t="s">
        <v>19</v>
      </c>
      <c r="F220" s="19">
        <v>44805</v>
      </c>
      <c r="G220" s="1" t="s">
        <v>168</v>
      </c>
      <c r="H220" s="1" t="s">
        <v>169</v>
      </c>
      <c r="I220" s="1">
        <v>78631</v>
      </c>
      <c r="J220" s="1" t="s">
        <v>58</v>
      </c>
      <c r="K220" s="1" t="s">
        <v>22</v>
      </c>
      <c r="L220" s="1" t="s">
        <v>23</v>
      </c>
      <c r="M220" s="2">
        <v>62.99</v>
      </c>
      <c r="N220" s="2">
        <v>53.54</v>
      </c>
      <c r="O220" s="2">
        <v>0</v>
      </c>
      <c r="P220" s="2">
        <v>0</v>
      </c>
      <c r="Q220" s="2">
        <v>62.99</v>
      </c>
      <c r="R220" s="2">
        <v>53.54</v>
      </c>
      <c r="S220" s="1" t="str">
        <f t="shared" si="9"/>
        <v>7863144805FACEBOOK</v>
      </c>
      <c r="T220" s="1" t="str">
        <f t="shared" si="10"/>
        <v>META PLATFORMS INC</v>
      </c>
      <c r="U220" s="32" t="str">
        <f>VLOOKUP(F220,vlookups!A:B,2,FALSE)</f>
        <v>September</v>
      </c>
      <c r="V220" s="1">
        <f t="shared" si="11"/>
        <v>78631</v>
      </c>
    </row>
    <row r="221" spans="1:22" x14ac:dyDescent="0.2">
      <c r="A221" s="3" t="s">
        <v>346</v>
      </c>
      <c r="B221" s="1" t="s">
        <v>16</v>
      </c>
      <c r="C221" s="1" t="s">
        <v>17</v>
      </c>
      <c r="D221" s="1" t="s">
        <v>18</v>
      </c>
      <c r="E221" s="1" t="s">
        <v>19</v>
      </c>
      <c r="F221" s="19">
        <v>44805</v>
      </c>
      <c r="G221" s="1" t="s">
        <v>170</v>
      </c>
      <c r="H221" s="1" t="s">
        <v>171</v>
      </c>
      <c r="I221" s="1">
        <v>78626</v>
      </c>
      <c r="J221" s="1" t="s">
        <v>58</v>
      </c>
      <c r="K221" s="1" t="s">
        <v>22</v>
      </c>
      <c r="L221" s="1" t="s">
        <v>23</v>
      </c>
      <c r="M221" s="2">
        <v>173.39</v>
      </c>
      <c r="N221" s="2">
        <v>147.38</v>
      </c>
      <c r="O221" s="2">
        <v>0</v>
      </c>
      <c r="P221" s="2">
        <v>0</v>
      </c>
      <c r="Q221" s="2">
        <v>173.39</v>
      </c>
      <c r="R221" s="2">
        <v>147.38</v>
      </c>
      <c r="S221" s="1" t="str">
        <f t="shared" si="9"/>
        <v>7862644805FACEBOOK</v>
      </c>
      <c r="T221" s="1" t="str">
        <f t="shared" si="10"/>
        <v>META PLATFORMS INC</v>
      </c>
      <c r="U221" s="32" t="str">
        <f>VLOOKUP(F221,vlookups!A:B,2,FALSE)</f>
        <v>September</v>
      </c>
      <c r="V221" s="1">
        <f t="shared" si="11"/>
        <v>78626</v>
      </c>
    </row>
    <row r="222" spans="1:22" x14ac:dyDescent="0.2">
      <c r="A222" s="3" t="s">
        <v>346</v>
      </c>
      <c r="B222" s="1" t="s">
        <v>16</v>
      </c>
      <c r="C222" s="1" t="s">
        <v>17</v>
      </c>
      <c r="D222" s="1" t="s">
        <v>18</v>
      </c>
      <c r="E222" s="1" t="s">
        <v>19</v>
      </c>
      <c r="F222" s="19">
        <v>44805</v>
      </c>
      <c r="G222" s="1" t="s">
        <v>172</v>
      </c>
      <c r="H222" s="1" t="s">
        <v>173</v>
      </c>
      <c r="I222" s="1">
        <v>78655</v>
      </c>
      <c r="J222" s="1" t="s">
        <v>58</v>
      </c>
      <c r="K222" s="1" t="s">
        <v>22</v>
      </c>
      <c r="L222" s="1" t="s">
        <v>23</v>
      </c>
      <c r="M222" s="2">
        <v>265.32</v>
      </c>
      <c r="N222" s="2">
        <v>225.52</v>
      </c>
      <c r="O222" s="2">
        <v>0</v>
      </c>
      <c r="P222" s="2">
        <v>0</v>
      </c>
      <c r="Q222" s="2">
        <v>265.32</v>
      </c>
      <c r="R222" s="2">
        <v>225.52</v>
      </c>
      <c r="S222" s="1" t="str">
        <f t="shared" si="9"/>
        <v>7865544805FACEBOOK</v>
      </c>
      <c r="T222" s="1" t="str">
        <f t="shared" si="10"/>
        <v>META PLATFORMS INC</v>
      </c>
      <c r="U222" s="32" t="str">
        <f>VLOOKUP(F222,vlookups!A:B,2,FALSE)</f>
        <v>September</v>
      </c>
      <c r="V222" s="1">
        <f t="shared" si="11"/>
        <v>78655</v>
      </c>
    </row>
    <row r="223" spans="1:22" x14ac:dyDescent="0.2">
      <c r="A223" s="3" t="s">
        <v>346</v>
      </c>
      <c r="B223" s="1" t="s">
        <v>16</v>
      </c>
      <c r="C223" s="1" t="s">
        <v>17</v>
      </c>
      <c r="D223" s="1" t="s">
        <v>18</v>
      </c>
      <c r="E223" s="1" t="s">
        <v>19</v>
      </c>
      <c r="F223" s="19">
        <v>44805</v>
      </c>
      <c r="G223" s="1" t="s">
        <v>174</v>
      </c>
      <c r="H223" s="1" t="s">
        <v>175</v>
      </c>
      <c r="I223" s="1">
        <v>78660</v>
      </c>
      <c r="J223" s="1" t="s">
        <v>58</v>
      </c>
      <c r="K223" s="1" t="s">
        <v>22</v>
      </c>
      <c r="L223" s="1" t="s">
        <v>23</v>
      </c>
      <c r="M223" s="2">
        <v>133.31</v>
      </c>
      <c r="N223" s="2">
        <v>113.31</v>
      </c>
      <c r="O223" s="2">
        <v>0</v>
      </c>
      <c r="P223" s="2">
        <v>0</v>
      </c>
      <c r="Q223" s="2">
        <v>133.31</v>
      </c>
      <c r="R223" s="2">
        <v>113.31</v>
      </c>
      <c r="S223" s="1" t="str">
        <f t="shared" si="9"/>
        <v>7866044805FACEBOOK</v>
      </c>
      <c r="T223" s="1" t="str">
        <f t="shared" si="10"/>
        <v>META PLATFORMS INC</v>
      </c>
      <c r="U223" s="32" t="str">
        <f>VLOOKUP(F223,vlookups!A:B,2,FALSE)</f>
        <v>September</v>
      </c>
      <c r="V223" s="1">
        <f t="shared" si="11"/>
        <v>78660</v>
      </c>
    </row>
    <row r="224" spans="1:22" x14ac:dyDescent="0.2">
      <c r="A224" s="3" t="s">
        <v>346</v>
      </c>
      <c r="B224" s="1" t="s">
        <v>16</v>
      </c>
      <c r="C224" s="1" t="s">
        <v>17</v>
      </c>
      <c r="D224" s="1" t="s">
        <v>18</v>
      </c>
      <c r="E224" s="1" t="s">
        <v>19</v>
      </c>
      <c r="F224" s="19">
        <v>44805</v>
      </c>
      <c r="G224" s="1" t="s">
        <v>176</v>
      </c>
      <c r="H224" s="1" t="s">
        <v>177</v>
      </c>
      <c r="I224" s="1">
        <v>78651</v>
      </c>
      <c r="J224" s="1" t="s">
        <v>58</v>
      </c>
      <c r="K224" s="1" t="s">
        <v>22</v>
      </c>
      <c r="L224" s="1" t="s">
        <v>23</v>
      </c>
      <c r="M224" s="2">
        <v>33.76</v>
      </c>
      <c r="N224" s="2">
        <v>28.7</v>
      </c>
      <c r="O224" s="2">
        <v>0</v>
      </c>
      <c r="P224" s="2">
        <v>0</v>
      </c>
      <c r="Q224" s="2">
        <v>33.76</v>
      </c>
      <c r="R224" s="2">
        <v>28.7</v>
      </c>
      <c r="S224" s="1" t="str">
        <f t="shared" si="9"/>
        <v>7865144805FACEBOOK</v>
      </c>
      <c r="T224" s="1" t="str">
        <f t="shared" si="10"/>
        <v>META PLATFORMS INC</v>
      </c>
      <c r="U224" s="32" t="str">
        <f>VLOOKUP(F224,vlookups!A:B,2,FALSE)</f>
        <v>September</v>
      </c>
      <c r="V224" s="1">
        <f t="shared" si="11"/>
        <v>78651</v>
      </c>
    </row>
    <row r="225" spans="1:22" x14ac:dyDescent="0.2">
      <c r="A225" s="3" t="s">
        <v>346</v>
      </c>
      <c r="B225" s="1" t="s">
        <v>16</v>
      </c>
      <c r="C225" s="1" t="s">
        <v>17</v>
      </c>
      <c r="D225" s="1" t="s">
        <v>18</v>
      </c>
      <c r="E225" s="1" t="s">
        <v>19</v>
      </c>
      <c r="F225" s="19">
        <v>44805</v>
      </c>
      <c r="G225" s="1" t="s">
        <v>34</v>
      </c>
      <c r="H225" s="1" t="s">
        <v>35</v>
      </c>
      <c r="I225" s="1">
        <v>78640</v>
      </c>
      <c r="J225" s="1" t="s">
        <v>58</v>
      </c>
      <c r="K225" s="1" t="s">
        <v>22</v>
      </c>
      <c r="L225" s="1" t="s">
        <v>23</v>
      </c>
      <c r="M225" s="2">
        <v>206.78</v>
      </c>
      <c r="N225" s="2">
        <v>175.76</v>
      </c>
      <c r="O225" s="2">
        <v>0</v>
      </c>
      <c r="P225" s="2">
        <v>0</v>
      </c>
      <c r="Q225" s="2">
        <v>206.78</v>
      </c>
      <c r="R225" s="2">
        <v>175.76</v>
      </c>
      <c r="S225" s="1" t="str">
        <f t="shared" si="9"/>
        <v>7864044805FACEBOOK</v>
      </c>
      <c r="T225" s="1" t="str">
        <f t="shared" si="10"/>
        <v>META PLATFORMS INC</v>
      </c>
      <c r="U225" s="32" t="str">
        <f>VLOOKUP(F225,vlookups!A:B,2,FALSE)</f>
        <v>September</v>
      </c>
      <c r="V225" s="1">
        <f t="shared" si="11"/>
        <v>78640</v>
      </c>
    </row>
    <row r="226" spans="1:22" x14ac:dyDescent="0.2">
      <c r="A226" s="3" t="s">
        <v>346</v>
      </c>
      <c r="B226" s="1" t="s">
        <v>16</v>
      </c>
      <c r="C226" s="1" t="s">
        <v>17</v>
      </c>
      <c r="D226" s="1" t="s">
        <v>18</v>
      </c>
      <c r="E226" s="1" t="s">
        <v>19</v>
      </c>
      <c r="F226" s="19">
        <v>44805</v>
      </c>
      <c r="G226" s="1" t="s">
        <v>56</v>
      </c>
      <c r="H226" s="1" t="s">
        <v>57</v>
      </c>
      <c r="I226" s="1">
        <v>78648</v>
      </c>
      <c r="J226" s="1" t="s">
        <v>58</v>
      </c>
      <c r="K226" s="1" t="s">
        <v>22</v>
      </c>
      <c r="L226" s="1" t="s">
        <v>23</v>
      </c>
      <c r="M226" s="2">
        <v>72.44</v>
      </c>
      <c r="N226" s="2">
        <v>61.57</v>
      </c>
      <c r="O226" s="2">
        <v>0</v>
      </c>
      <c r="P226" s="2">
        <v>0</v>
      </c>
      <c r="Q226" s="2">
        <v>72.44</v>
      </c>
      <c r="R226" s="2">
        <v>61.57</v>
      </c>
      <c r="S226" s="1" t="str">
        <f t="shared" si="9"/>
        <v>7864844805FACEBOOK</v>
      </c>
      <c r="T226" s="1" t="str">
        <f t="shared" si="10"/>
        <v>META PLATFORMS INC</v>
      </c>
      <c r="U226" s="32" t="str">
        <f>VLOOKUP(F226,vlookups!A:B,2,FALSE)</f>
        <v>September</v>
      </c>
      <c r="V226" s="1">
        <f t="shared" si="11"/>
        <v>78648</v>
      </c>
    </row>
    <row r="227" spans="1:22" x14ac:dyDescent="0.2">
      <c r="A227" s="3" t="s">
        <v>346</v>
      </c>
      <c r="B227" s="1" t="s">
        <v>16</v>
      </c>
      <c r="C227" s="1" t="s">
        <v>17</v>
      </c>
      <c r="D227" s="1" t="s">
        <v>18</v>
      </c>
      <c r="E227" s="1" t="s">
        <v>19</v>
      </c>
      <c r="F227" s="19">
        <v>44805</v>
      </c>
      <c r="G227" s="1" t="s">
        <v>178</v>
      </c>
      <c r="H227" s="1" t="s">
        <v>179</v>
      </c>
      <c r="I227" s="1">
        <v>78501</v>
      </c>
      <c r="J227" s="1" t="s">
        <v>61</v>
      </c>
      <c r="K227" s="1" t="s">
        <v>62</v>
      </c>
      <c r="L227" s="1" t="s">
        <v>63</v>
      </c>
      <c r="M227" s="2">
        <v>1292.4100000000001</v>
      </c>
      <c r="N227" s="2">
        <v>1098.55</v>
      </c>
      <c r="O227" s="2">
        <v>0</v>
      </c>
      <c r="P227" s="2">
        <v>0</v>
      </c>
      <c r="Q227" s="2">
        <v>1292.4100000000001</v>
      </c>
      <c r="R227" s="2">
        <v>1098.55</v>
      </c>
      <c r="S227" s="1" t="str">
        <f t="shared" si="9"/>
        <v>7850144805AMPERDGT</v>
      </c>
      <c r="T227" s="1" t="str">
        <f t="shared" si="10"/>
        <v>AMPERSAND</v>
      </c>
      <c r="U227" s="32" t="str">
        <f>VLOOKUP(F227,vlookups!A:B,2,FALSE)</f>
        <v>September</v>
      </c>
      <c r="V227" s="1">
        <f t="shared" si="11"/>
        <v>78501</v>
      </c>
    </row>
    <row r="228" spans="1:22" x14ac:dyDescent="0.2">
      <c r="A228" s="3" t="s">
        <v>346</v>
      </c>
      <c r="B228" s="1" t="s">
        <v>16</v>
      </c>
      <c r="C228" s="1" t="s">
        <v>17</v>
      </c>
      <c r="D228" s="1" t="s">
        <v>18</v>
      </c>
      <c r="E228" s="1" t="s">
        <v>19</v>
      </c>
      <c r="F228" s="19">
        <v>44805</v>
      </c>
      <c r="G228" s="1" t="s">
        <v>178</v>
      </c>
      <c r="H228" s="1" t="s">
        <v>179</v>
      </c>
      <c r="I228" s="1">
        <v>78501</v>
      </c>
      <c r="J228" s="1" t="s">
        <v>61</v>
      </c>
      <c r="K228" s="1" t="s">
        <v>64</v>
      </c>
      <c r="L228" s="1" t="s">
        <v>65</v>
      </c>
      <c r="M228" s="2">
        <v>1156.98</v>
      </c>
      <c r="N228" s="2">
        <v>983.43</v>
      </c>
      <c r="O228" s="2">
        <v>0</v>
      </c>
      <c r="P228" s="2">
        <v>0</v>
      </c>
      <c r="Q228" s="2">
        <v>1156.98</v>
      </c>
      <c r="R228" s="2">
        <v>983.43</v>
      </c>
      <c r="S228" s="1" t="str">
        <f t="shared" si="9"/>
        <v>7850144805GOOGLYTR</v>
      </c>
      <c r="T228" s="1" t="str">
        <f t="shared" si="10"/>
        <v>GOOGLE LLC</v>
      </c>
      <c r="U228" s="32" t="str">
        <f>VLOOKUP(F228,vlookups!A:B,2,FALSE)</f>
        <v>September</v>
      </c>
      <c r="V228" s="1">
        <f t="shared" si="11"/>
        <v>78501</v>
      </c>
    </row>
    <row r="229" spans="1:22" x14ac:dyDescent="0.2">
      <c r="A229" s="3" t="s">
        <v>346</v>
      </c>
      <c r="B229" s="1" t="s">
        <v>16</v>
      </c>
      <c r="C229" s="1" t="s">
        <v>17</v>
      </c>
      <c r="D229" s="1" t="s">
        <v>18</v>
      </c>
      <c r="E229" s="1" t="s">
        <v>19</v>
      </c>
      <c r="F229" s="19">
        <v>44805</v>
      </c>
      <c r="G229" s="1" t="s">
        <v>178</v>
      </c>
      <c r="H229" s="1" t="s">
        <v>179</v>
      </c>
      <c r="I229" s="1">
        <v>78501</v>
      </c>
      <c r="J229" s="1" t="s">
        <v>61</v>
      </c>
      <c r="K229" s="1" t="s">
        <v>66</v>
      </c>
      <c r="L229" s="1" t="s">
        <v>67</v>
      </c>
      <c r="M229" s="2">
        <v>5742.26</v>
      </c>
      <c r="N229" s="2">
        <v>4880.92</v>
      </c>
      <c r="O229" s="2">
        <v>0</v>
      </c>
      <c r="P229" s="2">
        <v>0</v>
      </c>
      <c r="Q229" s="2">
        <v>5742.26</v>
      </c>
      <c r="R229" s="2">
        <v>4880.92</v>
      </c>
      <c r="S229" s="1" t="str">
        <f t="shared" si="9"/>
        <v xml:space="preserve">7850144805HULU    </v>
      </c>
      <c r="T229" s="1" t="str">
        <f t="shared" si="10"/>
        <v>HULU LLC</v>
      </c>
      <c r="U229" s="32" t="str">
        <f>VLOOKUP(F229,vlookups!A:B,2,FALSE)</f>
        <v>September</v>
      </c>
      <c r="V229" s="1">
        <f t="shared" si="11"/>
        <v>78501</v>
      </c>
    </row>
    <row r="230" spans="1:22" x14ac:dyDescent="0.2">
      <c r="A230" s="3" t="s">
        <v>346</v>
      </c>
      <c r="B230" s="1" t="s">
        <v>16</v>
      </c>
      <c r="C230" s="1" t="s">
        <v>17</v>
      </c>
      <c r="D230" s="1" t="s">
        <v>18</v>
      </c>
      <c r="E230" s="1" t="s">
        <v>19</v>
      </c>
      <c r="F230" s="19">
        <v>44805</v>
      </c>
      <c r="G230" s="1" t="s">
        <v>178</v>
      </c>
      <c r="H230" s="1" t="s">
        <v>179</v>
      </c>
      <c r="I230" s="1">
        <v>78501</v>
      </c>
      <c r="J230" s="1" t="s">
        <v>61</v>
      </c>
      <c r="K230" s="1" t="s">
        <v>68</v>
      </c>
      <c r="L230" s="1" t="s">
        <v>69</v>
      </c>
      <c r="M230" s="2">
        <v>1914.69</v>
      </c>
      <c r="N230" s="2">
        <v>1627.49</v>
      </c>
      <c r="O230" s="2">
        <v>0</v>
      </c>
      <c r="P230" s="2">
        <v>0</v>
      </c>
      <c r="Q230" s="2">
        <v>1914.69</v>
      </c>
      <c r="R230" s="2">
        <v>1627.49</v>
      </c>
      <c r="S230" s="1" t="str">
        <f t="shared" si="9"/>
        <v>7850144805KATZDIGI</v>
      </c>
      <c r="T230" s="1" t="str">
        <f t="shared" si="10"/>
        <v>KATZ DIGITAL GROUP</v>
      </c>
      <c r="U230" s="32" t="str">
        <f>VLOOKUP(F230,vlookups!A:B,2,FALSE)</f>
        <v>September</v>
      </c>
      <c r="V230" s="1">
        <f t="shared" si="11"/>
        <v>78501</v>
      </c>
    </row>
    <row r="231" spans="1:22" x14ac:dyDescent="0.2">
      <c r="A231" s="3" t="s">
        <v>346</v>
      </c>
      <c r="B231" s="1" t="s">
        <v>16</v>
      </c>
      <c r="C231" s="1" t="s">
        <v>17</v>
      </c>
      <c r="D231" s="1" t="s">
        <v>18</v>
      </c>
      <c r="E231" s="1" t="s">
        <v>19</v>
      </c>
      <c r="F231" s="19">
        <v>44805</v>
      </c>
      <c r="G231" s="1" t="s">
        <v>178</v>
      </c>
      <c r="H231" s="1" t="s">
        <v>179</v>
      </c>
      <c r="I231" s="1">
        <v>78501</v>
      </c>
      <c r="J231" s="1" t="s">
        <v>61</v>
      </c>
      <c r="K231" s="1" t="s">
        <v>70</v>
      </c>
      <c r="L231" s="1" t="s">
        <v>71</v>
      </c>
      <c r="M231" s="2">
        <v>1300.33</v>
      </c>
      <c r="N231" s="2">
        <v>1105.28</v>
      </c>
      <c r="O231" s="2">
        <v>0</v>
      </c>
      <c r="P231" s="2">
        <v>0</v>
      </c>
      <c r="Q231" s="2">
        <v>1300.33</v>
      </c>
      <c r="R231" s="2">
        <v>1105.28</v>
      </c>
      <c r="S231" s="1" t="str">
        <f t="shared" si="9"/>
        <v>7850144805NBCUNIVE</v>
      </c>
      <c r="T231" s="1" t="str">
        <f t="shared" si="10"/>
        <v>NBC UNIVERSAL INC</v>
      </c>
      <c r="U231" s="32" t="str">
        <f>VLOOKUP(F231,vlookups!A:B,2,FALSE)</f>
        <v>September</v>
      </c>
      <c r="V231" s="1">
        <f t="shared" si="11"/>
        <v>78501</v>
      </c>
    </row>
    <row r="232" spans="1:22" x14ac:dyDescent="0.2">
      <c r="A232" s="3" t="s">
        <v>346</v>
      </c>
      <c r="B232" s="1" t="s">
        <v>16</v>
      </c>
      <c r="C232" s="1" t="s">
        <v>17</v>
      </c>
      <c r="D232" s="1" t="s">
        <v>18</v>
      </c>
      <c r="E232" s="1" t="s">
        <v>19</v>
      </c>
      <c r="F232" s="19">
        <v>44805</v>
      </c>
      <c r="G232" s="1" t="s">
        <v>178</v>
      </c>
      <c r="H232" s="1" t="s">
        <v>179</v>
      </c>
      <c r="I232" s="1">
        <v>78501</v>
      </c>
      <c r="J232" s="1" t="s">
        <v>61</v>
      </c>
      <c r="K232" s="1" t="s">
        <v>72</v>
      </c>
      <c r="L232" s="1" t="s">
        <v>73</v>
      </c>
      <c r="M232" s="2">
        <v>5257.12</v>
      </c>
      <c r="N232" s="2">
        <v>4468.55</v>
      </c>
      <c r="O232" s="2">
        <v>0</v>
      </c>
      <c r="P232" s="2">
        <v>0</v>
      </c>
      <c r="Q232" s="2">
        <v>5257.12</v>
      </c>
      <c r="R232" s="2">
        <v>4468.55</v>
      </c>
      <c r="S232" s="1" t="str">
        <f t="shared" si="9"/>
        <v>7850144805SPOTXDGT</v>
      </c>
      <c r="T232" s="1" t="str">
        <f t="shared" si="10"/>
        <v>SPOTX</v>
      </c>
      <c r="U232" s="32" t="str">
        <f>VLOOKUP(F232,vlookups!A:B,2,FALSE)</f>
        <v>September</v>
      </c>
      <c r="V232" s="1">
        <f t="shared" si="11"/>
        <v>78501</v>
      </c>
    </row>
    <row r="233" spans="1:22" x14ac:dyDescent="0.2">
      <c r="A233" s="3" t="s">
        <v>346</v>
      </c>
      <c r="B233" s="1" t="s">
        <v>16</v>
      </c>
      <c r="C233" s="1" t="s">
        <v>17</v>
      </c>
      <c r="D233" s="1" t="s">
        <v>18</v>
      </c>
      <c r="E233" s="1" t="s">
        <v>19</v>
      </c>
      <c r="F233" s="19">
        <v>44805</v>
      </c>
      <c r="G233" s="1" t="s">
        <v>180</v>
      </c>
      <c r="H233" s="1" t="s">
        <v>181</v>
      </c>
      <c r="I233" s="1">
        <v>78507</v>
      </c>
      <c r="J233" s="1" t="s">
        <v>61</v>
      </c>
      <c r="K233" s="1" t="s">
        <v>62</v>
      </c>
      <c r="L233" s="1" t="s">
        <v>63</v>
      </c>
      <c r="M233" s="2">
        <v>649.53</v>
      </c>
      <c r="N233" s="2">
        <v>552.1</v>
      </c>
      <c r="O233" s="2">
        <v>0</v>
      </c>
      <c r="P233" s="2">
        <v>0</v>
      </c>
      <c r="Q233" s="2">
        <v>649.53</v>
      </c>
      <c r="R233" s="2">
        <v>552.1</v>
      </c>
      <c r="S233" s="1" t="str">
        <f t="shared" si="9"/>
        <v>7850744805AMPERDGT</v>
      </c>
      <c r="T233" s="1" t="str">
        <f t="shared" si="10"/>
        <v>AMPERSAND</v>
      </c>
      <c r="U233" s="32" t="str">
        <f>VLOOKUP(F233,vlookups!A:B,2,FALSE)</f>
        <v>September</v>
      </c>
      <c r="V233" s="1">
        <f t="shared" si="11"/>
        <v>78507</v>
      </c>
    </row>
    <row r="234" spans="1:22" x14ac:dyDescent="0.2">
      <c r="A234" s="3" t="s">
        <v>346</v>
      </c>
      <c r="B234" s="1" t="s">
        <v>16</v>
      </c>
      <c r="C234" s="1" t="s">
        <v>17</v>
      </c>
      <c r="D234" s="1" t="s">
        <v>18</v>
      </c>
      <c r="E234" s="1" t="s">
        <v>19</v>
      </c>
      <c r="F234" s="19">
        <v>44805</v>
      </c>
      <c r="G234" s="1" t="s">
        <v>180</v>
      </c>
      <c r="H234" s="1" t="s">
        <v>181</v>
      </c>
      <c r="I234" s="1">
        <v>78507</v>
      </c>
      <c r="J234" s="1" t="s">
        <v>61</v>
      </c>
      <c r="K234" s="1" t="s">
        <v>64</v>
      </c>
      <c r="L234" s="1" t="s">
        <v>65</v>
      </c>
      <c r="M234" s="2">
        <v>676.94</v>
      </c>
      <c r="N234" s="2">
        <v>575.4</v>
      </c>
      <c r="O234" s="2">
        <v>0</v>
      </c>
      <c r="P234" s="2">
        <v>0</v>
      </c>
      <c r="Q234" s="2">
        <v>676.94</v>
      </c>
      <c r="R234" s="2">
        <v>575.4</v>
      </c>
      <c r="S234" s="1" t="str">
        <f t="shared" si="9"/>
        <v>7850744805GOOGLYTR</v>
      </c>
      <c r="T234" s="1" t="str">
        <f t="shared" si="10"/>
        <v>GOOGLE LLC</v>
      </c>
      <c r="U234" s="32" t="str">
        <f>VLOOKUP(F234,vlookups!A:B,2,FALSE)</f>
        <v>September</v>
      </c>
      <c r="V234" s="1">
        <f t="shared" si="11"/>
        <v>78507</v>
      </c>
    </row>
    <row r="235" spans="1:22" x14ac:dyDescent="0.2">
      <c r="A235" s="3" t="s">
        <v>346</v>
      </c>
      <c r="B235" s="1" t="s">
        <v>16</v>
      </c>
      <c r="C235" s="1" t="s">
        <v>17</v>
      </c>
      <c r="D235" s="1" t="s">
        <v>18</v>
      </c>
      <c r="E235" s="1" t="s">
        <v>19</v>
      </c>
      <c r="F235" s="19">
        <v>44805</v>
      </c>
      <c r="G235" s="1" t="s">
        <v>180</v>
      </c>
      <c r="H235" s="1" t="s">
        <v>181</v>
      </c>
      <c r="I235" s="1">
        <v>78507</v>
      </c>
      <c r="J235" s="1" t="s">
        <v>61</v>
      </c>
      <c r="K235" s="1" t="s">
        <v>66</v>
      </c>
      <c r="L235" s="1" t="s">
        <v>67</v>
      </c>
      <c r="M235" s="2">
        <v>3007.6</v>
      </c>
      <c r="N235" s="2">
        <v>2556.46</v>
      </c>
      <c r="O235" s="2">
        <v>0</v>
      </c>
      <c r="P235" s="2">
        <v>0</v>
      </c>
      <c r="Q235" s="2">
        <v>3007.6</v>
      </c>
      <c r="R235" s="2">
        <v>2556.46</v>
      </c>
      <c r="S235" s="1" t="str">
        <f t="shared" si="9"/>
        <v xml:space="preserve">7850744805HULU    </v>
      </c>
      <c r="T235" s="1" t="str">
        <f t="shared" si="10"/>
        <v>HULU LLC</v>
      </c>
      <c r="U235" s="32" t="str">
        <f>VLOOKUP(F235,vlookups!A:B,2,FALSE)</f>
        <v>September</v>
      </c>
      <c r="V235" s="1">
        <f t="shared" si="11"/>
        <v>78507</v>
      </c>
    </row>
    <row r="236" spans="1:22" x14ac:dyDescent="0.2">
      <c r="A236" s="3" t="s">
        <v>346</v>
      </c>
      <c r="B236" s="1" t="s">
        <v>16</v>
      </c>
      <c r="C236" s="1" t="s">
        <v>17</v>
      </c>
      <c r="D236" s="1" t="s">
        <v>18</v>
      </c>
      <c r="E236" s="1" t="s">
        <v>19</v>
      </c>
      <c r="F236" s="19">
        <v>44805</v>
      </c>
      <c r="G236" s="1" t="s">
        <v>180</v>
      </c>
      <c r="H236" s="1" t="s">
        <v>181</v>
      </c>
      <c r="I236" s="1">
        <v>78507</v>
      </c>
      <c r="J236" s="1" t="s">
        <v>61</v>
      </c>
      <c r="K236" s="1" t="s">
        <v>68</v>
      </c>
      <c r="L236" s="1" t="s">
        <v>69</v>
      </c>
      <c r="M236" s="2">
        <v>962.19</v>
      </c>
      <c r="N236" s="2">
        <v>817.86</v>
      </c>
      <c r="O236" s="2">
        <v>0</v>
      </c>
      <c r="P236" s="2">
        <v>0</v>
      </c>
      <c r="Q236" s="2">
        <v>962.19</v>
      </c>
      <c r="R236" s="2">
        <v>817.86</v>
      </c>
      <c r="S236" s="1" t="str">
        <f t="shared" si="9"/>
        <v>7850744805KATZDIGI</v>
      </c>
      <c r="T236" s="1" t="str">
        <f t="shared" si="10"/>
        <v>KATZ DIGITAL GROUP</v>
      </c>
      <c r="U236" s="32" t="str">
        <f>VLOOKUP(F236,vlookups!A:B,2,FALSE)</f>
        <v>September</v>
      </c>
      <c r="V236" s="1">
        <f t="shared" si="11"/>
        <v>78507</v>
      </c>
    </row>
    <row r="237" spans="1:22" x14ac:dyDescent="0.2">
      <c r="A237" s="3" t="s">
        <v>346</v>
      </c>
      <c r="B237" s="1" t="s">
        <v>16</v>
      </c>
      <c r="C237" s="1" t="s">
        <v>17</v>
      </c>
      <c r="D237" s="1" t="s">
        <v>18</v>
      </c>
      <c r="E237" s="1" t="s">
        <v>19</v>
      </c>
      <c r="F237" s="19">
        <v>44805</v>
      </c>
      <c r="G237" s="1" t="s">
        <v>180</v>
      </c>
      <c r="H237" s="1" t="s">
        <v>181</v>
      </c>
      <c r="I237" s="1">
        <v>78507</v>
      </c>
      <c r="J237" s="1" t="s">
        <v>61</v>
      </c>
      <c r="K237" s="1" t="s">
        <v>70</v>
      </c>
      <c r="L237" s="1" t="s">
        <v>71</v>
      </c>
      <c r="M237" s="2">
        <v>575.13</v>
      </c>
      <c r="N237" s="2">
        <v>488.86</v>
      </c>
      <c r="O237" s="2">
        <v>0</v>
      </c>
      <c r="P237" s="2">
        <v>0</v>
      </c>
      <c r="Q237" s="2">
        <v>575.13</v>
      </c>
      <c r="R237" s="2">
        <v>488.86</v>
      </c>
      <c r="S237" s="1" t="str">
        <f t="shared" si="9"/>
        <v>7850744805NBCUNIVE</v>
      </c>
      <c r="T237" s="1" t="str">
        <f t="shared" si="10"/>
        <v>NBC UNIVERSAL INC</v>
      </c>
      <c r="U237" s="32" t="str">
        <f>VLOOKUP(F237,vlookups!A:B,2,FALSE)</f>
        <v>September</v>
      </c>
      <c r="V237" s="1">
        <f t="shared" si="11"/>
        <v>78507</v>
      </c>
    </row>
    <row r="238" spans="1:22" x14ac:dyDescent="0.2">
      <c r="A238" s="3" t="s">
        <v>346</v>
      </c>
      <c r="B238" s="1" t="s">
        <v>16</v>
      </c>
      <c r="C238" s="1" t="s">
        <v>17</v>
      </c>
      <c r="D238" s="1" t="s">
        <v>18</v>
      </c>
      <c r="E238" s="1" t="s">
        <v>19</v>
      </c>
      <c r="F238" s="19">
        <v>44805</v>
      </c>
      <c r="G238" s="1" t="s">
        <v>180</v>
      </c>
      <c r="H238" s="1" t="s">
        <v>181</v>
      </c>
      <c r="I238" s="1">
        <v>78507</v>
      </c>
      <c r="J238" s="1" t="s">
        <v>61</v>
      </c>
      <c r="K238" s="1" t="s">
        <v>72</v>
      </c>
      <c r="L238" s="1" t="s">
        <v>73</v>
      </c>
      <c r="M238" s="2">
        <v>2902.13</v>
      </c>
      <c r="N238" s="2">
        <v>2466.81</v>
      </c>
      <c r="O238" s="2">
        <v>0</v>
      </c>
      <c r="P238" s="2">
        <v>0</v>
      </c>
      <c r="Q238" s="2">
        <v>2902.13</v>
      </c>
      <c r="R238" s="2">
        <v>2466.81</v>
      </c>
      <c r="S238" s="1" t="str">
        <f t="shared" si="9"/>
        <v>7850744805SPOTXDGT</v>
      </c>
      <c r="T238" s="1" t="str">
        <f t="shared" si="10"/>
        <v>SPOTX</v>
      </c>
      <c r="U238" s="32" t="str">
        <f>VLOOKUP(F238,vlookups!A:B,2,FALSE)</f>
        <v>September</v>
      </c>
      <c r="V238" s="1">
        <f t="shared" si="11"/>
        <v>78507</v>
      </c>
    </row>
    <row r="239" spans="1:22" x14ac:dyDescent="0.2">
      <c r="A239" s="3" t="s">
        <v>346</v>
      </c>
      <c r="B239" s="1" t="s">
        <v>16</v>
      </c>
      <c r="C239" s="1" t="s">
        <v>17</v>
      </c>
      <c r="D239" s="1" t="s">
        <v>18</v>
      </c>
      <c r="E239" s="1" t="s">
        <v>19</v>
      </c>
      <c r="F239" s="19">
        <v>44805</v>
      </c>
      <c r="G239" s="1" t="s">
        <v>182</v>
      </c>
      <c r="H239" s="1" t="s">
        <v>183</v>
      </c>
      <c r="I239" s="1">
        <v>78496</v>
      </c>
      <c r="J239" s="1" t="s">
        <v>61</v>
      </c>
      <c r="K239" s="1" t="s">
        <v>62</v>
      </c>
      <c r="L239" s="1" t="s">
        <v>63</v>
      </c>
      <c r="M239" s="2">
        <v>90.53</v>
      </c>
      <c r="N239" s="2">
        <v>76.95</v>
      </c>
      <c r="O239" s="2">
        <v>0</v>
      </c>
      <c r="P239" s="2">
        <v>0</v>
      </c>
      <c r="Q239" s="2">
        <v>90.53</v>
      </c>
      <c r="R239" s="2">
        <v>76.95</v>
      </c>
      <c r="S239" s="1" t="str">
        <f t="shared" si="9"/>
        <v>7849644805AMPERDGT</v>
      </c>
      <c r="T239" s="1" t="str">
        <f t="shared" si="10"/>
        <v>AMPERSAND</v>
      </c>
      <c r="U239" s="32" t="str">
        <f>VLOOKUP(F239,vlookups!A:B,2,FALSE)</f>
        <v>September</v>
      </c>
      <c r="V239" s="1">
        <f t="shared" si="11"/>
        <v>78496</v>
      </c>
    </row>
    <row r="240" spans="1:22" x14ac:dyDescent="0.2">
      <c r="A240" s="3" t="s">
        <v>346</v>
      </c>
      <c r="B240" s="1" t="s">
        <v>16</v>
      </c>
      <c r="C240" s="1" t="s">
        <v>17</v>
      </c>
      <c r="D240" s="1" t="s">
        <v>18</v>
      </c>
      <c r="E240" s="1" t="s">
        <v>19</v>
      </c>
      <c r="F240" s="19">
        <v>44805</v>
      </c>
      <c r="G240" s="1" t="s">
        <v>182</v>
      </c>
      <c r="H240" s="1" t="s">
        <v>183</v>
      </c>
      <c r="I240" s="1">
        <v>78496</v>
      </c>
      <c r="J240" s="1" t="s">
        <v>61</v>
      </c>
      <c r="K240" s="1" t="s">
        <v>64</v>
      </c>
      <c r="L240" s="1" t="s">
        <v>65</v>
      </c>
      <c r="M240" s="2">
        <v>111.91</v>
      </c>
      <c r="N240" s="2">
        <v>95.12</v>
      </c>
      <c r="O240" s="2">
        <v>0</v>
      </c>
      <c r="P240" s="2">
        <v>0</v>
      </c>
      <c r="Q240" s="2">
        <v>111.91</v>
      </c>
      <c r="R240" s="2">
        <v>95.12</v>
      </c>
      <c r="S240" s="1" t="str">
        <f t="shared" si="9"/>
        <v>7849644805GOOGLYTR</v>
      </c>
      <c r="T240" s="1" t="str">
        <f t="shared" si="10"/>
        <v>GOOGLE LLC</v>
      </c>
      <c r="U240" s="32" t="str">
        <f>VLOOKUP(F240,vlookups!A:B,2,FALSE)</f>
        <v>September</v>
      </c>
      <c r="V240" s="1">
        <f t="shared" si="11"/>
        <v>78496</v>
      </c>
    </row>
    <row r="241" spans="1:22" x14ac:dyDescent="0.2">
      <c r="A241" s="3" t="s">
        <v>346</v>
      </c>
      <c r="B241" s="1" t="s">
        <v>16</v>
      </c>
      <c r="C241" s="1" t="s">
        <v>17</v>
      </c>
      <c r="D241" s="1" t="s">
        <v>18</v>
      </c>
      <c r="E241" s="1" t="s">
        <v>19</v>
      </c>
      <c r="F241" s="19">
        <v>44805</v>
      </c>
      <c r="G241" s="1" t="s">
        <v>182</v>
      </c>
      <c r="H241" s="1" t="s">
        <v>183</v>
      </c>
      <c r="I241" s="1">
        <v>78496</v>
      </c>
      <c r="J241" s="1" t="s">
        <v>61</v>
      </c>
      <c r="K241" s="1" t="s">
        <v>66</v>
      </c>
      <c r="L241" s="1" t="s">
        <v>67</v>
      </c>
      <c r="M241" s="2">
        <v>435.15</v>
      </c>
      <c r="N241" s="2">
        <v>369.88</v>
      </c>
      <c r="O241" s="2">
        <v>0</v>
      </c>
      <c r="P241" s="2">
        <v>0</v>
      </c>
      <c r="Q241" s="2">
        <v>435.15</v>
      </c>
      <c r="R241" s="2">
        <v>369.88</v>
      </c>
      <c r="S241" s="1" t="str">
        <f t="shared" si="9"/>
        <v xml:space="preserve">7849644805HULU    </v>
      </c>
      <c r="T241" s="1" t="str">
        <f t="shared" si="10"/>
        <v>HULU LLC</v>
      </c>
      <c r="U241" s="32" t="str">
        <f>VLOOKUP(F241,vlookups!A:B,2,FALSE)</f>
        <v>September</v>
      </c>
      <c r="V241" s="1">
        <f t="shared" si="11"/>
        <v>78496</v>
      </c>
    </row>
    <row r="242" spans="1:22" x14ac:dyDescent="0.2">
      <c r="A242" s="3" t="s">
        <v>346</v>
      </c>
      <c r="B242" s="1" t="s">
        <v>16</v>
      </c>
      <c r="C242" s="1" t="s">
        <v>17</v>
      </c>
      <c r="D242" s="1" t="s">
        <v>18</v>
      </c>
      <c r="E242" s="1" t="s">
        <v>19</v>
      </c>
      <c r="F242" s="19">
        <v>44805</v>
      </c>
      <c r="G242" s="1" t="s">
        <v>182</v>
      </c>
      <c r="H242" s="1" t="s">
        <v>183</v>
      </c>
      <c r="I242" s="1">
        <v>78496</v>
      </c>
      <c r="J242" s="1" t="s">
        <v>61</v>
      </c>
      <c r="K242" s="1" t="s">
        <v>68</v>
      </c>
      <c r="L242" s="1" t="s">
        <v>69</v>
      </c>
      <c r="M242" s="2">
        <v>119.31</v>
      </c>
      <c r="N242" s="2">
        <v>101.41</v>
      </c>
      <c r="O242" s="2">
        <v>0</v>
      </c>
      <c r="P242" s="2">
        <v>0</v>
      </c>
      <c r="Q242" s="2">
        <v>119.31</v>
      </c>
      <c r="R242" s="2">
        <v>101.41</v>
      </c>
      <c r="S242" s="1" t="str">
        <f t="shared" si="9"/>
        <v>7849644805KATZDIGI</v>
      </c>
      <c r="T242" s="1" t="str">
        <f t="shared" si="10"/>
        <v>KATZ DIGITAL GROUP</v>
      </c>
      <c r="U242" s="32" t="str">
        <f>VLOOKUP(F242,vlookups!A:B,2,FALSE)</f>
        <v>September</v>
      </c>
      <c r="V242" s="1">
        <f t="shared" si="11"/>
        <v>78496</v>
      </c>
    </row>
    <row r="243" spans="1:22" x14ac:dyDescent="0.2">
      <c r="A243" s="3" t="s">
        <v>346</v>
      </c>
      <c r="B243" s="1" t="s">
        <v>16</v>
      </c>
      <c r="C243" s="1" t="s">
        <v>17</v>
      </c>
      <c r="D243" s="1" t="s">
        <v>18</v>
      </c>
      <c r="E243" s="1" t="s">
        <v>19</v>
      </c>
      <c r="F243" s="19">
        <v>44805</v>
      </c>
      <c r="G243" s="1" t="s">
        <v>182</v>
      </c>
      <c r="H243" s="1" t="s">
        <v>183</v>
      </c>
      <c r="I243" s="1">
        <v>78496</v>
      </c>
      <c r="J243" s="1" t="s">
        <v>61</v>
      </c>
      <c r="K243" s="1" t="s">
        <v>70</v>
      </c>
      <c r="L243" s="1" t="s">
        <v>71</v>
      </c>
      <c r="M243" s="2">
        <v>89.92</v>
      </c>
      <c r="N243" s="2">
        <v>76.430000000000007</v>
      </c>
      <c r="O243" s="2">
        <v>0</v>
      </c>
      <c r="P243" s="2">
        <v>0</v>
      </c>
      <c r="Q243" s="2">
        <v>89.92</v>
      </c>
      <c r="R243" s="2">
        <v>76.430000000000007</v>
      </c>
      <c r="S243" s="1" t="str">
        <f t="shared" si="9"/>
        <v>7849644805NBCUNIVE</v>
      </c>
      <c r="T243" s="1" t="str">
        <f t="shared" si="10"/>
        <v>NBC UNIVERSAL INC</v>
      </c>
      <c r="U243" s="32" t="str">
        <f>VLOOKUP(F243,vlookups!A:B,2,FALSE)</f>
        <v>September</v>
      </c>
      <c r="V243" s="1">
        <f t="shared" si="11"/>
        <v>78496</v>
      </c>
    </row>
    <row r="244" spans="1:22" x14ac:dyDescent="0.2">
      <c r="A244" s="3" t="s">
        <v>346</v>
      </c>
      <c r="B244" s="1" t="s">
        <v>16</v>
      </c>
      <c r="C244" s="1" t="s">
        <v>17</v>
      </c>
      <c r="D244" s="1" t="s">
        <v>18</v>
      </c>
      <c r="E244" s="1" t="s">
        <v>19</v>
      </c>
      <c r="F244" s="19">
        <v>44805</v>
      </c>
      <c r="G244" s="1" t="s">
        <v>182</v>
      </c>
      <c r="H244" s="1" t="s">
        <v>183</v>
      </c>
      <c r="I244" s="1">
        <v>78496</v>
      </c>
      <c r="J244" s="1" t="s">
        <v>61</v>
      </c>
      <c r="K244" s="1" t="s">
        <v>72</v>
      </c>
      <c r="L244" s="1" t="s">
        <v>73</v>
      </c>
      <c r="M244" s="2">
        <v>449.68</v>
      </c>
      <c r="N244" s="2">
        <v>382.23</v>
      </c>
      <c r="O244" s="2">
        <v>0</v>
      </c>
      <c r="P244" s="2">
        <v>0</v>
      </c>
      <c r="Q244" s="2">
        <v>449.68</v>
      </c>
      <c r="R244" s="2">
        <v>382.23</v>
      </c>
      <c r="S244" s="1" t="str">
        <f t="shared" si="9"/>
        <v>7849644805SPOTXDGT</v>
      </c>
      <c r="T244" s="1" t="str">
        <f t="shared" si="10"/>
        <v>SPOTX</v>
      </c>
      <c r="U244" s="32" t="str">
        <f>VLOOKUP(F244,vlookups!A:B,2,FALSE)</f>
        <v>September</v>
      </c>
      <c r="V244" s="1">
        <f t="shared" si="11"/>
        <v>78496</v>
      </c>
    </row>
    <row r="245" spans="1:22" x14ac:dyDescent="0.2">
      <c r="A245" s="3" t="s">
        <v>346</v>
      </c>
      <c r="B245" s="1" t="s">
        <v>16</v>
      </c>
      <c r="C245" s="1" t="s">
        <v>17</v>
      </c>
      <c r="D245" s="1" t="s">
        <v>18</v>
      </c>
      <c r="E245" s="1" t="s">
        <v>19</v>
      </c>
      <c r="F245" s="19">
        <v>44805</v>
      </c>
      <c r="G245" s="1" t="s">
        <v>184</v>
      </c>
      <c r="H245" s="1" t="s">
        <v>185</v>
      </c>
      <c r="I245" s="1">
        <v>78514</v>
      </c>
      <c r="J245" s="1" t="s">
        <v>61</v>
      </c>
      <c r="K245" s="1" t="s">
        <v>62</v>
      </c>
      <c r="L245" s="1" t="s">
        <v>63</v>
      </c>
      <c r="M245" s="2">
        <v>1009.84</v>
      </c>
      <c r="N245" s="2">
        <v>858.36</v>
      </c>
      <c r="O245" s="2">
        <v>0</v>
      </c>
      <c r="P245" s="2">
        <v>0</v>
      </c>
      <c r="Q245" s="2">
        <v>1009.84</v>
      </c>
      <c r="R245" s="2">
        <v>858.36</v>
      </c>
      <c r="S245" s="1" t="str">
        <f t="shared" si="9"/>
        <v>7851444805AMPERDGT</v>
      </c>
      <c r="T245" s="1" t="str">
        <f t="shared" si="10"/>
        <v>AMPERSAND</v>
      </c>
      <c r="U245" s="32" t="str">
        <f>VLOOKUP(F245,vlookups!A:B,2,FALSE)</f>
        <v>September</v>
      </c>
      <c r="V245" s="1">
        <f t="shared" si="11"/>
        <v>78514</v>
      </c>
    </row>
    <row r="246" spans="1:22" x14ac:dyDescent="0.2">
      <c r="A246" s="3" t="s">
        <v>346</v>
      </c>
      <c r="B246" s="1" t="s">
        <v>16</v>
      </c>
      <c r="C246" s="1" t="s">
        <v>17</v>
      </c>
      <c r="D246" s="1" t="s">
        <v>18</v>
      </c>
      <c r="E246" s="1" t="s">
        <v>19</v>
      </c>
      <c r="F246" s="19">
        <v>44805</v>
      </c>
      <c r="G246" s="1" t="s">
        <v>184</v>
      </c>
      <c r="H246" s="1" t="s">
        <v>185</v>
      </c>
      <c r="I246" s="1">
        <v>78514</v>
      </c>
      <c r="J246" s="1" t="s">
        <v>61</v>
      </c>
      <c r="K246" s="1" t="s">
        <v>64</v>
      </c>
      <c r="L246" s="1" t="s">
        <v>65</v>
      </c>
      <c r="M246" s="2">
        <v>1017.89</v>
      </c>
      <c r="N246" s="2">
        <v>865.21</v>
      </c>
      <c r="O246" s="2">
        <v>0</v>
      </c>
      <c r="P246" s="2">
        <v>0</v>
      </c>
      <c r="Q246" s="2">
        <v>1017.89</v>
      </c>
      <c r="R246" s="2">
        <v>865.21</v>
      </c>
      <c r="S246" s="1" t="str">
        <f t="shared" si="9"/>
        <v>7851444805GOOGLYTR</v>
      </c>
      <c r="T246" s="1" t="str">
        <f t="shared" si="10"/>
        <v>GOOGLE LLC</v>
      </c>
      <c r="U246" s="32" t="str">
        <f>VLOOKUP(F246,vlookups!A:B,2,FALSE)</f>
        <v>September</v>
      </c>
      <c r="V246" s="1">
        <f t="shared" si="11"/>
        <v>78514</v>
      </c>
    </row>
    <row r="247" spans="1:22" x14ac:dyDescent="0.2">
      <c r="A247" s="3" t="s">
        <v>346</v>
      </c>
      <c r="B247" s="1" t="s">
        <v>16</v>
      </c>
      <c r="C247" s="1" t="s">
        <v>17</v>
      </c>
      <c r="D247" s="1" t="s">
        <v>18</v>
      </c>
      <c r="E247" s="1" t="s">
        <v>19</v>
      </c>
      <c r="F247" s="19">
        <v>44805</v>
      </c>
      <c r="G247" s="1" t="s">
        <v>184</v>
      </c>
      <c r="H247" s="1" t="s">
        <v>185</v>
      </c>
      <c r="I247" s="1">
        <v>78514</v>
      </c>
      <c r="J247" s="1" t="s">
        <v>61</v>
      </c>
      <c r="K247" s="1" t="s">
        <v>66</v>
      </c>
      <c r="L247" s="1" t="s">
        <v>67</v>
      </c>
      <c r="M247" s="2">
        <v>4503.8</v>
      </c>
      <c r="N247" s="2">
        <v>3828.23</v>
      </c>
      <c r="O247" s="2">
        <v>0</v>
      </c>
      <c r="P247" s="2">
        <v>0</v>
      </c>
      <c r="Q247" s="2">
        <v>4503.8</v>
      </c>
      <c r="R247" s="2">
        <v>3828.23</v>
      </c>
      <c r="S247" s="1" t="str">
        <f t="shared" si="9"/>
        <v xml:space="preserve">7851444805HULU    </v>
      </c>
      <c r="T247" s="1" t="str">
        <f t="shared" si="10"/>
        <v>HULU LLC</v>
      </c>
      <c r="U247" s="32" t="str">
        <f>VLOOKUP(F247,vlookups!A:B,2,FALSE)</f>
        <v>September</v>
      </c>
      <c r="V247" s="1">
        <f t="shared" si="11"/>
        <v>78514</v>
      </c>
    </row>
    <row r="248" spans="1:22" x14ac:dyDescent="0.2">
      <c r="A248" s="3" t="s">
        <v>346</v>
      </c>
      <c r="B248" s="1" t="s">
        <v>16</v>
      </c>
      <c r="C248" s="1" t="s">
        <v>17</v>
      </c>
      <c r="D248" s="1" t="s">
        <v>18</v>
      </c>
      <c r="E248" s="1" t="s">
        <v>19</v>
      </c>
      <c r="F248" s="19">
        <v>44805</v>
      </c>
      <c r="G248" s="1" t="s">
        <v>184</v>
      </c>
      <c r="H248" s="1" t="s">
        <v>185</v>
      </c>
      <c r="I248" s="1">
        <v>78514</v>
      </c>
      <c r="J248" s="1" t="s">
        <v>61</v>
      </c>
      <c r="K248" s="1" t="s">
        <v>68</v>
      </c>
      <c r="L248" s="1" t="s">
        <v>69</v>
      </c>
      <c r="M248" s="2">
        <v>1496.02</v>
      </c>
      <c r="N248" s="2">
        <v>1271.6199999999999</v>
      </c>
      <c r="O248" s="2">
        <v>0</v>
      </c>
      <c r="P248" s="2">
        <v>0</v>
      </c>
      <c r="Q248" s="2">
        <v>1496.02</v>
      </c>
      <c r="R248" s="2">
        <v>1271.6199999999999</v>
      </c>
      <c r="S248" s="1" t="str">
        <f t="shared" si="9"/>
        <v>7851444805KATZDIGI</v>
      </c>
      <c r="T248" s="1" t="str">
        <f t="shared" si="10"/>
        <v>KATZ DIGITAL GROUP</v>
      </c>
      <c r="U248" s="32" t="str">
        <f>VLOOKUP(F248,vlookups!A:B,2,FALSE)</f>
        <v>September</v>
      </c>
      <c r="V248" s="1">
        <f t="shared" si="11"/>
        <v>78514</v>
      </c>
    </row>
    <row r="249" spans="1:22" x14ac:dyDescent="0.2">
      <c r="A249" s="3" t="s">
        <v>346</v>
      </c>
      <c r="B249" s="1" t="s">
        <v>16</v>
      </c>
      <c r="C249" s="1" t="s">
        <v>17</v>
      </c>
      <c r="D249" s="1" t="s">
        <v>18</v>
      </c>
      <c r="E249" s="1" t="s">
        <v>19</v>
      </c>
      <c r="F249" s="19">
        <v>44805</v>
      </c>
      <c r="G249" s="1" t="s">
        <v>184</v>
      </c>
      <c r="H249" s="1" t="s">
        <v>185</v>
      </c>
      <c r="I249" s="1">
        <v>78514</v>
      </c>
      <c r="J249" s="1" t="s">
        <v>61</v>
      </c>
      <c r="K249" s="1" t="s">
        <v>70</v>
      </c>
      <c r="L249" s="1" t="s">
        <v>71</v>
      </c>
      <c r="M249" s="2">
        <v>850.65</v>
      </c>
      <c r="N249" s="2">
        <v>723.05</v>
      </c>
      <c r="O249" s="2">
        <v>0</v>
      </c>
      <c r="P249" s="2">
        <v>0</v>
      </c>
      <c r="Q249" s="2">
        <v>850.65</v>
      </c>
      <c r="R249" s="2">
        <v>723.05</v>
      </c>
      <c r="S249" s="1" t="str">
        <f t="shared" si="9"/>
        <v>7851444805NBCUNIVE</v>
      </c>
      <c r="T249" s="1" t="str">
        <f t="shared" si="10"/>
        <v>NBC UNIVERSAL INC</v>
      </c>
      <c r="U249" s="32" t="str">
        <f>VLOOKUP(F249,vlookups!A:B,2,FALSE)</f>
        <v>September</v>
      </c>
      <c r="V249" s="1">
        <f t="shared" si="11"/>
        <v>78514</v>
      </c>
    </row>
    <row r="250" spans="1:22" x14ac:dyDescent="0.2">
      <c r="A250" s="3" t="s">
        <v>346</v>
      </c>
      <c r="B250" s="1" t="s">
        <v>16</v>
      </c>
      <c r="C250" s="1" t="s">
        <v>17</v>
      </c>
      <c r="D250" s="1" t="s">
        <v>18</v>
      </c>
      <c r="E250" s="1" t="s">
        <v>19</v>
      </c>
      <c r="F250" s="19">
        <v>44805</v>
      </c>
      <c r="G250" s="1" t="s">
        <v>184</v>
      </c>
      <c r="H250" s="1" t="s">
        <v>185</v>
      </c>
      <c r="I250" s="1">
        <v>78514</v>
      </c>
      <c r="J250" s="1" t="s">
        <v>61</v>
      </c>
      <c r="K250" s="1" t="s">
        <v>72</v>
      </c>
      <c r="L250" s="1" t="s">
        <v>73</v>
      </c>
      <c r="M250" s="2">
        <v>4561.24</v>
      </c>
      <c r="N250" s="2">
        <v>3877.05</v>
      </c>
      <c r="O250" s="2">
        <v>0</v>
      </c>
      <c r="P250" s="2">
        <v>0</v>
      </c>
      <c r="Q250" s="2">
        <v>4561.24</v>
      </c>
      <c r="R250" s="2">
        <v>3877.05</v>
      </c>
      <c r="S250" s="1" t="str">
        <f t="shared" si="9"/>
        <v>7851444805SPOTXDGT</v>
      </c>
      <c r="T250" s="1" t="str">
        <f t="shared" si="10"/>
        <v>SPOTX</v>
      </c>
      <c r="U250" s="32" t="str">
        <f>VLOOKUP(F250,vlookups!A:B,2,FALSE)</f>
        <v>September</v>
      </c>
      <c r="V250" s="1">
        <f t="shared" si="11"/>
        <v>78514</v>
      </c>
    </row>
    <row r="251" spans="1:22" x14ac:dyDescent="0.2">
      <c r="A251" s="3" t="s">
        <v>346</v>
      </c>
      <c r="B251" s="1" t="s">
        <v>16</v>
      </c>
      <c r="C251" s="1" t="s">
        <v>17</v>
      </c>
      <c r="D251" s="1" t="s">
        <v>18</v>
      </c>
      <c r="E251" s="1" t="s">
        <v>19</v>
      </c>
      <c r="F251" s="19">
        <v>44805</v>
      </c>
      <c r="G251" s="1" t="s">
        <v>186</v>
      </c>
      <c r="H251" s="1" t="s">
        <v>187</v>
      </c>
      <c r="I251" s="1">
        <v>78517</v>
      </c>
      <c r="J251" s="1" t="s">
        <v>61</v>
      </c>
      <c r="K251" s="1" t="s">
        <v>62</v>
      </c>
      <c r="L251" s="1" t="s">
        <v>63</v>
      </c>
      <c r="M251" s="2">
        <v>352.96</v>
      </c>
      <c r="N251" s="2">
        <v>300.02</v>
      </c>
      <c r="O251" s="2">
        <v>0</v>
      </c>
      <c r="P251" s="2">
        <v>0</v>
      </c>
      <c r="Q251" s="2">
        <v>352.96</v>
      </c>
      <c r="R251" s="2">
        <v>300.02</v>
      </c>
      <c r="S251" s="1" t="str">
        <f t="shared" si="9"/>
        <v>7851744805AMPERDGT</v>
      </c>
      <c r="T251" s="1" t="str">
        <f t="shared" si="10"/>
        <v>AMPERSAND</v>
      </c>
      <c r="U251" s="32" t="str">
        <f>VLOOKUP(F251,vlookups!A:B,2,FALSE)</f>
        <v>September</v>
      </c>
      <c r="V251" s="1">
        <f t="shared" si="11"/>
        <v>78517</v>
      </c>
    </row>
    <row r="252" spans="1:22" x14ac:dyDescent="0.2">
      <c r="A252" s="3" t="s">
        <v>346</v>
      </c>
      <c r="B252" s="1" t="s">
        <v>16</v>
      </c>
      <c r="C252" s="1" t="s">
        <v>17</v>
      </c>
      <c r="D252" s="1" t="s">
        <v>18</v>
      </c>
      <c r="E252" s="1" t="s">
        <v>19</v>
      </c>
      <c r="F252" s="19">
        <v>44805</v>
      </c>
      <c r="G252" s="1" t="s">
        <v>186</v>
      </c>
      <c r="H252" s="1" t="s">
        <v>187</v>
      </c>
      <c r="I252" s="1">
        <v>78517</v>
      </c>
      <c r="J252" s="1" t="s">
        <v>61</v>
      </c>
      <c r="K252" s="1" t="s">
        <v>64</v>
      </c>
      <c r="L252" s="1" t="s">
        <v>65</v>
      </c>
      <c r="M252" s="2">
        <v>368.85</v>
      </c>
      <c r="N252" s="2">
        <v>313.52</v>
      </c>
      <c r="O252" s="2">
        <v>0</v>
      </c>
      <c r="P252" s="2">
        <v>0</v>
      </c>
      <c r="Q252" s="2">
        <v>368.85</v>
      </c>
      <c r="R252" s="2">
        <v>313.52</v>
      </c>
      <c r="S252" s="1" t="str">
        <f t="shared" si="9"/>
        <v>7851744805GOOGLYTR</v>
      </c>
      <c r="T252" s="1" t="str">
        <f t="shared" si="10"/>
        <v>GOOGLE LLC</v>
      </c>
      <c r="U252" s="32" t="str">
        <f>VLOOKUP(F252,vlookups!A:B,2,FALSE)</f>
        <v>September</v>
      </c>
      <c r="V252" s="1">
        <f t="shared" si="11"/>
        <v>78517</v>
      </c>
    </row>
    <row r="253" spans="1:22" x14ac:dyDescent="0.2">
      <c r="A253" s="3" t="s">
        <v>346</v>
      </c>
      <c r="B253" s="1" t="s">
        <v>16</v>
      </c>
      <c r="C253" s="1" t="s">
        <v>17</v>
      </c>
      <c r="D253" s="1" t="s">
        <v>18</v>
      </c>
      <c r="E253" s="1" t="s">
        <v>19</v>
      </c>
      <c r="F253" s="19">
        <v>44805</v>
      </c>
      <c r="G253" s="1" t="s">
        <v>186</v>
      </c>
      <c r="H253" s="1" t="s">
        <v>187</v>
      </c>
      <c r="I253" s="1">
        <v>78517</v>
      </c>
      <c r="J253" s="1" t="s">
        <v>61</v>
      </c>
      <c r="K253" s="1" t="s">
        <v>66</v>
      </c>
      <c r="L253" s="1" t="s">
        <v>67</v>
      </c>
      <c r="M253" s="2">
        <v>1584</v>
      </c>
      <c r="N253" s="2">
        <v>1346.4</v>
      </c>
      <c r="O253" s="2">
        <v>0</v>
      </c>
      <c r="P253" s="2">
        <v>0</v>
      </c>
      <c r="Q253" s="2">
        <v>1584</v>
      </c>
      <c r="R253" s="2">
        <v>1346.4</v>
      </c>
      <c r="S253" s="1" t="str">
        <f t="shared" si="9"/>
        <v xml:space="preserve">7851744805HULU    </v>
      </c>
      <c r="T253" s="1" t="str">
        <f t="shared" si="10"/>
        <v>HULU LLC</v>
      </c>
      <c r="U253" s="32" t="str">
        <f>VLOOKUP(F253,vlookups!A:B,2,FALSE)</f>
        <v>September</v>
      </c>
      <c r="V253" s="1">
        <f t="shared" si="11"/>
        <v>78517</v>
      </c>
    </row>
    <row r="254" spans="1:22" x14ac:dyDescent="0.2">
      <c r="A254" s="3" t="s">
        <v>346</v>
      </c>
      <c r="B254" s="1" t="s">
        <v>16</v>
      </c>
      <c r="C254" s="1" t="s">
        <v>17</v>
      </c>
      <c r="D254" s="1" t="s">
        <v>18</v>
      </c>
      <c r="E254" s="1" t="s">
        <v>19</v>
      </c>
      <c r="F254" s="19">
        <v>44805</v>
      </c>
      <c r="G254" s="1" t="s">
        <v>186</v>
      </c>
      <c r="H254" s="1" t="s">
        <v>187</v>
      </c>
      <c r="I254" s="1">
        <v>78517</v>
      </c>
      <c r="J254" s="1" t="s">
        <v>61</v>
      </c>
      <c r="K254" s="1" t="s">
        <v>68</v>
      </c>
      <c r="L254" s="1" t="s">
        <v>69</v>
      </c>
      <c r="M254" s="2">
        <v>522.91999999999996</v>
      </c>
      <c r="N254" s="2">
        <v>444.48</v>
      </c>
      <c r="O254" s="2">
        <v>0</v>
      </c>
      <c r="P254" s="2">
        <v>0</v>
      </c>
      <c r="Q254" s="2">
        <v>522.91999999999996</v>
      </c>
      <c r="R254" s="2">
        <v>444.48</v>
      </c>
      <c r="S254" s="1" t="str">
        <f t="shared" si="9"/>
        <v>7851744805KATZDIGI</v>
      </c>
      <c r="T254" s="1" t="str">
        <f t="shared" si="10"/>
        <v>KATZ DIGITAL GROUP</v>
      </c>
      <c r="U254" s="32" t="str">
        <f>VLOOKUP(F254,vlookups!A:B,2,FALSE)</f>
        <v>September</v>
      </c>
      <c r="V254" s="1">
        <f t="shared" si="11"/>
        <v>78517</v>
      </c>
    </row>
    <row r="255" spans="1:22" x14ac:dyDescent="0.2">
      <c r="A255" s="3" t="s">
        <v>346</v>
      </c>
      <c r="B255" s="1" t="s">
        <v>16</v>
      </c>
      <c r="C255" s="1" t="s">
        <v>17</v>
      </c>
      <c r="D255" s="1" t="s">
        <v>18</v>
      </c>
      <c r="E255" s="1" t="s">
        <v>19</v>
      </c>
      <c r="F255" s="19">
        <v>44805</v>
      </c>
      <c r="G255" s="1" t="s">
        <v>186</v>
      </c>
      <c r="H255" s="1" t="s">
        <v>187</v>
      </c>
      <c r="I255" s="1">
        <v>78517</v>
      </c>
      <c r="J255" s="1" t="s">
        <v>61</v>
      </c>
      <c r="K255" s="1" t="s">
        <v>70</v>
      </c>
      <c r="L255" s="1" t="s">
        <v>71</v>
      </c>
      <c r="M255" s="2">
        <v>341.36</v>
      </c>
      <c r="N255" s="2">
        <v>290.16000000000003</v>
      </c>
      <c r="O255" s="2">
        <v>0</v>
      </c>
      <c r="P255" s="2">
        <v>0</v>
      </c>
      <c r="Q255" s="2">
        <v>341.36</v>
      </c>
      <c r="R255" s="2">
        <v>290.16000000000003</v>
      </c>
      <c r="S255" s="1" t="str">
        <f t="shared" si="9"/>
        <v>7851744805NBCUNIVE</v>
      </c>
      <c r="T255" s="1" t="str">
        <f t="shared" si="10"/>
        <v>NBC UNIVERSAL INC</v>
      </c>
      <c r="U255" s="32" t="str">
        <f>VLOOKUP(F255,vlookups!A:B,2,FALSE)</f>
        <v>September</v>
      </c>
      <c r="V255" s="1">
        <f t="shared" si="11"/>
        <v>78517</v>
      </c>
    </row>
    <row r="256" spans="1:22" x14ac:dyDescent="0.2">
      <c r="A256" s="3" t="s">
        <v>346</v>
      </c>
      <c r="B256" s="1" t="s">
        <v>16</v>
      </c>
      <c r="C256" s="1" t="s">
        <v>17</v>
      </c>
      <c r="D256" s="1" t="s">
        <v>18</v>
      </c>
      <c r="E256" s="1" t="s">
        <v>19</v>
      </c>
      <c r="F256" s="19">
        <v>44805</v>
      </c>
      <c r="G256" s="1" t="s">
        <v>186</v>
      </c>
      <c r="H256" s="1" t="s">
        <v>187</v>
      </c>
      <c r="I256" s="1">
        <v>78517</v>
      </c>
      <c r="J256" s="1" t="s">
        <v>61</v>
      </c>
      <c r="K256" s="1" t="s">
        <v>72</v>
      </c>
      <c r="L256" s="1" t="s">
        <v>73</v>
      </c>
      <c r="M256" s="2">
        <v>1663.47</v>
      </c>
      <c r="N256" s="2">
        <v>1413.95</v>
      </c>
      <c r="O256" s="2">
        <v>0</v>
      </c>
      <c r="P256" s="2">
        <v>0</v>
      </c>
      <c r="Q256" s="2">
        <v>1663.47</v>
      </c>
      <c r="R256" s="2">
        <v>1413.95</v>
      </c>
      <c r="S256" s="1" t="str">
        <f t="shared" si="9"/>
        <v>7851744805SPOTXDGT</v>
      </c>
      <c r="T256" s="1" t="str">
        <f t="shared" si="10"/>
        <v>SPOTX</v>
      </c>
      <c r="U256" s="32" t="str">
        <f>VLOOKUP(F256,vlookups!A:B,2,FALSE)</f>
        <v>September</v>
      </c>
      <c r="V256" s="1">
        <f t="shared" si="11"/>
        <v>78517</v>
      </c>
    </row>
    <row r="257" spans="1:22" x14ac:dyDescent="0.2">
      <c r="A257" s="3" t="s">
        <v>346</v>
      </c>
      <c r="B257" s="1" t="s">
        <v>16</v>
      </c>
      <c r="C257" s="1" t="s">
        <v>17</v>
      </c>
      <c r="D257" s="1" t="s">
        <v>188</v>
      </c>
      <c r="E257" s="1" t="s">
        <v>189</v>
      </c>
      <c r="F257" s="19">
        <v>44805</v>
      </c>
      <c r="G257" s="1" t="s">
        <v>166</v>
      </c>
      <c r="H257" s="1" t="s">
        <v>167</v>
      </c>
      <c r="I257" s="1">
        <v>2771</v>
      </c>
      <c r="J257" s="1" t="s">
        <v>190</v>
      </c>
      <c r="K257" s="1" t="s">
        <v>191</v>
      </c>
      <c r="L257" s="1" t="s">
        <v>192</v>
      </c>
      <c r="M257" s="2">
        <v>252</v>
      </c>
      <c r="N257" s="2">
        <v>214.2</v>
      </c>
      <c r="O257" s="2">
        <v>0</v>
      </c>
      <c r="P257" s="2">
        <v>0</v>
      </c>
      <c r="Q257" s="2">
        <v>252</v>
      </c>
      <c r="R257" s="2">
        <v>214.2</v>
      </c>
      <c r="S257" s="1" t="str">
        <f t="shared" si="9"/>
        <v xml:space="preserve">277144805KXMP    </v>
      </c>
      <c r="T257" s="1" t="str">
        <f t="shared" si="10"/>
        <v>SPRINGFIELD TV LLC</v>
      </c>
      <c r="U257" s="32" t="str">
        <f>VLOOKUP(F257,vlookups!A:B,2,FALSE)</f>
        <v>September</v>
      </c>
      <c r="V257" s="1">
        <f t="shared" si="11"/>
        <v>2771</v>
      </c>
    </row>
    <row r="258" spans="1:22" x14ac:dyDescent="0.2">
      <c r="A258" s="3" t="s">
        <v>346</v>
      </c>
      <c r="B258" s="1" t="s">
        <v>316</v>
      </c>
      <c r="C258" s="1" t="s">
        <v>317</v>
      </c>
      <c r="D258" s="1" t="s">
        <v>18</v>
      </c>
      <c r="E258" s="1" t="s">
        <v>19</v>
      </c>
      <c r="F258" s="19">
        <v>44774</v>
      </c>
      <c r="G258" s="1" t="s">
        <v>318</v>
      </c>
      <c r="H258" s="1" t="s">
        <v>319</v>
      </c>
      <c r="I258" s="1">
        <v>78586</v>
      </c>
      <c r="J258" s="1" t="s">
        <v>327</v>
      </c>
      <c r="K258" s="1" t="s">
        <v>326</v>
      </c>
      <c r="L258" s="1" t="s">
        <v>310</v>
      </c>
      <c r="M258" s="2">
        <v>12416.62</v>
      </c>
      <c r="N258" s="2">
        <v>10554.13</v>
      </c>
      <c r="O258" s="2">
        <v>1230.4100000000001</v>
      </c>
      <c r="P258" s="2">
        <v>1045.8599999999999</v>
      </c>
      <c r="Q258" s="2">
        <v>11186.21</v>
      </c>
      <c r="R258" s="2">
        <v>9508.27</v>
      </c>
      <c r="S258" s="1" t="str">
        <f t="shared" si="9"/>
        <v>7858644774INTEGRAL</v>
      </c>
      <c r="T258" s="1" t="str">
        <f t="shared" si="10"/>
        <v>INTEGRAL AD SCIENCE INC</v>
      </c>
      <c r="U258" s="32" t="str">
        <f>VLOOKUP(F258,vlookups!A:B,2,FALSE)</f>
        <v>August</v>
      </c>
      <c r="V258" s="1">
        <f t="shared" si="11"/>
        <v>78586</v>
      </c>
    </row>
    <row r="259" spans="1:22" x14ac:dyDescent="0.2">
      <c r="A259" s="3" t="s">
        <v>346</v>
      </c>
      <c r="B259" s="1" t="s">
        <v>316</v>
      </c>
      <c r="C259" s="1" t="s">
        <v>317</v>
      </c>
      <c r="D259" s="1" t="s">
        <v>18</v>
      </c>
      <c r="E259" s="1" t="s">
        <v>19</v>
      </c>
      <c r="F259" s="19">
        <v>44774</v>
      </c>
      <c r="G259" s="1" t="s">
        <v>322</v>
      </c>
      <c r="H259" s="1" t="s">
        <v>323</v>
      </c>
      <c r="I259" s="1">
        <v>78623</v>
      </c>
      <c r="J259" s="1" t="s">
        <v>328</v>
      </c>
      <c r="K259" s="1" t="s">
        <v>329</v>
      </c>
      <c r="L259" s="1" t="s">
        <v>330</v>
      </c>
      <c r="M259" s="2">
        <v>35294.120000000003</v>
      </c>
      <c r="N259" s="2">
        <v>30000</v>
      </c>
      <c r="O259" s="2">
        <v>0</v>
      </c>
      <c r="P259" s="2">
        <v>0</v>
      </c>
      <c r="Q259" s="2">
        <v>35294.120000000003</v>
      </c>
      <c r="R259" s="2">
        <v>30000</v>
      </c>
      <c r="S259" s="1" t="str">
        <f t="shared" si="9"/>
        <v>7862344774PINTERST</v>
      </c>
      <c r="T259" s="1" t="str">
        <f t="shared" si="10"/>
        <v>PINTEREST INC</v>
      </c>
      <c r="U259" s="32" t="str">
        <f>VLOOKUP(F259,vlookups!A:B,2,FALSE)</f>
        <v>August</v>
      </c>
      <c r="V259" s="1">
        <f t="shared" si="11"/>
        <v>78623</v>
      </c>
    </row>
    <row r="260" spans="1:22" x14ac:dyDescent="0.2">
      <c r="A260" s="3" t="s">
        <v>346</v>
      </c>
      <c r="B260" s="1" t="s">
        <v>316</v>
      </c>
      <c r="C260" s="1" t="s">
        <v>317</v>
      </c>
      <c r="D260" s="1" t="s">
        <v>18</v>
      </c>
      <c r="E260" s="1" t="s">
        <v>19</v>
      </c>
      <c r="F260" s="19">
        <v>44805</v>
      </c>
      <c r="G260" s="1" t="s">
        <v>331</v>
      </c>
      <c r="H260" s="1" t="s">
        <v>332</v>
      </c>
      <c r="I260" s="1">
        <v>77564</v>
      </c>
      <c r="J260" s="1" t="s">
        <v>333</v>
      </c>
      <c r="K260" s="1" t="s">
        <v>334</v>
      </c>
      <c r="L260" s="1" t="s">
        <v>335</v>
      </c>
      <c r="M260" s="2">
        <v>858958.39</v>
      </c>
      <c r="N260" s="2">
        <v>730114.63</v>
      </c>
      <c r="O260" s="2">
        <v>0</v>
      </c>
      <c r="P260" s="2">
        <v>0</v>
      </c>
      <c r="Q260" s="2">
        <v>858958.39</v>
      </c>
      <c r="R260" s="2">
        <v>730114.63</v>
      </c>
      <c r="S260" s="1" t="str">
        <f t="shared" ref="S260:S323" si="12">_xlfn.CONCAT(I260,F260,K260)</f>
        <v>7756444805PMPRDV36</v>
      </c>
      <c r="T260" s="1" t="str">
        <f t="shared" ref="T260:T323" si="13">TRIM(L260)</f>
        <v>PM PRECISION DV360</v>
      </c>
      <c r="U260" s="32" t="str">
        <f>VLOOKUP(F260,vlookups!A:B,2,FALSE)</f>
        <v>September</v>
      </c>
      <c r="V260" s="1">
        <f t="shared" ref="V260:V323" si="14">I260</f>
        <v>77564</v>
      </c>
    </row>
    <row r="261" spans="1:22" x14ac:dyDescent="0.2">
      <c r="A261" s="3" t="s">
        <v>346</v>
      </c>
      <c r="B261" s="1" t="s">
        <v>316</v>
      </c>
      <c r="C261" s="1" t="s">
        <v>317</v>
      </c>
      <c r="D261" s="1" t="s">
        <v>18</v>
      </c>
      <c r="E261" s="1" t="s">
        <v>19</v>
      </c>
      <c r="F261" s="19">
        <v>44805</v>
      </c>
      <c r="G261" s="1" t="s">
        <v>331</v>
      </c>
      <c r="H261" s="1" t="s">
        <v>332</v>
      </c>
      <c r="I261" s="1">
        <v>77565</v>
      </c>
      <c r="J261" s="1" t="s">
        <v>336</v>
      </c>
      <c r="K261" s="1" t="s">
        <v>334</v>
      </c>
      <c r="L261" s="1" t="s">
        <v>335</v>
      </c>
      <c r="M261" s="2">
        <v>136769.07</v>
      </c>
      <c r="N261" s="2">
        <v>116253.71</v>
      </c>
      <c r="O261" s="2">
        <v>0</v>
      </c>
      <c r="P261" s="2">
        <v>0</v>
      </c>
      <c r="Q261" s="2">
        <v>136769.07</v>
      </c>
      <c r="R261" s="2">
        <v>116253.71</v>
      </c>
      <c r="S261" s="1" t="str">
        <f t="shared" si="12"/>
        <v>7756544805PMPRDV36</v>
      </c>
      <c r="T261" s="1" t="str">
        <f t="shared" si="13"/>
        <v>PM PRECISION DV360</v>
      </c>
      <c r="U261" s="32" t="str">
        <f>VLOOKUP(F261,vlookups!A:B,2,FALSE)</f>
        <v>September</v>
      </c>
      <c r="V261" s="1">
        <f t="shared" si="14"/>
        <v>77565</v>
      </c>
    </row>
    <row r="262" spans="1:22" x14ac:dyDescent="0.2">
      <c r="A262" s="3" t="s">
        <v>346</v>
      </c>
      <c r="B262" s="1" t="s">
        <v>316</v>
      </c>
      <c r="C262" s="1" t="s">
        <v>317</v>
      </c>
      <c r="D262" s="1" t="s">
        <v>18</v>
      </c>
      <c r="E262" s="1" t="s">
        <v>19</v>
      </c>
      <c r="F262" s="19">
        <v>44805</v>
      </c>
      <c r="G262" s="1" t="s">
        <v>331</v>
      </c>
      <c r="H262" s="1" t="s">
        <v>332</v>
      </c>
      <c r="I262" s="1">
        <v>78800</v>
      </c>
      <c r="J262" s="1" t="s">
        <v>337</v>
      </c>
      <c r="K262" s="1" t="s">
        <v>334</v>
      </c>
      <c r="L262" s="1" t="s">
        <v>335</v>
      </c>
      <c r="M262" s="2">
        <v>147521.04</v>
      </c>
      <c r="N262" s="2">
        <v>125392.88</v>
      </c>
      <c r="O262" s="2">
        <v>0</v>
      </c>
      <c r="P262" s="2">
        <v>0</v>
      </c>
      <c r="Q262" s="2">
        <v>147521.04</v>
      </c>
      <c r="R262" s="2">
        <v>125392.88</v>
      </c>
      <c r="S262" s="1" t="str">
        <f t="shared" si="12"/>
        <v>7880044805PMPRDV36</v>
      </c>
      <c r="T262" s="1" t="str">
        <f t="shared" si="13"/>
        <v>PM PRECISION DV360</v>
      </c>
      <c r="U262" s="32" t="str">
        <f>VLOOKUP(F262,vlookups!A:B,2,FALSE)</f>
        <v>September</v>
      </c>
      <c r="V262" s="1">
        <f t="shared" si="14"/>
        <v>78800</v>
      </c>
    </row>
    <row r="263" spans="1:22" x14ac:dyDescent="0.2">
      <c r="A263" s="3" t="s">
        <v>346</v>
      </c>
      <c r="B263" s="1" t="s">
        <v>316</v>
      </c>
      <c r="C263" s="1" t="s">
        <v>317</v>
      </c>
      <c r="D263" s="1" t="s">
        <v>18</v>
      </c>
      <c r="E263" s="1" t="s">
        <v>19</v>
      </c>
      <c r="F263" s="19">
        <v>44805</v>
      </c>
      <c r="G263" s="1" t="s">
        <v>331</v>
      </c>
      <c r="H263" s="1" t="s">
        <v>332</v>
      </c>
      <c r="I263" s="1">
        <v>78801</v>
      </c>
      <c r="J263" s="1" t="s">
        <v>338</v>
      </c>
      <c r="K263" s="1" t="s">
        <v>334</v>
      </c>
      <c r="L263" s="1" t="s">
        <v>335</v>
      </c>
      <c r="M263" s="2">
        <v>33970.080000000002</v>
      </c>
      <c r="N263" s="2">
        <v>28874.57</v>
      </c>
      <c r="O263" s="2">
        <v>0</v>
      </c>
      <c r="P263" s="2">
        <v>0</v>
      </c>
      <c r="Q263" s="2">
        <v>33970.080000000002</v>
      </c>
      <c r="R263" s="2">
        <v>28874.57</v>
      </c>
      <c r="S263" s="1" t="str">
        <f t="shared" si="12"/>
        <v>7880144805PMPRDV36</v>
      </c>
      <c r="T263" s="1" t="str">
        <f t="shared" si="13"/>
        <v>PM PRECISION DV360</v>
      </c>
      <c r="U263" s="32" t="str">
        <f>VLOOKUP(F263,vlookups!A:B,2,FALSE)</f>
        <v>September</v>
      </c>
      <c r="V263" s="1">
        <f t="shared" si="14"/>
        <v>78801</v>
      </c>
    </row>
    <row r="264" spans="1:22" x14ac:dyDescent="0.2">
      <c r="A264" s="3" t="s">
        <v>346</v>
      </c>
      <c r="B264" s="1" t="s">
        <v>316</v>
      </c>
      <c r="C264" s="1" t="s">
        <v>317</v>
      </c>
      <c r="D264" s="1" t="s">
        <v>18</v>
      </c>
      <c r="E264" s="1" t="s">
        <v>19</v>
      </c>
      <c r="F264" s="19">
        <v>44805</v>
      </c>
      <c r="G264" s="1" t="s">
        <v>339</v>
      </c>
      <c r="H264" s="1" t="s">
        <v>340</v>
      </c>
      <c r="I264" s="1">
        <v>79167</v>
      </c>
      <c r="J264" s="1" t="s">
        <v>341</v>
      </c>
      <c r="K264" s="1" t="s">
        <v>334</v>
      </c>
      <c r="L264" s="1" t="s">
        <v>335</v>
      </c>
      <c r="M264" s="2">
        <v>12306.24</v>
      </c>
      <c r="N264" s="2">
        <v>10460.299999999999</v>
      </c>
      <c r="O264" s="2">
        <v>0</v>
      </c>
      <c r="P264" s="2">
        <v>0</v>
      </c>
      <c r="Q264" s="2">
        <v>12306.24</v>
      </c>
      <c r="R264" s="2">
        <v>10460.299999999999</v>
      </c>
      <c r="S264" s="1" t="str">
        <f t="shared" si="12"/>
        <v>7916744805PMPRDV36</v>
      </c>
      <c r="T264" s="1" t="str">
        <f t="shared" si="13"/>
        <v>PM PRECISION DV360</v>
      </c>
      <c r="U264" s="32" t="str">
        <f>VLOOKUP(F264,vlookups!A:B,2,FALSE)</f>
        <v>September</v>
      </c>
      <c r="V264" s="1">
        <f t="shared" si="14"/>
        <v>79167</v>
      </c>
    </row>
    <row r="265" spans="1:22" x14ac:dyDescent="0.2">
      <c r="A265" s="3" t="s">
        <v>346</v>
      </c>
      <c r="B265" s="1" t="s">
        <v>316</v>
      </c>
      <c r="C265" s="1" t="s">
        <v>317</v>
      </c>
      <c r="D265" s="1" t="s">
        <v>18</v>
      </c>
      <c r="E265" s="1" t="s">
        <v>19</v>
      </c>
      <c r="F265" s="19">
        <v>44805</v>
      </c>
      <c r="G265" s="1" t="s">
        <v>339</v>
      </c>
      <c r="H265" s="1" t="s">
        <v>340</v>
      </c>
      <c r="I265" s="1">
        <v>79168</v>
      </c>
      <c r="J265" s="1" t="s">
        <v>342</v>
      </c>
      <c r="K265" s="1" t="s">
        <v>334</v>
      </c>
      <c r="L265" s="1" t="s">
        <v>335</v>
      </c>
      <c r="M265" s="2">
        <v>2778.05</v>
      </c>
      <c r="N265" s="2">
        <v>2361.34</v>
      </c>
      <c r="O265" s="2">
        <v>0</v>
      </c>
      <c r="P265" s="2">
        <v>0</v>
      </c>
      <c r="Q265" s="2">
        <v>2778.05</v>
      </c>
      <c r="R265" s="2">
        <v>2361.34</v>
      </c>
      <c r="S265" s="1" t="str">
        <f t="shared" si="12"/>
        <v>7916844805PMPRDV36</v>
      </c>
      <c r="T265" s="1" t="str">
        <f t="shared" si="13"/>
        <v>PM PRECISION DV360</v>
      </c>
      <c r="U265" s="32" t="str">
        <f>VLOOKUP(F265,vlookups!A:B,2,FALSE)</f>
        <v>September</v>
      </c>
      <c r="V265" s="1">
        <f t="shared" si="14"/>
        <v>79168</v>
      </c>
    </row>
    <row r="266" spans="1:22" x14ac:dyDescent="0.2">
      <c r="A266" s="3" t="s">
        <v>346</v>
      </c>
      <c r="B266" s="1" t="s">
        <v>316</v>
      </c>
      <c r="C266" s="1" t="s">
        <v>317</v>
      </c>
      <c r="D266" s="1" t="s">
        <v>18</v>
      </c>
      <c r="E266" s="1" t="s">
        <v>19</v>
      </c>
      <c r="F266" s="19">
        <v>44805</v>
      </c>
      <c r="G266" s="1" t="s">
        <v>318</v>
      </c>
      <c r="H266" s="1" t="s">
        <v>319</v>
      </c>
      <c r="I266" s="1">
        <v>78586</v>
      </c>
      <c r="J266" s="1" t="s">
        <v>327</v>
      </c>
      <c r="K266" s="1" t="s">
        <v>324</v>
      </c>
      <c r="L266" s="1" t="s">
        <v>325</v>
      </c>
      <c r="M266" s="2">
        <v>67409.81</v>
      </c>
      <c r="N266" s="2">
        <v>57298.34</v>
      </c>
      <c r="O266" s="2">
        <v>0</v>
      </c>
      <c r="P266" s="2">
        <v>0</v>
      </c>
      <c r="Q266" s="2">
        <v>67409.81</v>
      </c>
      <c r="R266" s="2">
        <v>57298.34</v>
      </c>
      <c r="S266" s="1" t="str">
        <f t="shared" si="12"/>
        <v xml:space="preserve">7858644805DBLCLCK </v>
      </c>
      <c r="T266" s="1" t="str">
        <f t="shared" si="13"/>
        <v>DOUBLECLICK, INC.</v>
      </c>
      <c r="U266" s="32" t="str">
        <f>VLOOKUP(F266,vlookups!A:B,2,FALSE)</f>
        <v>September</v>
      </c>
      <c r="V266" s="1">
        <f t="shared" si="14"/>
        <v>78586</v>
      </c>
    </row>
    <row r="267" spans="1:22" x14ac:dyDescent="0.2">
      <c r="A267" s="3" t="s">
        <v>346</v>
      </c>
      <c r="B267" s="1" t="s">
        <v>316</v>
      </c>
      <c r="C267" s="1" t="s">
        <v>317</v>
      </c>
      <c r="D267" s="1" t="s">
        <v>18</v>
      </c>
      <c r="E267" s="1" t="s">
        <v>19</v>
      </c>
      <c r="F267" s="19">
        <v>44805</v>
      </c>
      <c r="G267" s="1" t="s">
        <v>318</v>
      </c>
      <c r="H267" s="1" t="s">
        <v>319</v>
      </c>
      <c r="I267" s="1">
        <v>78586</v>
      </c>
      <c r="J267" s="1" t="s">
        <v>327</v>
      </c>
      <c r="K267" s="1" t="s">
        <v>320</v>
      </c>
      <c r="L267" s="1" t="s">
        <v>321</v>
      </c>
      <c r="M267" s="2">
        <v>52115.99</v>
      </c>
      <c r="N267" s="2">
        <v>44298.59</v>
      </c>
      <c r="O267" s="2">
        <v>0</v>
      </c>
      <c r="P267" s="2">
        <v>0</v>
      </c>
      <c r="Q267" s="2">
        <v>52115.99</v>
      </c>
      <c r="R267" s="2">
        <v>44298.59</v>
      </c>
      <c r="S267" s="1" t="str">
        <f t="shared" si="12"/>
        <v>7858644805INNOVIDG</v>
      </c>
      <c r="T267" s="1" t="str">
        <f t="shared" si="13"/>
        <v>INNOVID INC</v>
      </c>
      <c r="U267" s="32" t="str">
        <f>VLOOKUP(F267,vlookups!A:B,2,FALSE)</f>
        <v>September</v>
      </c>
      <c r="V267" s="1">
        <f t="shared" si="14"/>
        <v>78586</v>
      </c>
    </row>
    <row r="268" spans="1:22" x14ac:dyDescent="0.2">
      <c r="A268" s="3" t="s">
        <v>346</v>
      </c>
      <c r="B268" s="1" t="s">
        <v>316</v>
      </c>
      <c r="C268" s="1" t="s">
        <v>317</v>
      </c>
      <c r="D268" s="1" t="s">
        <v>18</v>
      </c>
      <c r="E268" s="1" t="s">
        <v>19</v>
      </c>
      <c r="F268" s="19">
        <v>44805</v>
      </c>
      <c r="G268" s="1" t="s">
        <v>318</v>
      </c>
      <c r="H268" s="1" t="s">
        <v>319</v>
      </c>
      <c r="I268" s="1">
        <v>78586</v>
      </c>
      <c r="J268" s="1" t="s">
        <v>327</v>
      </c>
      <c r="K268" s="1" t="s">
        <v>326</v>
      </c>
      <c r="L268" s="1" t="s">
        <v>310</v>
      </c>
      <c r="M268" s="2">
        <v>40934.910000000003</v>
      </c>
      <c r="N268" s="2">
        <v>34794.67</v>
      </c>
      <c r="O268" s="2">
        <v>0</v>
      </c>
      <c r="P268" s="2">
        <v>0</v>
      </c>
      <c r="Q268" s="2">
        <v>40934.910000000003</v>
      </c>
      <c r="R268" s="2">
        <v>34794.67</v>
      </c>
      <c r="S268" s="1" t="str">
        <f t="shared" si="12"/>
        <v>7858644805INTEGRAL</v>
      </c>
      <c r="T268" s="1" t="str">
        <f t="shared" si="13"/>
        <v>INTEGRAL AD SCIENCE INC</v>
      </c>
      <c r="U268" s="32" t="str">
        <f>VLOOKUP(F268,vlookups!A:B,2,FALSE)</f>
        <v>September</v>
      </c>
      <c r="V268" s="1">
        <f t="shared" si="14"/>
        <v>78586</v>
      </c>
    </row>
    <row r="269" spans="1:22" x14ac:dyDescent="0.2">
      <c r="A269" s="3" t="s">
        <v>346</v>
      </c>
      <c r="B269" s="1" t="s">
        <v>316</v>
      </c>
      <c r="C269" s="1" t="s">
        <v>317</v>
      </c>
      <c r="D269" s="1" t="s">
        <v>18</v>
      </c>
      <c r="E269" s="1" t="s">
        <v>19</v>
      </c>
      <c r="F269" s="19">
        <v>44805</v>
      </c>
      <c r="G269" s="1" t="s">
        <v>318</v>
      </c>
      <c r="H269" s="1" t="s">
        <v>319</v>
      </c>
      <c r="I269" s="1">
        <v>78586</v>
      </c>
      <c r="J269" s="1" t="s">
        <v>327</v>
      </c>
      <c r="K269" s="1" t="s">
        <v>343</v>
      </c>
      <c r="L269" s="1" t="s">
        <v>344</v>
      </c>
      <c r="M269" s="2">
        <v>3534.71</v>
      </c>
      <c r="N269" s="2">
        <v>3004.5</v>
      </c>
      <c r="O269" s="2">
        <v>0</v>
      </c>
      <c r="P269" s="2">
        <v>0</v>
      </c>
      <c r="Q269" s="2">
        <v>3534.71</v>
      </c>
      <c r="R269" s="2">
        <v>3004.5</v>
      </c>
      <c r="S269" s="1" t="str">
        <f t="shared" si="12"/>
        <v>7858644805NIELSENC</v>
      </c>
      <c r="T269" s="1" t="str">
        <f t="shared" si="13"/>
        <v>THE NIELSEN COMPANY US LLC</v>
      </c>
      <c r="U269" s="32" t="str">
        <f>VLOOKUP(F269,vlookups!A:B,2,FALSE)</f>
        <v>September</v>
      </c>
      <c r="V269" s="1">
        <f t="shared" si="14"/>
        <v>78586</v>
      </c>
    </row>
    <row r="270" spans="1:22" x14ac:dyDescent="0.2">
      <c r="A270" s="3" t="s">
        <v>346</v>
      </c>
      <c r="B270" s="1" t="s">
        <v>316</v>
      </c>
      <c r="C270" s="1" t="s">
        <v>317</v>
      </c>
      <c r="D270" s="1" t="s">
        <v>18</v>
      </c>
      <c r="E270" s="1" t="s">
        <v>19</v>
      </c>
      <c r="F270" s="19">
        <v>44805</v>
      </c>
      <c r="G270" s="1" t="s">
        <v>322</v>
      </c>
      <c r="H270" s="1" t="s">
        <v>323</v>
      </c>
      <c r="I270" s="1">
        <v>78623</v>
      </c>
      <c r="J270" s="1" t="s">
        <v>328</v>
      </c>
      <c r="K270" s="1" t="s">
        <v>329</v>
      </c>
      <c r="L270" s="1" t="s">
        <v>330</v>
      </c>
      <c r="M270" s="2">
        <v>49867.21</v>
      </c>
      <c r="N270" s="2">
        <v>42387.13</v>
      </c>
      <c r="O270" s="2">
        <v>0</v>
      </c>
      <c r="P270" s="2">
        <v>0</v>
      </c>
      <c r="Q270" s="2">
        <v>49867.21</v>
      </c>
      <c r="R270" s="2">
        <v>42387.13</v>
      </c>
      <c r="S270" s="1" t="str">
        <f t="shared" si="12"/>
        <v>7862344805PINTERST</v>
      </c>
      <c r="T270" s="1" t="str">
        <f t="shared" si="13"/>
        <v>PINTEREST INC</v>
      </c>
      <c r="U270" s="32" t="str">
        <f>VLOOKUP(F270,vlookups!A:B,2,FALSE)</f>
        <v>September</v>
      </c>
      <c r="V270" s="1">
        <f t="shared" si="14"/>
        <v>78623</v>
      </c>
    </row>
    <row r="271" spans="1:22" x14ac:dyDescent="0.2">
      <c r="A271" s="7" t="s">
        <v>347</v>
      </c>
      <c r="B271" s="8" t="s">
        <v>193</v>
      </c>
      <c r="C271" s="8" t="s">
        <v>194</v>
      </c>
      <c r="D271" s="8" t="s">
        <v>18</v>
      </c>
      <c r="E271" s="8" t="s">
        <v>195</v>
      </c>
      <c r="F271" s="20">
        <v>44562</v>
      </c>
      <c r="G271" s="8" t="s">
        <v>196</v>
      </c>
      <c r="H271" s="8" t="s">
        <v>197</v>
      </c>
      <c r="I271" s="8">
        <v>52210</v>
      </c>
      <c r="J271" s="8" t="s">
        <v>198</v>
      </c>
      <c r="K271" s="8" t="s">
        <v>199</v>
      </c>
      <c r="L271" s="8" t="s">
        <v>200</v>
      </c>
      <c r="M271" s="9">
        <v>1626.99</v>
      </c>
      <c r="N271" s="9">
        <v>1382.94</v>
      </c>
      <c r="O271" s="9">
        <v>1084.6600000000001</v>
      </c>
      <c r="P271" s="9">
        <v>921.96</v>
      </c>
      <c r="Q271" s="9">
        <v>542.33000000000004</v>
      </c>
      <c r="R271" s="9">
        <v>460.98</v>
      </c>
      <c r="S271" s="1" t="str">
        <f t="shared" si="12"/>
        <v>5221044562CIRCLEGR</v>
      </c>
      <c r="T271" s="1" t="str">
        <f t="shared" si="13"/>
        <v>CIRCLE GRAPHICS INC</v>
      </c>
      <c r="U271" s="32" t="str">
        <f>VLOOKUP(F271,vlookups!A:B,2,FALSE)</f>
        <v>January</v>
      </c>
      <c r="V271" s="1">
        <f t="shared" si="14"/>
        <v>52210</v>
      </c>
    </row>
    <row r="272" spans="1:22" x14ac:dyDescent="0.2">
      <c r="A272" s="3" t="s">
        <v>347</v>
      </c>
      <c r="B272" s="1" t="s">
        <v>193</v>
      </c>
      <c r="C272" s="1" t="s">
        <v>194</v>
      </c>
      <c r="D272" s="1" t="s">
        <v>188</v>
      </c>
      <c r="E272" s="1" t="s">
        <v>201</v>
      </c>
      <c r="F272" s="19">
        <v>44743</v>
      </c>
      <c r="G272" s="1" t="s">
        <v>202</v>
      </c>
      <c r="H272" s="1" t="s">
        <v>203</v>
      </c>
      <c r="I272" s="1">
        <v>1267</v>
      </c>
      <c r="J272" s="1" t="s">
        <v>204</v>
      </c>
      <c r="K272" s="1" t="s">
        <v>205</v>
      </c>
      <c r="L272" s="1" t="s">
        <v>206</v>
      </c>
      <c r="M272" s="2">
        <v>35620</v>
      </c>
      <c r="N272" s="2">
        <v>30277</v>
      </c>
      <c r="O272" s="2">
        <v>16900</v>
      </c>
      <c r="P272" s="2">
        <v>14365</v>
      </c>
      <c r="Q272" s="2">
        <v>18720</v>
      </c>
      <c r="R272" s="2">
        <v>15912</v>
      </c>
      <c r="S272" s="1" t="str">
        <f t="shared" si="12"/>
        <v xml:space="preserve">126744743TTTMFM  </v>
      </c>
      <c r="T272" s="1" t="str">
        <f t="shared" si="13"/>
        <v>TOTAL TRAFFIC NETWORK</v>
      </c>
      <c r="U272" s="32" t="str">
        <f>VLOOKUP(F272,vlookups!A:B,2,FALSE)</f>
        <v>August</v>
      </c>
      <c r="V272" s="1">
        <f t="shared" si="14"/>
        <v>1267</v>
      </c>
    </row>
    <row r="273" spans="1:22" x14ac:dyDescent="0.2">
      <c r="A273" s="3" t="s">
        <v>347</v>
      </c>
      <c r="B273" s="1" t="s">
        <v>193</v>
      </c>
      <c r="C273" s="1" t="s">
        <v>194</v>
      </c>
      <c r="D273" s="1" t="s">
        <v>188</v>
      </c>
      <c r="E273" s="1" t="s">
        <v>189</v>
      </c>
      <c r="F273" s="19">
        <v>44805</v>
      </c>
      <c r="G273" s="1" t="s">
        <v>207</v>
      </c>
      <c r="H273" s="1" t="s">
        <v>208</v>
      </c>
      <c r="I273" s="1">
        <v>2486</v>
      </c>
      <c r="J273" s="1" t="s">
        <v>209</v>
      </c>
      <c r="K273" s="1" t="s">
        <v>210</v>
      </c>
      <c r="L273" s="1" t="s">
        <v>211</v>
      </c>
      <c r="M273" s="2">
        <v>2240</v>
      </c>
      <c r="N273" s="2">
        <v>1904</v>
      </c>
      <c r="O273" s="2">
        <v>0</v>
      </c>
      <c r="P273" s="2">
        <v>0</v>
      </c>
      <c r="Q273" s="2">
        <v>2240</v>
      </c>
      <c r="R273" s="2">
        <v>1904</v>
      </c>
      <c r="S273" s="1" t="str">
        <f t="shared" si="12"/>
        <v xml:space="preserve">248644805WCWJ    </v>
      </c>
      <c r="T273" s="1" t="str">
        <f t="shared" si="13"/>
        <v>WJWB-TV</v>
      </c>
      <c r="U273" s="32" t="str">
        <f>VLOOKUP(F273,vlookups!A:B,2,FALSE)</f>
        <v>September</v>
      </c>
      <c r="V273" s="1">
        <f t="shared" si="14"/>
        <v>2486</v>
      </c>
    </row>
    <row r="274" spans="1:22" x14ac:dyDescent="0.2">
      <c r="A274" s="3" t="s">
        <v>347</v>
      </c>
      <c r="B274" s="1" t="s">
        <v>193</v>
      </c>
      <c r="C274" s="1" t="s">
        <v>194</v>
      </c>
      <c r="D274" s="1" t="s">
        <v>188</v>
      </c>
      <c r="E274" s="1" t="s">
        <v>189</v>
      </c>
      <c r="F274" s="19">
        <v>44805</v>
      </c>
      <c r="G274" s="1" t="s">
        <v>207</v>
      </c>
      <c r="H274" s="1" t="s">
        <v>208</v>
      </c>
      <c r="I274" s="1">
        <v>2486</v>
      </c>
      <c r="J274" s="1" t="s">
        <v>209</v>
      </c>
      <c r="K274" s="1" t="s">
        <v>212</v>
      </c>
      <c r="L274" s="1" t="s">
        <v>213</v>
      </c>
      <c r="M274" s="2">
        <v>2668</v>
      </c>
      <c r="N274" s="2">
        <v>2267.8000000000002</v>
      </c>
      <c r="O274" s="2">
        <v>0</v>
      </c>
      <c r="P274" s="2">
        <v>0</v>
      </c>
      <c r="Q274" s="2">
        <v>2668</v>
      </c>
      <c r="R274" s="2">
        <v>2267.8000000000002</v>
      </c>
      <c r="S274" s="1" t="str">
        <f t="shared" si="12"/>
        <v xml:space="preserve">248644805WMBB    </v>
      </c>
      <c r="T274" s="1" t="str">
        <f t="shared" si="13"/>
        <v>WMBB-TV</v>
      </c>
      <c r="U274" s="32" t="str">
        <f>VLOOKUP(F274,vlookups!A:B,2,FALSE)</f>
        <v>September</v>
      </c>
      <c r="V274" s="1">
        <f t="shared" si="14"/>
        <v>2486</v>
      </c>
    </row>
    <row r="275" spans="1:22" x14ac:dyDescent="0.2">
      <c r="A275" s="3" t="s">
        <v>347</v>
      </c>
      <c r="B275" s="1" t="s">
        <v>193</v>
      </c>
      <c r="C275" s="1" t="s">
        <v>194</v>
      </c>
      <c r="D275" s="1" t="s">
        <v>188</v>
      </c>
      <c r="E275" s="1" t="s">
        <v>189</v>
      </c>
      <c r="F275" s="19">
        <v>44805</v>
      </c>
      <c r="G275" s="1" t="s">
        <v>207</v>
      </c>
      <c r="H275" s="1" t="s">
        <v>208</v>
      </c>
      <c r="I275" s="1">
        <v>2486</v>
      </c>
      <c r="J275" s="1" t="s">
        <v>209</v>
      </c>
      <c r="K275" s="1" t="s">
        <v>214</v>
      </c>
      <c r="L275" s="1" t="s">
        <v>215</v>
      </c>
      <c r="M275" s="2">
        <v>9215.5</v>
      </c>
      <c r="N275" s="2">
        <v>7833.21</v>
      </c>
      <c r="O275" s="2">
        <v>0</v>
      </c>
      <c r="P275" s="2">
        <v>0</v>
      </c>
      <c r="Q275" s="2">
        <v>9215.5</v>
      </c>
      <c r="R275" s="2">
        <v>7833.21</v>
      </c>
      <c r="S275" s="1" t="str">
        <f t="shared" si="12"/>
        <v xml:space="preserve">248644805WMOR    </v>
      </c>
      <c r="T275" s="1" t="str">
        <f t="shared" si="13"/>
        <v>WMOR-TV</v>
      </c>
      <c r="U275" s="32" t="str">
        <f>VLOOKUP(F275,vlookups!A:B,2,FALSE)</f>
        <v>September</v>
      </c>
      <c r="V275" s="1">
        <f t="shared" si="14"/>
        <v>2486</v>
      </c>
    </row>
    <row r="276" spans="1:22" x14ac:dyDescent="0.2">
      <c r="A276" s="3" t="s">
        <v>347</v>
      </c>
      <c r="B276" s="1" t="s">
        <v>193</v>
      </c>
      <c r="C276" s="1" t="s">
        <v>194</v>
      </c>
      <c r="D276" s="1" t="s">
        <v>188</v>
      </c>
      <c r="E276" s="1" t="s">
        <v>189</v>
      </c>
      <c r="F276" s="19">
        <v>44805</v>
      </c>
      <c r="G276" s="1" t="s">
        <v>207</v>
      </c>
      <c r="H276" s="1" t="s">
        <v>208</v>
      </c>
      <c r="I276" s="1">
        <v>2486</v>
      </c>
      <c r="J276" s="1" t="s">
        <v>209</v>
      </c>
      <c r="K276" s="1" t="s">
        <v>216</v>
      </c>
      <c r="L276" s="1" t="s">
        <v>217</v>
      </c>
      <c r="M276" s="2">
        <v>8659</v>
      </c>
      <c r="N276" s="2">
        <v>7360.15</v>
      </c>
      <c r="O276" s="2">
        <v>0</v>
      </c>
      <c r="P276" s="2">
        <v>0</v>
      </c>
      <c r="Q276" s="2">
        <v>8659</v>
      </c>
      <c r="R276" s="2">
        <v>7360.15</v>
      </c>
      <c r="S276" s="1" t="str">
        <f t="shared" si="12"/>
        <v xml:space="preserve">248644805WPTV    </v>
      </c>
      <c r="T276" s="1" t="str">
        <f t="shared" si="13"/>
        <v>WPTV TV</v>
      </c>
      <c r="U276" s="32" t="str">
        <f>VLOOKUP(F276,vlookups!A:B,2,FALSE)</f>
        <v>September</v>
      </c>
      <c r="V276" s="1">
        <f t="shared" si="14"/>
        <v>2486</v>
      </c>
    </row>
    <row r="277" spans="1:22" x14ac:dyDescent="0.2">
      <c r="A277" s="3" t="s">
        <v>347</v>
      </c>
      <c r="B277" s="1" t="s">
        <v>193</v>
      </c>
      <c r="C277" s="1" t="s">
        <v>194</v>
      </c>
      <c r="D277" s="1" t="s">
        <v>188</v>
      </c>
      <c r="E277" s="1" t="s">
        <v>189</v>
      </c>
      <c r="F277" s="19">
        <v>44805</v>
      </c>
      <c r="G277" s="1" t="s">
        <v>218</v>
      </c>
      <c r="H277" s="1" t="s">
        <v>219</v>
      </c>
      <c r="I277" s="1">
        <v>2488</v>
      </c>
      <c r="J277" s="1" t="s">
        <v>220</v>
      </c>
      <c r="K277" s="1" t="s">
        <v>221</v>
      </c>
      <c r="L277" s="1" t="s">
        <v>222</v>
      </c>
      <c r="M277" s="2">
        <v>5385</v>
      </c>
      <c r="N277" s="2">
        <v>4577.25</v>
      </c>
      <c r="O277" s="2">
        <v>0</v>
      </c>
      <c r="P277" s="2">
        <v>0</v>
      </c>
      <c r="Q277" s="2">
        <v>5385</v>
      </c>
      <c r="R277" s="2">
        <v>4577.25</v>
      </c>
      <c r="S277" s="1" t="str">
        <f t="shared" si="12"/>
        <v xml:space="preserve">248844805WTGS    </v>
      </c>
      <c r="T277" s="1" t="str">
        <f t="shared" si="13"/>
        <v>WTGS TV</v>
      </c>
      <c r="U277" s="32" t="str">
        <f>VLOOKUP(F277,vlookups!A:B,2,FALSE)</f>
        <v>September</v>
      </c>
      <c r="V277" s="1">
        <f t="shared" si="14"/>
        <v>2488</v>
      </c>
    </row>
    <row r="278" spans="1:22" x14ac:dyDescent="0.2">
      <c r="A278" s="3" t="s">
        <v>348</v>
      </c>
      <c r="B278" s="1" t="s">
        <v>223</v>
      </c>
      <c r="C278" s="1" t="s">
        <v>224</v>
      </c>
      <c r="D278" s="1" t="s">
        <v>225</v>
      </c>
      <c r="E278" s="1" t="s">
        <v>226</v>
      </c>
      <c r="F278" s="19">
        <v>44805</v>
      </c>
      <c r="G278" s="1" t="s">
        <v>227</v>
      </c>
      <c r="H278" s="1" t="s">
        <v>228</v>
      </c>
      <c r="I278" s="1" t="s">
        <v>229</v>
      </c>
      <c r="J278" s="1" t="s">
        <v>230</v>
      </c>
      <c r="K278" s="1" t="s">
        <v>231</v>
      </c>
      <c r="L278" s="1" t="s">
        <v>232</v>
      </c>
      <c r="M278" s="2">
        <v>12115</v>
      </c>
      <c r="N278" s="2">
        <v>10297.75</v>
      </c>
      <c r="O278" s="2">
        <v>0</v>
      </c>
      <c r="P278" s="2">
        <v>0</v>
      </c>
      <c r="Q278" s="2">
        <v>12115</v>
      </c>
      <c r="R278" s="2">
        <v>10297.75</v>
      </c>
      <c r="S278" s="1" t="str">
        <f t="shared" si="12"/>
        <v xml:space="preserve">C322      44805OUTC    </v>
      </c>
      <c r="T278" s="1" t="str">
        <f t="shared" si="13"/>
        <v>OUTDOOR CHANNEL</v>
      </c>
      <c r="U278" s="32" t="str">
        <f>VLOOKUP(F278,vlookups!A:B,2,FALSE)</f>
        <v>September</v>
      </c>
      <c r="V278" s="1" t="str">
        <f t="shared" si="14"/>
        <v xml:space="preserve">C322      </v>
      </c>
    </row>
    <row r="279" spans="1:22" x14ac:dyDescent="0.2">
      <c r="A279" s="3" t="s">
        <v>348</v>
      </c>
      <c r="B279" s="1" t="s">
        <v>223</v>
      </c>
      <c r="C279" s="1" t="s">
        <v>224</v>
      </c>
      <c r="D279" s="1" t="s">
        <v>225</v>
      </c>
      <c r="E279" s="1" t="s">
        <v>226</v>
      </c>
      <c r="F279" s="19">
        <v>44805</v>
      </c>
      <c r="G279" s="1" t="s">
        <v>227</v>
      </c>
      <c r="H279" s="1" t="s">
        <v>228</v>
      </c>
      <c r="I279" s="1" t="s">
        <v>229</v>
      </c>
      <c r="J279" s="1" t="s">
        <v>230</v>
      </c>
      <c r="K279" s="1" t="s">
        <v>233</v>
      </c>
      <c r="L279" s="1" t="s">
        <v>234</v>
      </c>
      <c r="M279" s="2">
        <v>2765</v>
      </c>
      <c r="N279" s="2">
        <v>2350.25</v>
      </c>
      <c r="O279" s="2">
        <v>0</v>
      </c>
      <c r="P279" s="2">
        <v>0</v>
      </c>
      <c r="Q279" s="2">
        <v>2765</v>
      </c>
      <c r="R279" s="2">
        <v>2350.25</v>
      </c>
      <c r="S279" s="1" t="str">
        <f t="shared" si="12"/>
        <v xml:space="preserve">C322      44805SPMA    </v>
      </c>
      <c r="T279" s="1" t="str">
        <f t="shared" si="13"/>
        <v>SPORTSMAN CHANNEL</v>
      </c>
      <c r="U279" s="32" t="str">
        <f>VLOOKUP(F279,vlookups!A:B,2,FALSE)</f>
        <v>September</v>
      </c>
      <c r="V279" s="1" t="str">
        <f t="shared" si="14"/>
        <v xml:space="preserve">C322      </v>
      </c>
    </row>
    <row r="280" spans="1:22" x14ac:dyDescent="0.2">
      <c r="A280" s="7" t="s">
        <v>348</v>
      </c>
      <c r="B280" s="8" t="s">
        <v>223</v>
      </c>
      <c r="C280" s="8" t="s">
        <v>224</v>
      </c>
      <c r="D280" s="8" t="s">
        <v>188</v>
      </c>
      <c r="E280" s="8" t="s">
        <v>235</v>
      </c>
      <c r="F280" s="20">
        <v>44682</v>
      </c>
      <c r="G280" s="8" t="s">
        <v>227</v>
      </c>
      <c r="H280" s="8" t="s">
        <v>228</v>
      </c>
      <c r="I280" s="8">
        <v>29</v>
      </c>
      <c r="J280" s="8" t="s">
        <v>236</v>
      </c>
      <c r="K280" s="8" t="s">
        <v>237</v>
      </c>
      <c r="L280" s="8" t="s">
        <v>238</v>
      </c>
      <c r="M280" s="9">
        <v>3695</v>
      </c>
      <c r="N280" s="9">
        <v>3140.75</v>
      </c>
      <c r="O280" s="9">
        <v>0</v>
      </c>
      <c r="P280" s="9">
        <v>0</v>
      </c>
      <c r="Q280" s="9">
        <v>3695</v>
      </c>
      <c r="R280" s="9">
        <v>3140.75</v>
      </c>
      <c r="S280" s="1" t="str">
        <f t="shared" si="12"/>
        <v xml:space="preserve">2944682KOAHN   </v>
      </c>
      <c r="T280" s="1" t="str">
        <f t="shared" si="13"/>
        <v>KOAHN</v>
      </c>
      <c r="U280" s="32" t="str">
        <f>VLOOKUP(F280,vlookups!A:B,2,FALSE)</f>
        <v>May</v>
      </c>
      <c r="V280" s="1">
        <f t="shared" si="14"/>
        <v>29</v>
      </c>
    </row>
    <row r="281" spans="1:22" x14ac:dyDescent="0.2">
      <c r="A281" s="7" t="s">
        <v>348</v>
      </c>
      <c r="B281" s="8" t="s">
        <v>223</v>
      </c>
      <c r="C281" s="8" t="s">
        <v>224</v>
      </c>
      <c r="D281" s="8" t="s">
        <v>188</v>
      </c>
      <c r="E281" s="8" t="s">
        <v>235</v>
      </c>
      <c r="F281" s="20">
        <v>44713</v>
      </c>
      <c r="G281" s="8" t="s">
        <v>227</v>
      </c>
      <c r="H281" s="8" t="s">
        <v>228</v>
      </c>
      <c r="I281" s="8">
        <v>29</v>
      </c>
      <c r="J281" s="8" t="s">
        <v>236</v>
      </c>
      <c r="K281" s="8" t="s">
        <v>237</v>
      </c>
      <c r="L281" s="8" t="s">
        <v>238</v>
      </c>
      <c r="M281" s="9">
        <v>2239</v>
      </c>
      <c r="N281" s="9">
        <v>1903.15</v>
      </c>
      <c r="O281" s="9">
        <v>0</v>
      </c>
      <c r="P281" s="9">
        <v>0</v>
      </c>
      <c r="Q281" s="9">
        <v>2239</v>
      </c>
      <c r="R281" s="9">
        <v>1903.15</v>
      </c>
      <c r="S281" s="1" t="str">
        <f t="shared" si="12"/>
        <v xml:space="preserve">2944713KOAHN   </v>
      </c>
      <c r="T281" s="1" t="str">
        <f t="shared" si="13"/>
        <v>KOAHN</v>
      </c>
      <c r="U281" s="32" t="str">
        <f>VLOOKUP(F281,vlookups!A:B,2,FALSE)</f>
        <v>June</v>
      </c>
      <c r="V281" s="1">
        <f t="shared" si="14"/>
        <v>29</v>
      </c>
    </row>
    <row r="282" spans="1:22" x14ac:dyDescent="0.2">
      <c r="A282" s="3" t="s">
        <v>348</v>
      </c>
      <c r="B282" s="1" t="s">
        <v>223</v>
      </c>
      <c r="C282" s="1" t="s">
        <v>224</v>
      </c>
      <c r="D282" s="1" t="s">
        <v>188</v>
      </c>
      <c r="E282" s="1" t="s">
        <v>235</v>
      </c>
      <c r="F282" s="19">
        <v>44743</v>
      </c>
      <c r="G282" s="1" t="s">
        <v>227</v>
      </c>
      <c r="H282" s="1" t="s">
        <v>228</v>
      </c>
      <c r="I282" s="1">
        <v>29</v>
      </c>
      <c r="J282" s="1" t="s">
        <v>236</v>
      </c>
      <c r="K282" s="1" t="s">
        <v>237</v>
      </c>
      <c r="L282" s="1" t="s">
        <v>238</v>
      </c>
      <c r="M282" s="2">
        <v>4812</v>
      </c>
      <c r="N282" s="2">
        <v>4090.2</v>
      </c>
      <c r="O282" s="2">
        <v>0</v>
      </c>
      <c r="P282" s="2">
        <v>0</v>
      </c>
      <c r="Q282" s="2">
        <v>4812</v>
      </c>
      <c r="R282" s="2">
        <v>4090.2</v>
      </c>
      <c r="S282" s="1" t="str">
        <f t="shared" si="12"/>
        <v xml:space="preserve">2944743KOAHN   </v>
      </c>
      <c r="T282" s="1" t="str">
        <f t="shared" si="13"/>
        <v>KOAHN</v>
      </c>
      <c r="U282" s="32" t="str">
        <f>VLOOKUP(F282,vlookups!A:B,2,FALSE)</f>
        <v>August</v>
      </c>
      <c r="V282" s="1">
        <f t="shared" si="14"/>
        <v>29</v>
      </c>
    </row>
    <row r="283" spans="1:22" x14ac:dyDescent="0.2">
      <c r="A283" s="3" t="s">
        <v>348</v>
      </c>
      <c r="B283" s="1" t="s">
        <v>223</v>
      </c>
      <c r="C283" s="1" t="s">
        <v>224</v>
      </c>
      <c r="D283" s="1" t="s">
        <v>188</v>
      </c>
      <c r="E283" s="1" t="s">
        <v>235</v>
      </c>
      <c r="F283" s="19">
        <v>44774</v>
      </c>
      <c r="G283" s="1" t="s">
        <v>227</v>
      </c>
      <c r="H283" s="1" t="s">
        <v>228</v>
      </c>
      <c r="I283" s="1">
        <v>29</v>
      </c>
      <c r="J283" s="1" t="s">
        <v>236</v>
      </c>
      <c r="K283" s="1" t="s">
        <v>237</v>
      </c>
      <c r="L283" s="1" t="s">
        <v>238</v>
      </c>
      <c r="M283" s="2">
        <v>4128</v>
      </c>
      <c r="N283" s="2">
        <v>3508.8</v>
      </c>
      <c r="O283" s="2">
        <v>0</v>
      </c>
      <c r="P283" s="2">
        <v>0</v>
      </c>
      <c r="Q283" s="2">
        <v>4128</v>
      </c>
      <c r="R283" s="2">
        <v>3508.8</v>
      </c>
      <c r="S283" s="1" t="str">
        <f t="shared" si="12"/>
        <v xml:space="preserve">2944774KOAHN   </v>
      </c>
      <c r="T283" s="1" t="str">
        <f t="shared" si="13"/>
        <v>KOAHN</v>
      </c>
      <c r="U283" s="32" t="str">
        <f>VLOOKUP(F283,vlookups!A:B,2,FALSE)</f>
        <v>August</v>
      </c>
      <c r="V283" s="1">
        <f t="shared" si="14"/>
        <v>29</v>
      </c>
    </row>
    <row r="284" spans="1:22" x14ac:dyDescent="0.2">
      <c r="A284" s="3" t="s">
        <v>348</v>
      </c>
      <c r="B284" s="1" t="s">
        <v>223</v>
      </c>
      <c r="C284" s="1" t="s">
        <v>224</v>
      </c>
      <c r="D284" s="1" t="s">
        <v>188</v>
      </c>
      <c r="E284" s="1" t="s">
        <v>235</v>
      </c>
      <c r="F284" s="19">
        <v>44805</v>
      </c>
      <c r="G284" s="1" t="s">
        <v>227</v>
      </c>
      <c r="H284" s="1" t="s">
        <v>228</v>
      </c>
      <c r="I284" s="1">
        <v>29</v>
      </c>
      <c r="J284" s="1" t="s">
        <v>236</v>
      </c>
      <c r="K284" s="1" t="s">
        <v>237</v>
      </c>
      <c r="L284" s="1" t="s">
        <v>238</v>
      </c>
      <c r="M284" s="2">
        <v>3465</v>
      </c>
      <c r="N284" s="2">
        <v>2945.25</v>
      </c>
      <c r="O284" s="2">
        <v>0</v>
      </c>
      <c r="P284" s="2">
        <v>0</v>
      </c>
      <c r="Q284" s="2">
        <v>3465</v>
      </c>
      <c r="R284" s="2">
        <v>2945.25</v>
      </c>
      <c r="S284" s="1" t="str">
        <f t="shared" si="12"/>
        <v xml:space="preserve">2944805KOAHN   </v>
      </c>
      <c r="T284" s="1" t="str">
        <f t="shared" si="13"/>
        <v>KOAHN</v>
      </c>
      <c r="U284" s="32" t="str">
        <f>VLOOKUP(F284,vlookups!A:B,2,FALSE)</f>
        <v>September</v>
      </c>
      <c r="V284" s="1">
        <f t="shared" si="14"/>
        <v>29</v>
      </c>
    </row>
    <row r="285" spans="1:22" x14ac:dyDescent="0.2">
      <c r="A285" s="3" t="s">
        <v>348</v>
      </c>
      <c r="B285" s="1" t="s">
        <v>223</v>
      </c>
      <c r="C285" s="1" t="s">
        <v>224</v>
      </c>
      <c r="D285" s="1" t="s">
        <v>188</v>
      </c>
      <c r="E285" s="1" t="s">
        <v>189</v>
      </c>
      <c r="F285" s="19">
        <v>44805</v>
      </c>
      <c r="G285" s="1" t="s">
        <v>227</v>
      </c>
      <c r="H285" s="1" t="s">
        <v>228</v>
      </c>
      <c r="I285" s="1">
        <v>104</v>
      </c>
      <c r="J285" s="1" t="s">
        <v>239</v>
      </c>
      <c r="K285" s="1" t="s">
        <v>240</v>
      </c>
      <c r="L285" s="1" t="s">
        <v>241</v>
      </c>
      <c r="M285" s="2">
        <v>2506.75</v>
      </c>
      <c r="N285" s="2">
        <v>2130.71</v>
      </c>
      <c r="O285" s="2">
        <v>0</v>
      </c>
      <c r="P285" s="2">
        <v>0</v>
      </c>
      <c r="Q285" s="2">
        <v>2506.75</v>
      </c>
      <c r="R285" s="2">
        <v>2130.71</v>
      </c>
      <c r="S285" s="1" t="str">
        <f t="shared" si="12"/>
        <v xml:space="preserve">10444805WTRF    </v>
      </c>
      <c r="T285" s="1" t="str">
        <f t="shared" si="13"/>
        <v>WTRF-TV</v>
      </c>
      <c r="U285" s="32" t="str">
        <f>VLOOKUP(F285,vlookups!A:B,2,FALSE)</f>
        <v>September</v>
      </c>
      <c r="V285" s="1">
        <f t="shared" si="14"/>
        <v>104</v>
      </c>
    </row>
    <row r="286" spans="1:22" x14ac:dyDescent="0.2">
      <c r="A286" s="7" t="s">
        <v>349</v>
      </c>
      <c r="B286" s="8" t="s">
        <v>242</v>
      </c>
      <c r="C286" s="8" t="s">
        <v>243</v>
      </c>
      <c r="D286" s="8" t="s">
        <v>18</v>
      </c>
      <c r="E286" s="8" t="s">
        <v>244</v>
      </c>
      <c r="F286" s="20">
        <v>44713</v>
      </c>
      <c r="G286" s="8" t="s">
        <v>245</v>
      </c>
      <c r="H286" s="8" t="s">
        <v>246</v>
      </c>
      <c r="I286" s="8">
        <v>55004</v>
      </c>
      <c r="J286" s="8" t="s">
        <v>247</v>
      </c>
      <c r="K286" s="8" t="s">
        <v>248</v>
      </c>
      <c r="L286" s="8" t="s">
        <v>249</v>
      </c>
      <c r="M286" s="9">
        <v>29411.759999999998</v>
      </c>
      <c r="N286" s="9">
        <v>25000</v>
      </c>
      <c r="O286" s="9">
        <v>0</v>
      </c>
      <c r="P286" s="9">
        <v>0</v>
      </c>
      <c r="Q286" s="9">
        <v>29411.759999999998</v>
      </c>
      <c r="R286" s="9">
        <v>25000</v>
      </c>
      <c r="S286" s="1" t="str">
        <f t="shared" si="12"/>
        <v>5500444713HIGHSNNW</v>
      </c>
      <c r="T286" s="1" t="str">
        <f t="shared" si="13"/>
        <v>HIGHSNOBIETY INC</v>
      </c>
      <c r="U286" s="32" t="str">
        <f>VLOOKUP(F286,vlookups!A:B,2,FALSE)</f>
        <v>June</v>
      </c>
      <c r="V286" s="1">
        <f t="shared" si="14"/>
        <v>55004</v>
      </c>
    </row>
    <row r="287" spans="1:22" x14ac:dyDescent="0.2">
      <c r="A287" s="3" t="s">
        <v>349</v>
      </c>
      <c r="B287" s="1" t="s">
        <v>242</v>
      </c>
      <c r="C287" s="1" t="s">
        <v>243</v>
      </c>
      <c r="D287" s="1" t="s">
        <v>18</v>
      </c>
      <c r="E287" s="1" t="s">
        <v>244</v>
      </c>
      <c r="F287" s="19">
        <v>44805</v>
      </c>
      <c r="G287" s="1" t="s">
        <v>250</v>
      </c>
      <c r="H287" s="1" t="s">
        <v>251</v>
      </c>
      <c r="I287" s="1">
        <v>22209</v>
      </c>
      <c r="J287" s="1" t="s">
        <v>252</v>
      </c>
      <c r="K287" s="1" t="s">
        <v>253</v>
      </c>
      <c r="L287" s="1" t="s">
        <v>254</v>
      </c>
      <c r="M287" s="2">
        <v>126470.59</v>
      </c>
      <c r="N287" s="2">
        <v>107500</v>
      </c>
      <c r="O287" s="2">
        <v>0</v>
      </c>
      <c r="P287" s="2">
        <v>0</v>
      </c>
      <c r="Q287" s="2">
        <v>126470.59</v>
      </c>
      <c r="R287" s="2">
        <v>107500</v>
      </c>
      <c r="S287" s="1" t="str">
        <f t="shared" si="12"/>
        <v xml:space="preserve">2220944805ESSENCE </v>
      </c>
      <c r="T287" s="1" t="str">
        <f t="shared" si="13"/>
        <v>ESSENCE</v>
      </c>
      <c r="U287" s="32" t="str">
        <f>VLOOKUP(F287,vlookups!A:B,2,FALSE)</f>
        <v>September</v>
      </c>
      <c r="V287" s="1">
        <f t="shared" si="14"/>
        <v>22209</v>
      </c>
    </row>
    <row r="288" spans="1:22" x14ac:dyDescent="0.2">
      <c r="A288" s="3" t="s">
        <v>349</v>
      </c>
      <c r="B288" s="1" t="s">
        <v>242</v>
      </c>
      <c r="C288" s="1" t="s">
        <v>243</v>
      </c>
      <c r="D288" s="1" t="s">
        <v>18</v>
      </c>
      <c r="E288" s="1" t="s">
        <v>244</v>
      </c>
      <c r="F288" s="19">
        <v>44805</v>
      </c>
      <c r="G288" s="1" t="s">
        <v>250</v>
      </c>
      <c r="H288" s="1" t="s">
        <v>251</v>
      </c>
      <c r="I288" s="1">
        <v>22209</v>
      </c>
      <c r="J288" s="1" t="s">
        <v>252</v>
      </c>
      <c r="K288" s="1" t="s">
        <v>255</v>
      </c>
      <c r="L288" s="1" t="s">
        <v>256</v>
      </c>
      <c r="M288" s="2">
        <v>23529.41</v>
      </c>
      <c r="N288" s="2">
        <v>20000</v>
      </c>
      <c r="O288" s="2">
        <v>0</v>
      </c>
      <c r="P288" s="2">
        <v>0</v>
      </c>
      <c r="Q288" s="2">
        <v>23529.41</v>
      </c>
      <c r="R288" s="2">
        <v>20000</v>
      </c>
      <c r="S288" s="1" t="str">
        <f t="shared" si="12"/>
        <v>2220944805GALAXMED</v>
      </c>
      <c r="T288" s="1" t="str">
        <f t="shared" si="13"/>
        <v>GALAXY MEDIA PARTNERS LLC</v>
      </c>
      <c r="U288" s="32" t="str">
        <f>VLOOKUP(F288,vlookups!A:B,2,FALSE)</f>
        <v>September</v>
      </c>
      <c r="V288" s="1">
        <f t="shared" si="14"/>
        <v>22209</v>
      </c>
    </row>
    <row r="289" spans="1:22" x14ac:dyDescent="0.2">
      <c r="A289" s="3" t="s">
        <v>349</v>
      </c>
      <c r="B289" s="1" t="s">
        <v>242</v>
      </c>
      <c r="C289" s="1" t="s">
        <v>243</v>
      </c>
      <c r="D289" s="1" t="s">
        <v>18</v>
      </c>
      <c r="E289" s="1" t="s">
        <v>244</v>
      </c>
      <c r="F289" s="19">
        <v>44805</v>
      </c>
      <c r="G289" s="1" t="s">
        <v>250</v>
      </c>
      <c r="H289" s="1" t="s">
        <v>251</v>
      </c>
      <c r="I289" s="1">
        <v>22209</v>
      </c>
      <c r="J289" s="1" t="s">
        <v>252</v>
      </c>
      <c r="K289" s="1" t="s">
        <v>257</v>
      </c>
      <c r="L289" s="1" t="s">
        <v>258</v>
      </c>
      <c r="M289" s="2">
        <v>17647.060000000001</v>
      </c>
      <c r="N289" s="2">
        <v>15000</v>
      </c>
      <c r="O289" s="2">
        <v>0</v>
      </c>
      <c r="P289" s="2">
        <v>0</v>
      </c>
      <c r="Q289" s="2">
        <v>17647.060000000001</v>
      </c>
      <c r="R289" s="2">
        <v>15000</v>
      </c>
      <c r="S289" s="1" t="str">
        <f t="shared" si="12"/>
        <v>2220944805MAGABLAN</v>
      </c>
      <c r="T289" s="1" t="str">
        <f t="shared" si="13"/>
        <v>BLANC MAGAZINE</v>
      </c>
      <c r="U289" s="32" t="str">
        <f>VLOOKUP(F289,vlookups!A:B,2,FALSE)</f>
        <v>September</v>
      </c>
      <c r="V289" s="1">
        <f t="shared" si="14"/>
        <v>22209</v>
      </c>
    </row>
    <row r="290" spans="1:22" x14ac:dyDescent="0.2">
      <c r="A290" s="3" t="s">
        <v>349</v>
      </c>
      <c r="B290" s="1" t="s">
        <v>242</v>
      </c>
      <c r="C290" s="1" t="s">
        <v>243</v>
      </c>
      <c r="D290" s="1" t="s">
        <v>18</v>
      </c>
      <c r="E290" s="1" t="s">
        <v>244</v>
      </c>
      <c r="F290" s="19">
        <v>44805</v>
      </c>
      <c r="G290" s="1" t="s">
        <v>250</v>
      </c>
      <c r="H290" s="1" t="s">
        <v>251</v>
      </c>
      <c r="I290" s="1">
        <v>22209</v>
      </c>
      <c r="J290" s="1" t="s">
        <v>252</v>
      </c>
      <c r="K290" s="1" t="s">
        <v>259</v>
      </c>
      <c r="L290" s="1" t="s">
        <v>260</v>
      </c>
      <c r="M290" s="2">
        <v>44100</v>
      </c>
      <c r="N290" s="2">
        <v>37485</v>
      </c>
      <c r="O290" s="2">
        <v>0</v>
      </c>
      <c r="P290" s="2">
        <v>0</v>
      </c>
      <c r="Q290" s="2">
        <v>44100</v>
      </c>
      <c r="R290" s="2">
        <v>37485</v>
      </c>
      <c r="S290" s="1" t="str">
        <f t="shared" si="12"/>
        <v>2220944805TWNCNTRY</v>
      </c>
      <c r="T290" s="1" t="str">
        <f t="shared" si="13"/>
        <v>TOWN &amp; COUNTRY</v>
      </c>
      <c r="U290" s="32" t="str">
        <f>VLOOKUP(F290,vlookups!A:B,2,FALSE)</f>
        <v>September</v>
      </c>
      <c r="V290" s="1">
        <f t="shared" si="14"/>
        <v>22209</v>
      </c>
    </row>
    <row r="291" spans="1:22" x14ac:dyDescent="0.2">
      <c r="A291" s="3" t="s">
        <v>349</v>
      </c>
      <c r="B291" s="1" t="s">
        <v>242</v>
      </c>
      <c r="C291" s="1" t="s">
        <v>243</v>
      </c>
      <c r="D291" s="1" t="s">
        <v>18</v>
      </c>
      <c r="E291" s="1" t="s">
        <v>244</v>
      </c>
      <c r="F291" s="19">
        <v>44805</v>
      </c>
      <c r="G291" s="1" t="s">
        <v>250</v>
      </c>
      <c r="H291" s="1" t="s">
        <v>251</v>
      </c>
      <c r="I291" s="1">
        <v>22209</v>
      </c>
      <c r="J291" s="1" t="s">
        <v>252</v>
      </c>
      <c r="K291" s="1" t="s">
        <v>261</v>
      </c>
      <c r="L291" s="1" t="s">
        <v>262</v>
      </c>
      <c r="M291" s="2">
        <v>17647.060000000001</v>
      </c>
      <c r="N291" s="2">
        <v>15000</v>
      </c>
      <c r="O291" s="2">
        <v>0</v>
      </c>
      <c r="P291" s="2">
        <v>0</v>
      </c>
      <c r="Q291" s="2">
        <v>17647.060000000001</v>
      </c>
      <c r="R291" s="2">
        <v>15000</v>
      </c>
      <c r="S291" s="1" t="str">
        <f t="shared" si="12"/>
        <v xml:space="preserve">2220944805WWD     </v>
      </c>
      <c r="T291" s="1" t="str">
        <f t="shared" si="13"/>
        <v>WOMENS WEAR DAILY</v>
      </c>
      <c r="U291" s="32" t="str">
        <f>VLOOKUP(F291,vlookups!A:B,2,FALSE)</f>
        <v>September</v>
      </c>
      <c r="V291" s="1">
        <f t="shared" si="14"/>
        <v>22209</v>
      </c>
    </row>
    <row r="292" spans="1:22" x14ac:dyDescent="0.2">
      <c r="A292" s="3" t="s">
        <v>349</v>
      </c>
      <c r="B292" s="1" t="s">
        <v>242</v>
      </c>
      <c r="C292" s="1" t="s">
        <v>243</v>
      </c>
      <c r="D292" s="1" t="s">
        <v>18</v>
      </c>
      <c r="E292" s="1" t="s">
        <v>244</v>
      </c>
      <c r="F292" s="19">
        <v>44805</v>
      </c>
      <c r="G292" s="1" t="s">
        <v>263</v>
      </c>
      <c r="H292" s="1" t="s">
        <v>264</v>
      </c>
      <c r="I292" s="1">
        <v>20822</v>
      </c>
      <c r="J292" s="1" t="s">
        <v>265</v>
      </c>
      <c r="K292" s="1" t="s">
        <v>261</v>
      </c>
      <c r="L292" s="1" t="s">
        <v>262</v>
      </c>
      <c r="M292" s="2">
        <v>17647.060000000001</v>
      </c>
      <c r="N292" s="2">
        <v>15000</v>
      </c>
      <c r="O292" s="2">
        <v>0</v>
      </c>
      <c r="P292" s="2">
        <v>0</v>
      </c>
      <c r="Q292" s="2">
        <v>17647.060000000001</v>
      </c>
      <c r="R292" s="2">
        <v>15000</v>
      </c>
      <c r="S292" s="1" t="str">
        <f t="shared" si="12"/>
        <v xml:space="preserve">2082244805WWD     </v>
      </c>
      <c r="T292" s="1" t="str">
        <f t="shared" si="13"/>
        <v>WOMENS WEAR DAILY</v>
      </c>
      <c r="U292" s="32" t="str">
        <f>VLOOKUP(F292,vlookups!A:B,2,FALSE)</f>
        <v>September</v>
      </c>
      <c r="V292" s="1">
        <f t="shared" si="14"/>
        <v>20822</v>
      </c>
    </row>
    <row r="293" spans="1:22" x14ac:dyDescent="0.2">
      <c r="A293" s="7" t="s">
        <v>349</v>
      </c>
      <c r="B293" s="8" t="s">
        <v>242</v>
      </c>
      <c r="C293" s="8" t="s">
        <v>243</v>
      </c>
      <c r="D293" s="8" t="s">
        <v>18</v>
      </c>
      <c r="E293" s="8" t="s">
        <v>19</v>
      </c>
      <c r="F293" s="20">
        <v>44621</v>
      </c>
      <c r="G293" s="8" t="s">
        <v>245</v>
      </c>
      <c r="H293" s="8" t="s">
        <v>246</v>
      </c>
      <c r="I293" s="8">
        <v>78195</v>
      </c>
      <c r="J293" s="8" t="s">
        <v>271</v>
      </c>
      <c r="K293" s="8" t="s">
        <v>272</v>
      </c>
      <c r="L293" s="8" t="s">
        <v>273</v>
      </c>
      <c r="M293" s="9">
        <v>116089.93</v>
      </c>
      <c r="N293" s="9">
        <v>98676.44</v>
      </c>
      <c r="O293" s="9">
        <v>0</v>
      </c>
      <c r="P293" s="9">
        <v>0</v>
      </c>
      <c r="Q293" s="9">
        <v>116089.93</v>
      </c>
      <c r="R293" s="9">
        <v>98676.44</v>
      </c>
      <c r="S293" s="1" t="str">
        <f t="shared" si="12"/>
        <v>7819544621APXDEALS</v>
      </c>
      <c r="T293" s="1" t="str">
        <f t="shared" si="13"/>
        <v>APEX DEALS</v>
      </c>
      <c r="U293" s="32" t="str">
        <f>VLOOKUP(F293,vlookups!A:B,2,FALSE)</f>
        <v>March</v>
      </c>
      <c r="V293" s="1">
        <f t="shared" si="14"/>
        <v>78195</v>
      </c>
    </row>
    <row r="294" spans="1:22" x14ac:dyDescent="0.2">
      <c r="A294" s="7" t="s">
        <v>349</v>
      </c>
      <c r="B294" s="8" t="s">
        <v>242</v>
      </c>
      <c r="C294" s="8" t="s">
        <v>243</v>
      </c>
      <c r="D294" s="8" t="s">
        <v>18</v>
      </c>
      <c r="E294" s="8" t="s">
        <v>19</v>
      </c>
      <c r="F294" s="20">
        <v>44652</v>
      </c>
      <c r="G294" s="8" t="s">
        <v>245</v>
      </c>
      <c r="H294" s="8" t="s">
        <v>246</v>
      </c>
      <c r="I294" s="8">
        <v>78185</v>
      </c>
      <c r="J294" s="8" t="s">
        <v>274</v>
      </c>
      <c r="K294" s="8" t="s">
        <v>275</v>
      </c>
      <c r="L294" s="8" t="s">
        <v>276</v>
      </c>
      <c r="M294" s="9">
        <v>496728.36</v>
      </c>
      <c r="N294" s="9">
        <v>422219.11</v>
      </c>
      <c r="O294" s="9">
        <v>0</v>
      </c>
      <c r="P294" s="9">
        <v>0</v>
      </c>
      <c r="Q294" s="9">
        <v>496728.36</v>
      </c>
      <c r="R294" s="9">
        <v>422219.11</v>
      </c>
      <c r="S294" s="1" t="str">
        <f t="shared" si="12"/>
        <v>7818544652NTNLGGRP</v>
      </c>
      <c r="T294" s="1" t="str">
        <f t="shared" si="13"/>
        <v>NATIONAL GEOGRAPHIC. COM</v>
      </c>
      <c r="U294" s="32" t="str">
        <f>VLOOKUP(F294,vlookups!A:B,2,FALSE)</f>
        <v>April</v>
      </c>
      <c r="V294" s="1">
        <f t="shared" si="14"/>
        <v>78185</v>
      </c>
    </row>
    <row r="295" spans="1:22" x14ac:dyDescent="0.2">
      <c r="A295" s="7" t="s">
        <v>349</v>
      </c>
      <c r="B295" s="8" t="s">
        <v>242</v>
      </c>
      <c r="C295" s="8" t="s">
        <v>243</v>
      </c>
      <c r="D295" s="8" t="s">
        <v>18</v>
      </c>
      <c r="E295" s="8" t="s">
        <v>19</v>
      </c>
      <c r="F295" s="20">
        <v>44652</v>
      </c>
      <c r="G295" s="8" t="s">
        <v>245</v>
      </c>
      <c r="H295" s="8" t="s">
        <v>246</v>
      </c>
      <c r="I295" s="8">
        <v>78195</v>
      </c>
      <c r="J295" s="8" t="s">
        <v>271</v>
      </c>
      <c r="K295" s="8" t="s">
        <v>272</v>
      </c>
      <c r="L295" s="8" t="s">
        <v>273</v>
      </c>
      <c r="M295" s="9">
        <v>174134.91</v>
      </c>
      <c r="N295" s="9">
        <v>148014.67000000001</v>
      </c>
      <c r="O295" s="9">
        <v>0</v>
      </c>
      <c r="P295" s="9">
        <v>0</v>
      </c>
      <c r="Q295" s="9">
        <v>174134.91</v>
      </c>
      <c r="R295" s="9">
        <v>148014.67000000001</v>
      </c>
      <c r="S295" s="1" t="str">
        <f t="shared" si="12"/>
        <v>7819544652APXDEALS</v>
      </c>
      <c r="T295" s="1" t="str">
        <f t="shared" si="13"/>
        <v>APEX DEALS</v>
      </c>
      <c r="U295" s="32" t="str">
        <f>VLOOKUP(F295,vlookups!A:B,2,FALSE)</f>
        <v>April</v>
      </c>
      <c r="V295" s="1">
        <f t="shared" si="14"/>
        <v>78195</v>
      </c>
    </row>
    <row r="296" spans="1:22" x14ac:dyDescent="0.2">
      <c r="A296" s="7" t="s">
        <v>349</v>
      </c>
      <c r="B296" s="8" t="s">
        <v>242</v>
      </c>
      <c r="C296" s="8" t="s">
        <v>243</v>
      </c>
      <c r="D296" s="8" t="s">
        <v>18</v>
      </c>
      <c r="E296" s="8" t="s">
        <v>19</v>
      </c>
      <c r="F296" s="20">
        <v>44652</v>
      </c>
      <c r="G296" s="8" t="s">
        <v>245</v>
      </c>
      <c r="H296" s="8" t="s">
        <v>246</v>
      </c>
      <c r="I296" s="8">
        <v>78370</v>
      </c>
      <c r="J296" s="8" t="s">
        <v>277</v>
      </c>
      <c r="K296" s="8" t="s">
        <v>272</v>
      </c>
      <c r="L296" s="8" t="s">
        <v>273</v>
      </c>
      <c r="M296" s="9">
        <v>36656.01</v>
      </c>
      <c r="N296" s="9">
        <v>31157.61</v>
      </c>
      <c r="O296" s="9">
        <v>0</v>
      </c>
      <c r="P296" s="9">
        <v>0</v>
      </c>
      <c r="Q296" s="9">
        <v>36656.01</v>
      </c>
      <c r="R296" s="9">
        <v>31157.61</v>
      </c>
      <c r="S296" s="1" t="str">
        <f t="shared" si="12"/>
        <v>7837044652APXDEALS</v>
      </c>
      <c r="T296" s="1" t="str">
        <f t="shared" si="13"/>
        <v>APEX DEALS</v>
      </c>
      <c r="U296" s="32" t="str">
        <f>VLOOKUP(F296,vlookups!A:B,2,FALSE)</f>
        <v>April</v>
      </c>
      <c r="V296" s="1">
        <f t="shared" si="14"/>
        <v>78370</v>
      </c>
    </row>
    <row r="297" spans="1:22" x14ac:dyDescent="0.2">
      <c r="A297" s="7" t="s">
        <v>349</v>
      </c>
      <c r="B297" s="8" t="s">
        <v>242</v>
      </c>
      <c r="C297" s="8" t="s">
        <v>243</v>
      </c>
      <c r="D297" s="8" t="s">
        <v>18</v>
      </c>
      <c r="E297" s="8" t="s">
        <v>19</v>
      </c>
      <c r="F297" s="20">
        <v>44682</v>
      </c>
      <c r="G297" s="8" t="s">
        <v>278</v>
      </c>
      <c r="H297" s="8" t="s">
        <v>279</v>
      </c>
      <c r="I297" s="8">
        <v>78188</v>
      </c>
      <c r="J297" s="8" t="s">
        <v>280</v>
      </c>
      <c r="K297" s="8" t="s">
        <v>281</v>
      </c>
      <c r="L297" s="8" t="s">
        <v>282</v>
      </c>
      <c r="M297" s="9">
        <v>1.74</v>
      </c>
      <c r="N297" s="9">
        <v>1.48</v>
      </c>
      <c r="O297" s="9">
        <v>0</v>
      </c>
      <c r="P297" s="9">
        <v>0</v>
      </c>
      <c r="Q297" s="9">
        <v>1.74</v>
      </c>
      <c r="R297" s="9">
        <v>1.48</v>
      </c>
      <c r="S297" s="1" t="str">
        <f t="shared" si="12"/>
        <v xml:space="preserve">7818844682PLATTAX </v>
      </c>
      <c r="T297" s="1" t="str">
        <f t="shared" si="13"/>
        <v>PLATFORM TAX</v>
      </c>
      <c r="U297" s="32" t="str">
        <f>VLOOKUP(F297,vlookups!A:B,2,FALSE)</f>
        <v>May</v>
      </c>
      <c r="V297" s="1">
        <f t="shared" si="14"/>
        <v>78188</v>
      </c>
    </row>
    <row r="298" spans="1:22" x14ac:dyDescent="0.2">
      <c r="A298" s="7" t="s">
        <v>349</v>
      </c>
      <c r="B298" s="8" t="s">
        <v>242</v>
      </c>
      <c r="C298" s="8" t="s">
        <v>243</v>
      </c>
      <c r="D298" s="8" t="s">
        <v>18</v>
      </c>
      <c r="E298" s="8" t="s">
        <v>19</v>
      </c>
      <c r="F298" s="20">
        <v>44682</v>
      </c>
      <c r="G298" s="8" t="s">
        <v>250</v>
      </c>
      <c r="H298" s="8" t="s">
        <v>251</v>
      </c>
      <c r="I298" s="8">
        <v>78429</v>
      </c>
      <c r="J298" s="8" t="s">
        <v>283</v>
      </c>
      <c r="K298" s="8" t="s">
        <v>281</v>
      </c>
      <c r="L298" s="8" t="s">
        <v>282</v>
      </c>
      <c r="M298" s="9">
        <v>31.01</v>
      </c>
      <c r="N298" s="9">
        <v>26.36</v>
      </c>
      <c r="O298" s="9">
        <v>0</v>
      </c>
      <c r="P298" s="9">
        <v>0</v>
      </c>
      <c r="Q298" s="9">
        <v>31.01</v>
      </c>
      <c r="R298" s="9">
        <v>26.36</v>
      </c>
      <c r="S298" s="1" t="str">
        <f t="shared" si="12"/>
        <v xml:space="preserve">7842944682PLATTAX </v>
      </c>
      <c r="T298" s="1" t="str">
        <f t="shared" si="13"/>
        <v>PLATFORM TAX</v>
      </c>
      <c r="U298" s="32" t="str">
        <f>VLOOKUP(F298,vlookups!A:B,2,FALSE)</f>
        <v>May</v>
      </c>
      <c r="V298" s="1">
        <f t="shared" si="14"/>
        <v>78429</v>
      </c>
    </row>
    <row r="299" spans="1:22" x14ac:dyDescent="0.2">
      <c r="A299" s="7" t="s">
        <v>349</v>
      </c>
      <c r="B299" s="8" t="s">
        <v>242</v>
      </c>
      <c r="C299" s="8" t="s">
        <v>243</v>
      </c>
      <c r="D299" s="8" t="s">
        <v>18</v>
      </c>
      <c r="E299" s="8" t="s">
        <v>19</v>
      </c>
      <c r="F299" s="20">
        <v>44682</v>
      </c>
      <c r="G299" s="8" t="s">
        <v>245</v>
      </c>
      <c r="H299" s="8" t="s">
        <v>246</v>
      </c>
      <c r="I299" s="8">
        <v>78370</v>
      </c>
      <c r="J299" s="8" t="s">
        <v>277</v>
      </c>
      <c r="K299" s="8" t="s">
        <v>272</v>
      </c>
      <c r="L299" s="8" t="s">
        <v>273</v>
      </c>
      <c r="M299" s="9">
        <v>52524.05</v>
      </c>
      <c r="N299" s="9">
        <v>44645.440000000002</v>
      </c>
      <c r="O299" s="9">
        <v>0</v>
      </c>
      <c r="P299" s="9">
        <v>0</v>
      </c>
      <c r="Q299" s="9">
        <v>52524.05</v>
      </c>
      <c r="R299" s="9">
        <v>44645.440000000002</v>
      </c>
      <c r="S299" s="1" t="str">
        <f t="shared" si="12"/>
        <v>7837044682APXDEALS</v>
      </c>
      <c r="T299" s="1" t="str">
        <f t="shared" si="13"/>
        <v>APEX DEALS</v>
      </c>
      <c r="U299" s="32" t="str">
        <f>VLOOKUP(F299,vlookups!A:B,2,FALSE)</f>
        <v>May</v>
      </c>
      <c r="V299" s="1">
        <f t="shared" si="14"/>
        <v>78370</v>
      </c>
    </row>
    <row r="300" spans="1:22" x14ac:dyDescent="0.2">
      <c r="A300" s="7" t="s">
        <v>349</v>
      </c>
      <c r="B300" s="8" t="s">
        <v>242</v>
      </c>
      <c r="C300" s="8" t="s">
        <v>243</v>
      </c>
      <c r="D300" s="8" t="s">
        <v>18</v>
      </c>
      <c r="E300" s="8" t="s">
        <v>19</v>
      </c>
      <c r="F300" s="20">
        <v>44713</v>
      </c>
      <c r="G300" s="8" t="s">
        <v>278</v>
      </c>
      <c r="H300" s="8" t="s">
        <v>279</v>
      </c>
      <c r="I300" s="8">
        <v>78188</v>
      </c>
      <c r="J300" s="8" t="s">
        <v>280</v>
      </c>
      <c r="K300" s="8" t="s">
        <v>284</v>
      </c>
      <c r="L300" s="8" t="s">
        <v>285</v>
      </c>
      <c r="M300" s="9">
        <v>52934.74</v>
      </c>
      <c r="N300" s="9">
        <v>44994.53</v>
      </c>
      <c r="O300" s="9">
        <v>0</v>
      </c>
      <c r="P300" s="9">
        <v>0</v>
      </c>
      <c r="Q300" s="9">
        <v>52934.74</v>
      </c>
      <c r="R300" s="9">
        <v>44994.53</v>
      </c>
      <c r="S300" s="1" t="str">
        <f t="shared" si="12"/>
        <v>7818844713HRSTCMMN</v>
      </c>
      <c r="T300" s="1" t="str">
        <f t="shared" si="13"/>
        <v>HEARST COMMUNICATION</v>
      </c>
      <c r="U300" s="32" t="str">
        <f>VLOOKUP(F300,vlookups!A:B,2,FALSE)</f>
        <v>June</v>
      </c>
      <c r="V300" s="1">
        <f t="shared" si="14"/>
        <v>78188</v>
      </c>
    </row>
    <row r="301" spans="1:22" x14ac:dyDescent="0.2">
      <c r="A301" s="7" t="s">
        <v>349</v>
      </c>
      <c r="B301" s="8" t="s">
        <v>242</v>
      </c>
      <c r="C301" s="8" t="s">
        <v>243</v>
      </c>
      <c r="D301" s="8" t="s">
        <v>18</v>
      </c>
      <c r="E301" s="8" t="s">
        <v>19</v>
      </c>
      <c r="F301" s="20">
        <v>44713</v>
      </c>
      <c r="G301" s="8" t="s">
        <v>278</v>
      </c>
      <c r="H301" s="8" t="s">
        <v>279</v>
      </c>
      <c r="I301" s="8">
        <v>78188</v>
      </c>
      <c r="J301" s="8" t="s">
        <v>280</v>
      </c>
      <c r="K301" s="8" t="s">
        <v>281</v>
      </c>
      <c r="L301" s="8" t="s">
        <v>282</v>
      </c>
      <c r="M301" s="9">
        <v>0.28000000000000003</v>
      </c>
      <c r="N301" s="9">
        <v>0.24</v>
      </c>
      <c r="O301" s="9">
        <v>0</v>
      </c>
      <c r="P301" s="9">
        <v>0</v>
      </c>
      <c r="Q301" s="9">
        <v>0.28000000000000003</v>
      </c>
      <c r="R301" s="9">
        <v>0.24</v>
      </c>
      <c r="S301" s="1" t="str">
        <f t="shared" si="12"/>
        <v xml:space="preserve">7818844713PLATTAX </v>
      </c>
      <c r="T301" s="1" t="str">
        <f t="shared" si="13"/>
        <v>PLATFORM TAX</v>
      </c>
      <c r="U301" s="32" t="str">
        <f>VLOOKUP(F301,vlookups!A:B,2,FALSE)</f>
        <v>June</v>
      </c>
      <c r="V301" s="1">
        <f t="shared" si="14"/>
        <v>78188</v>
      </c>
    </row>
    <row r="302" spans="1:22" x14ac:dyDescent="0.2">
      <c r="A302" s="7" t="s">
        <v>349</v>
      </c>
      <c r="B302" s="8" t="s">
        <v>242</v>
      </c>
      <c r="C302" s="8" t="s">
        <v>243</v>
      </c>
      <c r="D302" s="8" t="s">
        <v>18</v>
      </c>
      <c r="E302" s="8" t="s">
        <v>19</v>
      </c>
      <c r="F302" s="20">
        <v>44713</v>
      </c>
      <c r="G302" s="8" t="s">
        <v>250</v>
      </c>
      <c r="H302" s="8" t="s">
        <v>251</v>
      </c>
      <c r="I302" s="8">
        <v>78429</v>
      </c>
      <c r="J302" s="8" t="s">
        <v>283</v>
      </c>
      <c r="K302" s="8" t="s">
        <v>281</v>
      </c>
      <c r="L302" s="8" t="s">
        <v>282</v>
      </c>
      <c r="M302" s="9">
        <v>39.07</v>
      </c>
      <c r="N302" s="9">
        <v>33.21</v>
      </c>
      <c r="O302" s="9">
        <v>0</v>
      </c>
      <c r="P302" s="9">
        <v>0</v>
      </c>
      <c r="Q302" s="9">
        <v>39.07</v>
      </c>
      <c r="R302" s="9">
        <v>33.21</v>
      </c>
      <c r="S302" s="1" t="str">
        <f t="shared" si="12"/>
        <v xml:space="preserve">7842944713PLATTAX </v>
      </c>
      <c r="T302" s="1" t="str">
        <f t="shared" si="13"/>
        <v>PLATFORM TAX</v>
      </c>
      <c r="U302" s="32" t="str">
        <f>VLOOKUP(F302,vlookups!A:B,2,FALSE)</f>
        <v>June</v>
      </c>
      <c r="V302" s="1">
        <f t="shared" si="14"/>
        <v>78429</v>
      </c>
    </row>
    <row r="303" spans="1:22" x14ac:dyDescent="0.2">
      <c r="A303" s="7" t="s">
        <v>349</v>
      </c>
      <c r="B303" s="8" t="s">
        <v>242</v>
      </c>
      <c r="C303" s="8" t="s">
        <v>243</v>
      </c>
      <c r="D303" s="8" t="s">
        <v>18</v>
      </c>
      <c r="E303" s="8" t="s">
        <v>19</v>
      </c>
      <c r="F303" s="20">
        <v>44713</v>
      </c>
      <c r="G303" s="8" t="s">
        <v>245</v>
      </c>
      <c r="H303" s="8" t="s">
        <v>246</v>
      </c>
      <c r="I303" s="8">
        <v>78370</v>
      </c>
      <c r="J303" s="8" t="s">
        <v>277</v>
      </c>
      <c r="K303" s="8" t="s">
        <v>272</v>
      </c>
      <c r="L303" s="8" t="s">
        <v>273</v>
      </c>
      <c r="M303" s="9">
        <v>23265.81</v>
      </c>
      <c r="N303" s="9">
        <v>19775.939999999999</v>
      </c>
      <c r="O303" s="9">
        <v>0</v>
      </c>
      <c r="P303" s="9">
        <v>0</v>
      </c>
      <c r="Q303" s="9">
        <v>23265.81</v>
      </c>
      <c r="R303" s="9">
        <v>19775.939999999999</v>
      </c>
      <c r="S303" s="1" t="str">
        <f t="shared" si="12"/>
        <v>7837044713APXDEALS</v>
      </c>
      <c r="T303" s="1" t="str">
        <f t="shared" si="13"/>
        <v>APEX DEALS</v>
      </c>
      <c r="U303" s="32" t="str">
        <f>VLOOKUP(F303,vlookups!A:B,2,FALSE)</f>
        <v>June</v>
      </c>
      <c r="V303" s="1">
        <f t="shared" si="14"/>
        <v>78370</v>
      </c>
    </row>
    <row r="304" spans="1:22" x14ac:dyDescent="0.2">
      <c r="A304" s="3" t="s">
        <v>349</v>
      </c>
      <c r="B304" s="1" t="s">
        <v>242</v>
      </c>
      <c r="C304" s="1" t="s">
        <v>243</v>
      </c>
      <c r="D304" s="1" t="s">
        <v>18</v>
      </c>
      <c r="E304" s="1" t="s">
        <v>19</v>
      </c>
      <c r="F304" s="19">
        <v>44743</v>
      </c>
      <c r="G304" s="1" t="s">
        <v>250</v>
      </c>
      <c r="H304" s="1" t="s">
        <v>251</v>
      </c>
      <c r="I304" s="1">
        <v>78429</v>
      </c>
      <c r="J304" s="1" t="s">
        <v>283</v>
      </c>
      <c r="K304" s="1" t="s">
        <v>281</v>
      </c>
      <c r="L304" s="1" t="s">
        <v>282</v>
      </c>
      <c r="M304" s="2">
        <v>0.22</v>
      </c>
      <c r="N304" s="2">
        <v>0.19</v>
      </c>
      <c r="O304" s="2">
        <v>0</v>
      </c>
      <c r="P304" s="2">
        <v>0</v>
      </c>
      <c r="Q304" s="2">
        <v>0.22</v>
      </c>
      <c r="R304" s="2">
        <v>0.19</v>
      </c>
      <c r="S304" s="1" t="str">
        <f t="shared" si="12"/>
        <v xml:space="preserve">7842944743PLATTAX </v>
      </c>
      <c r="T304" s="1" t="str">
        <f t="shared" si="13"/>
        <v>PLATFORM TAX</v>
      </c>
      <c r="U304" s="32" t="str">
        <f>VLOOKUP(F304,vlookups!A:B,2,FALSE)</f>
        <v>August</v>
      </c>
      <c r="V304" s="1">
        <f t="shared" si="14"/>
        <v>78429</v>
      </c>
    </row>
    <row r="305" spans="1:22" x14ac:dyDescent="0.2">
      <c r="A305" s="3" t="s">
        <v>349</v>
      </c>
      <c r="B305" s="1" t="s">
        <v>242</v>
      </c>
      <c r="C305" s="1" t="s">
        <v>243</v>
      </c>
      <c r="D305" s="1" t="s">
        <v>18</v>
      </c>
      <c r="E305" s="1" t="s">
        <v>19</v>
      </c>
      <c r="F305" s="19">
        <v>44743</v>
      </c>
      <c r="G305" s="1" t="s">
        <v>245</v>
      </c>
      <c r="H305" s="1" t="s">
        <v>246</v>
      </c>
      <c r="I305" s="1">
        <v>78370</v>
      </c>
      <c r="J305" s="1" t="s">
        <v>277</v>
      </c>
      <c r="K305" s="1" t="s">
        <v>281</v>
      </c>
      <c r="L305" s="1" t="s">
        <v>282</v>
      </c>
      <c r="M305" s="2">
        <v>2.79</v>
      </c>
      <c r="N305" s="2">
        <v>2.37</v>
      </c>
      <c r="O305" s="2">
        <v>0</v>
      </c>
      <c r="P305" s="2">
        <v>0</v>
      </c>
      <c r="Q305" s="2">
        <v>2.79</v>
      </c>
      <c r="R305" s="2">
        <v>2.37</v>
      </c>
      <c r="S305" s="1" t="str">
        <f t="shared" si="12"/>
        <v xml:space="preserve">7837044743PLATTAX </v>
      </c>
      <c r="T305" s="1" t="str">
        <f t="shared" si="13"/>
        <v>PLATFORM TAX</v>
      </c>
      <c r="U305" s="32" t="str">
        <f>VLOOKUP(F305,vlookups!A:B,2,FALSE)</f>
        <v>August</v>
      </c>
      <c r="V305" s="1">
        <f t="shared" si="14"/>
        <v>78370</v>
      </c>
    </row>
    <row r="306" spans="1:22" x14ac:dyDescent="0.2">
      <c r="A306" s="3" t="s">
        <v>349</v>
      </c>
      <c r="B306" s="1" t="s">
        <v>242</v>
      </c>
      <c r="C306" s="1" t="s">
        <v>243</v>
      </c>
      <c r="D306" s="1" t="s">
        <v>18</v>
      </c>
      <c r="E306" s="1" t="s">
        <v>19</v>
      </c>
      <c r="F306" s="19">
        <v>44743</v>
      </c>
      <c r="G306" s="1" t="s">
        <v>245</v>
      </c>
      <c r="H306" s="1" t="s">
        <v>246</v>
      </c>
      <c r="I306" s="1">
        <v>78717</v>
      </c>
      <c r="J306" s="1" t="s">
        <v>286</v>
      </c>
      <c r="K306" s="1" t="s">
        <v>281</v>
      </c>
      <c r="L306" s="1" t="s">
        <v>282</v>
      </c>
      <c r="M306" s="2">
        <v>9.16</v>
      </c>
      <c r="N306" s="2">
        <v>7.79</v>
      </c>
      <c r="O306" s="2">
        <v>0</v>
      </c>
      <c r="P306" s="2">
        <v>0</v>
      </c>
      <c r="Q306" s="2">
        <v>9.16</v>
      </c>
      <c r="R306" s="2">
        <v>7.79</v>
      </c>
      <c r="S306" s="1" t="str">
        <f t="shared" si="12"/>
        <v xml:space="preserve">7871744743PLATTAX </v>
      </c>
      <c r="T306" s="1" t="str">
        <f t="shared" si="13"/>
        <v>PLATFORM TAX</v>
      </c>
      <c r="U306" s="32" t="str">
        <f>VLOOKUP(F306,vlookups!A:B,2,FALSE)</f>
        <v>August</v>
      </c>
      <c r="V306" s="1">
        <f t="shared" si="14"/>
        <v>78717</v>
      </c>
    </row>
    <row r="307" spans="1:22" x14ac:dyDescent="0.2">
      <c r="A307" s="3" t="s">
        <v>349</v>
      </c>
      <c r="B307" s="1" t="s">
        <v>242</v>
      </c>
      <c r="C307" s="1" t="s">
        <v>243</v>
      </c>
      <c r="D307" s="1" t="s">
        <v>18</v>
      </c>
      <c r="E307" s="1" t="s">
        <v>19</v>
      </c>
      <c r="F307" s="19">
        <v>44743</v>
      </c>
      <c r="G307" s="1" t="s">
        <v>287</v>
      </c>
      <c r="H307" s="1" t="s">
        <v>288</v>
      </c>
      <c r="I307" s="1">
        <v>78254</v>
      </c>
      <c r="J307" s="1" t="s">
        <v>289</v>
      </c>
      <c r="K307" s="1" t="s">
        <v>281</v>
      </c>
      <c r="L307" s="1" t="s">
        <v>282</v>
      </c>
      <c r="M307" s="2">
        <v>1.39</v>
      </c>
      <c r="N307" s="2">
        <v>1.18</v>
      </c>
      <c r="O307" s="2">
        <v>0</v>
      </c>
      <c r="P307" s="2">
        <v>0</v>
      </c>
      <c r="Q307" s="2">
        <v>1.39</v>
      </c>
      <c r="R307" s="2">
        <v>1.18</v>
      </c>
      <c r="S307" s="1" t="str">
        <f t="shared" si="12"/>
        <v xml:space="preserve">7825444743PLATTAX </v>
      </c>
      <c r="T307" s="1" t="str">
        <f t="shared" si="13"/>
        <v>PLATFORM TAX</v>
      </c>
      <c r="U307" s="32" t="str">
        <f>VLOOKUP(F307,vlookups!A:B,2,FALSE)</f>
        <v>August</v>
      </c>
      <c r="V307" s="1">
        <f t="shared" si="14"/>
        <v>78254</v>
      </c>
    </row>
    <row r="308" spans="1:22" x14ac:dyDescent="0.2">
      <c r="A308" s="3" t="s">
        <v>349</v>
      </c>
      <c r="B308" s="1" t="s">
        <v>242</v>
      </c>
      <c r="C308" s="1" t="s">
        <v>243</v>
      </c>
      <c r="D308" s="1" t="s">
        <v>18</v>
      </c>
      <c r="E308" s="1" t="s">
        <v>19</v>
      </c>
      <c r="F308" s="19">
        <v>44774</v>
      </c>
      <c r="G308" s="1" t="s">
        <v>278</v>
      </c>
      <c r="H308" s="1" t="s">
        <v>279</v>
      </c>
      <c r="I308" s="1">
        <v>78755</v>
      </c>
      <c r="J308" s="1" t="s">
        <v>290</v>
      </c>
      <c r="K308" s="1" t="s">
        <v>272</v>
      </c>
      <c r="L308" s="1" t="s">
        <v>273</v>
      </c>
      <c r="M308" s="2">
        <v>12426.58</v>
      </c>
      <c r="N308" s="2">
        <v>10562.59</v>
      </c>
      <c r="O308" s="2">
        <v>0</v>
      </c>
      <c r="P308" s="2">
        <v>0</v>
      </c>
      <c r="Q308" s="2">
        <v>12426.58</v>
      </c>
      <c r="R308" s="2">
        <v>10562.59</v>
      </c>
      <c r="S308" s="1" t="str">
        <f t="shared" si="12"/>
        <v>7875544774APXDEALS</v>
      </c>
      <c r="T308" s="1" t="str">
        <f t="shared" si="13"/>
        <v>APEX DEALS</v>
      </c>
      <c r="U308" s="32" t="str">
        <f>VLOOKUP(F308,vlookups!A:B,2,FALSE)</f>
        <v>August</v>
      </c>
      <c r="V308" s="1">
        <f t="shared" si="14"/>
        <v>78755</v>
      </c>
    </row>
    <row r="309" spans="1:22" x14ac:dyDescent="0.2">
      <c r="A309" s="3" t="s">
        <v>349</v>
      </c>
      <c r="B309" s="1" t="s">
        <v>242</v>
      </c>
      <c r="C309" s="1" t="s">
        <v>243</v>
      </c>
      <c r="D309" s="1" t="s">
        <v>18</v>
      </c>
      <c r="E309" s="1" t="s">
        <v>19</v>
      </c>
      <c r="F309" s="19">
        <v>44774</v>
      </c>
      <c r="G309" s="1" t="s">
        <v>278</v>
      </c>
      <c r="H309" s="1" t="s">
        <v>279</v>
      </c>
      <c r="I309" s="1">
        <v>78755</v>
      </c>
      <c r="J309" s="1" t="s">
        <v>290</v>
      </c>
      <c r="K309" s="1" t="s">
        <v>281</v>
      </c>
      <c r="L309" s="1" t="s">
        <v>282</v>
      </c>
      <c r="M309" s="2">
        <v>5.15</v>
      </c>
      <c r="N309" s="2">
        <v>4.38</v>
      </c>
      <c r="O309" s="2">
        <v>0</v>
      </c>
      <c r="P309" s="2">
        <v>0</v>
      </c>
      <c r="Q309" s="2">
        <v>5.15</v>
      </c>
      <c r="R309" s="2">
        <v>4.38</v>
      </c>
      <c r="S309" s="1" t="str">
        <f t="shared" si="12"/>
        <v xml:space="preserve">7875544774PLATTAX </v>
      </c>
      <c r="T309" s="1" t="str">
        <f t="shared" si="13"/>
        <v>PLATFORM TAX</v>
      </c>
      <c r="U309" s="32" t="str">
        <f>VLOOKUP(F309,vlookups!A:B,2,FALSE)</f>
        <v>August</v>
      </c>
      <c r="V309" s="1">
        <f t="shared" si="14"/>
        <v>78755</v>
      </c>
    </row>
    <row r="310" spans="1:22" x14ac:dyDescent="0.2">
      <c r="A310" s="3" t="s">
        <v>349</v>
      </c>
      <c r="B310" s="1" t="s">
        <v>242</v>
      </c>
      <c r="C310" s="1" t="s">
        <v>243</v>
      </c>
      <c r="D310" s="1" t="s">
        <v>18</v>
      </c>
      <c r="E310" s="1" t="s">
        <v>19</v>
      </c>
      <c r="F310" s="19">
        <v>44774</v>
      </c>
      <c r="G310" s="1" t="s">
        <v>278</v>
      </c>
      <c r="H310" s="1" t="s">
        <v>279</v>
      </c>
      <c r="I310" s="1">
        <v>78755</v>
      </c>
      <c r="J310" s="1" t="s">
        <v>290</v>
      </c>
      <c r="K310" s="1" t="s">
        <v>291</v>
      </c>
      <c r="L310" s="1" t="s">
        <v>292</v>
      </c>
      <c r="M310" s="2">
        <v>12545.87</v>
      </c>
      <c r="N310" s="2">
        <v>10663.99</v>
      </c>
      <c r="O310" s="2">
        <v>0</v>
      </c>
      <c r="P310" s="2">
        <v>0</v>
      </c>
      <c r="Q310" s="2">
        <v>12545.87</v>
      </c>
      <c r="R310" s="2">
        <v>10663.99</v>
      </c>
      <c r="S310" s="1" t="str">
        <f t="shared" si="12"/>
        <v xml:space="preserve">7875544774WHOWHAT </v>
      </c>
      <c r="T310" s="1" t="str">
        <f t="shared" si="13"/>
        <v>WHOWHATWEAR</v>
      </c>
      <c r="U310" s="32" t="str">
        <f>VLOOKUP(F310,vlookups!A:B,2,FALSE)</f>
        <v>August</v>
      </c>
      <c r="V310" s="1">
        <f t="shared" si="14"/>
        <v>78755</v>
      </c>
    </row>
    <row r="311" spans="1:22" x14ac:dyDescent="0.2">
      <c r="A311" s="3" t="s">
        <v>349</v>
      </c>
      <c r="B311" s="1" t="s">
        <v>242</v>
      </c>
      <c r="C311" s="1" t="s">
        <v>243</v>
      </c>
      <c r="D311" s="1" t="s">
        <v>18</v>
      </c>
      <c r="E311" s="1" t="s">
        <v>19</v>
      </c>
      <c r="F311" s="19">
        <v>44774</v>
      </c>
      <c r="G311" s="1" t="s">
        <v>245</v>
      </c>
      <c r="H311" s="1" t="s">
        <v>246</v>
      </c>
      <c r="I311" s="1">
        <v>78717</v>
      </c>
      <c r="J311" s="1" t="s">
        <v>286</v>
      </c>
      <c r="K311" s="1" t="s">
        <v>281</v>
      </c>
      <c r="L311" s="1" t="s">
        <v>282</v>
      </c>
      <c r="M311" s="2">
        <v>19.54</v>
      </c>
      <c r="N311" s="2">
        <v>16.61</v>
      </c>
      <c r="O311" s="2">
        <v>0</v>
      </c>
      <c r="P311" s="2">
        <v>0</v>
      </c>
      <c r="Q311" s="2">
        <v>19.54</v>
      </c>
      <c r="R311" s="2">
        <v>16.61</v>
      </c>
      <c r="S311" s="1" t="str">
        <f t="shared" si="12"/>
        <v xml:space="preserve">7871744774PLATTAX </v>
      </c>
      <c r="T311" s="1" t="str">
        <f t="shared" si="13"/>
        <v>PLATFORM TAX</v>
      </c>
      <c r="U311" s="32" t="str">
        <f>VLOOKUP(F311,vlookups!A:B,2,FALSE)</f>
        <v>August</v>
      </c>
      <c r="V311" s="1">
        <f t="shared" si="14"/>
        <v>78717</v>
      </c>
    </row>
    <row r="312" spans="1:22" x14ac:dyDescent="0.2">
      <c r="A312" s="3" t="s">
        <v>349</v>
      </c>
      <c r="B312" s="1" t="s">
        <v>242</v>
      </c>
      <c r="C312" s="1" t="s">
        <v>243</v>
      </c>
      <c r="D312" s="1" t="s">
        <v>18</v>
      </c>
      <c r="E312" s="1" t="s">
        <v>19</v>
      </c>
      <c r="F312" s="19">
        <v>44774</v>
      </c>
      <c r="G312" s="1" t="s">
        <v>245</v>
      </c>
      <c r="H312" s="1" t="s">
        <v>246</v>
      </c>
      <c r="I312" s="1">
        <v>78783</v>
      </c>
      <c r="J312" s="1" t="s">
        <v>293</v>
      </c>
      <c r="K312" s="1" t="s">
        <v>272</v>
      </c>
      <c r="L312" s="1" t="s">
        <v>273</v>
      </c>
      <c r="M312" s="2">
        <v>30557.67</v>
      </c>
      <c r="N312" s="2">
        <v>25974.02</v>
      </c>
      <c r="O312" s="2">
        <v>0</v>
      </c>
      <c r="P312" s="2">
        <v>0</v>
      </c>
      <c r="Q312" s="2">
        <v>30557.67</v>
      </c>
      <c r="R312" s="2">
        <v>25974.02</v>
      </c>
      <c r="S312" s="1" t="str">
        <f t="shared" si="12"/>
        <v>7878344774APXDEALS</v>
      </c>
      <c r="T312" s="1" t="str">
        <f t="shared" si="13"/>
        <v>APEX DEALS</v>
      </c>
      <c r="U312" s="32" t="str">
        <f>VLOOKUP(F312,vlookups!A:B,2,FALSE)</f>
        <v>August</v>
      </c>
      <c r="V312" s="1">
        <f t="shared" si="14"/>
        <v>78783</v>
      </c>
    </row>
    <row r="313" spans="1:22" x14ac:dyDescent="0.2">
      <c r="A313" s="3" t="s">
        <v>349</v>
      </c>
      <c r="B313" s="1" t="s">
        <v>242</v>
      </c>
      <c r="C313" s="1" t="s">
        <v>243</v>
      </c>
      <c r="D313" s="1" t="s">
        <v>18</v>
      </c>
      <c r="E313" s="1" t="s">
        <v>19</v>
      </c>
      <c r="F313" s="19">
        <v>44774</v>
      </c>
      <c r="G313" s="1" t="s">
        <v>245</v>
      </c>
      <c r="H313" s="1" t="s">
        <v>246</v>
      </c>
      <c r="I313" s="1">
        <v>78783</v>
      </c>
      <c r="J313" s="1" t="s">
        <v>293</v>
      </c>
      <c r="K313" s="1" t="s">
        <v>294</v>
      </c>
      <c r="L313" s="1" t="s">
        <v>295</v>
      </c>
      <c r="M313" s="2">
        <v>24446.12</v>
      </c>
      <c r="N313" s="2">
        <v>20779.2</v>
      </c>
      <c r="O313" s="2">
        <v>0</v>
      </c>
      <c r="P313" s="2">
        <v>0</v>
      </c>
      <c r="Q313" s="2">
        <v>24446.12</v>
      </c>
      <c r="R313" s="2">
        <v>20779.2</v>
      </c>
      <c r="S313" s="1" t="str">
        <f t="shared" si="12"/>
        <v xml:space="preserve">7878344774BUSTLE  </v>
      </c>
      <c r="T313" s="1" t="str">
        <f t="shared" si="13"/>
        <v>BUSTLE</v>
      </c>
      <c r="U313" s="32" t="str">
        <f>VLOOKUP(F313,vlookups!A:B,2,FALSE)</f>
        <v>August</v>
      </c>
      <c r="V313" s="1">
        <f t="shared" si="14"/>
        <v>78783</v>
      </c>
    </row>
    <row r="314" spans="1:22" x14ac:dyDescent="0.2">
      <c r="A314" s="3" t="s">
        <v>349</v>
      </c>
      <c r="B314" s="1" t="s">
        <v>242</v>
      </c>
      <c r="C314" s="1" t="s">
        <v>243</v>
      </c>
      <c r="D314" s="1" t="s">
        <v>18</v>
      </c>
      <c r="E314" s="1" t="s">
        <v>19</v>
      </c>
      <c r="F314" s="19">
        <v>44774</v>
      </c>
      <c r="G314" s="1" t="s">
        <v>245</v>
      </c>
      <c r="H314" s="1" t="s">
        <v>246</v>
      </c>
      <c r="I314" s="1">
        <v>78783</v>
      </c>
      <c r="J314" s="1" t="s">
        <v>293</v>
      </c>
      <c r="K314" s="1" t="s">
        <v>281</v>
      </c>
      <c r="L314" s="1" t="s">
        <v>282</v>
      </c>
      <c r="M314" s="2">
        <v>30.39</v>
      </c>
      <c r="N314" s="2">
        <v>25.83</v>
      </c>
      <c r="O314" s="2">
        <v>0</v>
      </c>
      <c r="P314" s="2">
        <v>0</v>
      </c>
      <c r="Q314" s="2">
        <v>30.39</v>
      </c>
      <c r="R314" s="2">
        <v>25.83</v>
      </c>
      <c r="S314" s="1" t="str">
        <f t="shared" si="12"/>
        <v xml:space="preserve">7878344774PLATTAX </v>
      </c>
      <c r="T314" s="1" t="str">
        <f t="shared" si="13"/>
        <v>PLATFORM TAX</v>
      </c>
      <c r="U314" s="32" t="str">
        <f>VLOOKUP(F314,vlookups!A:B,2,FALSE)</f>
        <v>August</v>
      </c>
      <c r="V314" s="1">
        <f t="shared" si="14"/>
        <v>78783</v>
      </c>
    </row>
    <row r="315" spans="1:22" x14ac:dyDescent="0.2">
      <c r="A315" s="3" t="s">
        <v>349</v>
      </c>
      <c r="B315" s="1" t="s">
        <v>242</v>
      </c>
      <c r="C315" s="1" t="s">
        <v>243</v>
      </c>
      <c r="D315" s="1" t="s">
        <v>18</v>
      </c>
      <c r="E315" s="1" t="s">
        <v>19</v>
      </c>
      <c r="F315" s="19">
        <v>44774</v>
      </c>
      <c r="G315" s="1" t="s">
        <v>245</v>
      </c>
      <c r="H315" s="1" t="s">
        <v>246</v>
      </c>
      <c r="I315" s="1">
        <v>78783</v>
      </c>
      <c r="J315" s="1" t="s">
        <v>293</v>
      </c>
      <c r="K315" s="1" t="s">
        <v>296</v>
      </c>
      <c r="L315" s="1" t="s">
        <v>297</v>
      </c>
      <c r="M315" s="2">
        <v>42815.62</v>
      </c>
      <c r="N315" s="2">
        <v>36393.279999999999</v>
      </c>
      <c r="O315" s="2">
        <v>0</v>
      </c>
      <c r="P315" s="2">
        <v>0</v>
      </c>
      <c r="Q315" s="2">
        <v>42815.62</v>
      </c>
      <c r="R315" s="2">
        <v>36393.279999999999</v>
      </c>
      <c r="S315" s="1" t="str">
        <f t="shared" si="12"/>
        <v>7878344774VOXMEDIA</v>
      </c>
      <c r="T315" s="1" t="str">
        <f t="shared" si="13"/>
        <v>VOX MEDIA</v>
      </c>
      <c r="U315" s="32" t="str">
        <f>VLOOKUP(F315,vlookups!A:B,2,FALSE)</f>
        <v>August</v>
      </c>
      <c r="V315" s="1">
        <f t="shared" si="14"/>
        <v>78783</v>
      </c>
    </row>
    <row r="316" spans="1:22" x14ac:dyDescent="0.2">
      <c r="A316" s="3" t="s">
        <v>349</v>
      </c>
      <c r="B316" s="1" t="s">
        <v>242</v>
      </c>
      <c r="C316" s="1" t="s">
        <v>243</v>
      </c>
      <c r="D316" s="1" t="s">
        <v>18</v>
      </c>
      <c r="E316" s="1" t="s">
        <v>19</v>
      </c>
      <c r="F316" s="19">
        <v>44774</v>
      </c>
      <c r="G316" s="1" t="s">
        <v>245</v>
      </c>
      <c r="H316" s="1" t="s">
        <v>246</v>
      </c>
      <c r="I316" s="1">
        <v>78792</v>
      </c>
      <c r="J316" s="1" t="s">
        <v>298</v>
      </c>
      <c r="K316" s="1" t="s">
        <v>281</v>
      </c>
      <c r="L316" s="1" t="s">
        <v>282</v>
      </c>
      <c r="M316" s="2">
        <v>6.85</v>
      </c>
      <c r="N316" s="2">
        <v>5.82</v>
      </c>
      <c r="O316" s="2">
        <v>0</v>
      </c>
      <c r="P316" s="2">
        <v>0</v>
      </c>
      <c r="Q316" s="2">
        <v>6.85</v>
      </c>
      <c r="R316" s="2">
        <v>5.82</v>
      </c>
      <c r="S316" s="1" t="str">
        <f t="shared" si="12"/>
        <v xml:space="preserve">7879244774PLATTAX </v>
      </c>
      <c r="T316" s="1" t="str">
        <f t="shared" si="13"/>
        <v>PLATFORM TAX</v>
      </c>
      <c r="U316" s="32" t="str">
        <f>VLOOKUP(F316,vlookups!A:B,2,FALSE)</f>
        <v>August</v>
      </c>
      <c r="V316" s="1">
        <f t="shared" si="14"/>
        <v>78792</v>
      </c>
    </row>
    <row r="317" spans="1:22" x14ac:dyDescent="0.2">
      <c r="A317" s="3" t="s">
        <v>349</v>
      </c>
      <c r="B317" s="1" t="s">
        <v>242</v>
      </c>
      <c r="C317" s="1" t="s">
        <v>243</v>
      </c>
      <c r="D317" s="1" t="s">
        <v>18</v>
      </c>
      <c r="E317" s="1" t="s">
        <v>19</v>
      </c>
      <c r="F317" s="19">
        <v>44774</v>
      </c>
      <c r="G317" s="1" t="s">
        <v>287</v>
      </c>
      <c r="H317" s="1" t="s">
        <v>288</v>
      </c>
      <c r="I317" s="1">
        <v>78254</v>
      </c>
      <c r="J317" s="1" t="s">
        <v>289</v>
      </c>
      <c r="K317" s="1" t="s">
        <v>281</v>
      </c>
      <c r="L317" s="1" t="s">
        <v>282</v>
      </c>
      <c r="M317" s="2">
        <v>0.54</v>
      </c>
      <c r="N317" s="2">
        <v>0.46</v>
      </c>
      <c r="O317" s="2">
        <v>0</v>
      </c>
      <c r="P317" s="2">
        <v>0</v>
      </c>
      <c r="Q317" s="2">
        <v>0.54</v>
      </c>
      <c r="R317" s="2">
        <v>0.46</v>
      </c>
      <c r="S317" s="1" t="str">
        <f t="shared" si="12"/>
        <v xml:space="preserve">7825444774PLATTAX </v>
      </c>
      <c r="T317" s="1" t="str">
        <f t="shared" si="13"/>
        <v>PLATFORM TAX</v>
      </c>
      <c r="U317" s="32" t="str">
        <f>VLOOKUP(F317,vlookups!A:B,2,FALSE)</f>
        <v>August</v>
      </c>
      <c r="V317" s="1">
        <f t="shared" si="14"/>
        <v>78254</v>
      </c>
    </row>
    <row r="318" spans="1:22" x14ac:dyDescent="0.2">
      <c r="A318" s="3" t="s">
        <v>349</v>
      </c>
      <c r="B318" s="1" t="s">
        <v>242</v>
      </c>
      <c r="C318" s="1" t="s">
        <v>243</v>
      </c>
      <c r="D318" s="1" t="s">
        <v>18</v>
      </c>
      <c r="E318" s="1" t="s">
        <v>19</v>
      </c>
      <c r="F318" s="19">
        <v>44805</v>
      </c>
      <c r="G318" s="1" t="s">
        <v>299</v>
      </c>
      <c r="H318" s="1" t="s">
        <v>300</v>
      </c>
      <c r="I318" s="1">
        <v>78894</v>
      </c>
      <c r="J318" s="1" t="s">
        <v>301</v>
      </c>
      <c r="K318" s="1" t="s">
        <v>281</v>
      </c>
      <c r="L318" s="1" t="s">
        <v>282</v>
      </c>
      <c r="M318" s="2">
        <v>11.39</v>
      </c>
      <c r="N318" s="2">
        <v>9.68</v>
      </c>
      <c r="O318" s="2">
        <v>0</v>
      </c>
      <c r="P318" s="2">
        <v>0</v>
      </c>
      <c r="Q318" s="2">
        <v>11.39</v>
      </c>
      <c r="R318" s="2">
        <v>9.68</v>
      </c>
      <c r="S318" s="1" t="str">
        <f t="shared" si="12"/>
        <v xml:space="preserve">7889444805PLATTAX </v>
      </c>
      <c r="T318" s="1" t="str">
        <f t="shared" si="13"/>
        <v>PLATFORM TAX</v>
      </c>
      <c r="U318" s="32" t="str">
        <f>VLOOKUP(F318,vlookups!A:B,2,FALSE)</f>
        <v>September</v>
      </c>
      <c r="V318" s="1">
        <f t="shared" si="14"/>
        <v>78894</v>
      </c>
    </row>
    <row r="319" spans="1:22" x14ac:dyDescent="0.2">
      <c r="A319" s="3" t="s">
        <v>349</v>
      </c>
      <c r="B319" s="1" t="s">
        <v>242</v>
      </c>
      <c r="C319" s="1" t="s">
        <v>243</v>
      </c>
      <c r="D319" s="1" t="s">
        <v>18</v>
      </c>
      <c r="E319" s="1" t="s">
        <v>19</v>
      </c>
      <c r="F319" s="19">
        <v>44805</v>
      </c>
      <c r="G319" s="1" t="s">
        <v>278</v>
      </c>
      <c r="H319" s="1" t="s">
        <v>279</v>
      </c>
      <c r="I319" s="1">
        <v>78755</v>
      </c>
      <c r="J319" s="1" t="s">
        <v>290</v>
      </c>
      <c r="K319" s="1" t="s">
        <v>272</v>
      </c>
      <c r="L319" s="1" t="s">
        <v>273</v>
      </c>
      <c r="M319" s="2">
        <v>53256.78</v>
      </c>
      <c r="N319" s="2">
        <v>45268.26</v>
      </c>
      <c r="O319" s="2">
        <v>0</v>
      </c>
      <c r="P319" s="2">
        <v>0</v>
      </c>
      <c r="Q319" s="2">
        <v>53256.78</v>
      </c>
      <c r="R319" s="2">
        <v>45268.26</v>
      </c>
      <c r="S319" s="1" t="str">
        <f t="shared" si="12"/>
        <v>7875544805APXDEALS</v>
      </c>
      <c r="T319" s="1" t="str">
        <f t="shared" si="13"/>
        <v>APEX DEALS</v>
      </c>
      <c r="U319" s="32" t="str">
        <f>VLOOKUP(F319,vlookups!A:B,2,FALSE)</f>
        <v>September</v>
      </c>
      <c r="V319" s="1">
        <f t="shared" si="14"/>
        <v>78755</v>
      </c>
    </row>
    <row r="320" spans="1:22" x14ac:dyDescent="0.2">
      <c r="A320" s="3" t="s">
        <v>349</v>
      </c>
      <c r="B320" s="1" t="s">
        <v>242</v>
      </c>
      <c r="C320" s="1" t="s">
        <v>243</v>
      </c>
      <c r="D320" s="1" t="s">
        <v>18</v>
      </c>
      <c r="E320" s="1" t="s">
        <v>19</v>
      </c>
      <c r="F320" s="19">
        <v>44805</v>
      </c>
      <c r="G320" s="1" t="s">
        <v>278</v>
      </c>
      <c r="H320" s="1" t="s">
        <v>279</v>
      </c>
      <c r="I320" s="1">
        <v>78755</v>
      </c>
      <c r="J320" s="1" t="s">
        <v>290</v>
      </c>
      <c r="K320" s="1" t="s">
        <v>281</v>
      </c>
      <c r="L320" s="1" t="s">
        <v>282</v>
      </c>
      <c r="M320" s="2">
        <v>17.78</v>
      </c>
      <c r="N320" s="2">
        <v>15.11</v>
      </c>
      <c r="O320" s="2">
        <v>0</v>
      </c>
      <c r="P320" s="2">
        <v>0</v>
      </c>
      <c r="Q320" s="2">
        <v>17.78</v>
      </c>
      <c r="R320" s="2">
        <v>15.11</v>
      </c>
      <c r="S320" s="1" t="str">
        <f t="shared" si="12"/>
        <v xml:space="preserve">7875544805PLATTAX </v>
      </c>
      <c r="T320" s="1" t="str">
        <f t="shared" si="13"/>
        <v>PLATFORM TAX</v>
      </c>
      <c r="U320" s="32" t="str">
        <f>VLOOKUP(F320,vlookups!A:B,2,FALSE)</f>
        <v>September</v>
      </c>
      <c r="V320" s="1">
        <f t="shared" si="14"/>
        <v>78755</v>
      </c>
    </row>
    <row r="321" spans="1:22" x14ac:dyDescent="0.2">
      <c r="A321" s="3" t="s">
        <v>349</v>
      </c>
      <c r="B321" s="1" t="s">
        <v>242</v>
      </c>
      <c r="C321" s="1" t="s">
        <v>243</v>
      </c>
      <c r="D321" s="1" t="s">
        <v>18</v>
      </c>
      <c r="E321" s="1" t="s">
        <v>19</v>
      </c>
      <c r="F321" s="19">
        <v>44805</v>
      </c>
      <c r="G321" s="1" t="s">
        <v>278</v>
      </c>
      <c r="H321" s="1" t="s">
        <v>279</v>
      </c>
      <c r="I321" s="1">
        <v>78755</v>
      </c>
      <c r="J321" s="1" t="s">
        <v>290</v>
      </c>
      <c r="K321" s="1" t="s">
        <v>291</v>
      </c>
      <c r="L321" s="1" t="s">
        <v>292</v>
      </c>
      <c r="M321" s="2">
        <v>53690.15</v>
      </c>
      <c r="N321" s="2">
        <v>45636.63</v>
      </c>
      <c r="O321" s="2">
        <v>0</v>
      </c>
      <c r="P321" s="2">
        <v>0</v>
      </c>
      <c r="Q321" s="2">
        <v>53690.15</v>
      </c>
      <c r="R321" s="2">
        <v>45636.63</v>
      </c>
      <c r="S321" s="1" t="str">
        <f t="shared" si="12"/>
        <v xml:space="preserve">7875544805WHOWHAT </v>
      </c>
      <c r="T321" s="1" t="str">
        <f t="shared" si="13"/>
        <v>WHOWHATWEAR</v>
      </c>
      <c r="U321" s="32" t="str">
        <f>VLOOKUP(F321,vlookups!A:B,2,FALSE)</f>
        <v>September</v>
      </c>
      <c r="V321" s="1">
        <f t="shared" si="14"/>
        <v>78755</v>
      </c>
    </row>
    <row r="322" spans="1:22" x14ac:dyDescent="0.2">
      <c r="A322" s="3" t="s">
        <v>349</v>
      </c>
      <c r="B322" s="1" t="s">
        <v>242</v>
      </c>
      <c r="C322" s="1" t="s">
        <v>243</v>
      </c>
      <c r="D322" s="1" t="s">
        <v>18</v>
      </c>
      <c r="E322" s="1" t="s">
        <v>19</v>
      </c>
      <c r="F322" s="19">
        <v>44805</v>
      </c>
      <c r="G322" s="1" t="s">
        <v>250</v>
      </c>
      <c r="H322" s="1" t="s">
        <v>251</v>
      </c>
      <c r="I322" s="1">
        <v>78775</v>
      </c>
      <c r="J322" s="1" t="s">
        <v>302</v>
      </c>
      <c r="K322" s="1" t="s">
        <v>303</v>
      </c>
      <c r="L322" s="1" t="s">
        <v>304</v>
      </c>
      <c r="M322" s="2">
        <v>46217.26</v>
      </c>
      <c r="N322" s="2">
        <v>39284.67</v>
      </c>
      <c r="O322" s="2">
        <v>0</v>
      </c>
      <c r="P322" s="2">
        <v>0</v>
      </c>
      <c r="Q322" s="2">
        <v>46217.26</v>
      </c>
      <c r="R322" s="2">
        <v>39284.67</v>
      </c>
      <c r="S322" s="1" t="str">
        <f t="shared" si="12"/>
        <v>7877544805CNDNSTPB</v>
      </c>
      <c r="T322" s="1" t="str">
        <f t="shared" si="13"/>
        <v>CONDE NAST PUBLIC.</v>
      </c>
      <c r="U322" s="32" t="str">
        <f>VLOOKUP(F322,vlookups!A:B,2,FALSE)</f>
        <v>September</v>
      </c>
      <c r="V322" s="1">
        <f t="shared" si="14"/>
        <v>78775</v>
      </c>
    </row>
    <row r="323" spans="1:22" x14ac:dyDescent="0.2">
      <c r="A323" s="3" t="s">
        <v>349</v>
      </c>
      <c r="B323" s="1" t="s">
        <v>242</v>
      </c>
      <c r="C323" s="1" t="s">
        <v>243</v>
      </c>
      <c r="D323" s="1" t="s">
        <v>18</v>
      </c>
      <c r="E323" s="1" t="s">
        <v>19</v>
      </c>
      <c r="F323" s="19">
        <v>44805</v>
      </c>
      <c r="G323" s="1" t="s">
        <v>250</v>
      </c>
      <c r="H323" s="1" t="s">
        <v>251</v>
      </c>
      <c r="I323" s="1">
        <v>78775</v>
      </c>
      <c r="J323" s="1" t="s">
        <v>302</v>
      </c>
      <c r="K323" s="1" t="s">
        <v>305</v>
      </c>
      <c r="L323" s="1" t="s">
        <v>306</v>
      </c>
      <c r="M323" s="2">
        <v>51262.44</v>
      </c>
      <c r="N323" s="2">
        <v>43573.07</v>
      </c>
      <c r="O323" s="2">
        <v>0</v>
      </c>
      <c r="P323" s="2">
        <v>0</v>
      </c>
      <c r="Q323" s="2">
        <v>51262.44</v>
      </c>
      <c r="R323" s="2">
        <v>43573.07</v>
      </c>
      <c r="S323" s="1" t="str">
        <f t="shared" si="12"/>
        <v>7877544805NWYRKTMS</v>
      </c>
      <c r="T323" s="1" t="str">
        <f t="shared" si="13"/>
        <v>NEW YORK TIMES THE</v>
      </c>
      <c r="U323" s="32" t="str">
        <f>VLOOKUP(F323,vlookups!A:B,2,FALSE)</f>
        <v>September</v>
      </c>
      <c r="V323" s="1">
        <f t="shared" si="14"/>
        <v>78775</v>
      </c>
    </row>
    <row r="324" spans="1:22" x14ac:dyDescent="0.2">
      <c r="A324" s="3" t="s">
        <v>349</v>
      </c>
      <c r="B324" s="1" t="s">
        <v>242</v>
      </c>
      <c r="C324" s="1" t="s">
        <v>243</v>
      </c>
      <c r="D324" s="1" t="s">
        <v>18</v>
      </c>
      <c r="E324" s="1" t="s">
        <v>19</v>
      </c>
      <c r="F324" s="19">
        <v>44805</v>
      </c>
      <c r="G324" s="1" t="s">
        <v>250</v>
      </c>
      <c r="H324" s="1" t="s">
        <v>251</v>
      </c>
      <c r="I324" s="1">
        <v>78775</v>
      </c>
      <c r="J324" s="1" t="s">
        <v>302</v>
      </c>
      <c r="K324" s="1" t="s">
        <v>281</v>
      </c>
      <c r="L324" s="1" t="s">
        <v>282</v>
      </c>
      <c r="M324" s="2">
        <v>39.25</v>
      </c>
      <c r="N324" s="2">
        <v>33.36</v>
      </c>
      <c r="O324" s="2">
        <v>0</v>
      </c>
      <c r="P324" s="2">
        <v>0</v>
      </c>
      <c r="Q324" s="2">
        <v>39.25</v>
      </c>
      <c r="R324" s="2">
        <v>33.36</v>
      </c>
      <c r="S324" s="1" t="str">
        <f t="shared" ref="S324:S336" si="15">_xlfn.CONCAT(I324,F324,K324)</f>
        <v xml:space="preserve">7877544805PLATTAX </v>
      </c>
      <c r="T324" s="1" t="str">
        <f t="shared" ref="T324:T336" si="16">TRIM(L324)</f>
        <v>PLATFORM TAX</v>
      </c>
      <c r="U324" s="32" t="str">
        <f>VLOOKUP(F324,vlookups!A:B,2,FALSE)</f>
        <v>September</v>
      </c>
      <c r="V324" s="1">
        <f t="shared" ref="V324:V336" si="17">I324</f>
        <v>78775</v>
      </c>
    </row>
    <row r="325" spans="1:22" x14ac:dyDescent="0.2">
      <c r="A325" s="3" t="s">
        <v>349</v>
      </c>
      <c r="B325" s="1" t="s">
        <v>242</v>
      </c>
      <c r="C325" s="1" t="s">
        <v>243</v>
      </c>
      <c r="D325" s="1" t="s">
        <v>18</v>
      </c>
      <c r="E325" s="1" t="s">
        <v>19</v>
      </c>
      <c r="F325" s="19">
        <v>44805</v>
      </c>
      <c r="G325" s="1" t="s">
        <v>250</v>
      </c>
      <c r="H325" s="1" t="s">
        <v>251</v>
      </c>
      <c r="I325" s="1">
        <v>78775</v>
      </c>
      <c r="J325" s="1" t="s">
        <v>302</v>
      </c>
      <c r="K325" s="1" t="s">
        <v>307</v>
      </c>
      <c r="L325" s="1" t="s">
        <v>308</v>
      </c>
      <c r="M325" s="2">
        <v>49320.67</v>
      </c>
      <c r="N325" s="2">
        <v>41922.57</v>
      </c>
      <c r="O325" s="2">
        <v>0</v>
      </c>
      <c r="P325" s="2">
        <v>0</v>
      </c>
      <c r="Q325" s="2">
        <v>49320.67</v>
      </c>
      <c r="R325" s="2">
        <v>41922.57</v>
      </c>
      <c r="S325" s="1" t="str">
        <f t="shared" si="15"/>
        <v>7877544805WSJOURNA</v>
      </c>
      <c r="T325" s="1" t="str">
        <f t="shared" si="16"/>
        <v>WALL STREET JOURNAL</v>
      </c>
      <c r="U325" s="32" t="str">
        <f>VLOOKUP(F325,vlookups!A:B,2,FALSE)</f>
        <v>September</v>
      </c>
      <c r="V325" s="1">
        <f t="shared" si="17"/>
        <v>78775</v>
      </c>
    </row>
    <row r="326" spans="1:22" x14ac:dyDescent="0.2">
      <c r="A326" s="3" t="s">
        <v>349</v>
      </c>
      <c r="B326" s="1" t="s">
        <v>242</v>
      </c>
      <c r="C326" s="1" t="s">
        <v>243</v>
      </c>
      <c r="D326" s="1" t="s">
        <v>18</v>
      </c>
      <c r="E326" s="1" t="s">
        <v>19</v>
      </c>
      <c r="F326" s="19">
        <v>44805</v>
      </c>
      <c r="G326" s="1" t="s">
        <v>245</v>
      </c>
      <c r="H326" s="1" t="s">
        <v>246</v>
      </c>
      <c r="I326" s="1">
        <v>78783</v>
      </c>
      <c r="J326" s="1" t="s">
        <v>293</v>
      </c>
      <c r="K326" s="1" t="s">
        <v>272</v>
      </c>
      <c r="L326" s="1" t="s">
        <v>273</v>
      </c>
      <c r="M326" s="2">
        <v>57295.65</v>
      </c>
      <c r="N326" s="2">
        <v>48701.3</v>
      </c>
      <c r="O326" s="2">
        <v>0</v>
      </c>
      <c r="P326" s="2">
        <v>0</v>
      </c>
      <c r="Q326" s="2">
        <v>57295.65</v>
      </c>
      <c r="R326" s="2">
        <v>48701.3</v>
      </c>
      <c r="S326" s="1" t="str">
        <f t="shared" si="15"/>
        <v>7878344805APXDEALS</v>
      </c>
      <c r="T326" s="1" t="str">
        <f t="shared" si="16"/>
        <v>APEX DEALS</v>
      </c>
      <c r="U326" s="32" t="str">
        <f>VLOOKUP(F326,vlookups!A:B,2,FALSE)</f>
        <v>September</v>
      </c>
      <c r="V326" s="1">
        <f t="shared" si="17"/>
        <v>78783</v>
      </c>
    </row>
    <row r="327" spans="1:22" x14ac:dyDescent="0.2">
      <c r="A327" s="3" t="s">
        <v>349</v>
      </c>
      <c r="B327" s="1" t="s">
        <v>242</v>
      </c>
      <c r="C327" s="1" t="s">
        <v>243</v>
      </c>
      <c r="D327" s="1" t="s">
        <v>18</v>
      </c>
      <c r="E327" s="1" t="s">
        <v>19</v>
      </c>
      <c r="F327" s="19">
        <v>44805</v>
      </c>
      <c r="G327" s="1" t="s">
        <v>245</v>
      </c>
      <c r="H327" s="1" t="s">
        <v>246</v>
      </c>
      <c r="I327" s="1">
        <v>78783</v>
      </c>
      <c r="J327" s="1" t="s">
        <v>293</v>
      </c>
      <c r="K327" s="1" t="s">
        <v>294</v>
      </c>
      <c r="L327" s="1" t="s">
        <v>295</v>
      </c>
      <c r="M327" s="2">
        <v>45836.47</v>
      </c>
      <c r="N327" s="2">
        <v>38961</v>
      </c>
      <c r="O327" s="2">
        <v>0</v>
      </c>
      <c r="P327" s="2">
        <v>0</v>
      </c>
      <c r="Q327" s="2">
        <v>45836.47</v>
      </c>
      <c r="R327" s="2">
        <v>38961</v>
      </c>
      <c r="S327" s="1" t="str">
        <f t="shared" si="15"/>
        <v xml:space="preserve">7878344805BUSTLE  </v>
      </c>
      <c r="T327" s="1" t="str">
        <f t="shared" si="16"/>
        <v>BUSTLE</v>
      </c>
      <c r="U327" s="32" t="str">
        <f>VLOOKUP(F327,vlookups!A:B,2,FALSE)</f>
        <v>September</v>
      </c>
      <c r="V327" s="1">
        <f t="shared" si="17"/>
        <v>78783</v>
      </c>
    </row>
    <row r="328" spans="1:22" x14ac:dyDescent="0.2">
      <c r="A328" s="3" t="s">
        <v>349</v>
      </c>
      <c r="B328" s="1" t="s">
        <v>242</v>
      </c>
      <c r="C328" s="1" t="s">
        <v>243</v>
      </c>
      <c r="D328" s="1" t="s">
        <v>18</v>
      </c>
      <c r="E328" s="1" t="s">
        <v>19</v>
      </c>
      <c r="F328" s="19">
        <v>44805</v>
      </c>
      <c r="G328" s="1" t="s">
        <v>245</v>
      </c>
      <c r="H328" s="1" t="s">
        <v>246</v>
      </c>
      <c r="I328" s="1">
        <v>78783</v>
      </c>
      <c r="J328" s="1" t="s">
        <v>293</v>
      </c>
      <c r="K328" s="1" t="s">
        <v>281</v>
      </c>
      <c r="L328" s="1" t="s">
        <v>282</v>
      </c>
      <c r="M328" s="2">
        <v>87.99</v>
      </c>
      <c r="N328" s="2">
        <v>74.790000000000006</v>
      </c>
      <c r="O328" s="2">
        <v>0</v>
      </c>
      <c r="P328" s="2">
        <v>0</v>
      </c>
      <c r="Q328" s="2">
        <v>87.99</v>
      </c>
      <c r="R328" s="2">
        <v>74.790000000000006</v>
      </c>
      <c r="S328" s="1" t="str">
        <f t="shared" si="15"/>
        <v xml:space="preserve">7878344805PLATTAX </v>
      </c>
      <c r="T328" s="1" t="str">
        <f t="shared" si="16"/>
        <v>PLATFORM TAX</v>
      </c>
      <c r="U328" s="32" t="str">
        <f>VLOOKUP(F328,vlookups!A:B,2,FALSE)</f>
        <v>September</v>
      </c>
      <c r="V328" s="1">
        <f t="shared" si="17"/>
        <v>78783</v>
      </c>
    </row>
    <row r="329" spans="1:22" x14ac:dyDescent="0.2">
      <c r="A329" s="3" t="s">
        <v>349</v>
      </c>
      <c r="B329" s="1" t="s">
        <v>242</v>
      </c>
      <c r="C329" s="1" t="s">
        <v>243</v>
      </c>
      <c r="D329" s="1" t="s">
        <v>18</v>
      </c>
      <c r="E329" s="1" t="s">
        <v>19</v>
      </c>
      <c r="F329" s="19">
        <v>44805</v>
      </c>
      <c r="G329" s="1" t="s">
        <v>245</v>
      </c>
      <c r="H329" s="1" t="s">
        <v>246</v>
      </c>
      <c r="I329" s="1">
        <v>78783</v>
      </c>
      <c r="J329" s="1" t="s">
        <v>293</v>
      </c>
      <c r="K329" s="1" t="s">
        <v>296</v>
      </c>
      <c r="L329" s="1" t="s">
        <v>297</v>
      </c>
      <c r="M329" s="2">
        <v>65731.929999999993</v>
      </c>
      <c r="N329" s="2">
        <v>55872.14</v>
      </c>
      <c r="O329" s="2">
        <v>0</v>
      </c>
      <c r="P329" s="2">
        <v>0</v>
      </c>
      <c r="Q329" s="2">
        <v>65731.929999999993</v>
      </c>
      <c r="R329" s="2">
        <v>55872.14</v>
      </c>
      <c r="S329" s="1" t="str">
        <f t="shared" si="15"/>
        <v>7878344805VOXMEDIA</v>
      </c>
      <c r="T329" s="1" t="str">
        <f t="shared" si="16"/>
        <v>VOX MEDIA</v>
      </c>
      <c r="U329" s="32" t="str">
        <f>VLOOKUP(F329,vlookups!A:B,2,FALSE)</f>
        <v>September</v>
      </c>
      <c r="V329" s="1">
        <f t="shared" si="17"/>
        <v>78783</v>
      </c>
    </row>
    <row r="330" spans="1:22" x14ac:dyDescent="0.2">
      <c r="A330" s="3" t="s">
        <v>349</v>
      </c>
      <c r="B330" s="1" t="s">
        <v>242</v>
      </c>
      <c r="C330" s="1" t="s">
        <v>243</v>
      </c>
      <c r="D330" s="1" t="s">
        <v>18</v>
      </c>
      <c r="E330" s="1" t="s">
        <v>19</v>
      </c>
      <c r="F330" s="19">
        <v>44805</v>
      </c>
      <c r="G330" s="1" t="s">
        <v>245</v>
      </c>
      <c r="H330" s="1" t="s">
        <v>246</v>
      </c>
      <c r="I330" s="1">
        <v>78792</v>
      </c>
      <c r="J330" s="1" t="s">
        <v>298</v>
      </c>
      <c r="K330" s="1" t="s">
        <v>309</v>
      </c>
      <c r="L330" s="1" t="s">
        <v>310</v>
      </c>
      <c r="M330" s="2">
        <v>280.01</v>
      </c>
      <c r="N330" s="2">
        <v>238.01</v>
      </c>
      <c r="O330" s="2">
        <v>0</v>
      </c>
      <c r="P330" s="2">
        <v>0</v>
      </c>
      <c r="Q330" s="2">
        <v>280.01</v>
      </c>
      <c r="R330" s="2">
        <v>238.01</v>
      </c>
      <c r="S330" s="1" t="str">
        <f t="shared" si="15"/>
        <v>7879244805INTEADSC</v>
      </c>
      <c r="T330" s="1" t="str">
        <f t="shared" si="16"/>
        <v>INTEGRAL AD SCIENCE INC</v>
      </c>
      <c r="U330" s="32" t="str">
        <f>VLOOKUP(F330,vlookups!A:B,2,FALSE)</f>
        <v>September</v>
      </c>
      <c r="V330" s="1">
        <f t="shared" si="17"/>
        <v>78792</v>
      </c>
    </row>
    <row r="331" spans="1:22" x14ac:dyDescent="0.2">
      <c r="A331" s="3" t="s">
        <v>349</v>
      </c>
      <c r="B331" s="1" t="s">
        <v>242</v>
      </c>
      <c r="C331" s="1" t="s">
        <v>243</v>
      </c>
      <c r="D331" s="1" t="s">
        <v>18</v>
      </c>
      <c r="E331" s="1" t="s">
        <v>19</v>
      </c>
      <c r="F331" s="19">
        <v>44805</v>
      </c>
      <c r="G331" s="1" t="s">
        <v>245</v>
      </c>
      <c r="H331" s="1" t="s">
        <v>246</v>
      </c>
      <c r="I331" s="1">
        <v>78792</v>
      </c>
      <c r="J331" s="1" t="s">
        <v>298</v>
      </c>
      <c r="K331" s="1" t="s">
        <v>281</v>
      </c>
      <c r="L331" s="1" t="s">
        <v>282</v>
      </c>
      <c r="M331" s="2">
        <v>11.74</v>
      </c>
      <c r="N331" s="2">
        <v>9.98</v>
      </c>
      <c r="O331" s="2">
        <v>0</v>
      </c>
      <c r="P331" s="2">
        <v>0</v>
      </c>
      <c r="Q331" s="2">
        <v>11.74</v>
      </c>
      <c r="R331" s="2">
        <v>9.98</v>
      </c>
      <c r="S331" s="1" t="str">
        <f t="shared" si="15"/>
        <v xml:space="preserve">7879244805PLATTAX </v>
      </c>
      <c r="T331" s="1" t="str">
        <f t="shared" si="16"/>
        <v>PLATFORM TAX</v>
      </c>
      <c r="U331" s="32" t="str">
        <f>VLOOKUP(F331,vlookups!A:B,2,FALSE)</f>
        <v>September</v>
      </c>
      <c r="V331" s="1">
        <f t="shared" si="17"/>
        <v>78792</v>
      </c>
    </row>
    <row r="332" spans="1:22" x14ac:dyDescent="0.2">
      <c r="A332" s="3" t="s">
        <v>349</v>
      </c>
      <c r="B332" s="1" t="s">
        <v>242</v>
      </c>
      <c r="C332" s="1" t="s">
        <v>243</v>
      </c>
      <c r="D332" s="1" t="s">
        <v>18</v>
      </c>
      <c r="E332" s="1" t="s">
        <v>19</v>
      </c>
      <c r="F332" s="19">
        <v>44805</v>
      </c>
      <c r="G332" s="1" t="s">
        <v>245</v>
      </c>
      <c r="H332" s="1" t="s">
        <v>246</v>
      </c>
      <c r="I332" s="1">
        <v>78965</v>
      </c>
      <c r="J332" s="1" t="s">
        <v>311</v>
      </c>
      <c r="K332" s="1" t="s">
        <v>281</v>
      </c>
      <c r="L332" s="1" t="s">
        <v>282</v>
      </c>
      <c r="M332" s="2">
        <v>0.4</v>
      </c>
      <c r="N332" s="2">
        <v>0.34</v>
      </c>
      <c r="O332" s="2">
        <v>0</v>
      </c>
      <c r="P332" s="2">
        <v>0</v>
      </c>
      <c r="Q332" s="2">
        <v>0.4</v>
      </c>
      <c r="R332" s="2">
        <v>0.34</v>
      </c>
      <c r="S332" s="1" t="str">
        <f t="shared" si="15"/>
        <v xml:space="preserve">7896544805PLATTAX </v>
      </c>
      <c r="T332" s="1" t="str">
        <f t="shared" si="16"/>
        <v>PLATFORM TAX</v>
      </c>
      <c r="U332" s="32" t="str">
        <f>VLOOKUP(F332,vlookups!A:B,2,FALSE)</f>
        <v>September</v>
      </c>
      <c r="V332" s="1">
        <f t="shared" si="17"/>
        <v>78965</v>
      </c>
    </row>
    <row r="333" spans="1:22" x14ac:dyDescent="0.2">
      <c r="A333" s="3" t="s">
        <v>349</v>
      </c>
      <c r="B333" s="1" t="s">
        <v>242</v>
      </c>
      <c r="C333" s="1" t="s">
        <v>243</v>
      </c>
      <c r="D333" s="1" t="s">
        <v>18</v>
      </c>
      <c r="E333" s="1" t="s">
        <v>19</v>
      </c>
      <c r="F333" s="19">
        <v>44805</v>
      </c>
      <c r="G333" s="1" t="s">
        <v>312</v>
      </c>
      <c r="H333" s="1" t="s">
        <v>313</v>
      </c>
      <c r="I333" s="1">
        <v>78811</v>
      </c>
      <c r="J333" s="1" t="s">
        <v>314</v>
      </c>
      <c r="K333" s="1" t="s">
        <v>281</v>
      </c>
      <c r="L333" s="1" t="s">
        <v>282</v>
      </c>
      <c r="M333" s="2">
        <v>12.39</v>
      </c>
      <c r="N333" s="2">
        <v>10.53</v>
      </c>
      <c r="O333" s="2">
        <v>0</v>
      </c>
      <c r="P333" s="2">
        <v>0</v>
      </c>
      <c r="Q333" s="2">
        <v>12.39</v>
      </c>
      <c r="R333" s="2">
        <v>10.53</v>
      </c>
      <c r="S333" s="1" t="str">
        <f t="shared" si="15"/>
        <v xml:space="preserve">7881144805PLATTAX </v>
      </c>
      <c r="T333" s="1" t="str">
        <f t="shared" si="16"/>
        <v>PLATFORM TAX</v>
      </c>
      <c r="U333" s="32" t="str">
        <f>VLOOKUP(F333,vlookups!A:B,2,FALSE)</f>
        <v>September</v>
      </c>
      <c r="V333" s="1">
        <f t="shared" si="17"/>
        <v>78811</v>
      </c>
    </row>
    <row r="334" spans="1:22" x14ac:dyDescent="0.2">
      <c r="A334" s="3" t="s">
        <v>349</v>
      </c>
      <c r="B334" s="1" t="s">
        <v>242</v>
      </c>
      <c r="C334" s="1" t="s">
        <v>243</v>
      </c>
      <c r="D334" s="1" t="s">
        <v>18</v>
      </c>
      <c r="E334" s="1" t="s">
        <v>19</v>
      </c>
      <c r="F334" s="19">
        <v>44805</v>
      </c>
      <c r="G334" s="1" t="s">
        <v>263</v>
      </c>
      <c r="H334" s="1" t="s">
        <v>264</v>
      </c>
      <c r="I334" s="1">
        <v>78974</v>
      </c>
      <c r="J334" s="1" t="s">
        <v>315</v>
      </c>
      <c r="K334" s="1" t="s">
        <v>309</v>
      </c>
      <c r="L334" s="1" t="s">
        <v>310</v>
      </c>
      <c r="M334" s="2">
        <v>218.81</v>
      </c>
      <c r="N334" s="2">
        <v>185.99</v>
      </c>
      <c r="O334" s="2">
        <v>0</v>
      </c>
      <c r="P334" s="2">
        <v>0</v>
      </c>
      <c r="Q334" s="2">
        <v>218.81</v>
      </c>
      <c r="R334" s="2">
        <v>185.99</v>
      </c>
      <c r="S334" s="1" t="str">
        <f t="shared" si="15"/>
        <v>7897444805INTEADSC</v>
      </c>
      <c r="T334" s="1" t="str">
        <f t="shared" si="16"/>
        <v>INTEGRAL AD SCIENCE INC</v>
      </c>
      <c r="U334" s="32" t="str">
        <f>VLOOKUP(F334,vlookups!A:B,2,FALSE)</f>
        <v>September</v>
      </c>
      <c r="V334" s="1">
        <f t="shared" si="17"/>
        <v>78974</v>
      </c>
    </row>
    <row r="335" spans="1:22" x14ac:dyDescent="0.2">
      <c r="A335" s="3" t="s">
        <v>349</v>
      </c>
      <c r="B335" s="1" t="s">
        <v>242</v>
      </c>
      <c r="C335" s="1" t="s">
        <v>243</v>
      </c>
      <c r="D335" s="1" t="s">
        <v>18</v>
      </c>
      <c r="E335" s="1" t="s">
        <v>19</v>
      </c>
      <c r="F335" s="19">
        <v>44805</v>
      </c>
      <c r="G335" s="1" t="s">
        <v>263</v>
      </c>
      <c r="H335" s="1" t="s">
        <v>264</v>
      </c>
      <c r="I335" s="1">
        <v>78974</v>
      </c>
      <c r="J335" s="1" t="s">
        <v>315</v>
      </c>
      <c r="K335" s="1" t="s">
        <v>281</v>
      </c>
      <c r="L335" s="1" t="s">
        <v>282</v>
      </c>
      <c r="M335" s="2">
        <v>15.62</v>
      </c>
      <c r="N335" s="2">
        <v>13.28</v>
      </c>
      <c r="O335" s="2">
        <v>0</v>
      </c>
      <c r="P335" s="2">
        <v>0</v>
      </c>
      <c r="Q335" s="2">
        <v>15.62</v>
      </c>
      <c r="R335" s="2">
        <v>13.28</v>
      </c>
      <c r="S335" s="1" t="str">
        <f t="shared" si="15"/>
        <v xml:space="preserve">7897444805PLATTAX </v>
      </c>
      <c r="T335" s="1" t="str">
        <f t="shared" si="16"/>
        <v>PLATFORM TAX</v>
      </c>
      <c r="U335" s="32" t="str">
        <f>VLOOKUP(F335,vlookups!A:B,2,FALSE)</f>
        <v>September</v>
      </c>
      <c r="V335" s="1">
        <f t="shared" si="17"/>
        <v>78974</v>
      </c>
    </row>
    <row r="336" spans="1:22" x14ac:dyDescent="0.2">
      <c r="A336" s="7" t="s">
        <v>349</v>
      </c>
      <c r="B336" s="8" t="s">
        <v>242</v>
      </c>
      <c r="C336" s="8" t="s">
        <v>243</v>
      </c>
      <c r="D336" s="8" t="s">
        <v>18</v>
      </c>
      <c r="E336" s="8" t="s">
        <v>195</v>
      </c>
      <c r="F336" s="20">
        <v>44713</v>
      </c>
      <c r="G336" s="8" t="s">
        <v>266</v>
      </c>
      <c r="H336" s="8" t="s">
        <v>267</v>
      </c>
      <c r="I336" s="8">
        <v>52202</v>
      </c>
      <c r="J336" s="8" t="s">
        <v>268</v>
      </c>
      <c r="K336" s="8" t="s">
        <v>269</v>
      </c>
      <c r="L336" s="8" t="s">
        <v>270</v>
      </c>
      <c r="M336" s="9">
        <v>769.41</v>
      </c>
      <c r="N336" s="9">
        <v>654</v>
      </c>
      <c r="O336" s="9">
        <v>0</v>
      </c>
      <c r="P336" s="9">
        <v>0</v>
      </c>
      <c r="Q336" s="9">
        <v>769.41</v>
      </c>
      <c r="R336" s="9">
        <v>654</v>
      </c>
      <c r="S336" s="1" t="str">
        <f t="shared" si="15"/>
        <v>5220244713APEXEXCH</v>
      </c>
      <c r="T336" s="1" t="str">
        <f t="shared" si="16"/>
        <v>APEX EXCHANGE LLC</v>
      </c>
      <c r="U336" s="32" t="str">
        <f>VLOOKUP(F336,vlookups!A:B,2,FALSE)</f>
        <v>June</v>
      </c>
      <c r="V336" s="1">
        <f t="shared" si="17"/>
        <v>52202</v>
      </c>
    </row>
  </sheetData>
  <autoFilter ref="A2:R336" xr:uid="{00000000-0009-0000-0000-000001000000}"/>
  <sortState xmlns:xlrd2="http://schemas.microsoft.com/office/spreadsheetml/2017/richdata2" ref="A3:R336">
    <sortCondition ref="A3:A336"/>
    <sortCondition ref="B3:B336"/>
    <sortCondition ref="D3:D336"/>
    <sortCondition ref="E3:E336"/>
  </sortState>
  <conditionalFormatting sqref="S1:S1048576">
    <cfRule type="duplicateValues" dxfId="1" priority="1"/>
  </conditionalFormatting>
  <printOptions gridLines="1"/>
  <pageMargins left="0.25" right="0.25" top="0.5" bottom="0.75" header="0.5" footer="0.5"/>
  <pageSetup scale="52" fitToHeight="0" orientation="landscape" cellComments="atEnd" r:id="rId1"/>
  <headerFooter alignWithMargins="0">
    <oddFooter>&amp;C&amp;F&amp;L&amp;P of &amp;N&amp;R&amp;A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7145-F034-4E37-A0A1-2BF1B3344A90}">
  <dimension ref="A1:S430"/>
  <sheetViews>
    <sheetView workbookViewId="0">
      <selection activeCell="P26" sqref="P26"/>
    </sheetView>
  </sheetViews>
  <sheetFormatPr defaultRowHeight="12" x14ac:dyDescent="0.2"/>
  <cols>
    <col min="5" max="5" width="32.1640625" customWidth="1"/>
    <col min="11" max="11" width="24.5" customWidth="1"/>
    <col min="19" max="19" width="20.5" bestFit="1" customWidth="1"/>
  </cols>
  <sheetData>
    <row r="1" spans="1:19" x14ac:dyDescent="0.2">
      <c r="A1" t="s">
        <v>384</v>
      </c>
      <c r="B1" t="s">
        <v>385</v>
      </c>
      <c r="C1" t="s">
        <v>386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  <c r="L1" t="s">
        <v>395</v>
      </c>
      <c r="M1" t="s">
        <v>396</v>
      </c>
      <c r="N1" t="s">
        <v>397</v>
      </c>
      <c r="O1" t="s">
        <v>398</v>
      </c>
      <c r="P1" t="s">
        <v>399</v>
      </c>
      <c r="Q1" t="s">
        <v>400</v>
      </c>
      <c r="R1" t="s">
        <v>401</v>
      </c>
      <c r="S1" t="s">
        <v>1386</v>
      </c>
    </row>
    <row r="2" spans="1:19" x14ac:dyDescent="0.2">
      <c r="A2" t="s">
        <v>402</v>
      </c>
      <c r="B2" t="s">
        <v>403</v>
      </c>
      <c r="C2" t="s">
        <v>404</v>
      </c>
      <c r="D2" t="s">
        <v>405</v>
      </c>
      <c r="E2" t="s">
        <v>406</v>
      </c>
      <c r="F2" s="22">
        <v>44562</v>
      </c>
      <c r="G2" t="s">
        <v>407</v>
      </c>
      <c r="H2" t="s">
        <v>408</v>
      </c>
      <c r="I2" t="s">
        <v>409</v>
      </c>
      <c r="J2" t="s">
        <v>410</v>
      </c>
      <c r="K2" t="s">
        <v>22</v>
      </c>
      <c r="L2">
        <v>180365.6</v>
      </c>
      <c r="M2" t="s">
        <v>411</v>
      </c>
      <c r="N2" t="s">
        <v>412</v>
      </c>
      <c r="O2" t="s">
        <v>413</v>
      </c>
      <c r="P2" t="s">
        <v>414</v>
      </c>
      <c r="Q2" t="s">
        <v>403</v>
      </c>
      <c r="R2" t="s">
        <v>415</v>
      </c>
      <c r="S2" t="str">
        <f>_xlfn.CONCAT(I2,F2,K2)</f>
        <v>7758244562FACEBOOK</v>
      </c>
    </row>
    <row r="3" spans="1:19" x14ac:dyDescent="0.2">
      <c r="A3" t="s">
        <v>402</v>
      </c>
      <c r="B3" t="s">
        <v>403</v>
      </c>
      <c r="C3" t="s">
        <v>404</v>
      </c>
      <c r="D3" t="s">
        <v>405</v>
      </c>
      <c r="E3" t="s">
        <v>406</v>
      </c>
      <c r="F3" s="22">
        <v>44562</v>
      </c>
      <c r="G3" t="s">
        <v>416</v>
      </c>
      <c r="H3" t="s">
        <v>408</v>
      </c>
      <c r="I3" t="s">
        <v>417</v>
      </c>
      <c r="J3" t="s">
        <v>418</v>
      </c>
      <c r="K3" t="s">
        <v>22</v>
      </c>
      <c r="L3">
        <v>180365.6</v>
      </c>
      <c r="M3" t="s">
        <v>411</v>
      </c>
      <c r="N3" t="s">
        <v>412</v>
      </c>
      <c r="O3" t="s">
        <v>413</v>
      </c>
      <c r="P3" t="s">
        <v>419</v>
      </c>
      <c r="Q3" t="s">
        <v>403</v>
      </c>
      <c r="R3" t="s">
        <v>415</v>
      </c>
      <c r="S3" t="str">
        <f t="shared" ref="S3:S66" si="0">_xlfn.CONCAT(I3,F3,K3)</f>
        <v>7752644562FACEBOOK</v>
      </c>
    </row>
    <row r="4" spans="1:19" x14ac:dyDescent="0.2">
      <c r="A4" t="s">
        <v>420</v>
      </c>
      <c r="B4" t="s">
        <v>403</v>
      </c>
      <c r="C4" t="s">
        <v>421</v>
      </c>
      <c r="D4" t="s">
        <v>405</v>
      </c>
      <c r="E4" t="s">
        <v>406</v>
      </c>
      <c r="F4" s="22">
        <v>44593</v>
      </c>
      <c r="G4" t="s">
        <v>407</v>
      </c>
      <c r="H4" t="s">
        <v>408</v>
      </c>
      <c r="I4" t="s">
        <v>409</v>
      </c>
      <c r="J4" t="s">
        <v>410</v>
      </c>
      <c r="K4" t="s">
        <v>22</v>
      </c>
      <c r="L4">
        <v>285334.38</v>
      </c>
      <c r="M4" t="s">
        <v>422</v>
      </c>
      <c r="N4" t="s">
        <v>423</v>
      </c>
      <c r="O4" t="s">
        <v>413</v>
      </c>
      <c r="P4" t="s">
        <v>414</v>
      </c>
      <c r="Q4" t="s">
        <v>403</v>
      </c>
      <c r="R4" t="s">
        <v>415</v>
      </c>
      <c r="S4" t="str">
        <f t="shared" si="0"/>
        <v>7758244593FACEBOOK</v>
      </c>
    </row>
    <row r="5" spans="1:19" x14ac:dyDescent="0.2">
      <c r="A5" t="s">
        <v>420</v>
      </c>
      <c r="B5" t="s">
        <v>403</v>
      </c>
      <c r="C5" t="s">
        <v>421</v>
      </c>
      <c r="D5" t="s">
        <v>405</v>
      </c>
      <c r="E5" t="s">
        <v>406</v>
      </c>
      <c r="F5" s="22">
        <v>44593</v>
      </c>
      <c r="G5" t="s">
        <v>416</v>
      </c>
      <c r="H5" t="s">
        <v>408</v>
      </c>
      <c r="I5" t="s">
        <v>417</v>
      </c>
      <c r="J5" t="s">
        <v>418</v>
      </c>
      <c r="K5" t="s">
        <v>22</v>
      </c>
      <c r="L5">
        <v>285334.38</v>
      </c>
      <c r="M5" t="s">
        <v>422</v>
      </c>
      <c r="N5" t="s">
        <v>423</v>
      </c>
      <c r="O5" t="s">
        <v>413</v>
      </c>
      <c r="P5" t="s">
        <v>419</v>
      </c>
      <c r="Q5" t="s">
        <v>403</v>
      </c>
      <c r="R5" t="s">
        <v>415</v>
      </c>
      <c r="S5" t="str">
        <f t="shared" si="0"/>
        <v>7752644593FACEBOOK</v>
      </c>
    </row>
    <row r="6" spans="1:19" x14ac:dyDescent="0.2">
      <c r="A6" t="s">
        <v>420</v>
      </c>
      <c r="B6" t="s">
        <v>403</v>
      </c>
      <c r="C6" t="s">
        <v>421</v>
      </c>
      <c r="D6" t="s">
        <v>405</v>
      </c>
      <c r="E6" t="s">
        <v>406</v>
      </c>
      <c r="F6" s="22">
        <v>44593</v>
      </c>
      <c r="G6" t="s">
        <v>424</v>
      </c>
      <c r="H6" t="s">
        <v>408</v>
      </c>
      <c r="I6" t="s">
        <v>425</v>
      </c>
      <c r="J6" t="s">
        <v>426</v>
      </c>
      <c r="K6" t="s">
        <v>22</v>
      </c>
      <c r="L6">
        <v>285334.38</v>
      </c>
      <c r="M6" t="s">
        <v>422</v>
      </c>
      <c r="N6" t="s">
        <v>423</v>
      </c>
      <c r="O6" t="s">
        <v>413</v>
      </c>
      <c r="P6" t="s">
        <v>427</v>
      </c>
      <c r="Q6" t="s">
        <v>403</v>
      </c>
      <c r="R6" t="s">
        <v>415</v>
      </c>
      <c r="S6" t="str">
        <f t="shared" si="0"/>
        <v>7814544593FACEBOOK</v>
      </c>
    </row>
    <row r="7" spans="1:19" x14ac:dyDescent="0.2">
      <c r="A7" t="s">
        <v>428</v>
      </c>
      <c r="B7" t="s">
        <v>403</v>
      </c>
      <c r="C7" t="s">
        <v>429</v>
      </c>
      <c r="D7" t="s">
        <v>405</v>
      </c>
      <c r="E7" t="s">
        <v>430</v>
      </c>
      <c r="F7" s="22">
        <v>44593</v>
      </c>
      <c r="G7" t="s">
        <v>431</v>
      </c>
      <c r="H7" t="s">
        <v>408</v>
      </c>
      <c r="I7" t="s">
        <v>417</v>
      </c>
      <c r="J7" t="s">
        <v>418</v>
      </c>
      <c r="K7" t="s">
        <v>432</v>
      </c>
      <c r="L7">
        <v>112604.53</v>
      </c>
      <c r="M7" t="s">
        <v>422</v>
      </c>
      <c r="N7" t="s">
        <v>423</v>
      </c>
      <c r="O7" t="s">
        <v>413</v>
      </c>
      <c r="P7" t="s">
        <v>419</v>
      </c>
      <c r="Q7" t="s">
        <v>403</v>
      </c>
      <c r="R7" t="s">
        <v>415</v>
      </c>
      <c r="S7" t="str">
        <f t="shared" si="0"/>
        <v>7752644593SNAPDGTL</v>
      </c>
    </row>
    <row r="8" spans="1:19" x14ac:dyDescent="0.2">
      <c r="A8" t="s">
        <v>428</v>
      </c>
      <c r="B8" t="s">
        <v>403</v>
      </c>
      <c r="C8" t="s">
        <v>429</v>
      </c>
      <c r="D8" t="s">
        <v>405</v>
      </c>
      <c r="E8" t="s">
        <v>430</v>
      </c>
      <c r="F8" s="22">
        <v>44593</v>
      </c>
      <c r="G8" t="s">
        <v>433</v>
      </c>
      <c r="H8" t="s">
        <v>408</v>
      </c>
      <c r="I8" t="s">
        <v>425</v>
      </c>
      <c r="J8" t="s">
        <v>426</v>
      </c>
      <c r="K8" t="s">
        <v>432</v>
      </c>
      <c r="L8">
        <v>112604.53</v>
      </c>
      <c r="M8" t="s">
        <v>422</v>
      </c>
      <c r="N8" t="s">
        <v>423</v>
      </c>
      <c r="O8" t="s">
        <v>413</v>
      </c>
      <c r="P8" t="s">
        <v>427</v>
      </c>
      <c r="Q8" t="s">
        <v>403</v>
      </c>
      <c r="R8" t="s">
        <v>415</v>
      </c>
      <c r="S8" t="str">
        <f t="shared" si="0"/>
        <v>7814544593SNAPDGTL</v>
      </c>
    </row>
    <row r="9" spans="1:19" x14ac:dyDescent="0.2">
      <c r="A9" t="s">
        <v>434</v>
      </c>
      <c r="B9" t="s">
        <v>403</v>
      </c>
      <c r="C9" t="s">
        <v>435</v>
      </c>
      <c r="D9" t="s">
        <v>405</v>
      </c>
      <c r="E9" t="s">
        <v>406</v>
      </c>
      <c r="F9" s="22">
        <v>44621</v>
      </c>
      <c r="G9" t="s">
        <v>407</v>
      </c>
      <c r="H9" t="s">
        <v>408</v>
      </c>
      <c r="I9" t="s">
        <v>409</v>
      </c>
      <c r="J9" t="s">
        <v>410</v>
      </c>
      <c r="K9" t="s">
        <v>22</v>
      </c>
      <c r="L9">
        <v>237081.94</v>
      </c>
      <c r="M9" t="s">
        <v>436</v>
      </c>
      <c r="N9" t="s">
        <v>423</v>
      </c>
      <c r="O9" t="s">
        <v>413</v>
      </c>
      <c r="P9" t="s">
        <v>414</v>
      </c>
      <c r="Q9" t="s">
        <v>403</v>
      </c>
      <c r="R9" t="s">
        <v>415</v>
      </c>
      <c r="S9" t="str">
        <f t="shared" si="0"/>
        <v>7758244621FACEBOOK</v>
      </c>
    </row>
    <row r="10" spans="1:19" x14ac:dyDescent="0.2">
      <c r="A10" t="s">
        <v>434</v>
      </c>
      <c r="B10" t="s">
        <v>403</v>
      </c>
      <c r="C10" t="s">
        <v>435</v>
      </c>
      <c r="D10" t="s">
        <v>405</v>
      </c>
      <c r="E10" t="s">
        <v>406</v>
      </c>
      <c r="F10" s="22">
        <v>44621</v>
      </c>
      <c r="G10" t="s">
        <v>424</v>
      </c>
      <c r="H10" t="s">
        <v>408</v>
      </c>
      <c r="I10" t="s">
        <v>425</v>
      </c>
      <c r="J10" t="s">
        <v>426</v>
      </c>
      <c r="K10" t="s">
        <v>22</v>
      </c>
      <c r="L10">
        <v>237081.94</v>
      </c>
      <c r="M10" t="s">
        <v>436</v>
      </c>
      <c r="N10" t="s">
        <v>423</v>
      </c>
      <c r="O10" t="s">
        <v>413</v>
      </c>
      <c r="P10" t="s">
        <v>427</v>
      </c>
      <c r="Q10" t="s">
        <v>403</v>
      </c>
      <c r="R10" t="s">
        <v>415</v>
      </c>
      <c r="S10" t="str">
        <f t="shared" si="0"/>
        <v>7814544621FACEBOOK</v>
      </c>
    </row>
    <row r="11" spans="1:19" x14ac:dyDescent="0.2">
      <c r="A11" t="s">
        <v>434</v>
      </c>
      <c r="B11" t="s">
        <v>403</v>
      </c>
      <c r="C11" t="s">
        <v>435</v>
      </c>
      <c r="D11" t="s">
        <v>405</v>
      </c>
      <c r="E11" t="s">
        <v>406</v>
      </c>
      <c r="F11" s="22">
        <v>44621</v>
      </c>
      <c r="G11" t="s">
        <v>437</v>
      </c>
      <c r="H11" t="s">
        <v>408</v>
      </c>
      <c r="I11" t="s">
        <v>438</v>
      </c>
      <c r="J11" t="s">
        <v>439</v>
      </c>
      <c r="K11" t="s">
        <v>22</v>
      </c>
      <c r="L11">
        <v>237081.94</v>
      </c>
      <c r="M11" t="s">
        <v>436</v>
      </c>
      <c r="N11" t="s">
        <v>423</v>
      </c>
      <c r="O11" t="s">
        <v>413</v>
      </c>
      <c r="P11" t="s">
        <v>440</v>
      </c>
      <c r="Q11" t="s">
        <v>403</v>
      </c>
      <c r="R11" t="s">
        <v>415</v>
      </c>
      <c r="S11" t="str">
        <f t="shared" si="0"/>
        <v>7819544621FACEBOOK</v>
      </c>
    </row>
    <row r="12" spans="1:19" x14ac:dyDescent="0.2">
      <c r="A12" t="s">
        <v>434</v>
      </c>
      <c r="B12" t="s">
        <v>403</v>
      </c>
      <c r="C12" t="s">
        <v>435</v>
      </c>
      <c r="D12" t="s">
        <v>405</v>
      </c>
      <c r="E12" t="s">
        <v>406</v>
      </c>
      <c r="F12" s="22">
        <v>44621</v>
      </c>
      <c r="G12" t="s">
        <v>441</v>
      </c>
      <c r="H12" t="s">
        <v>408</v>
      </c>
      <c r="I12" t="s">
        <v>442</v>
      </c>
      <c r="J12" t="s">
        <v>443</v>
      </c>
      <c r="K12" t="s">
        <v>22</v>
      </c>
      <c r="L12">
        <v>237081.94</v>
      </c>
      <c r="M12" t="s">
        <v>436</v>
      </c>
      <c r="N12" t="s">
        <v>423</v>
      </c>
      <c r="O12" t="s">
        <v>413</v>
      </c>
      <c r="P12" t="s">
        <v>444</v>
      </c>
      <c r="Q12" t="s">
        <v>403</v>
      </c>
      <c r="R12" t="s">
        <v>415</v>
      </c>
      <c r="S12" t="str">
        <f t="shared" si="0"/>
        <v>7818844621FACEBOOK</v>
      </c>
    </row>
    <row r="13" spans="1:19" x14ac:dyDescent="0.2">
      <c r="A13" t="s">
        <v>434</v>
      </c>
      <c r="B13" t="s">
        <v>403</v>
      </c>
      <c r="C13" t="s">
        <v>435</v>
      </c>
      <c r="D13" t="s">
        <v>405</v>
      </c>
      <c r="E13" t="s">
        <v>406</v>
      </c>
      <c r="F13" s="22">
        <v>44621</v>
      </c>
      <c r="G13" t="s">
        <v>445</v>
      </c>
      <c r="H13" t="s">
        <v>408</v>
      </c>
      <c r="I13" t="s">
        <v>446</v>
      </c>
      <c r="J13" t="s">
        <v>447</v>
      </c>
      <c r="K13" t="s">
        <v>22</v>
      </c>
      <c r="L13">
        <v>237081.94</v>
      </c>
      <c r="M13" t="s">
        <v>436</v>
      </c>
      <c r="N13" t="s">
        <v>423</v>
      </c>
      <c r="O13" t="s">
        <v>413</v>
      </c>
      <c r="P13" t="s">
        <v>448</v>
      </c>
      <c r="Q13" t="s">
        <v>403</v>
      </c>
      <c r="R13" t="s">
        <v>415</v>
      </c>
      <c r="S13" t="str">
        <f t="shared" si="0"/>
        <v>7816344621FACEBOOK</v>
      </c>
    </row>
    <row r="14" spans="1:19" x14ac:dyDescent="0.2">
      <c r="A14" t="s">
        <v>449</v>
      </c>
      <c r="B14" t="s">
        <v>403</v>
      </c>
      <c r="C14" t="s">
        <v>450</v>
      </c>
      <c r="D14" t="s">
        <v>451</v>
      </c>
      <c r="E14" t="s">
        <v>406</v>
      </c>
      <c r="F14" s="22">
        <v>44652</v>
      </c>
      <c r="G14" t="s">
        <v>407</v>
      </c>
      <c r="H14" t="s">
        <v>408</v>
      </c>
      <c r="I14" t="s">
        <v>409</v>
      </c>
      <c r="J14" t="s">
        <v>410</v>
      </c>
      <c r="K14" t="s">
        <v>22</v>
      </c>
      <c r="L14">
        <v>331996.34999999998</v>
      </c>
      <c r="M14" t="s">
        <v>452</v>
      </c>
      <c r="N14" t="s">
        <v>423</v>
      </c>
      <c r="O14" t="s">
        <v>413</v>
      </c>
      <c r="P14" t="s">
        <v>414</v>
      </c>
      <c r="Q14" t="s">
        <v>403</v>
      </c>
      <c r="R14" t="s">
        <v>415</v>
      </c>
      <c r="S14" t="str">
        <f t="shared" si="0"/>
        <v>7758244652FACEBOOK</v>
      </c>
    </row>
    <row r="15" spans="1:19" x14ac:dyDescent="0.2">
      <c r="A15" t="s">
        <v>449</v>
      </c>
      <c r="B15" t="s">
        <v>403</v>
      </c>
      <c r="C15" t="s">
        <v>450</v>
      </c>
      <c r="D15" t="s">
        <v>451</v>
      </c>
      <c r="E15" t="s">
        <v>406</v>
      </c>
      <c r="F15" s="22">
        <v>44652</v>
      </c>
      <c r="G15" t="s">
        <v>437</v>
      </c>
      <c r="H15" t="s">
        <v>408</v>
      </c>
      <c r="I15" t="s">
        <v>438</v>
      </c>
      <c r="J15" t="s">
        <v>439</v>
      </c>
      <c r="K15" t="s">
        <v>22</v>
      </c>
      <c r="L15">
        <v>331996.34999999998</v>
      </c>
      <c r="M15" t="s">
        <v>452</v>
      </c>
      <c r="N15" t="s">
        <v>423</v>
      </c>
      <c r="O15" t="s">
        <v>413</v>
      </c>
      <c r="P15" t="s">
        <v>440</v>
      </c>
      <c r="Q15" t="s">
        <v>403</v>
      </c>
      <c r="R15" t="s">
        <v>415</v>
      </c>
      <c r="S15" t="str">
        <f t="shared" si="0"/>
        <v>7819544652FACEBOOK</v>
      </c>
    </row>
    <row r="16" spans="1:19" x14ac:dyDescent="0.2">
      <c r="A16" t="s">
        <v>449</v>
      </c>
      <c r="B16" t="s">
        <v>403</v>
      </c>
      <c r="C16" t="s">
        <v>450</v>
      </c>
      <c r="D16" t="s">
        <v>451</v>
      </c>
      <c r="E16" t="s">
        <v>406</v>
      </c>
      <c r="F16" s="22">
        <v>44652</v>
      </c>
      <c r="G16" t="s">
        <v>441</v>
      </c>
      <c r="H16" t="s">
        <v>408</v>
      </c>
      <c r="I16" t="s">
        <v>442</v>
      </c>
      <c r="J16" t="s">
        <v>443</v>
      </c>
      <c r="K16" t="s">
        <v>22</v>
      </c>
      <c r="L16">
        <v>331996.34999999998</v>
      </c>
      <c r="M16" t="s">
        <v>452</v>
      </c>
      <c r="N16" t="s">
        <v>423</v>
      </c>
      <c r="O16" t="s">
        <v>413</v>
      </c>
      <c r="P16" t="s">
        <v>444</v>
      </c>
      <c r="Q16" t="s">
        <v>403</v>
      </c>
      <c r="R16" t="s">
        <v>415</v>
      </c>
      <c r="S16" t="str">
        <f t="shared" si="0"/>
        <v>7818844652FACEBOOK</v>
      </c>
    </row>
    <row r="17" spans="1:19" x14ac:dyDescent="0.2">
      <c r="A17" t="s">
        <v>449</v>
      </c>
      <c r="B17" t="s">
        <v>403</v>
      </c>
      <c r="C17" t="s">
        <v>450</v>
      </c>
      <c r="D17" t="s">
        <v>451</v>
      </c>
      <c r="E17" t="s">
        <v>406</v>
      </c>
      <c r="F17" s="22">
        <v>44652</v>
      </c>
      <c r="G17" t="s">
        <v>453</v>
      </c>
      <c r="H17" t="s">
        <v>408</v>
      </c>
      <c r="I17" t="s">
        <v>454</v>
      </c>
      <c r="J17" t="s">
        <v>455</v>
      </c>
      <c r="K17" t="s">
        <v>22</v>
      </c>
      <c r="L17">
        <v>331996.34999999998</v>
      </c>
      <c r="M17" t="s">
        <v>452</v>
      </c>
      <c r="N17" t="s">
        <v>423</v>
      </c>
      <c r="O17" t="s">
        <v>413</v>
      </c>
      <c r="P17" t="s">
        <v>456</v>
      </c>
      <c r="Q17" t="s">
        <v>403</v>
      </c>
      <c r="R17" t="s">
        <v>415</v>
      </c>
      <c r="S17" t="str">
        <f t="shared" si="0"/>
        <v>7821044652FACEBOOK</v>
      </c>
    </row>
    <row r="18" spans="1:19" x14ac:dyDescent="0.2">
      <c r="A18" t="s">
        <v>449</v>
      </c>
      <c r="B18" t="s">
        <v>403</v>
      </c>
      <c r="C18" t="s">
        <v>450</v>
      </c>
      <c r="D18" t="s">
        <v>451</v>
      </c>
      <c r="E18" t="s">
        <v>406</v>
      </c>
      <c r="F18" s="22">
        <v>44652</v>
      </c>
      <c r="G18" t="s">
        <v>457</v>
      </c>
      <c r="H18" t="s">
        <v>408</v>
      </c>
      <c r="I18" t="s">
        <v>458</v>
      </c>
      <c r="J18" t="s">
        <v>459</v>
      </c>
      <c r="K18" t="s">
        <v>22</v>
      </c>
      <c r="L18">
        <v>331996.34999999998</v>
      </c>
      <c r="M18" t="s">
        <v>452</v>
      </c>
      <c r="N18" t="s">
        <v>423</v>
      </c>
      <c r="O18" t="s">
        <v>413</v>
      </c>
      <c r="P18" t="s">
        <v>460</v>
      </c>
      <c r="Q18" t="s">
        <v>403</v>
      </c>
      <c r="R18" t="s">
        <v>415</v>
      </c>
      <c r="S18" t="str">
        <f t="shared" si="0"/>
        <v>7837044652FACEBOOK</v>
      </c>
    </row>
    <row r="19" spans="1:19" x14ac:dyDescent="0.2">
      <c r="A19" t="s">
        <v>461</v>
      </c>
      <c r="B19" t="s">
        <v>403</v>
      </c>
      <c r="C19" t="s">
        <v>462</v>
      </c>
      <c r="D19" t="s">
        <v>405</v>
      </c>
      <c r="E19" t="s">
        <v>430</v>
      </c>
      <c r="F19" s="22">
        <v>44682</v>
      </c>
      <c r="G19" t="s">
        <v>463</v>
      </c>
      <c r="H19" t="s">
        <v>408</v>
      </c>
      <c r="I19" t="s">
        <v>458</v>
      </c>
      <c r="J19" t="s">
        <v>459</v>
      </c>
      <c r="K19" t="s">
        <v>432</v>
      </c>
      <c r="L19">
        <v>92359.89</v>
      </c>
      <c r="M19" t="s">
        <v>464</v>
      </c>
      <c r="N19" t="s">
        <v>423</v>
      </c>
      <c r="O19" t="s">
        <v>413</v>
      </c>
      <c r="P19" t="s">
        <v>460</v>
      </c>
      <c r="Q19" t="s">
        <v>403</v>
      </c>
      <c r="R19" t="s">
        <v>415</v>
      </c>
      <c r="S19" t="str">
        <f t="shared" si="0"/>
        <v>7837044682SNAPDGTL</v>
      </c>
    </row>
    <row r="20" spans="1:19" x14ac:dyDescent="0.2">
      <c r="A20" t="s">
        <v>461</v>
      </c>
      <c r="B20" t="s">
        <v>403</v>
      </c>
      <c r="C20" t="s">
        <v>462</v>
      </c>
      <c r="D20" t="s">
        <v>405</v>
      </c>
      <c r="E20" t="s">
        <v>430</v>
      </c>
      <c r="F20" s="22">
        <v>44682</v>
      </c>
      <c r="G20" t="s">
        <v>465</v>
      </c>
      <c r="H20" t="s">
        <v>408</v>
      </c>
      <c r="I20" t="s">
        <v>466</v>
      </c>
      <c r="J20" t="s">
        <v>467</v>
      </c>
      <c r="K20" t="s">
        <v>432</v>
      </c>
      <c r="L20">
        <v>92359.89</v>
      </c>
      <c r="M20" t="s">
        <v>464</v>
      </c>
      <c r="N20" t="s">
        <v>423</v>
      </c>
      <c r="O20" t="s">
        <v>413</v>
      </c>
      <c r="P20" t="s">
        <v>468</v>
      </c>
      <c r="Q20" t="s">
        <v>403</v>
      </c>
      <c r="R20" t="s">
        <v>415</v>
      </c>
      <c r="S20" t="str">
        <f t="shared" si="0"/>
        <v>7842944682SNAPDGTL</v>
      </c>
    </row>
    <row r="21" spans="1:19" x14ac:dyDescent="0.2">
      <c r="A21" t="s">
        <v>469</v>
      </c>
      <c r="B21" t="s">
        <v>403</v>
      </c>
      <c r="C21" t="s">
        <v>462</v>
      </c>
      <c r="D21" t="s">
        <v>451</v>
      </c>
      <c r="E21" t="s">
        <v>406</v>
      </c>
      <c r="F21" s="22">
        <v>44682</v>
      </c>
      <c r="G21" t="s">
        <v>457</v>
      </c>
      <c r="H21" t="s">
        <v>408</v>
      </c>
      <c r="I21" t="s">
        <v>458</v>
      </c>
      <c r="J21" t="s">
        <v>459</v>
      </c>
      <c r="K21" t="s">
        <v>22</v>
      </c>
      <c r="L21">
        <v>112030.2</v>
      </c>
      <c r="M21" t="s">
        <v>470</v>
      </c>
      <c r="N21" t="s">
        <v>423</v>
      </c>
      <c r="O21" t="s">
        <v>413</v>
      </c>
      <c r="P21" t="s">
        <v>460</v>
      </c>
      <c r="Q21" t="s">
        <v>403</v>
      </c>
      <c r="R21" t="s">
        <v>415</v>
      </c>
      <c r="S21" t="str">
        <f t="shared" si="0"/>
        <v>7837044682FACEBOOK</v>
      </c>
    </row>
    <row r="22" spans="1:19" x14ac:dyDescent="0.2">
      <c r="A22" t="s">
        <v>469</v>
      </c>
      <c r="B22" t="s">
        <v>403</v>
      </c>
      <c r="C22" t="s">
        <v>462</v>
      </c>
      <c r="D22" t="s">
        <v>451</v>
      </c>
      <c r="E22" t="s">
        <v>406</v>
      </c>
      <c r="F22" s="22">
        <v>44682</v>
      </c>
      <c r="G22" t="s">
        <v>471</v>
      </c>
      <c r="H22" t="s">
        <v>408</v>
      </c>
      <c r="I22" t="s">
        <v>466</v>
      </c>
      <c r="J22" t="s">
        <v>467</v>
      </c>
      <c r="K22" t="s">
        <v>22</v>
      </c>
      <c r="L22">
        <v>112030.2</v>
      </c>
      <c r="M22" t="s">
        <v>470</v>
      </c>
      <c r="N22" t="s">
        <v>423</v>
      </c>
      <c r="O22" t="s">
        <v>413</v>
      </c>
      <c r="P22" t="s">
        <v>468</v>
      </c>
      <c r="Q22" t="s">
        <v>403</v>
      </c>
      <c r="R22" t="s">
        <v>415</v>
      </c>
      <c r="S22" t="str">
        <f t="shared" si="0"/>
        <v>7842944682FACEBOOK</v>
      </c>
    </row>
    <row r="23" spans="1:19" x14ac:dyDescent="0.2">
      <c r="A23" t="s">
        <v>472</v>
      </c>
      <c r="B23" t="s">
        <v>403</v>
      </c>
      <c r="C23" t="s">
        <v>473</v>
      </c>
      <c r="D23" t="s">
        <v>405</v>
      </c>
      <c r="E23" t="s">
        <v>406</v>
      </c>
      <c r="F23" s="22">
        <v>44713</v>
      </c>
      <c r="G23" t="s">
        <v>457</v>
      </c>
      <c r="H23" t="s">
        <v>408</v>
      </c>
      <c r="I23" t="s">
        <v>458</v>
      </c>
      <c r="J23" t="s">
        <v>459</v>
      </c>
      <c r="K23" t="s">
        <v>22</v>
      </c>
      <c r="L23">
        <v>169201.27</v>
      </c>
      <c r="M23" t="s">
        <v>474</v>
      </c>
      <c r="N23" t="s">
        <v>475</v>
      </c>
      <c r="O23" t="s">
        <v>413</v>
      </c>
      <c r="P23" t="s">
        <v>460</v>
      </c>
      <c r="Q23" t="s">
        <v>403</v>
      </c>
      <c r="R23" t="s">
        <v>415</v>
      </c>
      <c r="S23" t="str">
        <f t="shared" si="0"/>
        <v>7837044713FACEBOOK</v>
      </c>
    </row>
    <row r="24" spans="1:19" x14ac:dyDescent="0.2">
      <c r="A24" t="s">
        <v>472</v>
      </c>
      <c r="B24" t="s">
        <v>403</v>
      </c>
      <c r="C24" t="s">
        <v>473</v>
      </c>
      <c r="D24" t="s">
        <v>405</v>
      </c>
      <c r="E24" t="s">
        <v>406</v>
      </c>
      <c r="F24" s="22">
        <v>44713</v>
      </c>
      <c r="G24" t="s">
        <v>471</v>
      </c>
      <c r="H24" t="s">
        <v>408</v>
      </c>
      <c r="I24" t="s">
        <v>466</v>
      </c>
      <c r="J24" t="s">
        <v>467</v>
      </c>
      <c r="K24" t="s">
        <v>22</v>
      </c>
      <c r="L24">
        <v>169201.27</v>
      </c>
      <c r="M24" t="s">
        <v>474</v>
      </c>
      <c r="N24" t="s">
        <v>475</v>
      </c>
      <c r="O24" t="s">
        <v>413</v>
      </c>
      <c r="P24" t="s">
        <v>468</v>
      </c>
      <c r="Q24" t="s">
        <v>403</v>
      </c>
      <c r="R24" t="s">
        <v>415</v>
      </c>
      <c r="S24" t="str">
        <f t="shared" si="0"/>
        <v>7842944713FACEBOOK</v>
      </c>
    </row>
    <row r="25" spans="1:19" x14ac:dyDescent="0.2">
      <c r="A25" t="s">
        <v>472</v>
      </c>
      <c r="B25" t="s">
        <v>403</v>
      </c>
      <c r="C25" t="s">
        <v>473</v>
      </c>
      <c r="D25" t="s">
        <v>405</v>
      </c>
      <c r="E25" t="s">
        <v>406</v>
      </c>
      <c r="F25" s="22">
        <v>44713</v>
      </c>
      <c r="G25" t="s">
        <v>476</v>
      </c>
      <c r="H25" t="s">
        <v>408</v>
      </c>
      <c r="I25" t="s">
        <v>477</v>
      </c>
      <c r="J25" t="s">
        <v>478</v>
      </c>
      <c r="K25" t="s">
        <v>22</v>
      </c>
      <c r="L25">
        <v>169201.27</v>
      </c>
      <c r="M25" t="s">
        <v>474</v>
      </c>
      <c r="N25" t="s">
        <v>475</v>
      </c>
      <c r="O25" t="s">
        <v>413</v>
      </c>
      <c r="P25" t="s">
        <v>479</v>
      </c>
      <c r="Q25" t="s">
        <v>403</v>
      </c>
      <c r="R25" t="s">
        <v>415</v>
      </c>
      <c r="S25" t="str">
        <f t="shared" si="0"/>
        <v>7848744713FACEBOOK</v>
      </c>
    </row>
    <row r="26" spans="1:19" x14ac:dyDescent="0.2">
      <c r="A26" t="s">
        <v>480</v>
      </c>
      <c r="B26" t="s">
        <v>481</v>
      </c>
      <c r="C26" t="s">
        <v>450</v>
      </c>
      <c r="D26" t="s">
        <v>405</v>
      </c>
      <c r="E26" t="s">
        <v>406</v>
      </c>
      <c r="F26" s="22">
        <v>44652</v>
      </c>
      <c r="G26" t="s">
        <v>407</v>
      </c>
      <c r="H26" t="s">
        <v>408</v>
      </c>
      <c r="I26" t="s">
        <v>409</v>
      </c>
      <c r="J26" t="s">
        <v>410</v>
      </c>
      <c r="K26" t="s">
        <v>22</v>
      </c>
      <c r="L26">
        <v>-331996.34999999998</v>
      </c>
      <c r="M26" t="s">
        <v>482</v>
      </c>
      <c r="N26" t="s">
        <v>423</v>
      </c>
      <c r="O26" t="s">
        <v>413</v>
      </c>
      <c r="P26" t="s">
        <v>414</v>
      </c>
      <c r="Q26" t="s">
        <v>403</v>
      </c>
      <c r="R26" t="s">
        <v>415</v>
      </c>
      <c r="S26" t="str">
        <f t="shared" si="0"/>
        <v>7758244652FACEBOOK</v>
      </c>
    </row>
    <row r="27" spans="1:19" x14ac:dyDescent="0.2">
      <c r="A27" t="s">
        <v>480</v>
      </c>
      <c r="B27" t="s">
        <v>481</v>
      </c>
      <c r="C27" t="s">
        <v>450</v>
      </c>
      <c r="D27" t="s">
        <v>405</v>
      </c>
      <c r="E27" t="s">
        <v>406</v>
      </c>
      <c r="F27" s="22">
        <v>44652</v>
      </c>
      <c r="G27" t="s">
        <v>437</v>
      </c>
      <c r="H27" t="s">
        <v>408</v>
      </c>
      <c r="I27" t="s">
        <v>438</v>
      </c>
      <c r="J27" t="s">
        <v>439</v>
      </c>
      <c r="K27" t="s">
        <v>22</v>
      </c>
      <c r="L27">
        <v>-331996.34999999998</v>
      </c>
      <c r="M27" t="s">
        <v>482</v>
      </c>
      <c r="N27" t="s">
        <v>423</v>
      </c>
      <c r="O27" t="s">
        <v>413</v>
      </c>
      <c r="P27" t="s">
        <v>440</v>
      </c>
      <c r="Q27" t="s">
        <v>403</v>
      </c>
      <c r="R27" t="s">
        <v>415</v>
      </c>
      <c r="S27" t="str">
        <f t="shared" si="0"/>
        <v>7819544652FACEBOOK</v>
      </c>
    </row>
    <row r="28" spans="1:19" x14ac:dyDescent="0.2">
      <c r="A28" t="s">
        <v>480</v>
      </c>
      <c r="B28" t="s">
        <v>481</v>
      </c>
      <c r="C28" t="s">
        <v>450</v>
      </c>
      <c r="D28" t="s">
        <v>405</v>
      </c>
      <c r="E28" t="s">
        <v>406</v>
      </c>
      <c r="F28" s="22">
        <v>44652</v>
      </c>
      <c r="G28" t="s">
        <v>441</v>
      </c>
      <c r="H28" t="s">
        <v>408</v>
      </c>
      <c r="I28" t="s">
        <v>442</v>
      </c>
      <c r="J28" t="s">
        <v>443</v>
      </c>
      <c r="K28" t="s">
        <v>22</v>
      </c>
      <c r="L28">
        <v>-331996.34999999998</v>
      </c>
      <c r="M28" t="s">
        <v>482</v>
      </c>
      <c r="N28" t="s">
        <v>423</v>
      </c>
      <c r="O28" t="s">
        <v>413</v>
      </c>
      <c r="P28" t="s">
        <v>444</v>
      </c>
      <c r="Q28" t="s">
        <v>403</v>
      </c>
      <c r="R28" t="s">
        <v>415</v>
      </c>
      <c r="S28" t="str">
        <f t="shared" si="0"/>
        <v>7818844652FACEBOOK</v>
      </c>
    </row>
    <row r="29" spans="1:19" x14ac:dyDescent="0.2">
      <c r="A29" t="s">
        <v>480</v>
      </c>
      <c r="B29" t="s">
        <v>481</v>
      </c>
      <c r="C29" t="s">
        <v>450</v>
      </c>
      <c r="D29" t="s">
        <v>405</v>
      </c>
      <c r="E29" t="s">
        <v>406</v>
      </c>
      <c r="F29" s="22">
        <v>44652</v>
      </c>
      <c r="G29" t="s">
        <v>453</v>
      </c>
      <c r="H29" t="s">
        <v>408</v>
      </c>
      <c r="I29" t="s">
        <v>454</v>
      </c>
      <c r="J29" t="s">
        <v>455</v>
      </c>
      <c r="K29" t="s">
        <v>22</v>
      </c>
      <c r="L29">
        <v>-331996.34999999998</v>
      </c>
      <c r="M29" t="s">
        <v>482</v>
      </c>
      <c r="N29" t="s">
        <v>423</v>
      </c>
      <c r="O29" t="s">
        <v>413</v>
      </c>
      <c r="P29" t="s">
        <v>456</v>
      </c>
      <c r="Q29" t="s">
        <v>403</v>
      </c>
      <c r="R29" t="s">
        <v>415</v>
      </c>
      <c r="S29" t="str">
        <f t="shared" si="0"/>
        <v>7821044652FACEBOOK</v>
      </c>
    </row>
    <row r="30" spans="1:19" x14ac:dyDescent="0.2">
      <c r="A30" t="s">
        <v>480</v>
      </c>
      <c r="B30" t="s">
        <v>481</v>
      </c>
      <c r="C30" t="s">
        <v>450</v>
      </c>
      <c r="D30" t="s">
        <v>405</v>
      </c>
      <c r="E30" t="s">
        <v>406</v>
      </c>
      <c r="F30" s="22">
        <v>44652</v>
      </c>
      <c r="G30" t="s">
        <v>457</v>
      </c>
      <c r="H30" t="s">
        <v>408</v>
      </c>
      <c r="I30" t="s">
        <v>458</v>
      </c>
      <c r="J30" t="s">
        <v>459</v>
      </c>
      <c r="K30" t="s">
        <v>22</v>
      </c>
      <c r="L30">
        <v>-331996.34999999998</v>
      </c>
      <c r="M30" t="s">
        <v>482</v>
      </c>
      <c r="N30" t="s">
        <v>423</v>
      </c>
      <c r="O30" t="s">
        <v>413</v>
      </c>
      <c r="P30" t="s">
        <v>460</v>
      </c>
      <c r="Q30" t="s">
        <v>403</v>
      </c>
      <c r="R30" t="s">
        <v>415</v>
      </c>
      <c r="S30" t="str">
        <f t="shared" si="0"/>
        <v>7837044652FACEBOOK</v>
      </c>
    </row>
    <row r="31" spans="1:19" x14ac:dyDescent="0.2">
      <c r="A31" t="s">
        <v>483</v>
      </c>
      <c r="B31" t="s">
        <v>484</v>
      </c>
      <c r="C31" t="s">
        <v>462</v>
      </c>
      <c r="D31" t="s">
        <v>405</v>
      </c>
      <c r="E31" t="s">
        <v>406</v>
      </c>
      <c r="F31" s="22">
        <v>44682</v>
      </c>
      <c r="G31" t="s">
        <v>457</v>
      </c>
      <c r="H31" t="s">
        <v>408</v>
      </c>
      <c r="I31" t="s">
        <v>458</v>
      </c>
      <c r="J31" t="s">
        <v>459</v>
      </c>
      <c r="K31" t="s">
        <v>22</v>
      </c>
      <c r="L31">
        <v>-112030.2</v>
      </c>
      <c r="M31" t="s">
        <v>482</v>
      </c>
      <c r="N31" t="s">
        <v>423</v>
      </c>
      <c r="O31" t="s">
        <v>413</v>
      </c>
      <c r="P31" t="s">
        <v>460</v>
      </c>
      <c r="Q31" t="s">
        <v>403</v>
      </c>
      <c r="R31" t="s">
        <v>415</v>
      </c>
      <c r="S31" t="str">
        <f t="shared" si="0"/>
        <v>7837044682FACEBOOK</v>
      </c>
    </row>
    <row r="32" spans="1:19" x14ac:dyDescent="0.2">
      <c r="A32" t="s">
        <v>483</v>
      </c>
      <c r="B32" t="s">
        <v>484</v>
      </c>
      <c r="C32" t="s">
        <v>462</v>
      </c>
      <c r="D32" t="s">
        <v>405</v>
      </c>
      <c r="E32" t="s">
        <v>406</v>
      </c>
      <c r="F32" s="22">
        <v>44682</v>
      </c>
      <c r="G32" t="s">
        <v>471</v>
      </c>
      <c r="H32" t="s">
        <v>408</v>
      </c>
      <c r="I32" t="s">
        <v>466</v>
      </c>
      <c r="J32" t="s">
        <v>467</v>
      </c>
      <c r="K32" t="s">
        <v>22</v>
      </c>
      <c r="L32">
        <v>-112030.2</v>
      </c>
      <c r="M32" t="s">
        <v>482</v>
      </c>
      <c r="N32" t="s">
        <v>423</v>
      </c>
      <c r="O32" t="s">
        <v>413</v>
      </c>
      <c r="P32" t="s">
        <v>468</v>
      </c>
      <c r="Q32" t="s">
        <v>403</v>
      </c>
      <c r="R32" t="s">
        <v>415</v>
      </c>
      <c r="S32" t="str">
        <f t="shared" si="0"/>
        <v>7842944682FACEBOOK</v>
      </c>
    </row>
    <row r="33" spans="1:19" x14ac:dyDescent="0.2">
      <c r="A33" t="s">
        <v>485</v>
      </c>
      <c r="B33" t="s">
        <v>403</v>
      </c>
      <c r="C33" t="s">
        <v>450</v>
      </c>
      <c r="D33" t="s">
        <v>405</v>
      </c>
      <c r="E33" t="s">
        <v>406</v>
      </c>
      <c r="F33" s="22">
        <v>44652</v>
      </c>
      <c r="G33" t="s">
        <v>407</v>
      </c>
      <c r="H33" t="s">
        <v>408</v>
      </c>
      <c r="I33" t="s">
        <v>409</v>
      </c>
      <c r="J33" t="s">
        <v>410</v>
      </c>
      <c r="K33" t="s">
        <v>22</v>
      </c>
      <c r="L33">
        <v>331996.34999999998</v>
      </c>
      <c r="M33" t="s">
        <v>486</v>
      </c>
      <c r="N33" t="s">
        <v>423</v>
      </c>
      <c r="O33" t="s">
        <v>413</v>
      </c>
      <c r="P33" t="s">
        <v>414</v>
      </c>
      <c r="Q33" t="s">
        <v>403</v>
      </c>
      <c r="R33" t="s">
        <v>415</v>
      </c>
      <c r="S33" t="str">
        <f t="shared" si="0"/>
        <v>7758244652FACEBOOK</v>
      </c>
    </row>
    <row r="34" spans="1:19" x14ac:dyDescent="0.2">
      <c r="A34" t="s">
        <v>485</v>
      </c>
      <c r="B34" t="s">
        <v>403</v>
      </c>
      <c r="C34" t="s">
        <v>450</v>
      </c>
      <c r="D34" t="s">
        <v>405</v>
      </c>
      <c r="E34" t="s">
        <v>406</v>
      </c>
      <c r="F34" s="22">
        <v>44652</v>
      </c>
      <c r="G34" t="s">
        <v>437</v>
      </c>
      <c r="H34" t="s">
        <v>408</v>
      </c>
      <c r="I34" t="s">
        <v>438</v>
      </c>
      <c r="J34" t="s">
        <v>439</v>
      </c>
      <c r="K34" t="s">
        <v>22</v>
      </c>
      <c r="L34">
        <v>331996.34999999998</v>
      </c>
      <c r="M34" t="s">
        <v>486</v>
      </c>
      <c r="N34" t="s">
        <v>423</v>
      </c>
      <c r="O34" t="s">
        <v>413</v>
      </c>
      <c r="P34" t="s">
        <v>440</v>
      </c>
      <c r="Q34" t="s">
        <v>403</v>
      </c>
      <c r="R34" t="s">
        <v>415</v>
      </c>
      <c r="S34" t="str">
        <f t="shared" si="0"/>
        <v>7819544652FACEBOOK</v>
      </c>
    </row>
    <row r="35" spans="1:19" x14ac:dyDescent="0.2">
      <c r="A35" t="s">
        <v>485</v>
      </c>
      <c r="B35" t="s">
        <v>403</v>
      </c>
      <c r="C35" t="s">
        <v>450</v>
      </c>
      <c r="D35" t="s">
        <v>405</v>
      </c>
      <c r="E35" t="s">
        <v>406</v>
      </c>
      <c r="F35" s="22">
        <v>44652</v>
      </c>
      <c r="G35" t="s">
        <v>441</v>
      </c>
      <c r="H35" t="s">
        <v>408</v>
      </c>
      <c r="I35" t="s">
        <v>442</v>
      </c>
      <c r="J35" t="s">
        <v>443</v>
      </c>
      <c r="K35" t="s">
        <v>22</v>
      </c>
      <c r="L35">
        <v>331996.34999999998</v>
      </c>
      <c r="M35" t="s">
        <v>486</v>
      </c>
      <c r="N35" t="s">
        <v>423</v>
      </c>
      <c r="O35" t="s">
        <v>413</v>
      </c>
      <c r="P35" t="s">
        <v>444</v>
      </c>
      <c r="Q35" t="s">
        <v>403</v>
      </c>
      <c r="R35" t="s">
        <v>415</v>
      </c>
      <c r="S35" t="str">
        <f t="shared" si="0"/>
        <v>7818844652FACEBOOK</v>
      </c>
    </row>
    <row r="36" spans="1:19" x14ac:dyDescent="0.2">
      <c r="A36" t="s">
        <v>485</v>
      </c>
      <c r="B36" t="s">
        <v>403</v>
      </c>
      <c r="C36" t="s">
        <v>450</v>
      </c>
      <c r="D36" t="s">
        <v>405</v>
      </c>
      <c r="E36" t="s">
        <v>406</v>
      </c>
      <c r="F36" s="22">
        <v>44652</v>
      </c>
      <c r="G36" t="s">
        <v>453</v>
      </c>
      <c r="H36" t="s">
        <v>408</v>
      </c>
      <c r="I36" t="s">
        <v>454</v>
      </c>
      <c r="J36" t="s">
        <v>455</v>
      </c>
      <c r="K36" t="s">
        <v>22</v>
      </c>
      <c r="L36">
        <v>331996.34999999998</v>
      </c>
      <c r="M36" t="s">
        <v>486</v>
      </c>
      <c r="N36" t="s">
        <v>423</v>
      </c>
      <c r="O36" t="s">
        <v>413</v>
      </c>
      <c r="P36" t="s">
        <v>456</v>
      </c>
      <c r="Q36" t="s">
        <v>403</v>
      </c>
      <c r="R36" t="s">
        <v>415</v>
      </c>
      <c r="S36" t="str">
        <f t="shared" si="0"/>
        <v>7821044652FACEBOOK</v>
      </c>
    </row>
    <row r="37" spans="1:19" x14ac:dyDescent="0.2">
      <c r="A37" t="s">
        <v>485</v>
      </c>
      <c r="B37" t="s">
        <v>403</v>
      </c>
      <c r="C37" t="s">
        <v>450</v>
      </c>
      <c r="D37" t="s">
        <v>405</v>
      </c>
      <c r="E37" t="s">
        <v>406</v>
      </c>
      <c r="F37" s="22">
        <v>44652</v>
      </c>
      <c r="G37" t="s">
        <v>457</v>
      </c>
      <c r="H37" t="s">
        <v>408</v>
      </c>
      <c r="I37" t="s">
        <v>458</v>
      </c>
      <c r="J37" t="s">
        <v>459</v>
      </c>
      <c r="K37" t="s">
        <v>22</v>
      </c>
      <c r="L37">
        <v>331996.34999999998</v>
      </c>
      <c r="M37" t="s">
        <v>486</v>
      </c>
      <c r="N37" t="s">
        <v>423</v>
      </c>
      <c r="O37" t="s">
        <v>413</v>
      </c>
      <c r="P37" t="s">
        <v>460</v>
      </c>
      <c r="Q37" t="s">
        <v>403</v>
      </c>
      <c r="R37" t="s">
        <v>415</v>
      </c>
      <c r="S37" t="str">
        <f t="shared" si="0"/>
        <v>7837044652FACEBOOK</v>
      </c>
    </row>
    <row r="38" spans="1:19" x14ac:dyDescent="0.2">
      <c r="A38" t="s">
        <v>487</v>
      </c>
      <c r="B38" t="s">
        <v>403</v>
      </c>
      <c r="C38" t="s">
        <v>462</v>
      </c>
      <c r="D38" t="s">
        <v>405</v>
      </c>
      <c r="E38" t="s">
        <v>406</v>
      </c>
      <c r="F38" s="22">
        <v>44682</v>
      </c>
      <c r="G38" t="s">
        <v>457</v>
      </c>
      <c r="H38" t="s">
        <v>408</v>
      </c>
      <c r="I38" t="s">
        <v>458</v>
      </c>
      <c r="J38" t="s">
        <v>459</v>
      </c>
      <c r="K38" t="s">
        <v>22</v>
      </c>
      <c r="L38">
        <v>112030.2</v>
      </c>
      <c r="M38" t="s">
        <v>486</v>
      </c>
      <c r="N38" t="s">
        <v>423</v>
      </c>
      <c r="O38" t="s">
        <v>413</v>
      </c>
      <c r="P38" t="s">
        <v>460</v>
      </c>
      <c r="Q38" t="s">
        <v>403</v>
      </c>
      <c r="R38" t="s">
        <v>415</v>
      </c>
      <c r="S38" t="str">
        <f t="shared" si="0"/>
        <v>7837044682FACEBOOK</v>
      </c>
    </row>
    <row r="39" spans="1:19" x14ac:dyDescent="0.2">
      <c r="A39" t="s">
        <v>487</v>
      </c>
      <c r="B39" t="s">
        <v>403</v>
      </c>
      <c r="C39" t="s">
        <v>462</v>
      </c>
      <c r="D39" t="s">
        <v>405</v>
      </c>
      <c r="E39" t="s">
        <v>406</v>
      </c>
      <c r="F39" s="22">
        <v>44682</v>
      </c>
      <c r="G39" t="s">
        <v>471</v>
      </c>
      <c r="H39" t="s">
        <v>408</v>
      </c>
      <c r="I39" t="s">
        <v>466</v>
      </c>
      <c r="J39" t="s">
        <v>467</v>
      </c>
      <c r="K39" t="s">
        <v>22</v>
      </c>
      <c r="L39">
        <v>112030.2</v>
      </c>
      <c r="M39" t="s">
        <v>486</v>
      </c>
      <c r="N39" t="s">
        <v>423</v>
      </c>
      <c r="O39" t="s">
        <v>413</v>
      </c>
      <c r="P39" t="s">
        <v>468</v>
      </c>
      <c r="Q39" t="s">
        <v>403</v>
      </c>
      <c r="R39" t="s">
        <v>415</v>
      </c>
      <c r="S39" t="str">
        <f t="shared" si="0"/>
        <v>7842944682FACEBOOK</v>
      </c>
    </row>
    <row r="40" spans="1:19" x14ac:dyDescent="0.2">
      <c r="A40" t="s">
        <v>488</v>
      </c>
      <c r="B40" t="s">
        <v>403</v>
      </c>
      <c r="C40" t="s">
        <v>489</v>
      </c>
      <c r="D40" t="s">
        <v>405</v>
      </c>
      <c r="E40" t="s">
        <v>406</v>
      </c>
      <c r="F40" s="22">
        <v>44774</v>
      </c>
      <c r="G40" t="s">
        <v>490</v>
      </c>
      <c r="H40" t="s">
        <v>408</v>
      </c>
      <c r="I40" t="s">
        <v>491</v>
      </c>
      <c r="J40" t="s">
        <v>492</v>
      </c>
      <c r="K40" t="s">
        <v>22</v>
      </c>
      <c r="L40">
        <v>81190.28</v>
      </c>
      <c r="M40" t="s">
        <v>493</v>
      </c>
      <c r="N40" t="s">
        <v>475</v>
      </c>
      <c r="O40" t="s">
        <v>413</v>
      </c>
      <c r="P40" t="s">
        <v>494</v>
      </c>
      <c r="Q40" t="s">
        <v>403</v>
      </c>
      <c r="R40" t="s">
        <v>415</v>
      </c>
      <c r="S40" t="str">
        <f t="shared" si="0"/>
        <v>7871744774FACEBOOK</v>
      </c>
    </row>
    <row r="41" spans="1:19" x14ac:dyDescent="0.2">
      <c r="A41" t="s">
        <v>488</v>
      </c>
      <c r="B41" t="s">
        <v>403</v>
      </c>
      <c r="C41" t="s">
        <v>489</v>
      </c>
      <c r="D41" t="s">
        <v>405</v>
      </c>
      <c r="E41" t="s">
        <v>406</v>
      </c>
      <c r="F41" s="22">
        <v>44774</v>
      </c>
      <c r="G41" t="s">
        <v>495</v>
      </c>
      <c r="H41" t="s">
        <v>408</v>
      </c>
      <c r="I41" t="s">
        <v>496</v>
      </c>
      <c r="J41" t="s">
        <v>497</v>
      </c>
      <c r="K41" t="s">
        <v>22</v>
      </c>
      <c r="L41">
        <v>81190.28</v>
      </c>
      <c r="M41" t="s">
        <v>493</v>
      </c>
      <c r="N41" t="s">
        <v>475</v>
      </c>
      <c r="O41" t="s">
        <v>413</v>
      </c>
      <c r="P41" t="s">
        <v>498</v>
      </c>
      <c r="Q41" t="s">
        <v>403</v>
      </c>
      <c r="R41" t="s">
        <v>415</v>
      </c>
      <c r="S41" t="str">
        <f t="shared" si="0"/>
        <v>7875544774FACEBOOK</v>
      </c>
    </row>
    <row r="42" spans="1:19" x14ac:dyDescent="0.2">
      <c r="A42" t="s">
        <v>488</v>
      </c>
      <c r="B42" t="s">
        <v>403</v>
      </c>
      <c r="C42" t="s">
        <v>489</v>
      </c>
      <c r="D42" t="s">
        <v>405</v>
      </c>
      <c r="E42" t="s">
        <v>406</v>
      </c>
      <c r="F42" s="22">
        <v>44774</v>
      </c>
      <c r="G42" t="s">
        <v>499</v>
      </c>
      <c r="H42" t="s">
        <v>408</v>
      </c>
      <c r="I42" t="s">
        <v>500</v>
      </c>
      <c r="J42" t="s">
        <v>501</v>
      </c>
      <c r="K42" t="s">
        <v>22</v>
      </c>
      <c r="L42">
        <v>81190.28</v>
      </c>
      <c r="M42" t="s">
        <v>493</v>
      </c>
      <c r="N42" t="s">
        <v>475</v>
      </c>
      <c r="O42" t="s">
        <v>413</v>
      </c>
      <c r="P42" t="s">
        <v>502</v>
      </c>
      <c r="Q42" t="s">
        <v>403</v>
      </c>
      <c r="R42" t="s">
        <v>415</v>
      </c>
      <c r="S42" t="str">
        <f t="shared" si="0"/>
        <v>7878344774FACEBOOK</v>
      </c>
    </row>
    <row r="43" spans="1:19" x14ac:dyDescent="0.2">
      <c r="A43" t="s">
        <v>503</v>
      </c>
      <c r="B43" t="s">
        <v>403</v>
      </c>
      <c r="C43" t="s">
        <v>504</v>
      </c>
      <c r="D43" t="s">
        <v>405</v>
      </c>
      <c r="E43" t="s">
        <v>430</v>
      </c>
      <c r="F43" s="22">
        <v>44774</v>
      </c>
      <c r="G43" t="s">
        <v>505</v>
      </c>
      <c r="H43" t="s">
        <v>408</v>
      </c>
      <c r="I43" t="s">
        <v>491</v>
      </c>
      <c r="J43" t="s">
        <v>492</v>
      </c>
      <c r="K43" t="s">
        <v>432</v>
      </c>
      <c r="L43">
        <v>60980.6</v>
      </c>
      <c r="M43" t="s">
        <v>493</v>
      </c>
      <c r="N43" t="s">
        <v>475</v>
      </c>
      <c r="O43" t="s">
        <v>413</v>
      </c>
      <c r="P43" t="s">
        <v>494</v>
      </c>
      <c r="Q43" t="s">
        <v>403</v>
      </c>
      <c r="R43" t="s">
        <v>415</v>
      </c>
      <c r="S43" t="str">
        <f t="shared" si="0"/>
        <v>7871744774SNAPDGTL</v>
      </c>
    </row>
    <row r="44" spans="1:19" x14ac:dyDescent="0.2">
      <c r="A44" t="s">
        <v>503</v>
      </c>
      <c r="B44" t="s">
        <v>403</v>
      </c>
      <c r="C44" t="s">
        <v>504</v>
      </c>
      <c r="D44" t="s">
        <v>405</v>
      </c>
      <c r="E44" t="s">
        <v>430</v>
      </c>
      <c r="F44" s="22">
        <v>44774</v>
      </c>
      <c r="G44" t="s">
        <v>506</v>
      </c>
      <c r="H44" t="s">
        <v>408</v>
      </c>
      <c r="I44" t="s">
        <v>500</v>
      </c>
      <c r="J44" t="s">
        <v>501</v>
      </c>
      <c r="K44" t="s">
        <v>432</v>
      </c>
      <c r="L44">
        <v>60980.6</v>
      </c>
      <c r="M44" t="s">
        <v>493</v>
      </c>
      <c r="N44" t="s">
        <v>475</v>
      </c>
      <c r="O44" t="s">
        <v>413</v>
      </c>
      <c r="P44" t="s">
        <v>502</v>
      </c>
      <c r="Q44" t="s">
        <v>403</v>
      </c>
      <c r="R44" t="s">
        <v>415</v>
      </c>
      <c r="S44" t="str">
        <f t="shared" si="0"/>
        <v>7878344774SNAPDGTL</v>
      </c>
    </row>
    <row r="45" spans="1:19" x14ac:dyDescent="0.2">
      <c r="A45" t="s">
        <v>507</v>
      </c>
      <c r="B45" t="s">
        <v>403</v>
      </c>
      <c r="C45" t="s">
        <v>508</v>
      </c>
      <c r="D45" t="s">
        <v>405</v>
      </c>
      <c r="E45" t="s">
        <v>406</v>
      </c>
      <c r="F45" s="22">
        <v>44805</v>
      </c>
      <c r="G45" t="s">
        <v>495</v>
      </c>
      <c r="H45" t="s">
        <v>408</v>
      </c>
      <c r="I45" t="s">
        <v>496</v>
      </c>
      <c r="J45" t="s">
        <v>497</v>
      </c>
      <c r="K45" t="s">
        <v>22</v>
      </c>
      <c r="L45">
        <v>219108.46</v>
      </c>
      <c r="M45" t="s">
        <v>509</v>
      </c>
      <c r="N45" t="s">
        <v>423</v>
      </c>
      <c r="O45" t="s">
        <v>413</v>
      </c>
      <c r="P45" t="s">
        <v>498</v>
      </c>
      <c r="Q45" t="s">
        <v>403</v>
      </c>
      <c r="R45" t="s">
        <v>415</v>
      </c>
      <c r="S45" t="str">
        <f t="shared" si="0"/>
        <v>7875544805FACEBOOK</v>
      </c>
    </row>
    <row r="46" spans="1:19" x14ac:dyDescent="0.2">
      <c r="A46" t="s">
        <v>507</v>
      </c>
      <c r="B46" t="s">
        <v>403</v>
      </c>
      <c r="C46" t="s">
        <v>508</v>
      </c>
      <c r="D46" t="s">
        <v>405</v>
      </c>
      <c r="E46" t="s">
        <v>406</v>
      </c>
      <c r="F46" s="22">
        <v>44805</v>
      </c>
      <c r="G46" t="s">
        <v>499</v>
      </c>
      <c r="H46" t="s">
        <v>408</v>
      </c>
      <c r="I46" t="s">
        <v>500</v>
      </c>
      <c r="J46" t="s">
        <v>501</v>
      </c>
      <c r="K46" t="s">
        <v>22</v>
      </c>
      <c r="L46">
        <v>219108.46</v>
      </c>
      <c r="M46" t="s">
        <v>509</v>
      </c>
      <c r="N46" t="s">
        <v>423</v>
      </c>
      <c r="O46" t="s">
        <v>413</v>
      </c>
      <c r="P46" t="s">
        <v>502</v>
      </c>
      <c r="Q46" t="s">
        <v>403</v>
      </c>
      <c r="R46" t="s">
        <v>415</v>
      </c>
      <c r="S46" t="str">
        <f t="shared" si="0"/>
        <v>7878344805FACEBOOK</v>
      </c>
    </row>
    <row r="47" spans="1:19" x14ac:dyDescent="0.2">
      <c r="A47" t="s">
        <v>507</v>
      </c>
      <c r="B47" t="s">
        <v>403</v>
      </c>
      <c r="C47" t="s">
        <v>508</v>
      </c>
      <c r="D47" t="s">
        <v>405</v>
      </c>
      <c r="E47" t="s">
        <v>406</v>
      </c>
      <c r="F47" s="22">
        <v>44805</v>
      </c>
      <c r="G47" t="s">
        <v>510</v>
      </c>
      <c r="H47" t="s">
        <v>408</v>
      </c>
      <c r="I47" t="s">
        <v>511</v>
      </c>
      <c r="J47" t="s">
        <v>512</v>
      </c>
      <c r="K47" t="s">
        <v>22</v>
      </c>
      <c r="L47">
        <v>219108.46</v>
      </c>
      <c r="M47" t="s">
        <v>509</v>
      </c>
      <c r="N47" t="s">
        <v>423</v>
      </c>
      <c r="O47" t="s">
        <v>413</v>
      </c>
      <c r="P47" t="s">
        <v>513</v>
      </c>
      <c r="Q47" t="s">
        <v>403</v>
      </c>
      <c r="R47" t="s">
        <v>415</v>
      </c>
      <c r="S47" t="str">
        <f t="shared" si="0"/>
        <v>7877544805FACEBOOK</v>
      </c>
    </row>
    <row r="48" spans="1:19" x14ac:dyDescent="0.2">
      <c r="A48" t="s">
        <v>507</v>
      </c>
      <c r="B48" t="s">
        <v>403</v>
      </c>
      <c r="C48" t="s">
        <v>508</v>
      </c>
      <c r="D48" t="s">
        <v>405</v>
      </c>
      <c r="E48" t="s">
        <v>406</v>
      </c>
      <c r="F48" s="22">
        <v>44805</v>
      </c>
      <c r="G48" t="s">
        <v>514</v>
      </c>
      <c r="H48" t="s">
        <v>408</v>
      </c>
      <c r="I48" t="s">
        <v>515</v>
      </c>
      <c r="J48" t="s">
        <v>516</v>
      </c>
      <c r="K48" t="s">
        <v>22</v>
      </c>
      <c r="L48">
        <v>219108.46</v>
      </c>
      <c r="M48" t="s">
        <v>509</v>
      </c>
      <c r="N48" t="s">
        <v>423</v>
      </c>
      <c r="O48" t="s">
        <v>413</v>
      </c>
      <c r="P48" t="s">
        <v>517</v>
      </c>
      <c r="Q48" t="s">
        <v>403</v>
      </c>
      <c r="R48" t="s">
        <v>415</v>
      </c>
      <c r="S48" t="str">
        <f t="shared" si="0"/>
        <v>7881144805FACEBOOK</v>
      </c>
    </row>
    <row r="49" spans="1:19" x14ac:dyDescent="0.2">
      <c r="A49" t="s">
        <v>507</v>
      </c>
      <c r="B49" t="s">
        <v>403</v>
      </c>
      <c r="C49" t="s">
        <v>508</v>
      </c>
      <c r="D49" t="s">
        <v>405</v>
      </c>
      <c r="E49" t="s">
        <v>406</v>
      </c>
      <c r="F49" s="22">
        <v>44805</v>
      </c>
      <c r="G49" t="s">
        <v>518</v>
      </c>
      <c r="H49" t="s">
        <v>408</v>
      </c>
      <c r="I49" t="s">
        <v>519</v>
      </c>
      <c r="J49" t="s">
        <v>520</v>
      </c>
      <c r="K49" t="s">
        <v>22</v>
      </c>
      <c r="L49">
        <v>219108.46</v>
      </c>
      <c r="M49" t="s">
        <v>509</v>
      </c>
      <c r="N49" t="s">
        <v>423</v>
      </c>
      <c r="O49" t="s">
        <v>413</v>
      </c>
      <c r="P49" t="s">
        <v>521</v>
      </c>
      <c r="Q49" t="s">
        <v>403</v>
      </c>
      <c r="R49" t="s">
        <v>415</v>
      </c>
      <c r="S49" t="str">
        <f t="shared" si="0"/>
        <v>7889444805FACEBOOK</v>
      </c>
    </row>
    <row r="50" spans="1:19" x14ac:dyDescent="0.2">
      <c r="A50" t="s">
        <v>507</v>
      </c>
      <c r="B50" t="s">
        <v>403</v>
      </c>
      <c r="C50" t="s">
        <v>508</v>
      </c>
      <c r="D50" t="s">
        <v>405</v>
      </c>
      <c r="E50" t="s">
        <v>406</v>
      </c>
      <c r="F50" s="22">
        <v>44805</v>
      </c>
      <c r="G50" t="s">
        <v>522</v>
      </c>
      <c r="H50" t="s">
        <v>408</v>
      </c>
      <c r="I50" t="s">
        <v>523</v>
      </c>
      <c r="J50" t="s">
        <v>524</v>
      </c>
      <c r="K50" t="s">
        <v>22</v>
      </c>
      <c r="L50">
        <v>219108.46</v>
      </c>
      <c r="M50" t="s">
        <v>509</v>
      </c>
      <c r="N50" t="s">
        <v>423</v>
      </c>
      <c r="O50" t="s">
        <v>413</v>
      </c>
      <c r="P50" t="s">
        <v>525</v>
      </c>
      <c r="Q50" t="s">
        <v>403</v>
      </c>
      <c r="R50" t="s">
        <v>415</v>
      </c>
      <c r="S50" t="str">
        <f t="shared" si="0"/>
        <v>7897444805FACEBOOK</v>
      </c>
    </row>
    <row r="51" spans="1:19" x14ac:dyDescent="0.2">
      <c r="A51" t="s">
        <v>526</v>
      </c>
      <c r="B51" t="s">
        <v>403</v>
      </c>
      <c r="C51" t="s">
        <v>508</v>
      </c>
      <c r="D51" t="s">
        <v>405</v>
      </c>
      <c r="E51" t="s">
        <v>527</v>
      </c>
      <c r="F51" s="22">
        <v>44805</v>
      </c>
      <c r="G51" t="s">
        <v>528</v>
      </c>
      <c r="H51" t="s">
        <v>408</v>
      </c>
      <c r="I51" t="s">
        <v>500</v>
      </c>
      <c r="J51" t="s">
        <v>501</v>
      </c>
      <c r="K51" t="s">
        <v>529</v>
      </c>
      <c r="L51">
        <v>34622.660000000003</v>
      </c>
      <c r="M51" t="s">
        <v>509</v>
      </c>
      <c r="N51" t="s">
        <v>530</v>
      </c>
      <c r="O51" t="s">
        <v>413</v>
      </c>
      <c r="P51" t="s">
        <v>502</v>
      </c>
      <c r="Q51" t="s">
        <v>403</v>
      </c>
      <c r="R51" t="s">
        <v>415</v>
      </c>
      <c r="S51" t="str">
        <f t="shared" si="0"/>
        <v>7878344805TIKTOKIN</v>
      </c>
    </row>
    <row r="52" spans="1:19" x14ac:dyDescent="0.2">
      <c r="A52" t="s">
        <v>526</v>
      </c>
      <c r="B52" t="s">
        <v>403</v>
      </c>
      <c r="C52" t="s">
        <v>508</v>
      </c>
      <c r="D52" t="s">
        <v>405</v>
      </c>
      <c r="E52" t="s">
        <v>527</v>
      </c>
      <c r="F52" s="22">
        <v>44805</v>
      </c>
      <c r="G52" t="s">
        <v>531</v>
      </c>
      <c r="H52" t="s">
        <v>408</v>
      </c>
      <c r="I52" t="s">
        <v>519</v>
      </c>
      <c r="J52" t="s">
        <v>520</v>
      </c>
      <c r="K52" t="s">
        <v>529</v>
      </c>
      <c r="L52">
        <v>34622.660000000003</v>
      </c>
      <c r="M52" t="s">
        <v>509</v>
      </c>
      <c r="N52" t="s">
        <v>530</v>
      </c>
      <c r="O52" t="s">
        <v>413</v>
      </c>
      <c r="P52" t="s">
        <v>521</v>
      </c>
      <c r="Q52" t="s">
        <v>403</v>
      </c>
      <c r="R52" t="s">
        <v>415</v>
      </c>
      <c r="S52" t="str">
        <f t="shared" si="0"/>
        <v>7889444805TIKTOKIN</v>
      </c>
    </row>
    <row r="53" spans="1:19" x14ac:dyDescent="0.2">
      <c r="A53" t="s">
        <v>532</v>
      </c>
      <c r="B53" t="s">
        <v>403</v>
      </c>
      <c r="C53" t="s">
        <v>533</v>
      </c>
      <c r="D53" t="s">
        <v>534</v>
      </c>
      <c r="E53" t="s">
        <v>406</v>
      </c>
      <c r="F53" s="22">
        <v>44835</v>
      </c>
      <c r="G53" t="s">
        <v>495</v>
      </c>
      <c r="H53" t="s">
        <v>408</v>
      </c>
      <c r="I53" t="s">
        <v>496</v>
      </c>
      <c r="J53" t="s">
        <v>497</v>
      </c>
      <c r="K53" t="s">
        <v>22</v>
      </c>
      <c r="L53">
        <v>327485.92</v>
      </c>
      <c r="M53" t="s">
        <v>535</v>
      </c>
      <c r="N53" t="s">
        <v>536</v>
      </c>
      <c r="O53" t="s">
        <v>413</v>
      </c>
      <c r="P53" t="s">
        <v>498</v>
      </c>
      <c r="Q53" t="s">
        <v>403</v>
      </c>
      <c r="R53" t="s">
        <v>415</v>
      </c>
      <c r="S53" t="str">
        <f t="shared" si="0"/>
        <v>7875544835FACEBOOK</v>
      </c>
    </row>
    <row r="54" spans="1:19" x14ac:dyDescent="0.2">
      <c r="A54" t="s">
        <v>532</v>
      </c>
      <c r="B54" t="s">
        <v>403</v>
      </c>
      <c r="C54" t="s">
        <v>533</v>
      </c>
      <c r="D54" t="s">
        <v>534</v>
      </c>
      <c r="E54" t="s">
        <v>406</v>
      </c>
      <c r="F54" s="22">
        <v>44835</v>
      </c>
      <c r="G54" t="s">
        <v>499</v>
      </c>
      <c r="H54" t="s">
        <v>408</v>
      </c>
      <c r="I54" t="s">
        <v>500</v>
      </c>
      <c r="J54" t="s">
        <v>501</v>
      </c>
      <c r="K54" t="s">
        <v>22</v>
      </c>
      <c r="L54">
        <v>327485.92</v>
      </c>
      <c r="M54" t="s">
        <v>535</v>
      </c>
      <c r="N54" t="s">
        <v>536</v>
      </c>
      <c r="O54" t="s">
        <v>413</v>
      </c>
      <c r="P54" t="s">
        <v>502</v>
      </c>
      <c r="Q54" t="s">
        <v>403</v>
      </c>
      <c r="R54" t="s">
        <v>415</v>
      </c>
      <c r="S54" t="str">
        <f t="shared" si="0"/>
        <v>7878344835FACEBOOK</v>
      </c>
    </row>
    <row r="55" spans="1:19" x14ac:dyDescent="0.2">
      <c r="A55" t="s">
        <v>532</v>
      </c>
      <c r="B55" t="s">
        <v>403</v>
      </c>
      <c r="C55" t="s">
        <v>533</v>
      </c>
      <c r="D55" t="s">
        <v>534</v>
      </c>
      <c r="E55" t="s">
        <v>406</v>
      </c>
      <c r="F55" s="22">
        <v>44835</v>
      </c>
      <c r="G55" t="s">
        <v>510</v>
      </c>
      <c r="H55" t="s">
        <v>408</v>
      </c>
      <c r="I55" t="s">
        <v>511</v>
      </c>
      <c r="J55" t="s">
        <v>512</v>
      </c>
      <c r="K55" t="s">
        <v>22</v>
      </c>
      <c r="L55">
        <v>327485.92</v>
      </c>
      <c r="M55" t="s">
        <v>535</v>
      </c>
      <c r="N55" t="s">
        <v>536</v>
      </c>
      <c r="O55" t="s">
        <v>413</v>
      </c>
      <c r="P55" t="s">
        <v>513</v>
      </c>
      <c r="Q55" t="s">
        <v>403</v>
      </c>
      <c r="R55" t="s">
        <v>415</v>
      </c>
      <c r="S55" t="str">
        <f t="shared" si="0"/>
        <v>7877544835FACEBOOK</v>
      </c>
    </row>
    <row r="56" spans="1:19" x14ac:dyDescent="0.2">
      <c r="A56" t="s">
        <v>532</v>
      </c>
      <c r="B56" t="s">
        <v>403</v>
      </c>
      <c r="C56" t="s">
        <v>533</v>
      </c>
      <c r="D56" t="s">
        <v>534</v>
      </c>
      <c r="E56" t="s">
        <v>406</v>
      </c>
      <c r="F56" s="22">
        <v>44835</v>
      </c>
      <c r="G56" t="s">
        <v>514</v>
      </c>
      <c r="H56" t="s">
        <v>408</v>
      </c>
      <c r="I56" t="s">
        <v>515</v>
      </c>
      <c r="J56" t="s">
        <v>516</v>
      </c>
      <c r="K56" t="s">
        <v>22</v>
      </c>
      <c r="L56">
        <v>327485.92</v>
      </c>
      <c r="M56" t="s">
        <v>535</v>
      </c>
      <c r="N56" t="s">
        <v>536</v>
      </c>
      <c r="O56" t="s">
        <v>413</v>
      </c>
      <c r="P56" t="s">
        <v>517</v>
      </c>
      <c r="Q56" t="s">
        <v>403</v>
      </c>
      <c r="R56" t="s">
        <v>415</v>
      </c>
      <c r="S56" t="str">
        <f t="shared" si="0"/>
        <v>7881144835FACEBOOK</v>
      </c>
    </row>
    <row r="57" spans="1:19" x14ac:dyDescent="0.2">
      <c r="A57" t="s">
        <v>532</v>
      </c>
      <c r="B57" t="s">
        <v>403</v>
      </c>
      <c r="C57" t="s">
        <v>533</v>
      </c>
      <c r="D57" t="s">
        <v>534</v>
      </c>
      <c r="E57" t="s">
        <v>406</v>
      </c>
      <c r="F57" s="22">
        <v>44835</v>
      </c>
      <c r="G57" t="s">
        <v>518</v>
      </c>
      <c r="H57" t="s">
        <v>408</v>
      </c>
      <c r="I57" t="s">
        <v>519</v>
      </c>
      <c r="J57" t="s">
        <v>520</v>
      </c>
      <c r="K57" t="s">
        <v>22</v>
      </c>
      <c r="L57">
        <v>327485.92</v>
      </c>
      <c r="M57" t="s">
        <v>535</v>
      </c>
      <c r="N57" t="s">
        <v>536</v>
      </c>
      <c r="O57" t="s">
        <v>413</v>
      </c>
      <c r="P57" t="s">
        <v>521</v>
      </c>
      <c r="Q57" t="s">
        <v>403</v>
      </c>
      <c r="R57" t="s">
        <v>415</v>
      </c>
      <c r="S57" t="str">
        <f t="shared" si="0"/>
        <v>7889444835FACEBOOK</v>
      </c>
    </row>
    <row r="58" spans="1:19" x14ac:dyDescent="0.2">
      <c r="A58" t="s">
        <v>532</v>
      </c>
      <c r="B58" t="s">
        <v>403</v>
      </c>
      <c r="C58" t="s">
        <v>533</v>
      </c>
      <c r="D58" t="s">
        <v>534</v>
      </c>
      <c r="E58" t="s">
        <v>406</v>
      </c>
      <c r="F58" s="22">
        <v>44835</v>
      </c>
      <c r="G58" t="s">
        <v>522</v>
      </c>
      <c r="H58" t="s">
        <v>408</v>
      </c>
      <c r="I58" t="s">
        <v>523</v>
      </c>
      <c r="J58" t="s">
        <v>524</v>
      </c>
      <c r="K58" t="s">
        <v>22</v>
      </c>
      <c r="L58">
        <v>327485.92</v>
      </c>
      <c r="M58" t="s">
        <v>535</v>
      </c>
      <c r="N58" t="s">
        <v>536</v>
      </c>
      <c r="O58" t="s">
        <v>413</v>
      </c>
      <c r="P58" t="s">
        <v>525</v>
      </c>
      <c r="Q58" t="s">
        <v>403</v>
      </c>
      <c r="R58" t="s">
        <v>415</v>
      </c>
      <c r="S58" t="str">
        <f t="shared" si="0"/>
        <v>7897444835FACEBOOK</v>
      </c>
    </row>
    <row r="59" spans="1:19" x14ac:dyDescent="0.2">
      <c r="A59" t="s">
        <v>532</v>
      </c>
      <c r="B59" t="s">
        <v>403</v>
      </c>
      <c r="C59" t="s">
        <v>533</v>
      </c>
      <c r="D59" t="s">
        <v>534</v>
      </c>
      <c r="E59" t="s">
        <v>406</v>
      </c>
      <c r="F59" s="22">
        <v>44835</v>
      </c>
      <c r="G59" t="s">
        <v>537</v>
      </c>
      <c r="H59" t="s">
        <v>408</v>
      </c>
      <c r="I59" t="s">
        <v>538</v>
      </c>
      <c r="J59" t="s">
        <v>539</v>
      </c>
      <c r="K59" t="s">
        <v>22</v>
      </c>
      <c r="L59">
        <v>327485.92</v>
      </c>
      <c r="M59" t="s">
        <v>535</v>
      </c>
      <c r="N59" t="s">
        <v>536</v>
      </c>
      <c r="O59" t="s">
        <v>413</v>
      </c>
      <c r="P59" t="s">
        <v>540</v>
      </c>
      <c r="Q59" t="s">
        <v>403</v>
      </c>
      <c r="R59" t="s">
        <v>415</v>
      </c>
      <c r="S59" t="str">
        <f t="shared" si="0"/>
        <v>7891544835FACEBOOK</v>
      </c>
    </row>
    <row r="60" spans="1:19" x14ac:dyDescent="0.2">
      <c r="A60" t="s">
        <v>541</v>
      </c>
      <c r="B60" t="s">
        <v>403</v>
      </c>
      <c r="C60" t="s">
        <v>542</v>
      </c>
      <c r="D60" t="s">
        <v>534</v>
      </c>
      <c r="E60" t="s">
        <v>406</v>
      </c>
      <c r="F60" s="22">
        <v>44866</v>
      </c>
      <c r="G60" t="s">
        <v>514</v>
      </c>
      <c r="H60" t="s">
        <v>408</v>
      </c>
      <c r="I60" t="s">
        <v>515</v>
      </c>
      <c r="J60" t="s">
        <v>516</v>
      </c>
      <c r="K60" t="s">
        <v>22</v>
      </c>
      <c r="L60">
        <v>154935.39000000001</v>
      </c>
      <c r="M60" t="s">
        <v>543</v>
      </c>
      <c r="N60" t="s">
        <v>536</v>
      </c>
      <c r="O60" t="s">
        <v>413</v>
      </c>
      <c r="P60" t="s">
        <v>517</v>
      </c>
      <c r="Q60" t="s">
        <v>403</v>
      </c>
      <c r="R60" t="s">
        <v>544</v>
      </c>
      <c r="S60" t="str">
        <f t="shared" si="0"/>
        <v>7881144866FACEBOOK</v>
      </c>
    </row>
    <row r="61" spans="1:19" x14ac:dyDescent="0.2">
      <c r="A61" t="s">
        <v>541</v>
      </c>
      <c r="B61" t="s">
        <v>403</v>
      </c>
      <c r="C61" t="s">
        <v>542</v>
      </c>
      <c r="D61" t="s">
        <v>534</v>
      </c>
      <c r="E61" t="s">
        <v>406</v>
      </c>
      <c r="F61" s="22">
        <v>44866</v>
      </c>
      <c r="G61" t="s">
        <v>522</v>
      </c>
      <c r="H61" t="s">
        <v>408</v>
      </c>
      <c r="I61" t="s">
        <v>523</v>
      </c>
      <c r="J61" t="s">
        <v>524</v>
      </c>
      <c r="K61" t="s">
        <v>22</v>
      </c>
      <c r="L61">
        <v>154935.39000000001</v>
      </c>
      <c r="M61" t="s">
        <v>543</v>
      </c>
      <c r="N61" t="s">
        <v>536</v>
      </c>
      <c r="O61" t="s">
        <v>413</v>
      </c>
      <c r="P61" t="s">
        <v>525</v>
      </c>
      <c r="Q61" t="s">
        <v>403</v>
      </c>
      <c r="R61" t="s">
        <v>544</v>
      </c>
      <c r="S61" t="str">
        <f t="shared" si="0"/>
        <v>7897444866FACEBOOK</v>
      </c>
    </row>
    <row r="62" spans="1:19" x14ac:dyDescent="0.2">
      <c r="A62" t="s">
        <v>541</v>
      </c>
      <c r="B62" t="s">
        <v>403</v>
      </c>
      <c r="C62" t="s">
        <v>542</v>
      </c>
      <c r="D62" t="s">
        <v>534</v>
      </c>
      <c r="E62" t="s">
        <v>406</v>
      </c>
      <c r="F62" s="22">
        <v>44866</v>
      </c>
      <c r="G62" t="s">
        <v>545</v>
      </c>
      <c r="H62" t="s">
        <v>408</v>
      </c>
      <c r="I62" t="s">
        <v>546</v>
      </c>
      <c r="J62" t="s">
        <v>547</v>
      </c>
      <c r="K62" t="s">
        <v>22</v>
      </c>
      <c r="L62">
        <v>154935.39000000001</v>
      </c>
      <c r="M62" t="s">
        <v>543</v>
      </c>
      <c r="N62" t="s">
        <v>536</v>
      </c>
      <c r="O62" t="s">
        <v>413</v>
      </c>
      <c r="P62" t="s">
        <v>548</v>
      </c>
      <c r="Q62" t="s">
        <v>403</v>
      </c>
      <c r="R62" t="s">
        <v>544</v>
      </c>
      <c r="S62" t="str">
        <f t="shared" si="0"/>
        <v>7910544866FACEBOOK</v>
      </c>
    </row>
    <row r="63" spans="1:19" x14ac:dyDescent="0.2">
      <c r="A63" t="s">
        <v>541</v>
      </c>
      <c r="B63" t="s">
        <v>403</v>
      </c>
      <c r="C63" t="s">
        <v>542</v>
      </c>
      <c r="D63" t="s">
        <v>534</v>
      </c>
      <c r="E63" t="s">
        <v>406</v>
      </c>
      <c r="F63" s="22">
        <v>44866</v>
      </c>
      <c r="G63" t="s">
        <v>549</v>
      </c>
      <c r="H63" t="s">
        <v>408</v>
      </c>
      <c r="I63" t="s">
        <v>550</v>
      </c>
      <c r="J63" t="s">
        <v>551</v>
      </c>
      <c r="K63" t="s">
        <v>22</v>
      </c>
      <c r="L63">
        <v>154935.39000000001</v>
      </c>
      <c r="M63" t="s">
        <v>543</v>
      </c>
      <c r="N63" t="s">
        <v>536</v>
      </c>
      <c r="O63" t="s">
        <v>413</v>
      </c>
      <c r="P63" t="s">
        <v>552</v>
      </c>
      <c r="Q63" t="s">
        <v>403</v>
      </c>
      <c r="R63" t="s">
        <v>544</v>
      </c>
      <c r="S63" t="str">
        <f t="shared" si="0"/>
        <v>7903944866FACEBOOK</v>
      </c>
    </row>
    <row r="64" spans="1:19" x14ac:dyDescent="0.2">
      <c r="A64" t="s">
        <v>553</v>
      </c>
      <c r="B64" t="s">
        <v>403</v>
      </c>
      <c r="C64" t="s">
        <v>554</v>
      </c>
      <c r="D64" t="s">
        <v>405</v>
      </c>
      <c r="E64" t="s">
        <v>555</v>
      </c>
      <c r="F64" s="22">
        <v>44593</v>
      </c>
      <c r="G64" t="s">
        <v>556</v>
      </c>
      <c r="H64" t="s">
        <v>408</v>
      </c>
      <c r="I64" t="s">
        <v>557</v>
      </c>
      <c r="J64" t="s">
        <v>558</v>
      </c>
      <c r="K64" t="s">
        <v>559</v>
      </c>
      <c r="L64">
        <v>35000</v>
      </c>
      <c r="M64" t="s">
        <v>560</v>
      </c>
      <c r="N64" t="s">
        <v>561</v>
      </c>
      <c r="O64" t="s">
        <v>413</v>
      </c>
      <c r="P64" t="s">
        <v>562</v>
      </c>
      <c r="Q64" t="s">
        <v>403</v>
      </c>
      <c r="R64" t="s">
        <v>415</v>
      </c>
      <c r="S64" t="str">
        <f t="shared" si="0"/>
        <v>7694244593AIRMAILL</v>
      </c>
    </row>
    <row r="65" spans="1:19" x14ac:dyDescent="0.2">
      <c r="A65" t="s">
        <v>563</v>
      </c>
      <c r="B65" t="s">
        <v>403</v>
      </c>
      <c r="C65" t="s">
        <v>564</v>
      </c>
      <c r="D65" t="s">
        <v>405</v>
      </c>
      <c r="E65" t="s">
        <v>555</v>
      </c>
      <c r="F65" s="22">
        <v>44621</v>
      </c>
      <c r="G65" t="s">
        <v>556</v>
      </c>
      <c r="H65" t="s">
        <v>408</v>
      </c>
      <c r="I65" t="s">
        <v>557</v>
      </c>
      <c r="J65" t="s">
        <v>558</v>
      </c>
      <c r="K65" t="s">
        <v>559</v>
      </c>
      <c r="L65">
        <v>35000</v>
      </c>
      <c r="M65" t="s">
        <v>565</v>
      </c>
      <c r="N65" t="s">
        <v>561</v>
      </c>
      <c r="O65" t="s">
        <v>413</v>
      </c>
      <c r="P65" t="s">
        <v>562</v>
      </c>
      <c r="Q65" t="s">
        <v>403</v>
      </c>
      <c r="R65" t="s">
        <v>415</v>
      </c>
      <c r="S65" t="str">
        <f t="shared" si="0"/>
        <v>7694244621AIRMAILL</v>
      </c>
    </row>
    <row r="66" spans="1:19" x14ac:dyDescent="0.2">
      <c r="A66" t="s">
        <v>566</v>
      </c>
      <c r="B66" t="s">
        <v>403</v>
      </c>
      <c r="C66" t="s">
        <v>567</v>
      </c>
      <c r="D66" t="s">
        <v>405</v>
      </c>
      <c r="E66" t="s">
        <v>568</v>
      </c>
      <c r="F66" s="22">
        <v>44593</v>
      </c>
      <c r="G66" t="s">
        <v>569</v>
      </c>
      <c r="H66" t="s">
        <v>408</v>
      </c>
      <c r="I66" t="s">
        <v>557</v>
      </c>
      <c r="J66" t="s">
        <v>558</v>
      </c>
      <c r="K66" t="s">
        <v>570</v>
      </c>
      <c r="L66">
        <v>0</v>
      </c>
      <c r="M66" t="s">
        <v>567</v>
      </c>
      <c r="N66" t="s">
        <v>561</v>
      </c>
      <c r="O66" t="s">
        <v>413</v>
      </c>
      <c r="P66" t="s">
        <v>562</v>
      </c>
      <c r="Q66" t="s">
        <v>403</v>
      </c>
      <c r="R66" t="s">
        <v>415</v>
      </c>
      <c r="S66" t="str">
        <f t="shared" si="0"/>
        <v>7694244593PLATTAX</v>
      </c>
    </row>
    <row r="67" spans="1:19" x14ac:dyDescent="0.2">
      <c r="A67" t="s">
        <v>571</v>
      </c>
      <c r="B67" t="s">
        <v>403</v>
      </c>
      <c r="C67" t="s">
        <v>567</v>
      </c>
      <c r="D67" t="s">
        <v>405</v>
      </c>
      <c r="E67" t="s">
        <v>568</v>
      </c>
      <c r="F67" s="22">
        <v>44562</v>
      </c>
      <c r="G67" t="s">
        <v>569</v>
      </c>
      <c r="H67" t="s">
        <v>408</v>
      </c>
      <c r="I67" t="s">
        <v>557</v>
      </c>
      <c r="J67" t="s">
        <v>558</v>
      </c>
      <c r="K67" t="s">
        <v>570</v>
      </c>
      <c r="L67">
        <v>0</v>
      </c>
      <c r="M67" t="s">
        <v>567</v>
      </c>
      <c r="N67" t="s">
        <v>561</v>
      </c>
      <c r="O67" t="s">
        <v>413</v>
      </c>
      <c r="P67" t="s">
        <v>562</v>
      </c>
      <c r="Q67" t="s">
        <v>403</v>
      </c>
      <c r="R67" t="s">
        <v>415</v>
      </c>
      <c r="S67" t="str">
        <f t="shared" ref="S67:S130" si="1">_xlfn.CONCAT(I67,F67,K67)</f>
        <v>7694244562PLATTAX</v>
      </c>
    </row>
    <row r="68" spans="1:19" x14ac:dyDescent="0.2">
      <c r="A68" t="s">
        <v>572</v>
      </c>
      <c r="B68" t="s">
        <v>403</v>
      </c>
      <c r="C68" t="s">
        <v>573</v>
      </c>
      <c r="D68" t="s">
        <v>405</v>
      </c>
      <c r="E68" t="s">
        <v>574</v>
      </c>
      <c r="F68" s="22">
        <v>44562</v>
      </c>
      <c r="G68" t="s">
        <v>575</v>
      </c>
      <c r="H68" t="s">
        <v>408</v>
      </c>
      <c r="I68" t="s">
        <v>576</v>
      </c>
      <c r="J68" t="s">
        <v>577</v>
      </c>
      <c r="K68" t="s">
        <v>578</v>
      </c>
      <c r="L68">
        <v>37500</v>
      </c>
      <c r="M68" t="s">
        <v>579</v>
      </c>
      <c r="N68" t="s">
        <v>561</v>
      </c>
      <c r="O68" t="s">
        <v>413</v>
      </c>
      <c r="P68" t="s">
        <v>580</v>
      </c>
      <c r="Q68" t="s">
        <v>403</v>
      </c>
      <c r="R68" t="s">
        <v>415</v>
      </c>
      <c r="S68" t="str">
        <f t="shared" si="1"/>
        <v>7729544562WHOWHAT</v>
      </c>
    </row>
    <row r="69" spans="1:19" x14ac:dyDescent="0.2">
      <c r="A69" t="s">
        <v>581</v>
      </c>
      <c r="B69" t="s">
        <v>403</v>
      </c>
      <c r="C69" t="s">
        <v>582</v>
      </c>
      <c r="D69" t="s">
        <v>405</v>
      </c>
      <c r="E69" t="s">
        <v>574</v>
      </c>
      <c r="F69" s="22">
        <v>44593</v>
      </c>
      <c r="G69" t="s">
        <v>575</v>
      </c>
      <c r="H69" t="s">
        <v>408</v>
      </c>
      <c r="I69" t="s">
        <v>576</v>
      </c>
      <c r="J69" t="s">
        <v>577</v>
      </c>
      <c r="K69" t="s">
        <v>578</v>
      </c>
      <c r="L69">
        <v>37500</v>
      </c>
      <c r="M69" t="s">
        <v>583</v>
      </c>
      <c r="N69" t="s">
        <v>561</v>
      </c>
      <c r="O69" t="s">
        <v>413</v>
      </c>
      <c r="P69" t="s">
        <v>580</v>
      </c>
      <c r="Q69" t="s">
        <v>403</v>
      </c>
      <c r="R69" t="s">
        <v>415</v>
      </c>
      <c r="S69" t="str">
        <f t="shared" si="1"/>
        <v>7729544593WHOWHAT</v>
      </c>
    </row>
    <row r="70" spans="1:19" x14ac:dyDescent="0.2">
      <c r="A70" t="s">
        <v>584</v>
      </c>
      <c r="B70" t="s">
        <v>403</v>
      </c>
      <c r="C70" t="s">
        <v>585</v>
      </c>
      <c r="D70" t="s">
        <v>405</v>
      </c>
      <c r="E70" t="s">
        <v>586</v>
      </c>
      <c r="F70" s="22">
        <v>44562</v>
      </c>
      <c r="G70" t="s">
        <v>587</v>
      </c>
      <c r="H70" t="s">
        <v>408</v>
      </c>
      <c r="I70" t="s">
        <v>576</v>
      </c>
      <c r="J70" t="s">
        <v>577</v>
      </c>
      <c r="K70" t="s">
        <v>309</v>
      </c>
      <c r="L70">
        <v>0</v>
      </c>
      <c r="M70" t="s">
        <v>585</v>
      </c>
      <c r="N70" t="s">
        <v>588</v>
      </c>
      <c r="O70" t="s">
        <v>413</v>
      </c>
      <c r="P70" t="s">
        <v>580</v>
      </c>
      <c r="Q70" t="s">
        <v>403</v>
      </c>
      <c r="R70" t="s">
        <v>415</v>
      </c>
      <c r="S70" t="str">
        <f t="shared" si="1"/>
        <v>7729544562INTEADSC</v>
      </c>
    </row>
    <row r="71" spans="1:19" x14ac:dyDescent="0.2">
      <c r="A71" t="s">
        <v>589</v>
      </c>
      <c r="B71" t="s">
        <v>403</v>
      </c>
      <c r="C71" t="s">
        <v>567</v>
      </c>
      <c r="D71" t="s">
        <v>405</v>
      </c>
      <c r="E71" t="s">
        <v>568</v>
      </c>
      <c r="F71" s="22">
        <v>44562</v>
      </c>
      <c r="G71" t="s">
        <v>590</v>
      </c>
      <c r="H71" t="s">
        <v>408</v>
      </c>
      <c r="I71" t="s">
        <v>576</v>
      </c>
      <c r="J71" t="s">
        <v>577</v>
      </c>
      <c r="K71" t="s">
        <v>570</v>
      </c>
      <c r="L71">
        <v>0</v>
      </c>
      <c r="M71" t="s">
        <v>567</v>
      </c>
      <c r="N71" t="s">
        <v>561</v>
      </c>
      <c r="O71" t="s">
        <v>413</v>
      </c>
      <c r="P71" t="s">
        <v>580</v>
      </c>
      <c r="Q71" t="s">
        <v>403</v>
      </c>
      <c r="R71" t="s">
        <v>415</v>
      </c>
      <c r="S71" t="str">
        <f t="shared" si="1"/>
        <v>7729544562PLATTAX</v>
      </c>
    </row>
    <row r="72" spans="1:19" x14ac:dyDescent="0.2">
      <c r="A72" t="s">
        <v>591</v>
      </c>
      <c r="B72" t="s">
        <v>403</v>
      </c>
      <c r="C72" t="s">
        <v>592</v>
      </c>
      <c r="D72" t="s">
        <v>405</v>
      </c>
      <c r="E72" t="s">
        <v>586</v>
      </c>
      <c r="F72" s="22">
        <v>44652</v>
      </c>
      <c r="G72" t="s">
        <v>593</v>
      </c>
      <c r="H72" t="s">
        <v>408</v>
      </c>
      <c r="I72" t="s">
        <v>594</v>
      </c>
      <c r="J72" t="s">
        <v>595</v>
      </c>
      <c r="K72" t="s">
        <v>309</v>
      </c>
      <c r="L72">
        <v>5.4</v>
      </c>
      <c r="M72" t="s">
        <v>596</v>
      </c>
      <c r="N72" t="s">
        <v>561</v>
      </c>
      <c r="O72" t="s">
        <v>413</v>
      </c>
      <c r="P72" t="s">
        <v>597</v>
      </c>
      <c r="Q72" t="s">
        <v>403</v>
      </c>
      <c r="R72" t="s">
        <v>415</v>
      </c>
      <c r="S72" t="str">
        <f t="shared" si="1"/>
        <v>7815644652INTEADSC</v>
      </c>
    </row>
    <row r="73" spans="1:19" x14ac:dyDescent="0.2">
      <c r="A73" t="s">
        <v>598</v>
      </c>
      <c r="B73" t="s">
        <v>403</v>
      </c>
      <c r="C73" t="s">
        <v>596</v>
      </c>
      <c r="D73" t="s">
        <v>405</v>
      </c>
      <c r="E73" t="s">
        <v>599</v>
      </c>
      <c r="F73" s="22">
        <v>44652</v>
      </c>
      <c r="G73" t="s">
        <v>600</v>
      </c>
      <c r="H73" t="s">
        <v>408</v>
      </c>
      <c r="I73" t="s">
        <v>594</v>
      </c>
      <c r="J73" t="s">
        <v>595</v>
      </c>
      <c r="K73" t="s">
        <v>601</v>
      </c>
      <c r="L73">
        <v>196733.53</v>
      </c>
      <c r="M73" t="s">
        <v>602</v>
      </c>
      <c r="N73" t="s">
        <v>561</v>
      </c>
      <c r="O73" t="s">
        <v>413</v>
      </c>
      <c r="P73" t="s">
        <v>597</v>
      </c>
      <c r="Q73" t="s">
        <v>403</v>
      </c>
      <c r="R73" t="s">
        <v>415</v>
      </c>
      <c r="S73" t="str">
        <f t="shared" si="1"/>
        <v>7815644652MERED</v>
      </c>
    </row>
    <row r="74" spans="1:19" x14ac:dyDescent="0.2">
      <c r="A74" t="s">
        <v>603</v>
      </c>
      <c r="B74" t="s">
        <v>403</v>
      </c>
      <c r="C74" t="s">
        <v>585</v>
      </c>
      <c r="D74" t="s">
        <v>405</v>
      </c>
      <c r="E74" t="s">
        <v>586</v>
      </c>
      <c r="F74" s="22">
        <v>44621</v>
      </c>
      <c r="G74" t="s">
        <v>593</v>
      </c>
      <c r="H74" t="s">
        <v>408</v>
      </c>
      <c r="I74" t="s">
        <v>594</v>
      </c>
      <c r="J74" t="s">
        <v>595</v>
      </c>
      <c r="K74" t="s">
        <v>309</v>
      </c>
      <c r="L74">
        <v>0</v>
      </c>
      <c r="M74" t="s">
        <v>585</v>
      </c>
      <c r="N74" t="s">
        <v>588</v>
      </c>
      <c r="O74" t="s">
        <v>413</v>
      </c>
      <c r="P74" t="s">
        <v>597</v>
      </c>
      <c r="Q74" t="s">
        <v>403</v>
      </c>
      <c r="R74" t="s">
        <v>415</v>
      </c>
      <c r="S74" t="str">
        <f t="shared" si="1"/>
        <v>7815644621INTEADSC</v>
      </c>
    </row>
    <row r="75" spans="1:19" x14ac:dyDescent="0.2">
      <c r="A75" t="s">
        <v>604</v>
      </c>
      <c r="B75" t="s">
        <v>403</v>
      </c>
      <c r="C75" t="s">
        <v>605</v>
      </c>
      <c r="D75" t="s">
        <v>405</v>
      </c>
      <c r="E75" t="s">
        <v>599</v>
      </c>
      <c r="F75" s="22">
        <v>44682</v>
      </c>
      <c r="G75" t="s">
        <v>600</v>
      </c>
      <c r="H75" t="s">
        <v>408</v>
      </c>
      <c r="I75" t="s">
        <v>594</v>
      </c>
      <c r="J75" t="s">
        <v>595</v>
      </c>
      <c r="K75" t="s">
        <v>601</v>
      </c>
      <c r="L75">
        <v>21551.45</v>
      </c>
      <c r="M75" t="s">
        <v>606</v>
      </c>
      <c r="N75" t="s">
        <v>561</v>
      </c>
      <c r="O75" t="s">
        <v>413</v>
      </c>
      <c r="P75" t="s">
        <v>597</v>
      </c>
      <c r="Q75" t="s">
        <v>403</v>
      </c>
      <c r="R75" t="s">
        <v>415</v>
      </c>
      <c r="S75" t="str">
        <f t="shared" si="1"/>
        <v>7815644682MERED</v>
      </c>
    </row>
    <row r="76" spans="1:19" x14ac:dyDescent="0.2">
      <c r="A76" t="s">
        <v>607</v>
      </c>
      <c r="B76" t="s">
        <v>403</v>
      </c>
      <c r="C76" t="s">
        <v>608</v>
      </c>
      <c r="D76" t="s">
        <v>405</v>
      </c>
      <c r="E76" t="s">
        <v>599</v>
      </c>
      <c r="F76" s="22">
        <v>44621</v>
      </c>
      <c r="G76" t="s">
        <v>600</v>
      </c>
      <c r="H76" t="s">
        <v>408</v>
      </c>
      <c r="I76" t="s">
        <v>594</v>
      </c>
      <c r="J76" t="s">
        <v>595</v>
      </c>
      <c r="K76" t="s">
        <v>601</v>
      </c>
      <c r="L76">
        <v>31135.18</v>
      </c>
      <c r="M76" t="s">
        <v>609</v>
      </c>
      <c r="N76" t="s">
        <v>423</v>
      </c>
      <c r="O76" t="s">
        <v>413</v>
      </c>
      <c r="P76" t="s">
        <v>597</v>
      </c>
      <c r="Q76" t="s">
        <v>403</v>
      </c>
      <c r="R76" t="s">
        <v>415</v>
      </c>
      <c r="S76" t="str">
        <f t="shared" si="1"/>
        <v>7815644621MERED</v>
      </c>
    </row>
    <row r="77" spans="1:19" x14ac:dyDescent="0.2">
      <c r="A77" t="s">
        <v>610</v>
      </c>
      <c r="B77" t="s">
        <v>403</v>
      </c>
      <c r="C77" t="s">
        <v>567</v>
      </c>
      <c r="D77" t="s">
        <v>405</v>
      </c>
      <c r="E77" t="s">
        <v>568</v>
      </c>
      <c r="F77" s="22">
        <v>44682</v>
      </c>
      <c r="G77" t="s">
        <v>611</v>
      </c>
      <c r="H77" t="s">
        <v>408</v>
      </c>
      <c r="I77" t="s">
        <v>594</v>
      </c>
      <c r="J77" t="s">
        <v>595</v>
      </c>
      <c r="K77" t="s">
        <v>570</v>
      </c>
      <c r="L77">
        <v>0</v>
      </c>
      <c r="M77" t="s">
        <v>567</v>
      </c>
      <c r="N77" t="s">
        <v>561</v>
      </c>
      <c r="O77" t="s">
        <v>413</v>
      </c>
      <c r="P77" t="s">
        <v>597</v>
      </c>
      <c r="Q77" t="s">
        <v>403</v>
      </c>
      <c r="R77" t="s">
        <v>415</v>
      </c>
      <c r="S77" t="str">
        <f t="shared" si="1"/>
        <v>7815644682PLATTAX</v>
      </c>
    </row>
    <row r="78" spans="1:19" x14ac:dyDescent="0.2">
      <c r="A78" t="s">
        <v>612</v>
      </c>
      <c r="B78" t="s">
        <v>403</v>
      </c>
      <c r="C78" t="s">
        <v>567</v>
      </c>
      <c r="D78" t="s">
        <v>405</v>
      </c>
      <c r="E78" t="s">
        <v>568</v>
      </c>
      <c r="F78" s="22">
        <v>44652</v>
      </c>
      <c r="G78" t="s">
        <v>611</v>
      </c>
      <c r="H78" t="s">
        <v>408</v>
      </c>
      <c r="I78" t="s">
        <v>594</v>
      </c>
      <c r="J78" t="s">
        <v>595</v>
      </c>
      <c r="K78" t="s">
        <v>570</v>
      </c>
      <c r="L78">
        <v>0.21</v>
      </c>
      <c r="M78" t="s">
        <v>567</v>
      </c>
      <c r="N78" t="s">
        <v>561</v>
      </c>
      <c r="O78" t="s">
        <v>413</v>
      </c>
      <c r="P78" t="s">
        <v>597</v>
      </c>
      <c r="Q78" t="s">
        <v>403</v>
      </c>
      <c r="R78" t="s">
        <v>415</v>
      </c>
      <c r="S78" t="str">
        <f t="shared" si="1"/>
        <v>7815644652PLATTAX</v>
      </c>
    </row>
    <row r="79" spans="1:19" x14ac:dyDescent="0.2">
      <c r="A79" t="s">
        <v>613</v>
      </c>
      <c r="B79" t="s">
        <v>403</v>
      </c>
      <c r="C79" t="s">
        <v>567</v>
      </c>
      <c r="D79" t="s">
        <v>405</v>
      </c>
      <c r="E79" t="s">
        <v>568</v>
      </c>
      <c r="F79" s="22">
        <v>44621</v>
      </c>
      <c r="G79" t="s">
        <v>611</v>
      </c>
      <c r="H79" t="s">
        <v>408</v>
      </c>
      <c r="I79" t="s">
        <v>594</v>
      </c>
      <c r="J79" t="s">
        <v>595</v>
      </c>
      <c r="K79" t="s">
        <v>570</v>
      </c>
      <c r="L79">
        <v>0</v>
      </c>
      <c r="M79" t="s">
        <v>567</v>
      </c>
      <c r="N79" t="s">
        <v>561</v>
      </c>
      <c r="O79" t="s">
        <v>413</v>
      </c>
      <c r="P79" t="s">
        <v>597</v>
      </c>
      <c r="Q79" t="s">
        <v>403</v>
      </c>
      <c r="R79" t="s">
        <v>415</v>
      </c>
      <c r="S79" t="str">
        <f t="shared" si="1"/>
        <v>7815644621PLATTAX</v>
      </c>
    </row>
    <row r="80" spans="1:19" x14ac:dyDescent="0.2">
      <c r="A80" t="s">
        <v>614</v>
      </c>
      <c r="B80" t="s">
        <v>403</v>
      </c>
      <c r="C80" t="s">
        <v>615</v>
      </c>
      <c r="D80" t="s">
        <v>405</v>
      </c>
      <c r="E80" t="s">
        <v>586</v>
      </c>
      <c r="F80" s="22">
        <v>44682</v>
      </c>
      <c r="G80" t="s">
        <v>593</v>
      </c>
      <c r="H80" t="s">
        <v>408</v>
      </c>
      <c r="I80" t="s">
        <v>594</v>
      </c>
      <c r="J80" t="s">
        <v>595</v>
      </c>
      <c r="K80" t="s">
        <v>309</v>
      </c>
      <c r="L80">
        <v>0</v>
      </c>
      <c r="M80" t="s">
        <v>615</v>
      </c>
      <c r="N80" t="s">
        <v>616</v>
      </c>
      <c r="O80" t="s">
        <v>413</v>
      </c>
      <c r="P80" t="s">
        <v>597</v>
      </c>
      <c r="Q80" t="s">
        <v>403</v>
      </c>
      <c r="R80" t="s">
        <v>415</v>
      </c>
      <c r="S80" t="str">
        <f t="shared" si="1"/>
        <v>7815644682INTEADSC</v>
      </c>
    </row>
    <row r="81" spans="1:19" x14ac:dyDescent="0.2">
      <c r="A81" t="s">
        <v>617</v>
      </c>
      <c r="B81" t="s">
        <v>403</v>
      </c>
      <c r="C81" t="s">
        <v>582</v>
      </c>
      <c r="D81" t="s">
        <v>405</v>
      </c>
      <c r="E81" t="s">
        <v>586</v>
      </c>
      <c r="F81" s="22">
        <v>44593</v>
      </c>
      <c r="G81" t="s">
        <v>618</v>
      </c>
      <c r="H81" t="s">
        <v>408</v>
      </c>
      <c r="I81" t="s">
        <v>425</v>
      </c>
      <c r="J81" t="s">
        <v>426</v>
      </c>
      <c r="K81" t="s">
        <v>309</v>
      </c>
      <c r="L81">
        <v>31.88</v>
      </c>
      <c r="M81" t="s">
        <v>619</v>
      </c>
      <c r="N81" t="s">
        <v>561</v>
      </c>
      <c r="O81" t="s">
        <v>413</v>
      </c>
      <c r="P81" t="s">
        <v>427</v>
      </c>
      <c r="Q81" t="s">
        <v>403</v>
      </c>
      <c r="R81" t="s">
        <v>415</v>
      </c>
      <c r="S81" t="str">
        <f t="shared" si="1"/>
        <v>7814544593INTEADSC</v>
      </c>
    </row>
    <row r="82" spans="1:19" x14ac:dyDescent="0.2">
      <c r="A82" t="s">
        <v>620</v>
      </c>
      <c r="B82" t="s">
        <v>403</v>
      </c>
      <c r="C82" t="s">
        <v>582</v>
      </c>
      <c r="D82" t="s">
        <v>405</v>
      </c>
      <c r="E82" t="s">
        <v>621</v>
      </c>
      <c r="F82" s="22">
        <v>44593</v>
      </c>
      <c r="G82" t="s">
        <v>622</v>
      </c>
      <c r="H82" t="s">
        <v>408</v>
      </c>
      <c r="I82" t="s">
        <v>425</v>
      </c>
      <c r="J82" t="s">
        <v>426</v>
      </c>
      <c r="K82" t="s">
        <v>305</v>
      </c>
      <c r="L82">
        <v>2300</v>
      </c>
      <c r="M82" t="s">
        <v>623</v>
      </c>
      <c r="N82" t="s">
        <v>561</v>
      </c>
      <c r="O82" t="s">
        <v>413</v>
      </c>
      <c r="P82" t="s">
        <v>427</v>
      </c>
      <c r="Q82" t="s">
        <v>403</v>
      </c>
      <c r="R82" t="s">
        <v>415</v>
      </c>
      <c r="S82" t="str">
        <f t="shared" si="1"/>
        <v>7814544593NWYRKTMS</v>
      </c>
    </row>
    <row r="83" spans="1:19" x14ac:dyDescent="0.2">
      <c r="A83" t="s">
        <v>624</v>
      </c>
      <c r="B83" t="s">
        <v>403</v>
      </c>
      <c r="C83" t="s">
        <v>625</v>
      </c>
      <c r="D83" t="s">
        <v>626</v>
      </c>
      <c r="E83" t="s">
        <v>621</v>
      </c>
      <c r="F83" s="22">
        <v>44621</v>
      </c>
      <c r="G83" t="s">
        <v>622</v>
      </c>
      <c r="H83" t="s">
        <v>408</v>
      </c>
      <c r="I83" t="s">
        <v>425</v>
      </c>
      <c r="J83" t="s">
        <v>426</v>
      </c>
      <c r="K83" t="s">
        <v>305</v>
      </c>
      <c r="L83">
        <v>4600</v>
      </c>
      <c r="M83" t="s">
        <v>627</v>
      </c>
      <c r="N83" t="s">
        <v>561</v>
      </c>
      <c r="O83" t="s">
        <v>413</v>
      </c>
      <c r="P83" t="s">
        <v>427</v>
      </c>
      <c r="Q83" t="s">
        <v>403</v>
      </c>
      <c r="R83" t="s">
        <v>415</v>
      </c>
      <c r="S83" t="str">
        <f t="shared" si="1"/>
        <v>7814544621NWYRKTMS</v>
      </c>
    </row>
    <row r="84" spans="1:19" x14ac:dyDescent="0.2">
      <c r="A84" t="s">
        <v>628</v>
      </c>
      <c r="B84" t="s">
        <v>403</v>
      </c>
      <c r="C84" t="s">
        <v>585</v>
      </c>
      <c r="D84" t="s">
        <v>405</v>
      </c>
      <c r="E84" t="s">
        <v>586</v>
      </c>
      <c r="F84" s="22">
        <v>44621</v>
      </c>
      <c r="G84" t="s">
        <v>618</v>
      </c>
      <c r="H84" t="s">
        <v>408</v>
      </c>
      <c r="I84" t="s">
        <v>425</v>
      </c>
      <c r="J84" t="s">
        <v>426</v>
      </c>
      <c r="K84" t="s">
        <v>309</v>
      </c>
      <c r="L84">
        <v>0</v>
      </c>
      <c r="M84" t="s">
        <v>585</v>
      </c>
      <c r="N84" t="s">
        <v>588</v>
      </c>
      <c r="O84" t="s">
        <v>413</v>
      </c>
      <c r="P84" t="s">
        <v>427</v>
      </c>
      <c r="Q84" t="s">
        <v>403</v>
      </c>
      <c r="R84" t="s">
        <v>415</v>
      </c>
      <c r="S84" t="str">
        <f t="shared" si="1"/>
        <v>7814544621INTEADSC</v>
      </c>
    </row>
    <row r="85" spans="1:19" x14ac:dyDescent="0.2">
      <c r="A85" t="s">
        <v>629</v>
      </c>
      <c r="B85" t="s">
        <v>403</v>
      </c>
      <c r="C85" t="s">
        <v>630</v>
      </c>
      <c r="D85" t="s">
        <v>405</v>
      </c>
      <c r="E85" t="s">
        <v>430</v>
      </c>
      <c r="F85" s="22">
        <v>44621</v>
      </c>
      <c r="G85" t="s">
        <v>433</v>
      </c>
      <c r="H85" t="s">
        <v>408</v>
      </c>
      <c r="I85" t="s">
        <v>425</v>
      </c>
      <c r="J85" t="s">
        <v>426</v>
      </c>
      <c r="K85" t="s">
        <v>432</v>
      </c>
      <c r="L85">
        <v>0</v>
      </c>
      <c r="M85" t="s">
        <v>630</v>
      </c>
      <c r="N85" t="s">
        <v>588</v>
      </c>
      <c r="O85" t="s">
        <v>413</v>
      </c>
      <c r="P85" t="s">
        <v>427</v>
      </c>
      <c r="Q85" t="s">
        <v>403</v>
      </c>
      <c r="R85" t="s">
        <v>415</v>
      </c>
      <c r="S85" t="str">
        <f t="shared" si="1"/>
        <v>7814544621SNAPDGTL</v>
      </c>
    </row>
    <row r="86" spans="1:19" x14ac:dyDescent="0.2">
      <c r="A86" t="s">
        <v>631</v>
      </c>
      <c r="B86" t="s">
        <v>403</v>
      </c>
      <c r="C86" t="s">
        <v>567</v>
      </c>
      <c r="D86" t="s">
        <v>405</v>
      </c>
      <c r="E86" t="s">
        <v>568</v>
      </c>
      <c r="F86" s="22">
        <v>44593</v>
      </c>
      <c r="G86" t="s">
        <v>632</v>
      </c>
      <c r="H86" t="s">
        <v>408</v>
      </c>
      <c r="I86" t="s">
        <v>425</v>
      </c>
      <c r="J86" t="s">
        <v>426</v>
      </c>
      <c r="K86" t="s">
        <v>570</v>
      </c>
      <c r="L86">
        <v>1.21</v>
      </c>
      <c r="M86" t="s">
        <v>567</v>
      </c>
      <c r="N86" t="s">
        <v>561</v>
      </c>
      <c r="O86" t="s">
        <v>413</v>
      </c>
      <c r="P86" t="s">
        <v>427</v>
      </c>
      <c r="Q86" t="s">
        <v>403</v>
      </c>
      <c r="R86" t="s">
        <v>415</v>
      </c>
      <c r="S86" t="str">
        <f t="shared" si="1"/>
        <v>7814544593PLATTAX</v>
      </c>
    </row>
    <row r="87" spans="1:19" x14ac:dyDescent="0.2">
      <c r="A87" t="s">
        <v>633</v>
      </c>
      <c r="B87" t="s">
        <v>403</v>
      </c>
      <c r="C87" t="s">
        <v>567</v>
      </c>
      <c r="D87" t="s">
        <v>405</v>
      </c>
      <c r="E87" t="s">
        <v>568</v>
      </c>
      <c r="F87" s="22">
        <v>44621</v>
      </c>
      <c r="G87" t="s">
        <v>632</v>
      </c>
      <c r="H87" t="s">
        <v>408</v>
      </c>
      <c r="I87" t="s">
        <v>425</v>
      </c>
      <c r="J87" t="s">
        <v>426</v>
      </c>
      <c r="K87" t="s">
        <v>570</v>
      </c>
      <c r="L87">
        <v>0</v>
      </c>
      <c r="M87" t="s">
        <v>567</v>
      </c>
      <c r="N87" t="s">
        <v>561</v>
      </c>
      <c r="O87" t="s">
        <v>413</v>
      </c>
      <c r="P87" t="s">
        <v>427</v>
      </c>
      <c r="Q87" t="s">
        <v>403</v>
      </c>
      <c r="R87" t="s">
        <v>415</v>
      </c>
      <c r="S87" t="str">
        <f t="shared" si="1"/>
        <v>7814544621PLATTAX</v>
      </c>
    </row>
    <row r="88" spans="1:19" x14ac:dyDescent="0.2">
      <c r="A88" t="s">
        <v>634</v>
      </c>
      <c r="B88" t="s">
        <v>403</v>
      </c>
      <c r="C88" t="s">
        <v>567</v>
      </c>
      <c r="D88" t="s">
        <v>405</v>
      </c>
      <c r="E88" t="s">
        <v>635</v>
      </c>
      <c r="F88" s="22">
        <v>44593</v>
      </c>
      <c r="G88" t="s">
        <v>636</v>
      </c>
      <c r="H88" t="s">
        <v>408</v>
      </c>
      <c r="I88" t="s">
        <v>425</v>
      </c>
      <c r="J88" t="s">
        <v>426</v>
      </c>
      <c r="K88" t="s">
        <v>303</v>
      </c>
      <c r="L88">
        <v>2471.0500000000002</v>
      </c>
      <c r="M88" t="s">
        <v>637</v>
      </c>
      <c r="N88" t="s">
        <v>561</v>
      </c>
      <c r="O88" t="s">
        <v>413</v>
      </c>
      <c r="P88" t="s">
        <v>427</v>
      </c>
      <c r="Q88" t="s">
        <v>403</v>
      </c>
      <c r="R88" t="s">
        <v>415</v>
      </c>
      <c r="S88" t="str">
        <f t="shared" si="1"/>
        <v>7814544593CNDNSTPB</v>
      </c>
    </row>
    <row r="89" spans="1:19" x14ac:dyDescent="0.2">
      <c r="A89" t="s">
        <v>638</v>
      </c>
      <c r="B89" t="s">
        <v>403</v>
      </c>
      <c r="C89" t="s">
        <v>639</v>
      </c>
      <c r="D89" t="s">
        <v>405</v>
      </c>
      <c r="E89" t="s">
        <v>635</v>
      </c>
      <c r="F89" s="22">
        <v>44621</v>
      </c>
      <c r="G89" t="s">
        <v>636</v>
      </c>
      <c r="H89" t="s">
        <v>408</v>
      </c>
      <c r="I89" t="s">
        <v>425</v>
      </c>
      <c r="J89" t="s">
        <v>426</v>
      </c>
      <c r="K89" t="s">
        <v>303</v>
      </c>
      <c r="L89">
        <v>0</v>
      </c>
      <c r="M89" t="s">
        <v>639</v>
      </c>
      <c r="N89" t="s">
        <v>616</v>
      </c>
      <c r="O89" t="s">
        <v>413</v>
      </c>
      <c r="P89" t="s">
        <v>427</v>
      </c>
      <c r="Q89" t="s">
        <v>403</v>
      </c>
      <c r="R89" t="s">
        <v>415</v>
      </c>
      <c r="S89" t="str">
        <f t="shared" si="1"/>
        <v>7814544621CNDNSTPB</v>
      </c>
    </row>
    <row r="90" spans="1:19" x14ac:dyDescent="0.2">
      <c r="A90" t="s">
        <v>640</v>
      </c>
      <c r="B90" t="s">
        <v>403</v>
      </c>
      <c r="C90" t="s">
        <v>641</v>
      </c>
      <c r="D90" t="s">
        <v>405</v>
      </c>
      <c r="E90" t="s">
        <v>621</v>
      </c>
      <c r="F90" s="22">
        <v>44621</v>
      </c>
      <c r="G90" t="s">
        <v>622</v>
      </c>
      <c r="H90" t="s">
        <v>408</v>
      </c>
      <c r="I90" t="s">
        <v>425</v>
      </c>
      <c r="J90" t="s">
        <v>426</v>
      </c>
      <c r="K90" t="s">
        <v>305</v>
      </c>
      <c r="L90">
        <v>0</v>
      </c>
      <c r="M90" t="s">
        <v>641</v>
      </c>
      <c r="N90" t="s">
        <v>616</v>
      </c>
      <c r="O90" t="s">
        <v>413</v>
      </c>
      <c r="P90" t="s">
        <v>427</v>
      </c>
      <c r="Q90" t="s">
        <v>403</v>
      </c>
      <c r="R90" t="s">
        <v>415</v>
      </c>
      <c r="S90" t="str">
        <f t="shared" si="1"/>
        <v>7814544621NWYRKTMS</v>
      </c>
    </row>
    <row r="91" spans="1:19" x14ac:dyDescent="0.2">
      <c r="A91" t="s">
        <v>642</v>
      </c>
      <c r="B91" t="s">
        <v>403</v>
      </c>
      <c r="C91" t="s">
        <v>625</v>
      </c>
      <c r="D91" t="s">
        <v>405</v>
      </c>
      <c r="E91" t="s">
        <v>586</v>
      </c>
      <c r="F91" s="22">
        <v>44621</v>
      </c>
      <c r="G91" t="s">
        <v>643</v>
      </c>
      <c r="H91" t="s">
        <v>408</v>
      </c>
      <c r="I91" t="s">
        <v>644</v>
      </c>
      <c r="J91" t="s">
        <v>645</v>
      </c>
      <c r="K91" t="s">
        <v>309</v>
      </c>
      <c r="L91">
        <v>9.4600000000000009</v>
      </c>
      <c r="M91" t="s">
        <v>627</v>
      </c>
      <c r="N91" t="s">
        <v>561</v>
      </c>
      <c r="O91" t="s">
        <v>413</v>
      </c>
      <c r="P91" t="s">
        <v>646</v>
      </c>
      <c r="Q91" t="s">
        <v>403</v>
      </c>
      <c r="R91" t="s">
        <v>415</v>
      </c>
      <c r="S91" t="str">
        <f t="shared" si="1"/>
        <v>7819844621INTEADSC</v>
      </c>
    </row>
    <row r="92" spans="1:19" x14ac:dyDescent="0.2">
      <c r="A92" t="s">
        <v>647</v>
      </c>
      <c r="B92" t="s">
        <v>403</v>
      </c>
      <c r="C92" t="s">
        <v>585</v>
      </c>
      <c r="D92" t="s">
        <v>405</v>
      </c>
      <c r="E92" t="s">
        <v>586</v>
      </c>
      <c r="F92" s="22">
        <v>44652</v>
      </c>
      <c r="G92" t="s">
        <v>643</v>
      </c>
      <c r="H92" t="s">
        <v>408</v>
      </c>
      <c r="I92" t="s">
        <v>644</v>
      </c>
      <c r="J92" t="s">
        <v>645</v>
      </c>
      <c r="K92" t="s">
        <v>309</v>
      </c>
      <c r="L92">
        <v>0</v>
      </c>
      <c r="M92" t="s">
        <v>585</v>
      </c>
      <c r="N92" t="s">
        <v>588</v>
      </c>
      <c r="O92" t="s">
        <v>413</v>
      </c>
      <c r="P92" t="s">
        <v>646</v>
      </c>
      <c r="Q92" t="s">
        <v>403</v>
      </c>
      <c r="R92" t="s">
        <v>415</v>
      </c>
      <c r="S92" t="str">
        <f t="shared" si="1"/>
        <v>7819844652INTEADSC</v>
      </c>
    </row>
    <row r="93" spans="1:19" x14ac:dyDescent="0.2">
      <c r="A93" t="s">
        <v>648</v>
      </c>
      <c r="B93" t="s">
        <v>403</v>
      </c>
      <c r="C93" t="s">
        <v>649</v>
      </c>
      <c r="D93" t="s">
        <v>405</v>
      </c>
      <c r="E93" t="s">
        <v>650</v>
      </c>
      <c r="F93" s="22">
        <v>44652</v>
      </c>
      <c r="G93" t="s">
        <v>651</v>
      </c>
      <c r="H93" t="s">
        <v>408</v>
      </c>
      <c r="I93" t="s">
        <v>644</v>
      </c>
      <c r="J93" t="s">
        <v>645</v>
      </c>
      <c r="K93" t="s">
        <v>652</v>
      </c>
      <c r="L93">
        <v>17939.330000000002</v>
      </c>
      <c r="M93" t="s">
        <v>653</v>
      </c>
      <c r="N93" t="s">
        <v>423</v>
      </c>
      <c r="O93" t="s">
        <v>413</v>
      </c>
      <c r="P93" t="s">
        <v>646</v>
      </c>
      <c r="Q93" t="s">
        <v>403</v>
      </c>
      <c r="R93" t="s">
        <v>415</v>
      </c>
      <c r="S93" t="str">
        <f t="shared" si="1"/>
        <v>7819844652DAZEDDGT</v>
      </c>
    </row>
    <row r="94" spans="1:19" x14ac:dyDescent="0.2">
      <c r="A94" t="s">
        <v>654</v>
      </c>
      <c r="B94" t="s">
        <v>403</v>
      </c>
      <c r="C94" t="s">
        <v>649</v>
      </c>
      <c r="D94" t="s">
        <v>405</v>
      </c>
      <c r="E94" t="s">
        <v>650</v>
      </c>
      <c r="F94" s="22">
        <v>44621</v>
      </c>
      <c r="G94" t="s">
        <v>651</v>
      </c>
      <c r="H94" t="s">
        <v>408</v>
      </c>
      <c r="I94" t="s">
        <v>644</v>
      </c>
      <c r="J94" t="s">
        <v>645</v>
      </c>
      <c r="K94" t="s">
        <v>652</v>
      </c>
      <c r="L94">
        <v>117555.98</v>
      </c>
      <c r="M94" t="s">
        <v>653</v>
      </c>
      <c r="N94" t="s">
        <v>423</v>
      </c>
      <c r="O94" t="s">
        <v>413</v>
      </c>
      <c r="P94" t="s">
        <v>646</v>
      </c>
      <c r="Q94" t="s">
        <v>403</v>
      </c>
      <c r="R94" t="s">
        <v>415</v>
      </c>
      <c r="S94" t="str">
        <f t="shared" si="1"/>
        <v>7819844621DAZEDDGT</v>
      </c>
    </row>
    <row r="95" spans="1:19" x14ac:dyDescent="0.2">
      <c r="A95" t="s">
        <v>655</v>
      </c>
      <c r="B95" t="s">
        <v>403</v>
      </c>
      <c r="C95" t="s">
        <v>567</v>
      </c>
      <c r="D95" t="s">
        <v>405</v>
      </c>
      <c r="E95" t="s">
        <v>568</v>
      </c>
      <c r="F95" s="22">
        <v>44652</v>
      </c>
      <c r="G95" t="s">
        <v>656</v>
      </c>
      <c r="H95" t="s">
        <v>408</v>
      </c>
      <c r="I95" t="s">
        <v>644</v>
      </c>
      <c r="J95" t="s">
        <v>645</v>
      </c>
      <c r="K95" t="s">
        <v>570</v>
      </c>
      <c r="L95">
        <v>0</v>
      </c>
      <c r="M95" t="s">
        <v>567</v>
      </c>
      <c r="N95" t="s">
        <v>561</v>
      </c>
      <c r="O95" t="s">
        <v>413</v>
      </c>
      <c r="P95" t="s">
        <v>646</v>
      </c>
      <c r="Q95" t="s">
        <v>403</v>
      </c>
      <c r="R95" t="s">
        <v>415</v>
      </c>
      <c r="S95" t="str">
        <f t="shared" si="1"/>
        <v>7819844652PLATTAX</v>
      </c>
    </row>
    <row r="96" spans="1:19" x14ac:dyDescent="0.2">
      <c r="A96" t="s">
        <v>657</v>
      </c>
      <c r="B96" t="s">
        <v>403</v>
      </c>
      <c r="C96" t="s">
        <v>567</v>
      </c>
      <c r="D96" t="s">
        <v>405</v>
      </c>
      <c r="E96" t="s">
        <v>568</v>
      </c>
      <c r="F96" s="22">
        <v>44621</v>
      </c>
      <c r="G96" t="s">
        <v>656</v>
      </c>
      <c r="H96" t="s">
        <v>408</v>
      </c>
      <c r="I96" t="s">
        <v>644</v>
      </c>
      <c r="J96" t="s">
        <v>645</v>
      </c>
      <c r="K96" t="s">
        <v>570</v>
      </c>
      <c r="L96">
        <v>0.36</v>
      </c>
      <c r="M96" t="s">
        <v>567</v>
      </c>
      <c r="N96" t="s">
        <v>561</v>
      </c>
      <c r="O96" t="s">
        <v>413</v>
      </c>
      <c r="P96" t="s">
        <v>646</v>
      </c>
      <c r="Q96" t="s">
        <v>403</v>
      </c>
      <c r="R96" t="s">
        <v>415</v>
      </c>
      <c r="S96" t="str">
        <f t="shared" si="1"/>
        <v>7819844621PLATTAX</v>
      </c>
    </row>
    <row r="97" spans="1:19" x14ac:dyDescent="0.2">
      <c r="A97" t="s">
        <v>658</v>
      </c>
      <c r="B97" t="s">
        <v>403</v>
      </c>
      <c r="C97" t="s">
        <v>625</v>
      </c>
      <c r="D97" t="s">
        <v>405</v>
      </c>
      <c r="E97" t="s">
        <v>659</v>
      </c>
      <c r="F97" s="22">
        <v>44621</v>
      </c>
      <c r="G97" t="s">
        <v>660</v>
      </c>
      <c r="H97" t="s">
        <v>408</v>
      </c>
      <c r="I97" t="s">
        <v>438</v>
      </c>
      <c r="J97" t="s">
        <v>439</v>
      </c>
      <c r="K97" t="s">
        <v>661</v>
      </c>
      <c r="L97">
        <v>27000</v>
      </c>
      <c r="M97" t="s">
        <v>422</v>
      </c>
      <c r="N97" t="s">
        <v>561</v>
      </c>
      <c r="O97" t="s">
        <v>413</v>
      </c>
      <c r="P97" t="s">
        <v>440</v>
      </c>
      <c r="Q97" t="s">
        <v>403</v>
      </c>
      <c r="R97" t="s">
        <v>415</v>
      </c>
      <c r="S97" t="str">
        <f t="shared" si="1"/>
        <v>7819544621BLCKNTRP</v>
      </c>
    </row>
    <row r="98" spans="1:19" x14ac:dyDescent="0.2">
      <c r="A98" t="s">
        <v>662</v>
      </c>
      <c r="B98" t="s">
        <v>403</v>
      </c>
      <c r="C98" t="s">
        <v>625</v>
      </c>
      <c r="D98" t="s">
        <v>405</v>
      </c>
      <c r="E98" t="s">
        <v>586</v>
      </c>
      <c r="F98" s="22">
        <v>44621</v>
      </c>
      <c r="G98" t="s">
        <v>663</v>
      </c>
      <c r="H98" t="s">
        <v>408</v>
      </c>
      <c r="I98" t="s">
        <v>438</v>
      </c>
      <c r="J98" t="s">
        <v>439</v>
      </c>
      <c r="K98" t="s">
        <v>309</v>
      </c>
      <c r="L98">
        <v>189.52</v>
      </c>
      <c r="M98" t="s">
        <v>627</v>
      </c>
      <c r="N98" t="s">
        <v>561</v>
      </c>
      <c r="O98" t="s">
        <v>413</v>
      </c>
      <c r="P98" t="s">
        <v>440</v>
      </c>
      <c r="Q98" t="s">
        <v>403</v>
      </c>
      <c r="R98" t="s">
        <v>415</v>
      </c>
      <c r="S98" t="str">
        <f t="shared" si="1"/>
        <v>7819544621INTEADSC</v>
      </c>
    </row>
    <row r="99" spans="1:19" x14ac:dyDescent="0.2">
      <c r="A99" t="s">
        <v>664</v>
      </c>
      <c r="B99" t="s">
        <v>403</v>
      </c>
      <c r="C99" t="s">
        <v>665</v>
      </c>
      <c r="D99" t="s">
        <v>405</v>
      </c>
      <c r="E99" t="s">
        <v>666</v>
      </c>
      <c r="F99" s="22">
        <v>44621</v>
      </c>
      <c r="G99" t="s">
        <v>667</v>
      </c>
      <c r="H99" t="s">
        <v>408</v>
      </c>
      <c r="I99" t="s">
        <v>438</v>
      </c>
      <c r="J99" t="s">
        <v>439</v>
      </c>
      <c r="K99" t="s">
        <v>668</v>
      </c>
      <c r="L99">
        <v>78000</v>
      </c>
      <c r="M99" t="s">
        <v>649</v>
      </c>
      <c r="N99" t="s">
        <v>561</v>
      </c>
      <c r="O99" t="s">
        <v>413</v>
      </c>
      <c r="P99" t="s">
        <v>440</v>
      </c>
      <c r="Q99" t="s">
        <v>403</v>
      </c>
      <c r="R99" t="s">
        <v>415</v>
      </c>
      <c r="S99" t="str">
        <f t="shared" si="1"/>
        <v>7819544621INTERONE</v>
      </c>
    </row>
    <row r="100" spans="1:19" x14ac:dyDescent="0.2">
      <c r="A100" t="s">
        <v>669</v>
      </c>
      <c r="B100" t="s">
        <v>403</v>
      </c>
      <c r="C100" t="s">
        <v>625</v>
      </c>
      <c r="D100" t="s">
        <v>405</v>
      </c>
      <c r="E100" t="s">
        <v>670</v>
      </c>
      <c r="F100" s="22">
        <v>44621</v>
      </c>
      <c r="G100" t="s">
        <v>671</v>
      </c>
      <c r="H100" t="s">
        <v>408</v>
      </c>
      <c r="I100" t="s">
        <v>438</v>
      </c>
      <c r="J100" t="s">
        <v>439</v>
      </c>
      <c r="K100" t="s">
        <v>672</v>
      </c>
      <c r="L100">
        <v>19750</v>
      </c>
      <c r="M100" t="s">
        <v>673</v>
      </c>
      <c r="N100" t="s">
        <v>561</v>
      </c>
      <c r="O100" t="s">
        <v>413</v>
      </c>
      <c r="P100" t="s">
        <v>440</v>
      </c>
      <c r="Q100" t="s">
        <v>403</v>
      </c>
      <c r="R100" t="s">
        <v>415</v>
      </c>
      <c r="S100" t="str">
        <f t="shared" si="1"/>
        <v>7819544621EBONYCOM</v>
      </c>
    </row>
    <row r="101" spans="1:19" x14ac:dyDescent="0.2">
      <c r="A101" t="s">
        <v>674</v>
      </c>
      <c r="B101" t="s">
        <v>403</v>
      </c>
      <c r="C101" t="s">
        <v>675</v>
      </c>
      <c r="D101" t="s">
        <v>405</v>
      </c>
      <c r="E101" t="s">
        <v>676</v>
      </c>
      <c r="F101" s="22">
        <v>44621</v>
      </c>
      <c r="G101" t="s">
        <v>677</v>
      </c>
      <c r="H101" t="s">
        <v>408</v>
      </c>
      <c r="I101" t="s">
        <v>438</v>
      </c>
      <c r="J101" t="s">
        <v>439</v>
      </c>
      <c r="K101" t="s">
        <v>307</v>
      </c>
      <c r="L101">
        <v>11611.35</v>
      </c>
      <c r="M101" t="s">
        <v>673</v>
      </c>
      <c r="N101" t="s">
        <v>561</v>
      </c>
      <c r="O101" t="s">
        <v>413</v>
      </c>
      <c r="P101" t="s">
        <v>440</v>
      </c>
      <c r="Q101" t="s">
        <v>403</v>
      </c>
      <c r="R101" t="s">
        <v>415</v>
      </c>
      <c r="S101" t="str">
        <f t="shared" si="1"/>
        <v>7819544621WSJOURNA</v>
      </c>
    </row>
    <row r="102" spans="1:19" x14ac:dyDescent="0.2">
      <c r="A102" t="s">
        <v>678</v>
      </c>
      <c r="B102" t="s">
        <v>403</v>
      </c>
      <c r="C102" t="s">
        <v>592</v>
      </c>
      <c r="D102" t="s">
        <v>405</v>
      </c>
      <c r="E102" t="s">
        <v>659</v>
      </c>
      <c r="F102" s="22">
        <v>44652</v>
      </c>
      <c r="G102" t="s">
        <v>660</v>
      </c>
      <c r="H102" t="s">
        <v>408</v>
      </c>
      <c r="I102" t="s">
        <v>438</v>
      </c>
      <c r="J102" t="s">
        <v>439</v>
      </c>
      <c r="K102" t="s">
        <v>661</v>
      </c>
      <c r="L102">
        <v>31500</v>
      </c>
      <c r="M102" t="s">
        <v>679</v>
      </c>
      <c r="N102" t="s">
        <v>561</v>
      </c>
      <c r="O102" t="s">
        <v>413</v>
      </c>
      <c r="P102" t="s">
        <v>440</v>
      </c>
      <c r="Q102" t="s">
        <v>403</v>
      </c>
      <c r="R102" t="s">
        <v>415</v>
      </c>
      <c r="S102" t="str">
        <f t="shared" si="1"/>
        <v>7819544652BLCKNTRP</v>
      </c>
    </row>
    <row r="103" spans="1:19" x14ac:dyDescent="0.2">
      <c r="A103" t="s">
        <v>680</v>
      </c>
      <c r="B103" t="s">
        <v>403</v>
      </c>
      <c r="C103" t="s">
        <v>681</v>
      </c>
      <c r="D103" t="s">
        <v>405</v>
      </c>
      <c r="E103" t="s">
        <v>682</v>
      </c>
      <c r="F103" s="22">
        <v>44652</v>
      </c>
      <c r="G103" t="s">
        <v>683</v>
      </c>
      <c r="H103" t="s">
        <v>408</v>
      </c>
      <c r="I103" t="s">
        <v>438</v>
      </c>
      <c r="J103" t="s">
        <v>439</v>
      </c>
      <c r="K103" t="s">
        <v>684</v>
      </c>
      <c r="L103">
        <v>79973.13</v>
      </c>
      <c r="M103" t="s">
        <v>685</v>
      </c>
      <c r="N103" t="s">
        <v>561</v>
      </c>
      <c r="O103" t="s">
        <v>413</v>
      </c>
      <c r="P103" t="s">
        <v>440</v>
      </c>
      <c r="Q103" t="s">
        <v>403</v>
      </c>
      <c r="R103" t="s">
        <v>415</v>
      </c>
      <c r="S103" t="str">
        <f t="shared" si="1"/>
        <v>7819544652ESSENCES</v>
      </c>
    </row>
    <row r="104" spans="1:19" x14ac:dyDescent="0.2">
      <c r="A104" t="s">
        <v>686</v>
      </c>
      <c r="B104" t="s">
        <v>403</v>
      </c>
      <c r="C104" t="s">
        <v>687</v>
      </c>
      <c r="D104" t="s">
        <v>405</v>
      </c>
      <c r="E104" t="s">
        <v>682</v>
      </c>
      <c r="F104" s="22">
        <v>44621</v>
      </c>
      <c r="G104" t="s">
        <v>683</v>
      </c>
      <c r="H104" t="s">
        <v>408</v>
      </c>
      <c r="I104" t="s">
        <v>438</v>
      </c>
      <c r="J104" t="s">
        <v>439</v>
      </c>
      <c r="K104" t="s">
        <v>684</v>
      </c>
      <c r="L104">
        <v>7010.91</v>
      </c>
      <c r="M104" t="s">
        <v>685</v>
      </c>
      <c r="N104" t="s">
        <v>561</v>
      </c>
      <c r="O104" t="s">
        <v>413</v>
      </c>
      <c r="P104" t="s">
        <v>440</v>
      </c>
      <c r="Q104" t="s">
        <v>403</v>
      </c>
      <c r="R104" t="s">
        <v>415</v>
      </c>
      <c r="S104" t="str">
        <f t="shared" si="1"/>
        <v>7819544621ESSENCES</v>
      </c>
    </row>
    <row r="105" spans="1:19" x14ac:dyDescent="0.2">
      <c r="A105" t="s">
        <v>688</v>
      </c>
      <c r="B105" t="s">
        <v>403</v>
      </c>
      <c r="C105" t="s">
        <v>592</v>
      </c>
      <c r="D105" t="s">
        <v>405</v>
      </c>
      <c r="E105" t="s">
        <v>586</v>
      </c>
      <c r="F105" s="22">
        <v>44652</v>
      </c>
      <c r="G105" t="s">
        <v>663</v>
      </c>
      <c r="H105" t="s">
        <v>408</v>
      </c>
      <c r="I105" t="s">
        <v>438</v>
      </c>
      <c r="J105" t="s">
        <v>439</v>
      </c>
      <c r="K105" t="s">
        <v>309</v>
      </c>
      <c r="L105">
        <v>1207.73</v>
      </c>
      <c r="M105" t="s">
        <v>596</v>
      </c>
      <c r="N105" t="s">
        <v>561</v>
      </c>
      <c r="O105" t="s">
        <v>413</v>
      </c>
      <c r="P105" t="s">
        <v>440</v>
      </c>
      <c r="Q105" t="s">
        <v>403</v>
      </c>
      <c r="R105" t="s">
        <v>415</v>
      </c>
      <c r="S105" t="str">
        <f t="shared" si="1"/>
        <v>7819544652INTEADSC</v>
      </c>
    </row>
    <row r="106" spans="1:19" x14ac:dyDescent="0.2">
      <c r="A106" t="s">
        <v>689</v>
      </c>
      <c r="B106" t="s">
        <v>403</v>
      </c>
      <c r="C106" t="s">
        <v>592</v>
      </c>
      <c r="D106" t="s">
        <v>405</v>
      </c>
      <c r="E106" t="s">
        <v>586</v>
      </c>
      <c r="F106" s="22">
        <v>44652</v>
      </c>
      <c r="G106" t="s">
        <v>663</v>
      </c>
      <c r="H106" t="s">
        <v>408</v>
      </c>
      <c r="I106" t="s">
        <v>438</v>
      </c>
      <c r="J106" t="s">
        <v>439</v>
      </c>
      <c r="K106" t="s">
        <v>309</v>
      </c>
      <c r="L106">
        <v>71.849999999999994</v>
      </c>
      <c r="M106" t="s">
        <v>690</v>
      </c>
      <c r="N106" t="s">
        <v>423</v>
      </c>
      <c r="O106" t="s">
        <v>413</v>
      </c>
      <c r="P106" t="s">
        <v>440</v>
      </c>
      <c r="Q106" t="s">
        <v>403</v>
      </c>
      <c r="R106" t="s">
        <v>415</v>
      </c>
      <c r="S106" t="str">
        <f t="shared" si="1"/>
        <v>7819544652INTEADSC</v>
      </c>
    </row>
    <row r="107" spans="1:19" x14ac:dyDescent="0.2">
      <c r="A107" t="s">
        <v>691</v>
      </c>
      <c r="B107" t="s">
        <v>403</v>
      </c>
      <c r="C107" t="s">
        <v>596</v>
      </c>
      <c r="D107" t="s">
        <v>405</v>
      </c>
      <c r="E107" t="s">
        <v>692</v>
      </c>
      <c r="F107" s="22">
        <v>44621</v>
      </c>
      <c r="G107" t="s">
        <v>693</v>
      </c>
      <c r="H107" t="s">
        <v>408</v>
      </c>
      <c r="I107" t="s">
        <v>438</v>
      </c>
      <c r="J107" t="s">
        <v>439</v>
      </c>
      <c r="K107" t="s">
        <v>272</v>
      </c>
      <c r="L107">
        <v>98676.43</v>
      </c>
      <c r="M107" t="s">
        <v>585</v>
      </c>
      <c r="N107" t="s">
        <v>561</v>
      </c>
      <c r="O107" t="s">
        <v>413</v>
      </c>
      <c r="P107" t="s">
        <v>440</v>
      </c>
      <c r="Q107" t="s">
        <v>403</v>
      </c>
      <c r="R107" t="s">
        <v>415</v>
      </c>
      <c r="S107" t="str">
        <f t="shared" si="1"/>
        <v>7819544621APXDEALS</v>
      </c>
    </row>
    <row r="108" spans="1:19" x14ac:dyDescent="0.2">
      <c r="A108" t="s">
        <v>694</v>
      </c>
      <c r="B108" t="s">
        <v>403</v>
      </c>
      <c r="C108" t="s">
        <v>592</v>
      </c>
      <c r="D108" t="s">
        <v>405</v>
      </c>
      <c r="E108" t="s">
        <v>670</v>
      </c>
      <c r="F108" s="22">
        <v>44652</v>
      </c>
      <c r="G108" t="s">
        <v>671</v>
      </c>
      <c r="H108" t="s">
        <v>408</v>
      </c>
      <c r="I108" t="s">
        <v>438</v>
      </c>
      <c r="J108" t="s">
        <v>439</v>
      </c>
      <c r="K108" t="s">
        <v>672</v>
      </c>
      <c r="L108">
        <v>19750</v>
      </c>
      <c r="M108" t="s">
        <v>695</v>
      </c>
      <c r="N108" t="s">
        <v>561</v>
      </c>
      <c r="O108" t="s">
        <v>413</v>
      </c>
      <c r="P108" t="s">
        <v>440</v>
      </c>
      <c r="Q108" t="s">
        <v>403</v>
      </c>
      <c r="R108" t="s">
        <v>415</v>
      </c>
      <c r="S108" t="str">
        <f t="shared" si="1"/>
        <v>7819544652EBONYCOM</v>
      </c>
    </row>
    <row r="109" spans="1:19" x14ac:dyDescent="0.2">
      <c r="A109" t="s">
        <v>696</v>
      </c>
      <c r="B109" t="s">
        <v>403</v>
      </c>
      <c r="C109" t="s">
        <v>585</v>
      </c>
      <c r="D109" t="s">
        <v>405</v>
      </c>
      <c r="E109" t="s">
        <v>676</v>
      </c>
      <c r="F109" s="22">
        <v>44652</v>
      </c>
      <c r="G109" t="s">
        <v>677</v>
      </c>
      <c r="H109" t="s">
        <v>408</v>
      </c>
      <c r="I109" t="s">
        <v>438</v>
      </c>
      <c r="J109" t="s">
        <v>439</v>
      </c>
      <c r="K109" t="s">
        <v>307</v>
      </c>
      <c r="L109">
        <v>75598.539999999994</v>
      </c>
      <c r="M109" t="s">
        <v>695</v>
      </c>
      <c r="N109" t="s">
        <v>561</v>
      </c>
      <c r="O109" t="s">
        <v>413</v>
      </c>
      <c r="P109" t="s">
        <v>440</v>
      </c>
      <c r="Q109" t="s">
        <v>403</v>
      </c>
      <c r="R109" t="s">
        <v>415</v>
      </c>
      <c r="S109" t="str">
        <f t="shared" si="1"/>
        <v>7819544652WSJOURNA</v>
      </c>
    </row>
    <row r="110" spans="1:19" x14ac:dyDescent="0.2">
      <c r="A110" t="s">
        <v>697</v>
      </c>
      <c r="B110" t="s">
        <v>403</v>
      </c>
      <c r="C110" t="s">
        <v>698</v>
      </c>
      <c r="D110" t="s">
        <v>405</v>
      </c>
      <c r="E110" t="s">
        <v>635</v>
      </c>
      <c r="F110" s="22">
        <v>44621</v>
      </c>
      <c r="G110" t="s">
        <v>699</v>
      </c>
      <c r="H110" t="s">
        <v>408</v>
      </c>
      <c r="I110" t="s">
        <v>438</v>
      </c>
      <c r="J110" t="s">
        <v>439</v>
      </c>
      <c r="K110" t="s">
        <v>303</v>
      </c>
      <c r="L110">
        <v>49097.81</v>
      </c>
      <c r="M110" t="s">
        <v>700</v>
      </c>
      <c r="N110" t="s">
        <v>561</v>
      </c>
      <c r="O110" t="s">
        <v>413</v>
      </c>
      <c r="P110" t="s">
        <v>440</v>
      </c>
      <c r="Q110" t="s">
        <v>403</v>
      </c>
      <c r="R110" t="s">
        <v>415</v>
      </c>
      <c r="S110" t="str">
        <f t="shared" si="1"/>
        <v>7819544621CNDNSTPB</v>
      </c>
    </row>
    <row r="111" spans="1:19" x14ac:dyDescent="0.2">
      <c r="A111" t="s">
        <v>701</v>
      </c>
      <c r="B111" t="s">
        <v>403</v>
      </c>
      <c r="C111" t="s">
        <v>698</v>
      </c>
      <c r="D111" t="s">
        <v>405</v>
      </c>
      <c r="E111" t="s">
        <v>635</v>
      </c>
      <c r="F111" s="22">
        <v>44652</v>
      </c>
      <c r="G111" t="s">
        <v>699</v>
      </c>
      <c r="H111" t="s">
        <v>408</v>
      </c>
      <c r="I111" t="s">
        <v>438</v>
      </c>
      <c r="J111" t="s">
        <v>439</v>
      </c>
      <c r="K111" t="s">
        <v>303</v>
      </c>
      <c r="L111">
        <v>50533.43</v>
      </c>
      <c r="M111" t="s">
        <v>700</v>
      </c>
      <c r="N111" t="s">
        <v>561</v>
      </c>
      <c r="O111" t="s">
        <v>413</v>
      </c>
      <c r="P111" t="s">
        <v>440</v>
      </c>
      <c r="Q111" t="s">
        <v>403</v>
      </c>
      <c r="R111" t="s">
        <v>415</v>
      </c>
      <c r="S111" t="str">
        <f t="shared" si="1"/>
        <v>7819544652CNDNSTPB</v>
      </c>
    </row>
    <row r="112" spans="1:19" x14ac:dyDescent="0.2">
      <c r="A112" t="s">
        <v>702</v>
      </c>
      <c r="B112" t="s">
        <v>403</v>
      </c>
      <c r="C112" t="s">
        <v>703</v>
      </c>
      <c r="D112" t="s">
        <v>405</v>
      </c>
      <c r="E112" t="s">
        <v>666</v>
      </c>
      <c r="F112" s="22">
        <v>44652</v>
      </c>
      <c r="G112" t="s">
        <v>667</v>
      </c>
      <c r="H112" t="s">
        <v>408</v>
      </c>
      <c r="I112" t="s">
        <v>438</v>
      </c>
      <c r="J112" t="s">
        <v>439</v>
      </c>
      <c r="K112" t="s">
        <v>668</v>
      </c>
      <c r="L112">
        <v>39000</v>
      </c>
      <c r="M112" t="s">
        <v>704</v>
      </c>
      <c r="N112" t="s">
        <v>423</v>
      </c>
      <c r="O112" t="s">
        <v>413</v>
      </c>
      <c r="P112" t="s">
        <v>440</v>
      </c>
      <c r="Q112" t="s">
        <v>403</v>
      </c>
      <c r="R112" t="s">
        <v>415</v>
      </c>
      <c r="S112" t="str">
        <f t="shared" si="1"/>
        <v>7819544652INTERONE</v>
      </c>
    </row>
    <row r="113" spans="1:19" x14ac:dyDescent="0.2">
      <c r="A113" t="s">
        <v>705</v>
      </c>
      <c r="B113" t="s">
        <v>706</v>
      </c>
      <c r="C113" t="s">
        <v>665</v>
      </c>
      <c r="D113" t="s">
        <v>405</v>
      </c>
      <c r="E113" t="s">
        <v>666</v>
      </c>
      <c r="F113" s="22">
        <v>44621</v>
      </c>
      <c r="G113" t="s">
        <v>667</v>
      </c>
      <c r="H113" t="s">
        <v>408</v>
      </c>
      <c r="I113" t="s">
        <v>438</v>
      </c>
      <c r="J113" t="s">
        <v>439</v>
      </c>
      <c r="K113" t="s">
        <v>668</v>
      </c>
      <c r="L113">
        <v>-10000</v>
      </c>
      <c r="M113" t="s">
        <v>704</v>
      </c>
      <c r="N113" t="s">
        <v>423</v>
      </c>
      <c r="O113" t="s">
        <v>413</v>
      </c>
      <c r="P113" t="s">
        <v>440</v>
      </c>
      <c r="Q113" t="s">
        <v>403</v>
      </c>
      <c r="R113" t="s">
        <v>415</v>
      </c>
      <c r="S113" t="str">
        <f t="shared" si="1"/>
        <v>7819544621INTERONE</v>
      </c>
    </row>
    <row r="114" spans="1:19" x14ac:dyDescent="0.2">
      <c r="A114" t="s">
        <v>707</v>
      </c>
      <c r="B114" t="s">
        <v>403</v>
      </c>
      <c r="C114" t="s">
        <v>708</v>
      </c>
      <c r="D114" t="s">
        <v>405</v>
      </c>
      <c r="E114" t="s">
        <v>709</v>
      </c>
      <c r="F114" s="22">
        <v>44652</v>
      </c>
      <c r="G114" t="s">
        <v>710</v>
      </c>
      <c r="H114" t="s">
        <v>408</v>
      </c>
      <c r="I114" t="s">
        <v>438</v>
      </c>
      <c r="J114" t="s">
        <v>439</v>
      </c>
      <c r="K114" t="s">
        <v>711</v>
      </c>
      <c r="L114">
        <v>68278.289999999994</v>
      </c>
      <c r="M114" t="s">
        <v>712</v>
      </c>
      <c r="N114" t="s">
        <v>475</v>
      </c>
      <c r="O114" t="s">
        <v>413</v>
      </c>
      <c r="P114" t="s">
        <v>440</v>
      </c>
      <c r="Q114" t="s">
        <v>403</v>
      </c>
      <c r="R114" t="s">
        <v>415</v>
      </c>
      <c r="S114" t="str">
        <f t="shared" si="1"/>
        <v>7819544652ATBLCKST</v>
      </c>
    </row>
    <row r="115" spans="1:19" x14ac:dyDescent="0.2">
      <c r="A115" t="s">
        <v>713</v>
      </c>
      <c r="B115" t="s">
        <v>403</v>
      </c>
      <c r="C115" t="s">
        <v>708</v>
      </c>
      <c r="D115" t="s">
        <v>405</v>
      </c>
      <c r="E115" t="s">
        <v>709</v>
      </c>
      <c r="F115" s="22">
        <v>44621</v>
      </c>
      <c r="G115" t="s">
        <v>710</v>
      </c>
      <c r="H115" t="s">
        <v>408</v>
      </c>
      <c r="I115" t="s">
        <v>438</v>
      </c>
      <c r="J115" t="s">
        <v>439</v>
      </c>
      <c r="K115" t="s">
        <v>711</v>
      </c>
      <c r="L115">
        <v>11359.41</v>
      </c>
      <c r="M115" t="s">
        <v>712</v>
      </c>
      <c r="N115" t="s">
        <v>475</v>
      </c>
      <c r="O115" t="s">
        <v>413</v>
      </c>
      <c r="P115" t="s">
        <v>440</v>
      </c>
      <c r="Q115" t="s">
        <v>403</v>
      </c>
      <c r="R115" t="s">
        <v>415</v>
      </c>
      <c r="S115" t="str">
        <f t="shared" si="1"/>
        <v>7819544621ATBLCKST</v>
      </c>
    </row>
    <row r="116" spans="1:19" x14ac:dyDescent="0.2">
      <c r="A116" t="s">
        <v>714</v>
      </c>
      <c r="B116" t="s">
        <v>403</v>
      </c>
      <c r="C116" t="s">
        <v>715</v>
      </c>
      <c r="D116" t="s">
        <v>405</v>
      </c>
      <c r="E116" t="s">
        <v>692</v>
      </c>
      <c r="F116" s="22">
        <v>44621</v>
      </c>
      <c r="G116" t="s">
        <v>693</v>
      </c>
      <c r="H116" t="s">
        <v>408</v>
      </c>
      <c r="I116" t="s">
        <v>438</v>
      </c>
      <c r="J116" t="s">
        <v>439</v>
      </c>
      <c r="K116" t="s">
        <v>272</v>
      </c>
      <c r="L116">
        <v>18366.5</v>
      </c>
      <c r="M116" t="s">
        <v>567</v>
      </c>
      <c r="N116" t="s">
        <v>423</v>
      </c>
      <c r="O116" t="s">
        <v>413</v>
      </c>
      <c r="P116" t="s">
        <v>440</v>
      </c>
      <c r="Q116" t="s">
        <v>403</v>
      </c>
      <c r="R116" t="s">
        <v>415</v>
      </c>
      <c r="S116" t="str">
        <f t="shared" si="1"/>
        <v>7819544621APXDEALS</v>
      </c>
    </row>
    <row r="117" spans="1:19" x14ac:dyDescent="0.2">
      <c r="A117" t="s">
        <v>716</v>
      </c>
      <c r="B117" t="s">
        <v>403</v>
      </c>
      <c r="C117" t="s">
        <v>567</v>
      </c>
      <c r="D117" t="s">
        <v>405</v>
      </c>
      <c r="E117" t="s">
        <v>568</v>
      </c>
      <c r="F117" s="22">
        <v>44621</v>
      </c>
      <c r="G117" t="s">
        <v>717</v>
      </c>
      <c r="H117" t="s">
        <v>408</v>
      </c>
      <c r="I117" t="s">
        <v>438</v>
      </c>
      <c r="J117" t="s">
        <v>439</v>
      </c>
      <c r="K117" t="s">
        <v>570</v>
      </c>
      <c r="L117">
        <v>7.21</v>
      </c>
      <c r="M117" t="s">
        <v>567</v>
      </c>
      <c r="N117" t="s">
        <v>561</v>
      </c>
      <c r="O117" t="s">
        <v>413</v>
      </c>
      <c r="P117" t="s">
        <v>440</v>
      </c>
      <c r="Q117" t="s">
        <v>403</v>
      </c>
      <c r="R117" t="s">
        <v>415</v>
      </c>
      <c r="S117" t="str">
        <f t="shared" si="1"/>
        <v>7819544621PLATTAX</v>
      </c>
    </row>
    <row r="118" spans="1:19" x14ac:dyDescent="0.2">
      <c r="A118" t="s">
        <v>718</v>
      </c>
      <c r="B118" t="s">
        <v>403</v>
      </c>
      <c r="C118" t="s">
        <v>567</v>
      </c>
      <c r="D118" t="s">
        <v>405</v>
      </c>
      <c r="E118" t="s">
        <v>568</v>
      </c>
      <c r="F118" s="22">
        <v>44652</v>
      </c>
      <c r="G118" t="s">
        <v>717</v>
      </c>
      <c r="H118" t="s">
        <v>408</v>
      </c>
      <c r="I118" t="s">
        <v>438</v>
      </c>
      <c r="J118" t="s">
        <v>439</v>
      </c>
      <c r="K118" t="s">
        <v>570</v>
      </c>
      <c r="L118">
        <v>48.67</v>
      </c>
      <c r="M118" t="s">
        <v>567</v>
      </c>
      <c r="N118" t="s">
        <v>561</v>
      </c>
      <c r="O118" t="s">
        <v>413</v>
      </c>
      <c r="P118" t="s">
        <v>440</v>
      </c>
      <c r="Q118" t="s">
        <v>403</v>
      </c>
      <c r="R118" t="s">
        <v>415</v>
      </c>
      <c r="S118" t="str">
        <f t="shared" si="1"/>
        <v>7819544652PLATTAX</v>
      </c>
    </row>
    <row r="119" spans="1:19" x14ac:dyDescent="0.2">
      <c r="A119" t="s">
        <v>719</v>
      </c>
      <c r="B119" t="s">
        <v>403</v>
      </c>
      <c r="C119" t="s">
        <v>623</v>
      </c>
      <c r="D119" t="s">
        <v>405</v>
      </c>
      <c r="E119" t="s">
        <v>720</v>
      </c>
      <c r="F119" s="22">
        <v>44621</v>
      </c>
      <c r="G119" t="s">
        <v>721</v>
      </c>
      <c r="H119" t="s">
        <v>408</v>
      </c>
      <c r="I119" t="s">
        <v>438</v>
      </c>
      <c r="J119" t="s">
        <v>439</v>
      </c>
      <c r="K119" t="s">
        <v>722</v>
      </c>
      <c r="L119">
        <v>6200</v>
      </c>
      <c r="M119" t="s">
        <v>723</v>
      </c>
      <c r="N119" t="s">
        <v>561</v>
      </c>
      <c r="O119" t="s">
        <v>413</v>
      </c>
      <c r="P119" t="s">
        <v>440</v>
      </c>
      <c r="Q119" t="s">
        <v>403</v>
      </c>
      <c r="R119" t="s">
        <v>415</v>
      </c>
      <c r="S119" t="str">
        <f t="shared" si="1"/>
        <v>7819544621THEATLNT</v>
      </c>
    </row>
    <row r="120" spans="1:19" x14ac:dyDescent="0.2">
      <c r="A120" t="s">
        <v>724</v>
      </c>
      <c r="B120" t="s">
        <v>403</v>
      </c>
      <c r="C120" t="s">
        <v>687</v>
      </c>
      <c r="D120" t="s">
        <v>405</v>
      </c>
      <c r="E120" t="s">
        <v>720</v>
      </c>
      <c r="F120" s="22">
        <v>44652</v>
      </c>
      <c r="G120" t="s">
        <v>721</v>
      </c>
      <c r="H120" t="s">
        <v>408</v>
      </c>
      <c r="I120" t="s">
        <v>438</v>
      </c>
      <c r="J120" t="s">
        <v>439</v>
      </c>
      <c r="K120" t="s">
        <v>722</v>
      </c>
      <c r="L120">
        <v>8600</v>
      </c>
      <c r="M120" t="s">
        <v>723</v>
      </c>
      <c r="N120" t="s">
        <v>561</v>
      </c>
      <c r="O120" t="s">
        <v>413</v>
      </c>
      <c r="P120" t="s">
        <v>440</v>
      </c>
      <c r="Q120" t="s">
        <v>403</v>
      </c>
      <c r="R120" t="s">
        <v>415</v>
      </c>
      <c r="S120" t="str">
        <f t="shared" si="1"/>
        <v>7819544652THEATLNT</v>
      </c>
    </row>
    <row r="121" spans="1:19" x14ac:dyDescent="0.2">
      <c r="A121" t="s">
        <v>725</v>
      </c>
      <c r="B121" t="s">
        <v>403</v>
      </c>
      <c r="C121" t="s">
        <v>715</v>
      </c>
      <c r="D121" t="s">
        <v>726</v>
      </c>
      <c r="E121" t="s">
        <v>692</v>
      </c>
      <c r="F121" s="22">
        <v>44652</v>
      </c>
      <c r="G121" t="s">
        <v>693</v>
      </c>
      <c r="H121" t="s">
        <v>408</v>
      </c>
      <c r="I121" t="s">
        <v>438</v>
      </c>
      <c r="J121" t="s">
        <v>439</v>
      </c>
      <c r="K121" t="s">
        <v>272</v>
      </c>
      <c r="L121">
        <v>129648.2</v>
      </c>
      <c r="M121" t="s">
        <v>727</v>
      </c>
      <c r="N121" t="s">
        <v>561</v>
      </c>
      <c r="O121" t="s">
        <v>413</v>
      </c>
      <c r="P121" t="s">
        <v>440</v>
      </c>
      <c r="Q121" t="s">
        <v>403</v>
      </c>
      <c r="R121" t="s">
        <v>415</v>
      </c>
      <c r="S121" t="str">
        <f t="shared" si="1"/>
        <v>7819544652APXDEALS</v>
      </c>
    </row>
    <row r="122" spans="1:19" x14ac:dyDescent="0.2">
      <c r="A122" t="s">
        <v>728</v>
      </c>
      <c r="B122" t="s">
        <v>403</v>
      </c>
      <c r="C122" t="s">
        <v>729</v>
      </c>
      <c r="D122" t="s">
        <v>405</v>
      </c>
      <c r="E122" t="s">
        <v>730</v>
      </c>
      <c r="F122" s="22">
        <v>44652</v>
      </c>
      <c r="G122" t="s">
        <v>731</v>
      </c>
      <c r="H122" t="s">
        <v>408</v>
      </c>
      <c r="I122" t="s">
        <v>438</v>
      </c>
      <c r="J122" t="s">
        <v>439</v>
      </c>
      <c r="K122" t="s">
        <v>284</v>
      </c>
      <c r="L122">
        <v>57590.27</v>
      </c>
      <c r="M122" t="s">
        <v>732</v>
      </c>
      <c r="N122" t="s">
        <v>475</v>
      </c>
      <c r="O122" t="s">
        <v>413</v>
      </c>
      <c r="P122" t="s">
        <v>440</v>
      </c>
      <c r="Q122" t="s">
        <v>403</v>
      </c>
      <c r="R122" t="s">
        <v>415</v>
      </c>
      <c r="S122" t="str">
        <f t="shared" si="1"/>
        <v>7819544652HRSTCMMN</v>
      </c>
    </row>
    <row r="123" spans="1:19" x14ac:dyDescent="0.2">
      <c r="A123" t="s">
        <v>733</v>
      </c>
      <c r="B123" t="s">
        <v>403</v>
      </c>
      <c r="C123" t="s">
        <v>729</v>
      </c>
      <c r="D123" t="s">
        <v>405</v>
      </c>
      <c r="E123" t="s">
        <v>730</v>
      </c>
      <c r="F123" s="22">
        <v>44621</v>
      </c>
      <c r="G123" t="s">
        <v>731</v>
      </c>
      <c r="H123" t="s">
        <v>408</v>
      </c>
      <c r="I123" t="s">
        <v>438</v>
      </c>
      <c r="J123" t="s">
        <v>439</v>
      </c>
      <c r="K123" t="s">
        <v>284</v>
      </c>
      <c r="L123">
        <v>41858.74</v>
      </c>
      <c r="M123" t="s">
        <v>732</v>
      </c>
      <c r="N123" t="s">
        <v>475</v>
      </c>
      <c r="O123" t="s">
        <v>413</v>
      </c>
      <c r="P123" t="s">
        <v>440</v>
      </c>
      <c r="Q123" t="s">
        <v>403</v>
      </c>
      <c r="R123" t="s">
        <v>415</v>
      </c>
      <c r="S123" t="str">
        <f t="shared" si="1"/>
        <v>7819544621HRSTCMMN</v>
      </c>
    </row>
    <row r="124" spans="1:19" x14ac:dyDescent="0.2">
      <c r="A124" t="s">
        <v>734</v>
      </c>
      <c r="B124" t="s">
        <v>403</v>
      </c>
      <c r="C124" t="s">
        <v>509</v>
      </c>
      <c r="D124" t="s">
        <v>405</v>
      </c>
      <c r="E124" t="s">
        <v>692</v>
      </c>
      <c r="F124" s="22">
        <v>44562</v>
      </c>
      <c r="G124" t="s">
        <v>735</v>
      </c>
      <c r="H124" t="s">
        <v>408</v>
      </c>
      <c r="I124" t="s">
        <v>736</v>
      </c>
      <c r="J124" t="s">
        <v>737</v>
      </c>
      <c r="K124" t="s">
        <v>272</v>
      </c>
      <c r="L124">
        <v>0</v>
      </c>
      <c r="M124" t="s">
        <v>509</v>
      </c>
      <c r="N124" t="s">
        <v>616</v>
      </c>
      <c r="O124" t="s">
        <v>413</v>
      </c>
      <c r="P124" t="s">
        <v>738</v>
      </c>
      <c r="Q124" t="s">
        <v>403</v>
      </c>
      <c r="R124" t="s">
        <v>415</v>
      </c>
      <c r="S124" t="str">
        <f t="shared" si="1"/>
        <v>7763044562APXDEALS</v>
      </c>
    </row>
    <row r="125" spans="1:19" x14ac:dyDescent="0.2">
      <c r="A125" t="s">
        <v>739</v>
      </c>
      <c r="B125" t="s">
        <v>403</v>
      </c>
      <c r="C125" t="s">
        <v>509</v>
      </c>
      <c r="D125" t="s">
        <v>405</v>
      </c>
      <c r="E125" t="s">
        <v>692</v>
      </c>
      <c r="F125" s="22">
        <v>44593</v>
      </c>
      <c r="G125" t="s">
        <v>735</v>
      </c>
      <c r="H125" t="s">
        <v>408</v>
      </c>
      <c r="I125" t="s">
        <v>736</v>
      </c>
      <c r="J125" t="s">
        <v>737</v>
      </c>
      <c r="K125" t="s">
        <v>272</v>
      </c>
      <c r="L125">
        <v>0</v>
      </c>
      <c r="M125" t="s">
        <v>509</v>
      </c>
      <c r="N125" t="s">
        <v>616</v>
      </c>
      <c r="O125" t="s">
        <v>413</v>
      </c>
      <c r="P125" t="s">
        <v>738</v>
      </c>
      <c r="Q125" t="s">
        <v>403</v>
      </c>
      <c r="R125" t="s">
        <v>415</v>
      </c>
      <c r="S125" t="str">
        <f t="shared" si="1"/>
        <v>7763044593APXDEALS</v>
      </c>
    </row>
    <row r="126" spans="1:19" x14ac:dyDescent="0.2">
      <c r="A126" t="s">
        <v>740</v>
      </c>
      <c r="B126" t="s">
        <v>403</v>
      </c>
      <c r="C126" t="s">
        <v>509</v>
      </c>
      <c r="D126" t="s">
        <v>405</v>
      </c>
      <c r="E126" t="s">
        <v>692</v>
      </c>
      <c r="F126" s="22">
        <v>44621</v>
      </c>
      <c r="G126" t="s">
        <v>735</v>
      </c>
      <c r="H126" t="s">
        <v>408</v>
      </c>
      <c r="I126" t="s">
        <v>736</v>
      </c>
      <c r="J126" t="s">
        <v>737</v>
      </c>
      <c r="K126" t="s">
        <v>272</v>
      </c>
      <c r="L126">
        <v>0</v>
      </c>
      <c r="M126" t="s">
        <v>509</v>
      </c>
      <c r="N126" t="s">
        <v>616</v>
      </c>
      <c r="O126" t="s">
        <v>413</v>
      </c>
      <c r="P126" t="s">
        <v>738</v>
      </c>
      <c r="Q126" t="s">
        <v>403</v>
      </c>
      <c r="R126" t="s">
        <v>415</v>
      </c>
      <c r="S126" t="str">
        <f t="shared" si="1"/>
        <v>7763044621APXDEALS</v>
      </c>
    </row>
    <row r="127" spans="1:19" x14ac:dyDescent="0.2">
      <c r="A127" t="s">
        <v>741</v>
      </c>
      <c r="B127" t="s">
        <v>403</v>
      </c>
      <c r="C127" t="s">
        <v>509</v>
      </c>
      <c r="D127" t="s">
        <v>405</v>
      </c>
      <c r="E127" t="s">
        <v>586</v>
      </c>
      <c r="F127" s="22">
        <v>44805</v>
      </c>
      <c r="G127" t="s">
        <v>742</v>
      </c>
      <c r="H127" t="s">
        <v>408</v>
      </c>
      <c r="I127" t="s">
        <v>736</v>
      </c>
      <c r="J127" t="s">
        <v>737</v>
      </c>
      <c r="K127" t="s">
        <v>309</v>
      </c>
      <c r="L127">
        <v>0</v>
      </c>
      <c r="M127" t="s">
        <v>509</v>
      </c>
      <c r="N127" t="s">
        <v>616</v>
      </c>
      <c r="O127" t="s">
        <v>413</v>
      </c>
      <c r="P127" t="s">
        <v>738</v>
      </c>
      <c r="Q127" t="s">
        <v>403</v>
      </c>
      <c r="R127" t="s">
        <v>415</v>
      </c>
      <c r="S127" t="str">
        <f t="shared" si="1"/>
        <v>7763044805INTEADSC</v>
      </c>
    </row>
    <row r="128" spans="1:19" x14ac:dyDescent="0.2">
      <c r="A128" t="s">
        <v>743</v>
      </c>
      <c r="B128" t="s">
        <v>403</v>
      </c>
      <c r="C128" t="s">
        <v>509</v>
      </c>
      <c r="D128" t="s">
        <v>405</v>
      </c>
      <c r="E128" t="s">
        <v>621</v>
      </c>
      <c r="F128" s="22">
        <v>44805</v>
      </c>
      <c r="G128" t="s">
        <v>744</v>
      </c>
      <c r="H128" t="s">
        <v>408</v>
      </c>
      <c r="I128" t="s">
        <v>736</v>
      </c>
      <c r="J128" t="s">
        <v>737</v>
      </c>
      <c r="K128" t="s">
        <v>305</v>
      </c>
      <c r="L128">
        <v>0</v>
      </c>
      <c r="M128" t="s">
        <v>509</v>
      </c>
      <c r="N128" t="s">
        <v>616</v>
      </c>
      <c r="O128" t="s">
        <v>413</v>
      </c>
      <c r="P128" t="s">
        <v>738</v>
      </c>
      <c r="Q128" t="s">
        <v>403</v>
      </c>
      <c r="R128" t="s">
        <v>415</v>
      </c>
      <c r="S128" t="str">
        <f t="shared" si="1"/>
        <v>7763044805NWYRKTMS</v>
      </c>
    </row>
    <row r="129" spans="1:19" x14ac:dyDescent="0.2">
      <c r="A129" t="s">
        <v>745</v>
      </c>
      <c r="B129" t="s">
        <v>403</v>
      </c>
      <c r="C129" t="s">
        <v>509</v>
      </c>
      <c r="D129" t="s">
        <v>405</v>
      </c>
      <c r="E129" t="s">
        <v>746</v>
      </c>
      <c r="F129" s="22">
        <v>44805</v>
      </c>
      <c r="G129" t="s">
        <v>747</v>
      </c>
      <c r="H129" t="s">
        <v>408</v>
      </c>
      <c r="I129" t="s">
        <v>736</v>
      </c>
      <c r="J129" t="s">
        <v>737</v>
      </c>
      <c r="K129" t="s">
        <v>748</v>
      </c>
      <c r="L129">
        <v>0</v>
      </c>
      <c r="M129" t="s">
        <v>509</v>
      </c>
      <c r="N129" t="s">
        <v>616</v>
      </c>
      <c r="O129" t="s">
        <v>413</v>
      </c>
      <c r="P129" t="s">
        <v>738</v>
      </c>
      <c r="Q129" t="s">
        <v>403</v>
      </c>
      <c r="R129" t="s">
        <v>415</v>
      </c>
      <c r="S129" t="str">
        <f t="shared" si="1"/>
        <v>7763044805OGURIMIM</v>
      </c>
    </row>
    <row r="130" spans="1:19" x14ac:dyDescent="0.2">
      <c r="A130" t="s">
        <v>749</v>
      </c>
      <c r="B130" t="s">
        <v>403</v>
      </c>
      <c r="C130" t="s">
        <v>509</v>
      </c>
      <c r="D130" t="s">
        <v>405</v>
      </c>
      <c r="E130" t="s">
        <v>568</v>
      </c>
      <c r="F130" s="22">
        <v>44805</v>
      </c>
      <c r="G130" t="s">
        <v>750</v>
      </c>
      <c r="H130" t="s">
        <v>408</v>
      </c>
      <c r="I130" t="s">
        <v>736</v>
      </c>
      <c r="J130" t="s">
        <v>737</v>
      </c>
      <c r="K130" t="s">
        <v>570</v>
      </c>
      <c r="L130">
        <v>0</v>
      </c>
      <c r="M130" t="s">
        <v>509</v>
      </c>
      <c r="N130" t="s">
        <v>616</v>
      </c>
      <c r="O130" t="s">
        <v>413</v>
      </c>
      <c r="P130" t="s">
        <v>738</v>
      </c>
      <c r="Q130" t="s">
        <v>403</v>
      </c>
      <c r="R130" t="s">
        <v>415</v>
      </c>
      <c r="S130" t="str">
        <f t="shared" si="1"/>
        <v>7763044805PLATTAX</v>
      </c>
    </row>
    <row r="131" spans="1:19" x14ac:dyDescent="0.2">
      <c r="A131" t="s">
        <v>751</v>
      </c>
      <c r="B131" t="s">
        <v>403</v>
      </c>
      <c r="C131" t="s">
        <v>509</v>
      </c>
      <c r="D131" t="s">
        <v>405</v>
      </c>
      <c r="E131" t="s">
        <v>752</v>
      </c>
      <c r="F131" s="22">
        <v>44805</v>
      </c>
      <c r="G131" t="s">
        <v>753</v>
      </c>
      <c r="H131" t="s">
        <v>408</v>
      </c>
      <c r="I131" t="s">
        <v>736</v>
      </c>
      <c r="J131" t="s">
        <v>737</v>
      </c>
      <c r="K131" t="s">
        <v>754</v>
      </c>
      <c r="L131">
        <v>0</v>
      </c>
      <c r="M131" t="s">
        <v>509</v>
      </c>
      <c r="N131" t="s">
        <v>616</v>
      </c>
      <c r="O131" t="s">
        <v>413</v>
      </c>
      <c r="P131" t="s">
        <v>738</v>
      </c>
      <c r="Q131" t="s">
        <v>403</v>
      </c>
      <c r="R131" t="s">
        <v>415</v>
      </c>
      <c r="S131" t="str">
        <f t="shared" ref="S131:S194" si="2">_xlfn.CONCAT(I131,F131,K131)</f>
        <v>7763044805WETRANSF</v>
      </c>
    </row>
    <row r="132" spans="1:19" x14ac:dyDescent="0.2">
      <c r="A132" t="s">
        <v>755</v>
      </c>
      <c r="B132" t="s">
        <v>403</v>
      </c>
      <c r="C132" t="s">
        <v>404</v>
      </c>
      <c r="D132" t="s">
        <v>405</v>
      </c>
      <c r="E132" t="s">
        <v>430</v>
      </c>
      <c r="F132" s="22">
        <v>44562</v>
      </c>
      <c r="G132" t="s">
        <v>431</v>
      </c>
      <c r="H132" t="s">
        <v>408</v>
      </c>
      <c r="I132" t="s">
        <v>417</v>
      </c>
      <c r="J132" t="s">
        <v>418</v>
      </c>
      <c r="K132" t="s">
        <v>432</v>
      </c>
      <c r="L132">
        <v>40099.68</v>
      </c>
      <c r="M132" t="s">
        <v>411</v>
      </c>
      <c r="N132" t="s">
        <v>412</v>
      </c>
      <c r="O132" t="s">
        <v>413</v>
      </c>
      <c r="P132" t="s">
        <v>419</v>
      </c>
      <c r="Q132" t="s">
        <v>403</v>
      </c>
      <c r="R132" t="s">
        <v>415</v>
      </c>
      <c r="S132" t="str">
        <f t="shared" si="2"/>
        <v>7752644562SNAPDGTL</v>
      </c>
    </row>
    <row r="133" spans="1:19" x14ac:dyDescent="0.2">
      <c r="A133" t="s">
        <v>756</v>
      </c>
      <c r="B133" t="s">
        <v>403</v>
      </c>
      <c r="C133" t="s">
        <v>757</v>
      </c>
      <c r="D133" t="s">
        <v>405</v>
      </c>
      <c r="E133" t="s">
        <v>527</v>
      </c>
      <c r="F133" s="22">
        <v>44562</v>
      </c>
      <c r="G133" t="s">
        <v>758</v>
      </c>
      <c r="H133" t="s">
        <v>408</v>
      </c>
      <c r="I133" t="s">
        <v>417</v>
      </c>
      <c r="J133" t="s">
        <v>418</v>
      </c>
      <c r="K133" t="s">
        <v>529</v>
      </c>
      <c r="L133">
        <v>50711.16</v>
      </c>
      <c r="M133" t="s">
        <v>411</v>
      </c>
      <c r="N133" t="s">
        <v>412</v>
      </c>
      <c r="O133" t="s">
        <v>413</v>
      </c>
      <c r="P133" t="s">
        <v>419</v>
      </c>
      <c r="Q133" t="s">
        <v>403</v>
      </c>
      <c r="R133" t="s">
        <v>415</v>
      </c>
      <c r="S133" t="str">
        <f t="shared" si="2"/>
        <v>7752644562TIKTOKIN</v>
      </c>
    </row>
    <row r="134" spans="1:19" x14ac:dyDescent="0.2">
      <c r="A134" t="s">
        <v>759</v>
      </c>
      <c r="B134" t="s">
        <v>403</v>
      </c>
      <c r="C134" t="s">
        <v>582</v>
      </c>
      <c r="D134" t="s">
        <v>405</v>
      </c>
      <c r="E134" t="s">
        <v>586</v>
      </c>
      <c r="F134" s="22">
        <v>44593</v>
      </c>
      <c r="G134" t="s">
        <v>760</v>
      </c>
      <c r="H134" t="s">
        <v>408</v>
      </c>
      <c r="I134" t="s">
        <v>417</v>
      </c>
      <c r="J134" t="s">
        <v>418</v>
      </c>
      <c r="K134" t="s">
        <v>309</v>
      </c>
      <c r="L134">
        <v>2682.18</v>
      </c>
      <c r="M134" t="s">
        <v>619</v>
      </c>
      <c r="N134" t="s">
        <v>561</v>
      </c>
      <c r="O134" t="s">
        <v>413</v>
      </c>
      <c r="P134" t="s">
        <v>419</v>
      </c>
      <c r="Q134" t="s">
        <v>403</v>
      </c>
      <c r="R134" t="s">
        <v>415</v>
      </c>
      <c r="S134" t="str">
        <f t="shared" si="2"/>
        <v>7752644593INTEADSC</v>
      </c>
    </row>
    <row r="135" spans="1:19" x14ac:dyDescent="0.2">
      <c r="A135" t="s">
        <v>761</v>
      </c>
      <c r="B135" t="s">
        <v>403</v>
      </c>
      <c r="C135" t="s">
        <v>582</v>
      </c>
      <c r="D135" t="s">
        <v>405</v>
      </c>
      <c r="E135" t="s">
        <v>586</v>
      </c>
      <c r="F135" s="22">
        <v>44562</v>
      </c>
      <c r="G135" t="s">
        <v>760</v>
      </c>
      <c r="H135" t="s">
        <v>408</v>
      </c>
      <c r="I135" t="s">
        <v>417</v>
      </c>
      <c r="J135" t="s">
        <v>418</v>
      </c>
      <c r="K135" t="s">
        <v>309</v>
      </c>
      <c r="L135">
        <v>1165.22</v>
      </c>
      <c r="M135" t="s">
        <v>619</v>
      </c>
      <c r="N135" t="s">
        <v>561</v>
      </c>
      <c r="O135" t="s">
        <v>413</v>
      </c>
      <c r="P135" t="s">
        <v>419</v>
      </c>
      <c r="Q135" t="s">
        <v>403</v>
      </c>
      <c r="R135" t="s">
        <v>415</v>
      </c>
      <c r="S135" t="str">
        <f t="shared" si="2"/>
        <v>7752644562INTEADSC</v>
      </c>
    </row>
    <row r="136" spans="1:19" x14ac:dyDescent="0.2">
      <c r="A136" t="s">
        <v>762</v>
      </c>
      <c r="B136" t="s">
        <v>403</v>
      </c>
      <c r="C136" t="s">
        <v>554</v>
      </c>
      <c r="D136" t="s">
        <v>405</v>
      </c>
      <c r="E136" t="s">
        <v>692</v>
      </c>
      <c r="F136" s="22">
        <v>44562</v>
      </c>
      <c r="G136" t="s">
        <v>763</v>
      </c>
      <c r="H136" t="s">
        <v>408</v>
      </c>
      <c r="I136" t="s">
        <v>417</v>
      </c>
      <c r="J136" t="s">
        <v>418</v>
      </c>
      <c r="K136" t="s">
        <v>272</v>
      </c>
      <c r="L136">
        <v>36821.440000000002</v>
      </c>
      <c r="M136" t="s">
        <v>764</v>
      </c>
      <c r="N136" t="s">
        <v>561</v>
      </c>
      <c r="O136" t="s">
        <v>413</v>
      </c>
      <c r="P136" t="s">
        <v>419</v>
      </c>
      <c r="Q136" t="s">
        <v>403</v>
      </c>
      <c r="R136" t="s">
        <v>415</v>
      </c>
      <c r="S136" t="str">
        <f t="shared" si="2"/>
        <v>7752644562APXDEALS</v>
      </c>
    </row>
    <row r="137" spans="1:19" x14ac:dyDescent="0.2">
      <c r="A137" t="s">
        <v>765</v>
      </c>
      <c r="B137" t="s">
        <v>403</v>
      </c>
      <c r="C137" t="s">
        <v>421</v>
      </c>
      <c r="D137" t="s">
        <v>405</v>
      </c>
      <c r="E137" t="s">
        <v>527</v>
      </c>
      <c r="F137" s="22">
        <v>44593</v>
      </c>
      <c r="G137" t="s">
        <v>758</v>
      </c>
      <c r="H137" t="s">
        <v>408</v>
      </c>
      <c r="I137" t="s">
        <v>417</v>
      </c>
      <c r="J137" t="s">
        <v>418</v>
      </c>
      <c r="K137" t="s">
        <v>529</v>
      </c>
      <c r="L137">
        <v>102737.13</v>
      </c>
      <c r="M137" t="s">
        <v>766</v>
      </c>
      <c r="N137" t="s">
        <v>561</v>
      </c>
      <c r="O137" t="s">
        <v>413</v>
      </c>
      <c r="P137" t="s">
        <v>419</v>
      </c>
      <c r="Q137" t="s">
        <v>403</v>
      </c>
      <c r="R137" t="s">
        <v>415</v>
      </c>
      <c r="S137" t="str">
        <f t="shared" si="2"/>
        <v>7752644593TIKTOKIN</v>
      </c>
    </row>
    <row r="138" spans="1:19" x14ac:dyDescent="0.2">
      <c r="A138" t="s">
        <v>767</v>
      </c>
      <c r="B138" t="s">
        <v>403</v>
      </c>
      <c r="C138" t="s">
        <v>766</v>
      </c>
      <c r="D138" t="s">
        <v>405</v>
      </c>
      <c r="E138" t="s">
        <v>768</v>
      </c>
      <c r="F138" s="22">
        <v>44593</v>
      </c>
      <c r="G138" t="s">
        <v>769</v>
      </c>
      <c r="H138" t="s">
        <v>408</v>
      </c>
      <c r="I138" t="s">
        <v>417</v>
      </c>
      <c r="J138" t="s">
        <v>418</v>
      </c>
      <c r="K138" t="s">
        <v>770</v>
      </c>
      <c r="L138">
        <v>385714.29</v>
      </c>
      <c r="M138" t="s">
        <v>608</v>
      </c>
      <c r="N138" t="s">
        <v>561</v>
      </c>
      <c r="O138" t="s">
        <v>413</v>
      </c>
      <c r="P138" t="s">
        <v>419</v>
      </c>
      <c r="Q138" t="s">
        <v>403</v>
      </c>
      <c r="R138" t="s">
        <v>415</v>
      </c>
      <c r="S138" t="str">
        <f t="shared" si="2"/>
        <v>7752644593NBCU</v>
      </c>
    </row>
    <row r="139" spans="1:19" x14ac:dyDescent="0.2">
      <c r="A139" t="s">
        <v>771</v>
      </c>
      <c r="B139" t="s">
        <v>403</v>
      </c>
      <c r="C139" t="s">
        <v>766</v>
      </c>
      <c r="D139" t="s">
        <v>405</v>
      </c>
      <c r="E139" t="s">
        <v>768</v>
      </c>
      <c r="F139" s="22">
        <v>44621</v>
      </c>
      <c r="G139" t="s">
        <v>769</v>
      </c>
      <c r="H139" t="s">
        <v>408</v>
      </c>
      <c r="I139" t="s">
        <v>417</v>
      </c>
      <c r="J139" t="s">
        <v>418</v>
      </c>
      <c r="K139" t="s">
        <v>770</v>
      </c>
      <c r="L139">
        <v>214285.71</v>
      </c>
      <c r="M139" t="s">
        <v>608</v>
      </c>
      <c r="N139" t="s">
        <v>561</v>
      </c>
      <c r="O139" t="s">
        <v>413</v>
      </c>
      <c r="P139" t="s">
        <v>419</v>
      </c>
      <c r="Q139" t="s">
        <v>403</v>
      </c>
      <c r="R139" t="s">
        <v>415</v>
      </c>
      <c r="S139" t="str">
        <f t="shared" si="2"/>
        <v>7752644621NBCU</v>
      </c>
    </row>
    <row r="140" spans="1:19" x14ac:dyDescent="0.2">
      <c r="A140" t="s">
        <v>772</v>
      </c>
      <c r="B140" t="s">
        <v>403</v>
      </c>
      <c r="C140" t="s">
        <v>585</v>
      </c>
      <c r="D140" t="s">
        <v>405</v>
      </c>
      <c r="E140" t="s">
        <v>586</v>
      </c>
      <c r="F140" s="22">
        <v>44621</v>
      </c>
      <c r="G140" t="s">
        <v>760</v>
      </c>
      <c r="H140" t="s">
        <v>408</v>
      </c>
      <c r="I140" t="s">
        <v>417</v>
      </c>
      <c r="J140" t="s">
        <v>418</v>
      </c>
      <c r="K140" t="s">
        <v>309</v>
      </c>
      <c r="L140">
        <v>0</v>
      </c>
      <c r="M140" t="s">
        <v>585</v>
      </c>
      <c r="N140" t="s">
        <v>588</v>
      </c>
      <c r="O140" t="s">
        <v>413</v>
      </c>
      <c r="P140" t="s">
        <v>419</v>
      </c>
      <c r="Q140" t="s">
        <v>403</v>
      </c>
      <c r="R140" t="s">
        <v>415</v>
      </c>
      <c r="S140" t="str">
        <f t="shared" si="2"/>
        <v>7752644621INTEADSC</v>
      </c>
    </row>
    <row r="141" spans="1:19" x14ac:dyDescent="0.2">
      <c r="A141" t="s">
        <v>773</v>
      </c>
      <c r="B141" t="s">
        <v>403</v>
      </c>
      <c r="C141" t="s">
        <v>774</v>
      </c>
      <c r="D141" t="s">
        <v>405</v>
      </c>
      <c r="E141" t="s">
        <v>692</v>
      </c>
      <c r="F141" s="22">
        <v>44562</v>
      </c>
      <c r="G141" t="s">
        <v>763</v>
      </c>
      <c r="H141" t="s">
        <v>408</v>
      </c>
      <c r="I141" t="s">
        <v>417</v>
      </c>
      <c r="J141" t="s">
        <v>418</v>
      </c>
      <c r="K141" t="s">
        <v>272</v>
      </c>
      <c r="L141">
        <v>34226.379999999997</v>
      </c>
      <c r="M141" t="s">
        <v>775</v>
      </c>
      <c r="N141" t="s">
        <v>776</v>
      </c>
      <c r="O141" t="s">
        <v>413</v>
      </c>
      <c r="P141" t="s">
        <v>419</v>
      </c>
      <c r="Q141" t="s">
        <v>403</v>
      </c>
      <c r="R141" t="s">
        <v>415</v>
      </c>
      <c r="S141" t="str">
        <f t="shared" si="2"/>
        <v>7752644562APXDEALS</v>
      </c>
    </row>
    <row r="142" spans="1:19" x14ac:dyDescent="0.2">
      <c r="A142" t="s">
        <v>777</v>
      </c>
      <c r="B142" t="s">
        <v>778</v>
      </c>
      <c r="C142" t="s">
        <v>608</v>
      </c>
      <c r="D142" t="s">
        <v>405</v>
      </c>
      <c r="E142" t="s">
        <v>692</v>
      </c>
      <c r="F142" s="22">
        <v>44593</v>
      </c>
      <c r="G142" t="s">
        <v>763</v>
      </c>
      <c r="H142" t="s">
        <v>408</v>
      </c>
      <c r="I142" t="s">
        <v>417</v>
      </c>
      <c r="J142" t="s">
        <v>418</v>
      </c>
      <c r="K142" t="s">
        <v>272</v>
      </c>
      <c r="L142">
        <v>28952.18</v>
      </c>
      <c r="M142" t="s">
        <v>775</v>
      </c>
      <c r="N142" t="s">
        <v>779</v>
      </c>
      <c r="O142" t="s">
        <v>413</v>
      </c>
      <c r="P142" t="s">
        <v>419</v>
      </c>
      <c r="Q142" t="s">
        <v>403</v>
      </c>
      <c r="R142" t="s">
        <v>415</v>
      </c>
      <c r="S142" t="str">
        <f t="shared" si="2"/>
        <v>7752644593APXDEALS</v>
      </c>
    </row>
    <row r="143" spans="1:19" x14ac:dyDescent="0.2">
      <c r="A143" t="s">
        <v>780</v>
      </c>
      <c r="B143" t="s">
        <v>403</v>
      </c>
      <c r="C143" t="s">
        <v>567</v>
      </c>
      <c r="D143" t="s">
        <v>405</v>
      </c>
      <c r="E143" t="s">
        <v>568</v>
      </c>
      <c r="F143" s="22">
        <v>44621</v>
      </c>
      <c r="G143" t="s">
        <v>781</v>
      </c>
      <c r="H143" t="s">
        <v>408</v>
      </c>
      <c r="I143" t="s">
        <v>417</v>
      </c>
      <c r="J143" t="s">
        <v>418</v>
      </c>
      <c r="K143" t="s">
        <v>570</v>
      </c>
      <c r="L143">
        <v>0</v>
      </c>
      <c r="M143" t="s">
        <v>567</v>
      </c>
      <c r="N143" t="s">
        <v>561</v>
      </c>
      <c r="O143" t="s">
        <v>413</v>
      </c>
      <c r="P143" t="s">
        <v>419</v>
      </c>
      <c r="Q143" t="s">
        <v>403</v>
      </c>
      <c r="R143" t="s">
        <v>415</v>
      </c>
      <c r="S143" t="str">
        <f t="shared" si="2"/>
        <v>7752644621PLATTAX</v>
      </c>
    </row>
    <row r="144" spans="1:19" x14ac:dyDescent="0.2">
      <c r="A144" t="s">
        <v>782</v>
      </c>
      <c r="B144" t="s">
        <v>403</v>
      </c>
      <c r="C144" t="s">
        <v>567</v>
      </c>
      <c r="D144" t="s">
        <v>405</v>
      </c>
      <c r="E144" t="s">
        <v>568</v>
      </c>
      <c r="F144" s="22">
        <v>44593</v>
      </c>
      <c r="G144" t="s">
        <v>781</v>
      </c>
      <c r="H144" t="s">
        <v>408</v>
      </c>
      <c r="I144" t="s">
        <v>417</v>
      </c>
      <c r="J144" t="s">
        <v>418</v>
      </c>
      <c r="K144" t="s">
        <v>570</v>
      </c>
      <c r="L144">
        <v>102.02</v>
      </c>
      <c r="M144" t="s">
        <v>567</v>
      </c>
      <c r="N144" t="s">
        <v>561</v>
      </c>
      <c r="O144" t="s">
        <v>413</v>
      </c>
      <c r="P144" t="s">
        <v>419</v>
      </c>
      <c r="Q144" t="s">
        <v>403</v>
      </c>
      <c r="R144" t="s">
        <v>415</v>
      </c>
      <c r="S144" t="str">
        <f t="shared" si="2"/>
        <v>7752644593PLATTAX</v>
      </c>
    </row>
    <row r="145" spans="1:19" x14ac:dyDescent="0.2">
      <c r="A145" t="s">
        <v>783</v>
      </c>
      <c r="B145" t="s">
        <v>403</v>
      </c>
      <c r="C145" t="s">
        <v>567</v>
      </c>
      <c r="D145" t="s">
        <v>405</v>
      </c>
      <c r="E145" t="s">
        <v>568</v>
      </c>
      <c r="F145" s="22">
        <v>44562</v>
      </c>
      <c r="G145" t="s">
        <v>781</v>
      </c>
      <c r="H145" t="s">
        <v>408</v>
      </c>
      <c r="I145" t="s">
        <v>417</v>
      </c>
      <c r="J145" t="s">
        <v>418</v>
      </c>
      <c r="K145" t="s">
        <v>570</v>
      </c>
      <c r="L145">
        <v>44.32</v>
      </c>
      <c r="M145" t="s">
        <v>567</v>
      </c>
      <c r="N145" t="s">
        <v>561</v>
      </c>
      <c r="O145" t="s">
        <v>413</v>
      </c>
      <c r="P145" t="s">
        <v>419</v>
      </c>
      <c r="Q145" t="s">
        <v>403</v>
      </c>
      <c r="R145" t="s">
        <v>415</v>
      </c>
      <c r="S145" t="str">
        <f t="shared" si="2"/>
        <v>7752644562PLATTAX</v>
      </c>
    </row>
    <row r="146" spans="1:19" x14ac:dyDescent="0.2">
      <c r="A146" t="s">
        <v>784</v>
      </c>
      <c r="B146" t="s">
        <v>403</v>
      </c>
      <c r="C146" t="s">
        <v>404</v>
      </c>
      <c r="D146" t="s">
        <v>626</v>
      </c>
      <c r="E146" t="s">
        <v>635</v>
      </c>
      <c r="F146" s="22">
        <v>44562</v>
      </c>
      <c r="G146" t="s">
        <v>785</v>
      </c>
      <c r="H146" t="s">
        <v>408</v>
      </c>
      <c r="I146" t="s">
        <v>409</v>
      </c>
      <c r="J146" t="s">
        <v>410</v>
      </c>
      <c r="K146" t="s">
        <v>303</v>
      </c>
      <c r="L146">
        <v>60011.02</v>
      </c>
      <c r="M146" t="s">
        <v>786</v>
      </c>
      <c r="N146" t="s">
        <v>561</v>
      </c>
      <c r="O146" t="s">
        <v>413</v>
      </c>
      <c r="P146" t="s">
        <v>414</v>
      </c>
      <c r="Q146" t="s">
        <v>403</v>
      </c>
      <c r="R146" t="s">
        <v>415</v>
      </c>
      <c r="S146" t="str">
        <f t="shared" si="2"/>
        <v>7758244562CNDNSTPB</v>
      </c>
    </row>
    <row r="147" spans="1:19" x14ac:dyDescent="0.2">
      <c r="A147" t="s">
        <v>787</v>
      </c>
      <c r="B147" t="s">
        <v>403</v>
      </c>
      <c r="C147" t="s">
        <v>421</v>
      </c>
      <c r="D147" t="s">
        <v>405</v>
      </c>
      <c r="E147" t="s">
        <v>788</v>
      </c>
      <c r="F147" s="22">
        <v>44593</v>
      </c>
      <c r="G147" t="s">
        <v>789</v>
      </c>
      <c r="H147" t="s">
        <v>408</v>
      </c>
      <c r="I147" t="s">
        <v>409</v>
      </c>
      <c r="J147" t="s">
        <v>410</v>
      </c>
      <c r="K147" t="s">
        <v>790</v>
      </c>
      <c r="L147">
        <v>30000</v>
      </c>
      <c r="M147" t="s">
        <v>791</v>
      </c>
      <c r="N147" t="s">
        <v>561</v>
      </c>
      <c r="O147" t="s">
        <v>413</v>
      </c>
      <c r="P147" t="s">
        <v>414</v>
      </c>
      <c r="Q147" t="s">
        <v>403</v>
      </c>
      <c r="R147" t="s">
        <v>415</v>
      </c>
      <c r="S147" t="str">
        <f t="shared" si="2"/>
        <v>7758244593BUSIHOME</v>
      </c>
    </row>
    <row r="148" spans="1:19" x14ac:dyDescent="0.2">
      <c r="A148" t="s">
        <v>792</v>
      </c>
      <c r="B148" t="s">
        <v>403</v>
      </c>
      <c r="C148" t="s">
        <v>421</v>
      </c>
      <c r="D148" t="s">
        <v>405</v>
      </c>
      <c r="E148" t="s">
        <v>793</v>
      </c>
      <c r="F148" s="22">
        <v>44593</v>
      </c>
      <c r="G148" t="s">
        <v>794</v>
      </c>
      <c r="H148" t="s">
        <v>408</v>
      </c>
      <c r="I148" t="s">
        <v>409</v>
      </c>
      <c r="J148" t="s">
        <v>410</v>
      </c>
      <c r="K148" t="s">
        <v>795</v>
      </c>
      <c r="L148">
        <v>12000</v>
      </c>
      <c r="M148" t="s">
        <v>791</v>
      </c>
      <c r="N148" t="s">
        <v>561</v>
      </c>
      <c r="O148" t="s">
        <v>413</v>
      </c>
      <c r="P148" t="s">
        <v>414</v>
      </c>
      <c r="Q148" t="s">
        <v>403</v>
      </c>
      <c r="R148" t="s">
        <v>415</v>
      </c>
      <c r="S148" t="str">
        <f t="shared" si="2"/>
        <v>7758244593INTDESIG</v>
      </c>
    </row>
    <row r="149" spans="1:19" x14ac:dyDescent="0.2">
      <c r="A149" t="s">
        <v>796</v>
      </c>
      <c r="B149" t="s">
        <v>403</v>
      </c>
      <c r="C149" t="s">
        <v>797</v>
      </c>
      <c r="D149" t="s">
        <v>405</v>
      </c>
      <c r="E149" t="s">
        <v>793</v>
      </c>
      <c r="F149" s="22">
        <v>44562</v>
      </c>
      <c r="G149" t="s">
        <v>794</v>
      </c>
      <c r="H149" t="s">
        <v>408</v>
      </c>
      <c r="I149" t="s">
        <v>409</v>
      </c>
      <c r="J149" t="s">
        <v>410</v>
      </c>
      <c r="K149" t="s">
        <v>795</v>
      </c>
      <c r="L149">
        <v>10000</v>
      </c>
      <c r="M149" t="s">
        <v>791</v>
      </c>
      <c r="N149" t="s">
        <v>561</v>
      </c>
      <c r="O149" t="s">
        <v>413</v>
      </c>
      <c r="P149" t="s">
        <v>414</v>
      </c>
      <c r="Q149" t="s">
        <v>403</v>
      </c>
      <c r="R149" t="s">
        <v>415</v>
      </c>
      <c r="S149" t="str">
        <f t="shared" si="2"/>
        <v>7758244562INTDESIG</v>
      </c>
    </row>
    <row r="150" spans="1:19" x14ac:dyDescent="0.2">
      <c r="A150" t="s">
        <v>798</v>
      </c>
      <c r="B150" t="s">
        <v>403</v>
      </c>
      <c r="C150" t="s">
        <v>625</v>
      </c>
      <c r="D150" t="s">
        <v>405</v>
      </c>
      <c r="E150" t="s">
        <v>788</v>
      </c>
      <c r="F150" s="22">
        <v>44562</v>
      </c>
      <c r="G150" t="s">
        <v>789</v>
      </c>
      <c r="H150" t="s">
        <v>408</v>
      </c>
      <c r="I150" t="s">
        <v>409</v>
      </c>
      <c r="J150" t="s">
        <v>410</v>
      </c>
      <c r="K150" t="s">
        <v>790</v>
      </c>
      <c r="L150">
        <v>0</v>
      </c>
      <c r="M150" t="s">
        <v>625</v>
      </c>
      <c r="N150" t="s">
        <v>588</v>
      </c>
      <c r="O150" t="s">
        <v>413</v>
      </c>
      <c r="P150" t="s">
        <v>414</v>
      </c>
      <c r="Q150" t="s">
        <v>403</v>
      </c>
      <c r="R150" t="s">
        <v>415</v>
      </c>
      <c r="S150" t="str">
        <f t="shared" si="2"/>
        <v>7758244562BUSIHOME</v>
      </c>
    </row>
    <row r="151" spans="1:19" x14ac:dyDescent="0.2">
      <c r="A151" t="s">
        <v>799</v>
      </c>
      <c r="B151" t="s">
        <v>403</v>
      </c>
      <c r="C151" t="s">
        <v>766</v>
      </c>
      <c r="D151" t="s">
        <v>451</v>
      </c>
      <c r="E151" t="s">
        <v>635</v>
      </c>
      <c r="F151" s="22">
        <v>44593</v>
      </c>
      <c r="G151" t="s">
        <v>785</v>
      </c>
      <c r="H151" t="s">
        <v>408</v>
      </c>
      <c r="I151" t="s">
        <v>409</v>
      </c>
      <c r="J151" t="s">
        <v>410</v>
      </c>
      <c r="K151" t="s">
        <v>303</v>
      </c>
      <c r="L151">
        <v>37865.5</v>
      </c>
      <c r="M151" t="s">
        <v>800</v>
      </c>
      <c r="N151" t="s">
        <v>561</v>
      </c>
      <c r="O151" t="s">
        <v>413</v>
      </c>
      <c r="P151" t="s">
        <v>414</v>
      </c>
      <c r="Q151" t="s">
        <v>403</v>
      </c>
      <c r="R151" t="s">
        <v>415</v>
      </c>
      <c r="S151" t="str">
        <f t="shared" si="2"/>
        <v>7758244593CNDNSTPB</v>
      </c>
    </row>
    <row r="152" spans="1:19" x14ac:dyDescent="0.2">
      <c r="A152" t="s">
        <v>801</v>
      </c>
      <c r="B152" t="s">
        <v>403</v>
      </c>
      <c r="C152" t="s">
        <v>687</v>
      </c>
      <c r="D152" t="s">
        <v>405</v>
      </c>
      <c r="E152" t="s">
        <v>793</v>
      </c>
      <c r="F152" s="22">
        <v>44621</v>
      </c>
      <c r="G152" t="s">
        <v>794</v>
      </c>
      <c r="H152" t="s">
        <v>408</v>
      </c>
      <c r="I152" t="s">
        <v>409</v>
      </c>
      <c r="J152" t="s">
        <v>410</v>
      </c>
      <c r="K152" t="s">
        <v>795</v>
      </c>
      <c r="L152">
        <v>20500</v>
      </c>
      <c r="M152" t="s">
        <v>673</v>
      </c>
      <c r="N152" t="s">
        <v>561</v>
      </c>
      <c r="O152" t="s">
        <v>413</v>
      </c>
      <c r="P152" t="s">
        <v>414</v>
      </c>
      <c r="Q152" t="s">
        <v>403</v>
      </c>
      <c r="R152" t="s">
        <v>415</v>
      </c>
      <c r="S152" t="str">
        <f t="shared" si="2"/>
        <v>7758244621INTDESIG</v>
      </c>
    </row>
    <row r="153" spans="1:19" x14ac:dyDescent="0.2">
      <c r="A153" t="s">
        <v>802</v>
      </c>
      <c r="B153" t="s">
        <v>403</v>
      </c>
      <c r="C153" t="s">
        <v>803</v>
      </c>
      <c r="D153" t="s">
        <v>405</v>
      </c>
      <c r="E153" t="s">
        <v>788</v>
      </c>
      <c r="F153" s="22">
        <v>44621</v>
      </c>
      <c r="G153" t="s">
        <v>789</v>
      </c>
      <c r="H153" t="s">
        <v>408</v>
      </c>
      <c r="I153" t="s">
        <v>409</v>
      </c>
      <c r="J153" t="s">
        <v>410</v>
      </c>
      <c r="K153" t="s">
        <v>790</v>
      </c>
      <c r="L153">
        <v>6000</v>
      </c>
      <c r="M153" t="s">
        <v>804</v>
      </c>
      <c r="N153" t="s">
        <v>561</v>
      </c>
      <c r="O153" t="s">
        <v>413</v>
      </c>
      <c r="P153" t="s">
        <v>414</v>
      </c>
      <c r="Q153" t="s">
        <v>403</v>
      </c>
      <c r="R153" t="s">
        <v>415</v>
      </c>
      <c r="S153" t="str">
        <f t="shared" si="2"/>
        <v>7758244621BUSIHOME</v>
      </c>
    </row>
    <row r="154" spans="1:19" x14ac:dyDescent="0.2">
      <c r="A154" t="s">
        <v>805</v>
      </c>
      <c r="B154" t="s">
        <v>403</v>
      </c>
      <c r="C154" t="s">
        <v>708</v>
      </c>
      <c r="D154" t="s">
        <v>405</v>
      </c>
      <c r="E154" t="s">
        <v>793</v>
      </c>
      <c r="F154" s="22">
        <v>44652</v>
      </c>
      <c r="G154" t="s">
        <v>794</v>
      </c>
      <c r="H154" t="s">
        <v>408</v>
      </c>
      <c r="I154" t="s">
        <v>409</v>
      </c>
      <c r="J154" t="s">
        <v>410</v>
      </c>
      <c r="K154" t="s">
        <v>795</v>
      </c>
      <c r="L154">
        <v>17500</v>
      </c>
      <c r="M154" t="s">
        <v>806</v>
      </c>
      <c r="N154" t="s">
        <v>561</v>
      </c>
      <c r="O154" t="s">
        <v>413</v>
      </c>
      <c r="P154" t="s">
        <v>414</v>
      </c>
      <c r="Q154" t="s">
        <v>403</v>
      </c>
      <c r="R154" t="s">
        <v>415</v>
      </c>
      <c r="S154" t="str">
        <f t="shared" si="2"/>
        <v>7758244652INTDESIG</v>
      </c>
    </row>
    <row r="155" spans="1:19" x14ac:dyDescent="0.2">
      <c r="A155" t="s">
        <v>807</v>
      </c>
      <c r="B155" t="s">
        <v>403</v>
      </c>
      <c r="C155" t="s">
        <v>766</v>
      </c>
      <c r="D155" t="s">
        <v>451</v>
      </c>
      <c r="E155" t="s">
        <v>635</v>
      </c>
      <c r="F155" s="22">
        <v>44562</v>
      </c>
      <c r="G155" t="s">
        <v>785</v>
      </c>
      <c r="H155" t="s">
        <v>408</v>
      </c>
      <c r="I155" t="s">
        <v>409</v>
      </c>
      <c r="J155" t="s">
        <v>410</v>
      </c>
      <c r="K155" t="s">
        <v>303</v>
      </c>
      <c r="L155">
        <v>5677</v>
      </c>
      <c r="M155" t="s">
        <v>679</v>
      </c>
      <c r="N155" t="s">
        <v>561</v>
      </c>
      <c r="O155" t="s">
        <v>413</v>
      </c>
      <c r="P155" t="s">
        <v>414</v>
      </c>
      <c r="Q155" t="s">
        <v>403</v>
      </c>
      <c r="R155" t="s">
        <v>415</v>
      </c>
      <c r="S155" t="str">
        <f t="shared" si="2"/>
        <v>7758244562CNDNSTPB</v>
      </c>
    </row>
    <row r="156" spans="1:19" x14ac:dyDescent="0.2">
      <c r="A156" t="s">
        <v>808</v>
      </c>
      <c r="B156" t="s">
        <v>403</v>
      </c>
      <c r="C156" t="s">
        <v>592</v>
      </c>
      <c r="D156" t="s">
        <v>405</v>
      </c>
      <c r="E156" t="s">
        <v>586</v>
      </c>
      <c r="F156" s="22">
        <v>44652</v>
      </c>
      <c r="G156" t="s">
        <v>809</v>
      </c>
      <c r="H156" t="s">
        <v>408</v>
      </c>
      <c r="I156" t="s">
        <v>409</v>
      </c>
      <c r="J156" t="s">
        <v>410</v>
      </c>
      <c r="K156" t="s">
        <v>309</v>
      </c>
      <c r="L156">
        <v>563.86</v>
      </c>
      <c r="M156" t="s">
        <v>596</v>
      </c>
      <c r="N156" t="s">
        <v>561</v>
      </c>
      <c r="O156" t="s">
        <v>413</v>
      </c>
      <c r="P156" t="s">
        <v>414</v>
      </c>
      <c r="Q156" t="s">
        <v>403</v>
      </c>
      <c r="R156" t="s">
        <v>415</v>
      </c>
      <c r="S156" t="str">
        <f t="shared" si="2"/>
        <v>7758244652INTEADSC</v>
      </c>
    </row>
    <row r="157" spans="1:19" x14ac:dyDescent="0.2">
      <c r="A157" t="s">
        <v>810</v>
      </c>
      <c r="B157" t="s">
        <v>403</v>
      </c>
      <c r="C157" t="s">
        <v>592</v>
      </c>
      <c r="D157" t="s">
        <v>405</v>
      </c>
      <c r="E157" t="s">
        <v>586</v>
      </c>
      <c r="F157" s="22">
        <v>44621</v>
      </c>
      <c r="G157" t="s">
        <v>809</v>
      </c>
      <c r="H157" t="s">
        <v>408</v>
      </c>
      <c r="I157" t="s">
        <v>409</v>
      </c>
      <c r="J157" t="s">
        <v>410</v>
      </c>
      <c r="K157" t="s">
        <v>309</v>
      </c>
      <c r="L157">
        <v>535.1</v>
      </c>
      <c r="M157" t="s">
        <v>596</v>
      </c>
      <c r="N157" t="s">
        <v>561</v>
      </c>
      <c r="O157" t="s">
        <v>413</v>
      </c>
      <c r="P157" t="s">
        <v>414</v>
      </c>
      <c r="Q157" t="s">
        <v>403</v>
      </c>
      <c r="R157" t="s">
        <v>415</v>
      </c>
      <c r="S157" t="str">
        <f t="shared" si="2"/>
        <v>7758244621INTEADSC</v>
      </c>
    </row>
    <row r="158" spans="1:19" x14ac:dyDescent="0.2">
      <c r="A158" t="s">
        <v>811</v>
      </c>
      <c r="B158" t="s">
        <v>403</v>
      </c>
      <c r="C158" t="s">
        <v>690</v>
      </c>
      <c r="D158" t="s">
        <v>405</v>
      </c>
      <c r="E158" t="s">
        <v>788</v>
      </c>
      <c r="F158" s="22">
        <v>44652</v>
      </c>
      <c r="G158" t="s">
        <v>789</v>
      </c>
      <c r="H158" t="s">
        <v>408</v>
      </c>
      <c r="I158" t="s">
        <v>409</v>
      </c>
      <c r="J158" t="s">
        <v>410</v>
      </c>
      <c r="K158" t="s">
        <v>790</v>
      </c>
      <c r="L158">
        <v>0</v>
      </c>
      <c r="M158" t="s">
        <v>690</v>
      </c>
      <c r="N158" t="s">
        <v>588</v>
      </c>
      <c r="O158" t="s">
        <v>413</v>
      </c>
      <c r="P158" t="s">
        <v>414</v>
      </c>
      <c r="Q158" t="s">
        <v>403</v>
      </c>
      <c r="R158" t="s">
        <v>415</v>
      </c>
      <c r="S158" t="str">
        <f t="shared" si="2"/>
        <v>7758244652BUSIHOME</v>
      </c>
    </row>
    <row r="159" spans="1:19" x14ac:dyDescent="0.2">
      <c r="A159" t="s">
        <v>812</v>
      </c>
      <c r="B159" t="s">
        <v>403</v>
      </c>
      <c r="C159" t="s">
        <v>592</v>
      </c>
      <c r="D159" t="s">
        <v>626</v>
      </c>
      <c r="E159" t="s">
        <v>586</v>
      </c>
      <c r="F159" s="22">
        <v>44593</v>
      </c>
      <c r="G159" t="s">
        <v>809</v>
      </c>
      <c r="H159" t="s">
        <v>408</v>
      </c>
      <c r="I159" t="s">
        <v>409</v>
      </c>
      <c r="J159" t="s">
        <v>410</v>
      </c>
      <c r="K159" t="s">
        <v>309</v>
      </c>
      <c r="L159">
        <v>628.95000000000005</v>
      </c>
      <c r="M159" t="s">
        <v>690</v>
      </c>
      <c r="N159" t="s">
        <v>423</v>
      </c>
      <c r="O159" t="s">
        <v>413</v>
      </c>
      <c r="P159" t="s">
        <v>414</v>
      </c>
      <c r="Q159" t="s">
        <v>403</v>
      </c>
      <c r="R159" t="s">
        <v>415</v>
      </c>
      <c r="S159" t="str">
        <f t="shared" si="2"/>
        <v>7758244593INTEADSC</v>
      </c>
    </row>
    <row r="160" spans="1:19" x14ac:dyDescent="0.2">
      <c r="A160" t="s">
        <v>813</v>
      </c>
      <c r="B160" t="s">
        <v>403</v>
      </c>
      <c r="C160" t="s">
        <v>814</v>
      </c>
      <c r="D160" t="s">
        <v>405</v>
      </c>
      <c r="E160" t="s">
        <v>586</v>
      </c>
      <c r="F160" s="22">
        <v>44562</v>
      </c>
      <c r="G160" t="s">
        <v>809</v>
      </c>
      <c r="H160" t="s">
        <v>408</v>
      </c>
      <c r="I160" t="s">
        <v>409</v>
      </c>
      <c r="J160" t="s">
        <v>410</v>
      </c>
      <c r="K160" t="s">
        <v>309</v>
      </c>
      <c r="L160">
        <v>756.76</v>
      </c>
      <c r="M160" t="s">
        <v>452</v>
      </c>
      <c r="N160" t="s">
        <v>423</v>
      </c>
      <c r="O160" t="s">
        <v>413</v>
      </c>
      <c r="P160" t="s">
        <v>414</v>
      </c>
      <c r="Q160" t="s">
        <v>403</v>
      </c>
      <c r="R160" t="s">
        <v>415</v>
      </c>
      <c r="S160" t="str">
        <f t="shared" si="2"/>
        <v>7758244562INTEADSC</v>
      </c>
    </row>
    <row r="161" spans="1:19" x14ac:dyDescent="0.2">
      <c r="A161" t="s">
        <v>815</v>
      </c>
      <c r="B161" t="s">
        <v>403</v>
      </c>
      <c r="C161" t="s">
        <v>814</v>
      </c>
      <c r="D161" t="s">
        <v>405</v>
      </c>
      <c r="E161" t="s">
        <v>586</v>
      </c>
      <c r="F161" s="22">
        <v>44593</v>
      </c>
      <c r="G161" t="s">
        <v>809</v>
      </c>
      <c r="H161" t="s">
        <v>408</v>
      </c>
      <c r="I161" t="s">
        <v>409</v>
      </c>
      <c r="J161" t="s">
        <v>410</v>
      </c>
      <c r="K161" t="s">
        <v>309</v>
      </c>
      <c r="L161">
        <v>628.95000000000005</v>
      </c>
      <c r="M161" t="s">
        <v>452</v>
      </c>
      <c r="N161" t="s">
        <v>423</v>
      </c>
      <c r="O161" t="s">
        <v>413</v>
      </c>
      <c r="P161" t="s">
        <v>414</v>
      </c>
      <c r="Q161" t="s">
        <v>403</v>
      </c>
      <c r="R161" t="s">
        <v>415</v>
      </c>
      <c r="S161" t="str">
        <f t="shared" si="2"/>
        <v>7758244593INTEADSC</v>
      </c>
    </row>
    <row r="162" spans="1:19" x14ac:dyDescent="0.2">
      <c r="A162" t="s">
        <v>816</v>
      </c>
      <c r="B162" t="s">
        <v>817</v>
      </c>
      <c r="C162" t="s">
        <v>698</v>
      </c>
      <c r="D162" t="s">
        <v>626</v>
      </c>
      <c r="E162" t="s">
        <v>635</v>
      </c>
      <c r="F162" s="22">
        <v>44593</v>
      </c>
      <c r="G162" t="s">
        <v>785</v>
      </c>
      <c r="H162" t="s">
        <v>408</v>
      </c>
      <c r="I162" t="s">
        <v>409</v>
      </c>
      <c r="J162" t="s">
        <v>410</v>
      </c>
      <c r="K162" t="s">
        <v>303</v>
      </c>
      <c r="L162">
        <v>321.41000000000003</v>
      </c>
      <c r="M162" t="s">
        <v>774</v>
      </c>
      <c r="N162" t="s">
        <v>818</v>
      </c>
      <c r="O162" t="s">
        <v>413</v>
      </c>
      <c r="P162" t="s">
        <v>414</v>
      </c>
      <c r="Q162" t="s">
        <v>403</v>
      </c>
      <c r="R162" t="s">
        <v>415</v>
      </c>
      <c r="S162" t="str">
        <f t="shared" si="2"/>
        <v>7758244593CNDNSTPB</v>
      </c>
    </row>
    <row r="163" spans="1:19" x14ac:dyDescent="0.2">
      <c r="A163" t="s">
        <v>819</v>
      </c>
      <c r="B163" t="s">
        <v>820</v>
      </c>
      <c r="C163" t="s">
        <v>698</v>
      </c>
      <c r="D163" t="s">
        <v>626</v>
      </c>
      <c r="E163" t="s">
        <v>635</v>
      </c>
      <c r="F163" s="22">
        <v>44562</v>
      </c>
      <c r="G163" t="s">
        <v>785</v>
      </c>
      <c r="H163" t="s">
        <v>408</v>
      </c>
      <c r="I163" t="s">
        <v>409</v>
      </c>
      <c r="J163" t="s">
        <v>410</v>
      </c>
      <c r="K163" t="s">
        <v>303</v>
      </c>
      <c r="L163">
        <v>129.02000000000001</v>
      </c>
      <c r="M163" t="s">
        <v>774</v>
      </c>
      <c r="N163" t="s">
        <v>818</v>
      </c>
      <c r="O163" t="s">
        <v>413</v>
      </c>
      <c r="P163" t="s">
        <v>414</v>
      </c>
      <c r="Q163" t="s">
        <v>403</v>
      </c>
      <c r="R163" t="s">
        <v>415</v>
      </c>
      <c r="S163" t="str">
        <f t="shared" si="2"/>
        <v>7758244562CNDNSTPB</v>
      </c>
    </row>
    <row r="164" spans="1:19" x14ac:dyDescent="0.2">
      <c r="A164" t="s">
        <v>821</v>
      </c>
      <c r="B164" t="s">
        <v>403</v>
      </c>
      <c r="C164" t="s">
        <v>698</v>
      </c>
      <c r="D164" t="s">
        <v>626</v>
      </c>
      <c r="E164" t="s">
        <v>635</v>
      </c>
      <c r="F164" s="22">
        <v>44652</v>
      </c>
      <c r="G164" t="s">
        <v>785</v>
      </c>
      <c r="H164" t="s">
        <v>408</v>
      </c>
      <c r="I164" t="s">
        <v>409</v>
      </c>
      <c r="J164" t="s">
        <v>410</v>
      </c>
      <c r="K164" t="s">
        <v>303</v>
      </c>
      <c r="L164">
        <v>57000</v>
      </c>
      <c r="M164" t="s">
        <v>700</v>
      </c>
      <c r="N164" t="s">
        <v>561</v>
      </c>
      <c r="O164" t="s">
        <v>413</v>
      </c>
      <c r="P164" t="s">
        <v>414</v>
      </c>
      <c r="Q164" t="s">
        <v>403</v>
      </c>
      <c r="R164" t="s">
        <v>415</v>
      </c>
      <c r="S164" t="str">
        <f t="shared" si="2"/>
        <v>7758244652CNDNSTPB</v>
      </c>
    </row>
    <row r="165" spans="1:19" x14ac:dyDescent="0.2">
      <c r="A165" t="s">
        <v>822</v>
      </c>
      <c r="B165" t="s">
        <v>403</v>
      </c>
      <c r="C165" t="s">
        <v>698</v>
      </c>
      <c r="D165" t="s">
        <v>626</v>
      </c>
      <c r="E165" t="s">
        <v>635</v>
      </c>
      <c r="F165" s="22">
        <v>44621</v>
      </c>
      <c r="G165" t="s">
        <v>785</v>
      </c>
      <c r="H165" t="s">
        <v>408</v>
      </c>
      <c r="I165" t="s">
        <v>409</v>
      </c>
      <c r="J165" t="s">
        <v>410</v>
      </c>
      <c r="K165" t="s">
        <v>303</v>
      </c>
      <c r="L165">
        <v>199007.07</v>
      </c>
      <c r="M165" t="s">
        <v>700</v>
      </c>
      <c r="N165" t="s">
        <v>561</v>
      </c>
      <c r="O165" t="s">
        <v>413</v>
      </c>
      <c r="P165" t="s">
        <v>414</v>
      </c>
      <c r="Q165" t="s">
        <v>403</v>
      </c>
      <c r="R165" t="s">
        <v>415</v>
      </c>
      <c r="S165" t="str">
        <f t="shared" si="2"/>
        <v>7758244621CNDNSTPB</v>
      </c>
    </row>
    <row r="166" spans="1:19" x14ac:dyDescent="0.2">
      <c r="A166" t="s">
        <v>823</v>
      </c>
      <c r="B166" t="s">
        <v>824</v>
      </c>
      <c r="C166" t="s">
        <v>766</v>
      </c>
      <c r="D166" t="s">
        <v>405</v>
      </c>
      <c r="E166" t="s">
        <v>635</v>
      </c>
      <c r="F166" s="22">
        <v>44562</v>
      </c>
      <c r="G166" t="s">
        <v>785</v>
      </c>
      <c r="H166" t="s">
        <v>408</v>
      </c>
      <c r="I166" t="s">
        <v>409</v>
      </c>
      <c r="J166" t="s">
        <v>410</v>
      </c>
      <c r="K166" t="s">
        <v>303</v>
      </c>
      <c r="L166">
        <v>-5677</v>
      </c>
      <c r="M166" t="s">
        <v>825</v>
      </c>
      <c r="N166" t="s">
        <v>423</v>
      </c>
      <c r="O166" t="s">
        <v>413</v>
      </c>
      <c r="P166" t="s">
        <v>414</v>
      </c>
      <c r="Q166" t="s">
        <v>403</v>
      </c>
      <c r="R166" t="s">
        <v>415</v>
      </c>
      <c r="S166" t="str">
        <f t="shared" si="2"/>
        <v>7758244562CNDNSTPB</v>
      </c>
    </row>
    <row r="167" spans="1:19" x14ac:dyDescent="0.2">
      <c r="A167" t="s">
        <v>826</v>
      </c>
      <c r="B167" t="s">
        <v>827</v>
      </c>
      <c r="C167" t="s">
        <v>766</v>
      </c>
      <c r="D167" t="s">
        <v>405</v>
      </c>
      <c r="E167" t="s">
        <v>635</v>
      </c>
      <c r="F167" s="22">
        <v>44593</v>
      </c>
      <c r="G167" t="s">
        <v>785</v>
      </c>
      <c r="H167" t="s">
        <v>408</v>
      </c>
      <c r="I167" t="s">
        <v>409</v>
      </c>
      <c r="J167" t="s">
        <v>410</v>
      </c>
      <c r="K167" t="s">
        <v>303</v>
      </c>
      <c r="L167">
        <v>-37865.5</v>
      </c>
      <c r="M167" t="s">
        <v>825</v>
      </c>
      <c r="N167" t="s">
        <v>423</v>
      </c>
      <c r="O167" t="s">
        <v>413</v>
      </c>
      <c r="P167" t="s">
        <v>414</v>
      </c>
      <c r="Q167" t="s">
        <v>403</v>
      </c>
      <c r="R167" t="s">
        <v>415</v>
      </c>
      <c r="S167" t="str">
        <f t="shared" si="2"/>
        <v>7758244593CNDNSTPB</v>
      </c>
    </row>
    <row r="168" spans="1:19" x14ac:dyDescent="0.2">
      <c r="A168" t="s">
        <v>816</v>
      </c>
      <c r="B168" t="s">
        <v>828</v>
      </c>
      <c r="C168" t="s">
        <v>698</v>
      </c>
      <c r="D168" t="s">
        <v>451</v>
      </c>
      <c r="E168" t="s">
        <v>635</v>
      </c>
      <c r="F168" s="22">
        <v>44593</v>
      </c>
      <c r="G168" t="s">
        <v>785</v>
      </c>
      <c r="H168" t="s">
        <v>408</v>
      </c>
      <c r="I168" t="s">
        <v>409</v>
      </c>
      <c r="J168" t="s">
        <v>410</v>
      </c>
      <c r="K168" t="s">
        <v>303</v>
      </c>
      <c r="L168">
        <v>38186.910000000003</v>
      </c>
      <c r="M168" t="s">
        <v>470</v>
      </c>
      <c r="N168" t="s">
        <v>423</v>
      </c>
      <c r="O168" t="s">
        <v>413</v>
      </c>
      <c r="P168" t="s">
        <v>414</v>
      </c>
      <c r="Q168" t="s">
        <v>403</v>
      </c>
      <c r="R168" t="s">
        <v>415</v>
      </c>
      <c r="S168" t="str">
        <f t="shared" si="2"/>
        <v>7758244593CNDNSTPB</v>
      </c>
    </row>
    <row r="169" spans="1:19" x14ac:dyDescent="0.2">
      <c r="A169" t="s">
        <v>819</v>
      </c>
      <c r="B169" t="s">
        <v>829</v>
      </c>
      <c r="C169" t="s">
        <v>698</v>
      </c>
      <c r="D169" t="s">
        <v>405</v>
      </c>
      <c r="E169" t="s">
        <v>635</v>
      </c>
      <c r="F169" s="22">
        <v>44562</v>
      </c>
      <c r="G169" t="s">
        <v>785</v>
      </c>
      <c r="H169" t="s">
        <v>408</v>
      </c>
      <c r="I169" t="s">
        <v>409</v>
      </c>
      <c r="J169" t="s">
        <v>410</v>
      </c>
      <c r="K169" t="s">
        <v>303</v>
      </c>
      <c r="L169">
        <v>5806.02</v>
      </c>
      <c r="M169" t="s">
        <v>470</v>
      </c>
      <c r="N169" t="s">
        <v>423</v>
      </c>
      <c r="O169" t="s">
        <v>413</v>
      </c>
      <c r="P169" t="s">
        <v>414</v>
      </c>
      <c r="Q169" t="s">
        <v>403</v>
      </c>
      <c r="R169" t="s">
        <v>415</v>
      </c>
      <c r="S169" t="str">
        <f t="shared" si="2"/>
        <v>7758244562CNDNSTPB</v>
      </c>
    </row>
    <row r="170" spans="1:19" x14ac:dyDescent="0.2">
      <c r="A170" t="s">
        <v>830</v>
      </c>
      <c r="B170" t="s">
        <v>831</v>
      </c>
      <c r="C170" t="s">
        <v>698</v>
      </c>
      <c r="D170" t="s">
        <v>405</v>
      </c>
      <c r="E170" t="s">
        <v>635</v>
      </c>
      <c r="F170" s="22">
        <v>44593</v>
      </c>
      <c r="G170" t="s">
        <v>785</v>
      </c>
      <c r="H170" t="s">
        <v>408</v>
      </c>
      <c r="I170" t="s">
        <v>409</v>
      </c>
      <c r="J170" t="s">
        <v>410</v>
      </c>
      <c r="K170" t="s">
        <v>303</v>
      </c>
      <c r="L170">
        <v>-38186.910000000003</v>
      </c>
      <c r="M170" t="s">
        <v>474</v>
      </c>
      <c r="N170" t="s">
        <v>423</v>
      </c>
      <c r="O170" t="s">
        <v>413</v>
      </c>
      <c r="P170" t="s">
        <v>414</v>
      </c>
      <c r="Q170" t="s">
        <v>403</v>
      </c>
      <c r="R170" t="s">
        <v>415</v>
      </c>
      <c r="S170" t="str">
        <f t="shared" si="2"/>
        <v>7758244593CNDNSTPB</v>
      </c>
    </row>
    <row r="171" spans="1:19" x14ac:dyDescent="0.2">
      <c r="A171" t="s">
        <v>832</v>
      </c>
      <c r="B171" t="s">
        <v>403</v>
      </c>
      <c r="C171" t="s">
        <v>698</v>
      </c>
      <c r="D171" t="s">
        <v>405</v>
      </c>
      <c r="E171" t="s">
        <v>635</v>
      </c>
      <c r="F171" s="22">
        <v>44593</v>
      </c>
      <c r="G171" t="s">
        <v>785</v>
      </c>
      <c r="H171" t="s">
        <v>408</v>
      </c>
      <c r="I171" t="s">
        <v>409</v>
      </c>
      <c r="J171" t="s">
        <v>410</v>
      </c>
      <c r="K171" t="s">
        <v>303</v>
      </c>
      <c r="L171">
        <v>38186.910000000003</v>
      </c>
      <c r="M171" t="s">
        <v>474</v>
      </c>
      <c r="N171" t="s">
        <v>423</v>
      </c>
      <c r="O171" t="s">
        <v>413</v>
      </c>
      <c r="P171" t="s">
        <v>414</v>
      </c>
      <c r="Q171" t="s">
        <v>403</v>
      </c>
      <c r="R171" t="s">
        <v>415</v>
      </c>
      <c r="S171" t="str">
        <f t="shared" si="2"/>
        <v>7758244593CNDNSTPB</v>
      </c>
    </row>
    <row r="172" spans="1:19" x14ac:dyDescent="0.2">
      <c r="A172" t="s">
        <v>833</v>
      </c>
      <c r="B172" t="s">
        <v>403</v>
      </c>
      <c r="C172" t="s">
        <v>567</v>
      </c>
      <c r="D172" t="s">
        <v>405</v>
      </c>
      <c r="E172" t="s">
        <v>568</v>
      </c>
      <c r="F172" s="22">
        <v>44621</v>
      </c>
      <c r="G172" t="s">
        <v>834</v>
      </c>
      <c r="H172" t="s">
        <v>408</v>
      </c>
      <c r="I172" t="s">
        <v>409</v>
      </c>
      <c r="J172" t="s">
        <v>410</v>
      </c>
      <c r="K172" t="s">
        <v>570</v>
      </c>
      <c r="L172">
        <v>20.350000000000001</v>
      </c>
      <c r="M172" t="s">
        <v>567</v>
      </c>
      <c r="N172" t="s">
        <v>561</v>
      </c>
      <c r="O172" t="s">
        <v>413</v>
      </c>
      <c r="P172" t="s">
        <v>414</v>
      </c>
      <c r="Q172" t="s">
        <v>403</v>
      </c>
      <c r="R172" t="s">
        <v>415</v>
      </c>
      <c r="S172" t="str">
        <f t="shared" si="2"/>
        <v>7758244621PLATTAX</v>
      </c>
    </row>
    <row r="173" spans="1:19" x14ac:dyDescent="0.2">
      <c r="A173" t="s">
        <v>835</v>
      </c>
      <c r="B173" t="s">
        <v>403</v>
      </c>
      <c r="C173" t="s">
        <v>567</v>
      </c>
      <c r="D173" t="s">
        <v>405</v>
      </c>
      <c r="E173" t="s">
        <v>568</v>
      </c>
      <c r="F173" s="22">
        <v>44593</v>
      </c>
      <c r="G173" t="s">
        <v>834</v>
      </c>
      <c r="H173" t="s">
        <v>408</v>
      </c>
      <c r="I173" t="s">
        <v>409</v>
      </c>
      <c r="J173" t="s">
        <v>410</v>
      </c>
      <c r="K173" t="s">
        <v>570</v>
      </c>
      <c r="L173">
        <v>23.92</v>
      </c>
      <c r="M173" t="s">
        <v>567</v>
      </c>
      <c r="N173" t="s">
        <v>561</v>
      </c>
      <c r="O173" t="s">
        <v>413</v>
      </c>
      <c r="P173" t="s">
        <v>414</v>
      </c>
      <c r="Q173" t="s">
        <v>403</v>
      </c>
      <c r="R173" t="s">
        <v>415</v>
      </c>
      <c r="S173" t="str">
        <f t="shared" si="2"/>
        <v>7758244593PLATTAX</v>
      </c>
    </row>
    <row r="174" spans="1:19" x14ac:dyDescent="0.2">
      <c r="A174" t="s">
        <v>836</v>
      </c>
      <c r="B174" t="s">
        <v>403</v>
      </c>
      <c r="C174" t="s">
        <v>567</v>
      </c>
      <c r="D174" t="s">
        <v>405</v>
      </c>
      <c r="E174" t="s">
        <v>568</v>
      </c>
      <c r="F174" s="22">
        <v>44652</v>
      </c>
      <c r="G174" t="s">
        <v>834</v>
      </c>
      <c r="H174" t="s">
        <v>408</v>
      </c>
      <c r="I174" t="s">
        <v>409</v>
      </c>
      <c r="J174" t="s">
        <v>410</v>
      </c>
      <c r="K174" t="s">
        <v>570</v>
      </c>
      <c r="L174">
        <v>21.45</v>
      </c>
      <c r="M174" t="s">
        <v>567</v>
      </c>
      <c r="N174" t="s">
        <v>561</v>
      </c>
      <c r="O174" t="s">
        <v>413</v>
      </c>
      <c r="P174" t="s">
        <v>414</v>
      </c>
      <c r="Q174" t="s">
        <v>403</v>
      </c>
      <c r="R174" t="s">
        <v>415</v>
      </c>
      <c r="S174" t="str">
        <f t="shared" si="2"/>
        <v>7758244652PLATTAX</v>
      </c>
    </row>
    <row r="175" spans="1:19" x14ac:dyDescent="0.2">
      <c r="A175" t="s">
        <v>837</v>
      </c>
      <c r="B175" t="s">
        <v>403</v>
      </c>
      <c r="C175" t="s">
        <v>567</v>
      </c>
      <c r="D175" t="s">
        <v>405</v>
      </c>
      <c r="E175" t="s">
        <v>568</v>
      </c>
      <c r="F175" s="22">
        <v>44562</v>
      </c>
      <c r="G175" t="s">
        <v>834</v>
      </c>
      <c r="H175" t="s">
        <v>408</v>
      </c>
      <c r="I175" t="s">
        <v>409</v>
      </c>
      <c r="J175" t="s">
        <v>410</v>
      </c>
      <c r="K175" t="s">
        <v>570</v>
      </c>
      <c r="L175">
        <v>28.78</v>
      </c>
      <c r="M175" t="s">
        <v>567</v>
      </c>
      <c r="N175" t="s">
        <v>561</v>
      </c>
      <c r="O175" t="s">
        <v>413</v>
      </c>
      <c r="P175" t="s">
        <v>414</v>
      </c>
      <c r="Q175" t="s">
        <v>403</v>
      </c>
      <c r="R175" t="s">
        <v>415</v>
      </c>
      <c r="S175" t="str">
        <f t="shared" si="2"/>
        <v>7758244562PLATTAX</v>
      </c>
    </row>
    <row r="176" spans="1:19" x14ac:dyDescent="0.2">
      <c r="A176" t="s">
        <v>822</v>
      </c>
      <c r="B176" t="s">
        <v>403</v>
      </c>
      <c r="C176" t="s">
        <v>698</v>
      </c>
      <c r="D176" t="s">
        <v>405</v>
      </c>
      <c r="E176" t="s">
        <v>635</v>
      </c>
      <c r="F176" s="22">
        <v>44621</v>
      </c>
      <c r="G176" t="s">
        <v>785</v>
      </c>
      <c r="H176" t="s">
        <v>408</v>
      </c>
      <c r="I176" t="s">
        <v>409</v>
      </c>
      <c r="J176" t="s">
        <v>410</v>
      </c>
      <c r="K176" t="s">
        <v>303</v>
      </c>
      <c r="L176">
        <v>199007.07</v>
      </c>
      <c r="M176" t="s">
        <v>838</v>
      </c>
      <c r="N176" t="s">
        <v>423</v>
      </c>
      <c r="O176" t="s">
        <v>413</v>
      </c>
      <c r="P176" t="s">
        <v>414</v>
      </c>
      <c r="Q176" t="s">
        <v>403</v>
      </c>
      <c r="R176" t="s">
        <v>415</v>
      </c>
      <c r="S176" t="str">
        <f t="shared" si="2"/>
        <v>7758244621CNDNSTPB</v>
      </c>
    </row>
    <row r="177" spans="1:19" x14ac:dyDescent="0.2">
      <c r="A177" t="s">
        <v>821</v>
      </c>
      <c r="B177" t="s">
        <v>403</v>
      </c>
      <c r="C177" t="s">
        <v>698</v>
      </c>
      <c r="D177" t="s">
        <v>405</v>
      </c>
      <c r="E177" t="s">
        <v>635</v>
      </c>
      <c r="F177" s="22">
        <v>44652</v>
      </c>
      <c r="G177" t="s">
        <v>785</v>
      </c>
      <c r="H177" t="s">
        <v>408</v>
      </c>
      <c r="I177" t="s">
        <v>409</v>
      </c>
      <c r="J177" t="s">
        <v>410</v>
      </c>
      <c r="K177" t="s">
        <v>303</v>
      </c>
      <c r="L177">
        <v>57000</v>
      </c>
      <c r="M177" t="s">
        <v>838</v>
      </c>
      <c r="N177" t="s">
        <v>423</v>
      </c>
      <c r="O177" t="s">
        <v>413</v>
      </c>
      <c r="P177" t="s">
        <v>414</v>
      </c>
      <c r="Q177" t="s">
        <v>403</v>
      </c>
      <c r="R177" t="s">
        <v>415</v>
      </c>
      <c r="S177" t="str">
        <f t="shared" si="2"/>
        <v>7758244652CNDNSTPB</v>
      </c>
    </row>
    <row r="178" spans="1:19" x14ac:dyDescent="0.2">
      <c r="A178" t="s">
        <v>839</v>
      </c>
      <c r="B178" t="s">
        <v>403</v>
      </c>
      <c r="C178" t="s">
        <v>625</v>
      </c>
      <c r="D178" t="s">
        <v>405</v>
      </c>
      <c r="E178" t="s">
        <v>586</v>
      </c>
      <c r="F178" s="22">
        <v>44621</v>
      </c>
      <c r="G178" t="s">
        <v>840</v>
      </c>
      <c r="H178" t="s">
        <v>408</v>
      </c>
      <c r="I178" t="s">
        <v>442</v>
      </c>
      <c r="J178" t="s">
        <v>443</v>
      </c>
      <c r="K178" t="s">
        <v>309</v>
      </c>
      <c r="L178">
        <v>616.73</v>
      </c>
      <c r="M178" t="s">
        <v>627</v>
      </c>
      <c r="N178" t="s">
        <v>561</v>
      </c>
      <c r="O178" t="s">
        <v>413</v>
      </c>
      <c r="P178" t="s">
        <v>444</v>
      </c>
      <c r="Q178" t="s">
        <v>403</v>
      </c>
      <c r="R178" t="s">
        <v>415</v>
      </c>
      <c r="S178" t="str">
        <f t="shared" si="2"/>
        <v>7818844621INTEADSC</v>
      </c>
    </row>
    <row r="179" spans="1:19" x14ac:dyDescent="0.2">
      <c r="A179" t="s">
        <v>841</v>
      </c>
      <c r="B179" t="s">
        <v>403</v>
      </c>
      <c r="C179" t="s">
        <v>687</v>
      </c>
      <c r="D179" t="s">
        <v>405</v>
      </c>
      <c r="E179" t="s">
        <v>682</v>
      </c>
      <c r="F179" s="22">
        <v>44621</v>
      </c>
      <c r="G179" t="s">
        <v>842</v>
      </c>
      <c r="H179" t="s">
        <v>408</v>
      </c>
      <c r="I179" t="s">
        <v>442</v>
      </c>
      <c r="J179" t="s">
        <v>443</v>
      </c>
      <c r="K179" t="s">
        <v>684</v>
      </c>
      <c r="L179">
        <v>5695.84</v>
      </c>
      <c r="M179" t="s">
        <v>685</v>
      </c>
      <c r="N179" t="s">
        <v>561</v>
      </c>
      <c r="O179" t="s">
        <v>413</v>
      </c>
      <c r="P179" t="s">
        <v>444</v>
      </c>
      <c r="Q179" t="s">
        <v>403</v>
      </c>
      <c r="R179" t="s">
        <v>415</v>
      </c>
      <c r="S179" t="str">
        <f t="shared" si="2"/>
        <v>7818844621ESSENCES</v>
      </c>
    </row>
    <row r="180" spans="1:19" x14ac:dyDescent="0.2">
      <c r="A180" t="s">
        <v>843</v>
      </c>
      <c r="B180" t="s">
        <v>403</v>
      </c>
      <c r="C180" t="s">
        <v>681</v>
      </c>
      <c r="D180" t="s">
        <v>405</v>
      </c>
      <c r="E180" t="s">
        <v>682</v>
      </c>
      <c r="F180" s="22">
        <v>44652</v>
      </c>
      <c r="G180" t="s">
        <v>842</v>
      </c>
      <c r="H180" t="s">
        <v>408</v>
      </c>
      <c r="I180" t="s">
        <v>442</v>
      </c>
      <c r="J180" t="s">
        <v>443</v>
      </c>
      <c r="K180" t="s">
        <v>684</v>
      </c>
      <c r="L180">
        <v>86684.89</v>
      </c>
      <c r="M180" t="s">
        <v>685</v>
      </c>
      <c r="N180" t="s">
        <v>561</v>
      </c>
      <c r="O180" t="s">
        <v>413</v>
      </c>
      <c r="P180" t="s">
        <v>444</v>
      </c>
      <c r="Q180" t="s">
        <v>403</v>
      </c>
      <c r="R180" t="s">
        <v>415</v>
      </c>
      <c r="S180" t="str">
        <f t="shared" si="2"/>
        <v>7818844652ESSENCES</v>
      </c>
    </row>
    <row r="181" spans="1:19" x14ac:dyDescent="0.2">
      <c r="A181" t="s">
        <v>844</v>
      </c>
      <c r="B181" t="s">
        <v>403</v>
      </c>
      <c r="C181" t="s">
        <v>592</v>
      </c>
      <c r="D181" t="s">
        <v>405</v>
      </c>
      <c r="E181" t="s">
        <v>586</v>
      </c>
      <c r="F181" s="22">
        <v>44652</v>
      </c>
      <c r="G181" t="s">
        <v>840</v>
      </c>
      <c r="H181" t="s">
        <v>408</v>
      </c>
      <c r="I181" t="s">
        <v>442</v>
      </c>
      <c r="J181" t="s">
        <v>443</v>
      </c>
      <c r="K181" t="s">
        <v>309</v>
      </c>
      <c r="L181">
        <v>1377.3</v>
      </c>
      <c r="M181" t="s">
        <v>596</v>
      </c>
      <c r="N181" t="s">
        <v>561</v>
      </c>
      <c r="O181" t="s">
        <v>413</v>
      </c>
      <c r="P181" t="s">
        <v>444</v>
      </c>
      <c r="Q181" t="s">
        <v>403</v>
      </c>
      <c r="R181" t="s">
        <v>415</v>
      </c>
      <c r="S181" t="str">
        <f t="shared" si="2"/>
        <v>7818844652INTEADSC</v>
      </c>
    </row>
    <row r="182" spans="1:19" x14ac:dyDescent="0.2">
      <c r="A182" t="s">
        <v>845</v>
      </c>
      <c r="B182" t="s">
        <v>403</v>
      </c>
      <c r="C182" t="s">
        <v>690</v>
      </c>
      <c r="D182" t="s">
        <v>405</v>
      </c>
      <c r="E182" t="s">
        <v>846</v>
      </c>
      <c r="F182" s="22">
        <v>44621</v>
      </c>
      <c r="G182" t="s">
        <v>847</v>
      </c>
      <c r="H182" t="s">
        <v>408</v>
      </c>
      <c r="I182" t="s">
        <v>442</v>
      </c>
      <c r="J182" t="s">
        <v>443</v>
      </c>
      <c r="K182" t="s">
        <v>848</v>
      </c>
      <c r="L182">
        <v>0</v>
      </c>
      <c r="M182" t="s">
        <v>690</v>
      </c>
      <c r="N182" t="s">
        <v>588</v>
      </c>
      <c r="O182" t="s">
        <v>413</v>
      </c>
      <c r="P182" t="s">
        <v>444</v>
      </c>
      <c r="Q182" t="s">
        <v>403</v>
      </c>
      <c r="R182" t="s">
        <v>415</v>
      </c>
      <c r="S182" t="str">
        <f t="shared" si="2"/>
        <v>7818844621DMLUXUDG</v>
      </c>
    </row>
    <row r="183" spans="1:19" x14ac:dyDescent="0.2">
      <c r="A183" t="s">
        <v>849</v>
      </c>
      <c r="B183" t="s">
        <v>403</v>
      </c>
      <c r="C183" t="s">
        <v>690</v>
      </c>
      <c r="D183" t="s">
        <v>405</v>
      </c>
      <c r="E183" t="s">
        <v>846</v>
      </c>
      <c r="F183" s="22">
        <v>44652</v>
      </c>
      <c r="G183" t="s">
        <v>847</v>
      </c>
      <c r="H183" t="s">
        <v>408</v>
      </c>
      <c r="I183" t="s">
        <v>442</v>
      </c>
      <c r="J183" t="s">
        <v>443</v>
      </c>
      <c r="K183" t="s">
        <v>848</v>
      </c>
      <c r="L183">
        <v>0</v>
      </c>
      <c r="M183" t="s">
        <v>690</v>
      </c>
      <c r="N183" t="s">
        <v>588</v>
      </c>
      <c r="O183" t="s">
        <v>413</v>
      </c>
      <c r="P183" t="s">
        <v>444</v>
      </c>
      <c r="Q183" t="s">
        <v>403</v>
      </c>
      <c r="R183" t="s">
        <v>415</v>
      </c>
      <c r="S183" t="str">
        <f t="shared" si="2"/>
        <v>7818844652DMLUXUDG</v>
      </c>
    </row>
    <row r="184" spans="1:19" x14ac:dyDescent="0.2">
      <c r="A184" t="s">
        <v>850</v>
      </c>
      <c r="B184" t="s">
        <v>851</v>
      </c>
      <c r="C184" t="s">
        <v>852</v>
      </c>
      <c r="D184" t="s">
        <v>405</v>
      </c>
      <c r="E184" t="s">
        <v>730</v>
      </c>
      <c r="F184" s="22">
        <v>44621</v>
      </c>
      <c r="G184" t="s">
        <v>853</v>
      </c>
      <c r="H184" t="s">
        <v>408</v>
      </c>
      <c r="I184" t="s">
        <v>442</v>
      </c>
      <c r="J184" t="s">
        <v>443</v>
      </c>
      <c r="K184" t="s">
        <v>284</v>
      </c>
      <c r="L184">
        <v>0</v>
      </c>
      <c r="M184" t="s">
        <v>854</v>
      </c>
      <c r="N184" t="s">
        <v>423</v>
      </c>
      <c r="O184" t="s">
        <v>413</v>
      </c>
      <c r="P184" t="s">
        <v>444</v>
      </c>
      <c r="Q184" t="s">
        <v>403</v>
      </c>
      <c r="R184" t="s">
        <v>415</v>
      </c>
      <c r="S184" t="str">
        <f>_xlfn.CONCAT(I184,F184,K184)</f>
        <v>7818844621HRSTCMMN</v>
      </c>
    </row>
    <row r="185" spans="1:19" x14ac:dyDescent="0.2">
      <c r="A185" t="s">
        <v>855</v>
      </c>
      <c r="B185" t="s">
        <v>856</v>
      </c>
      <c r="C185" t="s">
        <v>852</v>
      </c>
      <c r="D185" t="s">
        <v>405</v>
      </c>
      <c r="E185" t="s">
        <v>730</v>
      </c>
      <c r="F185" s="22">
        <v>44621</v>
      </c>
      <c r="G185" t="s">
        <v>853</v>
      </c>
      <c r="H185" t="s">
        <v>408</v>
      </c>
      <c r="I185" t="s">
        <v>442</v>
      </c>
      <c r="J185" t="s">
        <v>443</v>
      </c>
      <c r="K185" t="s">
        <v>284</v>
      </c>
      <c r="L185">
        <v>0</v>
      </c>
      <c r="M185" t="s">
        <v>775</v>
      </c>
      <c r="N185" t="s">
        <v>776</v>
      </c>
      <c r="O185" t="s">
        <v>413</v>
      </c>
      <c r="P185" t="s">
        <v>444</v>
      </c>
      <c r="Q185" t="s">
        <v>403</v>
      </c>
      <c r="R185" t="s">
        <v>415</v>
      </c>
      <c r="S185" t="str">
        <f t="shared" si="2"/>
        <v>7818844621HRSTCMMN</v>
      </c>
    </row>
    <row r="186" spans="1:19" x14ac:dyDescent="0.2">
      <c r="A186" t="s">
        <v>857</v>
      </c>
      <c r="B186" t="s">
        <v>403</v>
      </c>
      <c r="C186" t="s">
        <v>858</v>
      </c>
      <c r="D186" t="s">
        <v>405</v>
      </c>
      <c r="E186" t="s">
        <v>730</v>
      </c>
      <c r="F186" s="22">
        <v>44652</v>
      </c>
      <c r="G186" t="s">
        <v>853</v>
      </c>
      <c r="H186" t="s">
        <v>408</v>
      </c>
      <c r="I186" t="s">
        <v>442</v>
      </c>
      <c r="J186" t="s">
        <v>443</v>
      </c>
      <c r="K186" t="s">
        <v>284</v>
      </c>
      <c r="L186">
        <v>57959.1</v>
      </c>
      <c r="M186" t="s">
        <v>859</v>
      </c>
      <c r="N186" t="s">
        <v>779</v>
      </c>
      <c r="O186" t="s">
        <v>413</v>
      </c>
      <c r="P186" t="s">
        <v>444</v>
      </c>
      <c r="Q186" t="s">
        <v>403</v>
      </c>
      <c r="R186" t="s">
        <v>415</v>
      </c>
      <c r="S186" t="str">
        <f t="shared" si="2"/>
        <v>7818844652HRSTCMMN</v>
      </c>
    </row>
    <row r="187" spans="1:19" x14ac:dyDescent="0.2">
      <c r="A187" t="s">
        <v>860</v>
      </c>
      <c r="B187" t="s">
        <v>403</v>
      </c>
      <c r="C187" t="s">
        <v>858</v>
      </c>
      <c r="D187" t="s">
        <v>405</v>
      </c>
      <c r="E187" t="s">
        <v>730</v>
      </c>
      <c r="F187" s="22">
        <v>44682</v>
      </c>
      <c r="G187" t="s">
        <v>853</v>
      </c>
      <c r="H187" t="s">
        <v>408</v>
      </c>
      <c r="I187" t="s">
        <v>442</v>
      </c>
      <c r="J187" t="s">
        <v>443</v>
      </c>
      <c r="K187" t="s">
        <v>284</v>
      </c>
      <c r="L187">
        <v>82470.38</v>
      </c>
      <c r="M187" t="s">
        <v>859</v>
      </c>
      <c r="N187" t="s">
        <v>779</v>
      </c>
      <c r="O187" t="s">
        <v>413</v>
      </c>
      <c r="P187" t="s">
        <v>444</v>
      </c>
      <c r="Q187" t="s">
        <v>403</v>
      </c>
      <c r="R187" t="s">
        <v>415</v>
      </c>
      <c r="S187" t="str">
        <f t="shared" si="2"/>
        <v>7818844682HRSTCMMN</v>
      </c>
    </row>
    <row r="188" spans="1:19" x14ac:dyDescent="0.2">
      <c r="A188" t="s">
        <v>861</v>
      </c>
      <c r="B188" t="s">
        <v>403</v>
      </c>
      <c r="C188" t="s">
        <v>858</v>
      </c>
      <c r="D188" t="s">
        <v>405</v>
      </c>
      <c r="E188" t="s">
        <v>730</v>
      </c>
      <c r="F188" s="22">
        <v>44621</v>
      </c>
      <c r="G188" t="s">
        <v>853</v>
      </c>
      <c r="H188" t="s">
        <v>408</v>
      </c>
      <c r="I188" t="s">
        <v>442</v>
      </c>
      <c r="J188" t="s">
        <v>443</v>
      </c>
      <c r="K188" t="s">
        <v>284</v>
      </c>
      <c r="L188">
        <v>13763.1</v>
      </c>
      <c r="M188" t="s">
        <v>859</v>
      </c>
      <c r="N188" t="s">
        <v>779</v>
      </c>
      <c r="O188" t="s">
        <v>413</v>
      </c>
      <c r="P188" t="s">
        <v>444</v>
      </c>
      <c r="Q188" t="s">
        <v>403</v>
      </c>
      <c r="R188" t="s">
        <v>415</v>
      </c>
      <c r="S188" t="str">
        <f t="shared" si="2"/>
        <v>7818844621HRSTCMMN</v>
      </c>
    </row>
    <row r="189" spans="1:19" x14ac:dyDescent="0.2">
      <c r="A189" t="s">
        <v>862</v>
      </c>
      <c r="B189" t="s">
        <v>403</v>
      </c>
      <c r="C189" t="s">
        <v>567</v>
      </c>
      <c r="D189" t="s">
        <v>405</v>
      </c>
      <c r="E189" t="s">
        <v>568</v>
      </c>
      <c r="F189" s="22">
        <v>44621</v>
      </c>
      <c r="G189" t="s">
        <v>863</v>
      </c>
      <c r="H189" t="s">
        <v>408</v>
      </c>
      <c r="I189" t="s">
        <v>442</v>
      </c>
      <c r="J189" t="s">
        <v>443</v>
      </c>
      <c r="K189" t="s">
        <v>570</v>
      </c>
      <c r="L189">
        <v>23.46</v>
      </c>
      <c r="M189" t="s">
        <v>567</v>
      </c>
      <c r="N189" t="s">
        <v>561</v>
      </c>
      <c r="O189" t="s">
        <v>413</v>
      </c>
      <c r="P189" t="s">
        <v>444</v>
      </c>
      <c r="Q189" t="s">
        <v>403</v>
      </c>
      <c r="R189" t="s">
        <v>415</v>
      </c>
      <c r="S189" t="str">
        <f t="shared" si="2"/>
        <v>7818844621PLATTAX</v>
      </c>
    </row>
    <row r="190" spans="1:19" x14ac:dyDescent="0.2">
      <c r="A190" t="s">
        <v>864</v>
      </c>
      <c r="B190" t="s">
        <v>403</v>
      </c>
      <c r="C190" t="s">
        <v>567</v>
      </c>
      <c r="D190" t="s">
        <v>405</v>
      </c>
      <c r="E190" t="s">
        <v>568</v>
      </c>
      <c r="F190" s="22">
        <v>44652</v>
      </c>
      <c r="G190" t="s">
        <v>863</v>
      </c>
      <c r="H190" t="s">
        <v>408</v>
      </c>
      <c r="I190" t="s">
        <v>442</v>
      </c>
      <c r="J190" t="s">
        <v>443</v>
      </c>
      <c r="K190" t="s">
        <v>570</v>
      </c>
      <c r="L190">
        <v>52.39</v>
      </c>
      <c r="M190" t="s">
        <v>567</v>
      </c>
      <c r="N190" t="s">
        <v>561</v>
      </c>
      <c r="O190" t="s">
        <v>413</v>
      </c>
      <c r="P190" t="s">
        <v>444</v>
      </c>
      <c r="Q190" t="s">
        <v>403</v>
      </c>
      <c r="R190" t="s">
        <v>415</v>
      </c>
      <c r="S190" t="str">
        <f t="shared" si="2"/>
        <v>7818844652PLATTAX</v>
      </c>
    </row>
    <row r="191" spans="1:19" x14ac:dyDescent="0.2">
      <c r="A191" t="s">
        <v>865</v>
      </c>
      <c r="B191" t="s">
        <v>403</v>
      </c>
      <c r="C191" t="s">
        <v>866</v>
      </c>
      <c r="D191" t="s">
        <v>405</v>
      </c>
      <c r="E191" t="s">
        <v>586</v>
      </c>
      <c r="F191" s="22">
        <v>44713</v>
      </c>
      <c r="G191" t="s">
        <v>840</v>
      </c>
      <c r="H191" t="s">
        <v>408</v>
      </c>
      <c r="I191" t="s">
        <v>442</v>
      </c>
      <c r="J191" t="s">
        <v>443</v>
      </c>
      <c r="K191" t="s">
        <v>309</v>
      </c>
      <c r="L191">
        <v>6.26</v>
      </c>
      <c r="M191" t="s">
        <v>493</v>
      </c>
      <c r="N191" t="s">
        <v>475</v>
      </c>
      <c r="O191" t="s">
        <v>413</v>
      </c>
      <c r="P191" t="s">
        <v>444</v>
      </c>
      <c r="Q191" t="s">
        <v>403</v>
      </c>
      <c r="R191" t="s">
        <v>415</v>
      </c>
      <c r="S191" t="str">
        <f t="shared" si="2"/>
        <v>7818844713INTEADSC</v>
      </c>
    </row>
    <row r="192" spans="1:19" x14ac:dyDescent="0.2">
      <c r="A192" t="s">
        <v>867</v>
      </c>
      <c r="B192" t="s">
        <v>403</v>
      </c>
      <c r="C192" t="s">
        <v>868</v>
      </c>
      <c r="D192" t="s">
        <v>405</v>
      </c>
      <c r="E192" t="s">
        <v>586</v>
      </c>
      <c r="F192" s="22">
        <v>44682</v>
      </c>
      <c r="G192" t="s">
        <v>840</v>
      </c>
      <c r="H192" t="s">
        <v>408</v>
      </c>
      <c r="I192" t="s">
        <v>442</v>
      </c>
      <c r="J192" t="s">
        <v>443</v>
      </c>
      <c r="K192" t="s">
        <v>309</v>
      </c>
      <c r="L192">
        <v>38.85</v>
      </c>
      <c r="M192" t="s">
        <v>493</v>
      </c>
      <c r="N192" t="s">
        <v>475</v>
      </c>
      <c r="O192" t="s">
        <v>413</v>
      </c>
      <c r="P192" t="s">
        <v>444</v>
      </c>
      <c r="Q192" t="s">
        <v>403</v>
      </c>
      <c r="R192" t="s">
        <v>415</v>
      </c>
      <c r="S192" t="str">
        <f t="shared" si="2"/>
        <v>7818844682INTEADSC</v>
      </c>
    </row>
    <row r="193" spans="1:19" x14ac:dyDescent="0.2">
      <c r="A193" t="s">
        <v>869</v>
      </c>
      <c r="B193" t="s">
        <v>403</v>
      </c>
      <c r="C193" t="s">
        <v>858</v>
      </c>
      <c r="D193" t="s">
        <v>726</v>
      </c>
      <c r="E193" t="s">
        <v>730</v>
      </c>
      <c r="F193" s="22">
        <v>44713</v>
      </c>
      <c r="G193" t="s">
        <v>853</v>
      </c>
      <c r="H193" t="s">
        <v>408</v>
      </c>
      <c r="I193" t="s">
        <v>442</v>
      </c>
      <c r="J193" t="s">
        <v>443</v>
      </c>
      <c r="K193" t="s">
        <v>284</v>
      </c>
      <c r="L193">
        <v>45807.42</v>
      </c>
      <c r="M193" t="s">
        <v>870</v>
      </c>
      <c r="N193" t="s">
        <v>423</v>
      </c>
      <c r="O193" t="s">
        <v>413</v>
      </c>
      <c r="P193" t="s">
        <v>444</v>
      </c>
      <c r="Q193" t="s">
        <v>403</v>
      </c>
      <c r="R193" t="s">
        <v>415</v>
      </c>
      <c r="S193" t="str">
        <f t="shared" si="2"/>
        <v>7818844713HRSTCMMN</v>
      </c>
    </row>
    <row r="194" spans="1:19" x14ac:dyDescent="0.2">
      <c r="A194" t="s">
        <v>871</v>
      </c>
      <c r="B194" t="s">
        <v>403</v>
      </c>
      <c r="C194" t="s">
        <v>872</v>
      </c>
      <c r="D194" t="s">
        <v>405</v>
      </c>
      <c r="E194" t="s">
        <v>586</v>
      </c>
      <c r="F194" s="22">
        <v>44621</v>
      </c>
      <c r="G194" t="s">
        <v>840</v>
      </c>
      <c r="H194" t="s">
        <v>408</v>
      </c>
      <c r="I194" t="s">
        <v>442</v>
      </c>
      <c r="J194" t="s">
        <v>443</v>
      </c>
      <c r="K194" t="s">
        <v>309</v>
      </c>
      <c r="L194">
        <v>0</v>
      </c>
      <c r="M194" t="s">
        <v>872</v>
      </c>
      <c r="N194" t="s">
        <v>616</v>
      </c>
      <c r="O194" t="s">
        <v>413</v>
      </c>
      <c r="P194" t="s">
        <v>444</v>
      </c>
      <c r="Q194" t="s">
        <v>403</v>
      </c>
      <c r="R194" t="s">
        <v>415</v>
      </c>
      <c r="S194" t="str">
        <f t="shared" si="2"/>
        <v>7818844621INTEADSC</v>
      </c>
    </row>
    <row r="195" spans="1:19" x14ac:dyDescent="0.2">
      <c r="A195" t="s">
        <v>873</v>
      </c>
      <c r="B195" t="s">
        <v>403</v>
      </c>
      <c r="C195" t="s">
        <v>872</v>
      </c>
      <c r="D195" t="s">
        <v>405</v>
      </c>
      <c r="E195" t="s">
        <v>586</v>
      </c>
      <c r="F195" s="22">
        <v>44652</v>
      </c>
      <c r="G195" t="s">
        <v>840</v>
      </c>
      <c r="H195" t="s">
        <v>408</v>
      </c>
      <c r="I195" t="s">
        <v>442</v>
      </c>
      <c r="J195" t="s">
        <v>443</v>
      </c>
      <c r="K195" t="s">
        <v>309</v>
      </c>
      <c r="L195">
        <v>0</v>
      </c>
      <c r="M195" t="s">
        <v>872</v>
      </c>
      <c r="N195" t="s">
        <v>616</v>
      </c>
      <c r="O195" t="s">
        <v>413</v>
      </c>
      <c r="P195" t="s">
        <v>444</v>
      </c>
      <c r="Q195" t="s">
        <v>403</v>
      </c>
      <c r="R195" t="s">
        <v>415</v>
      </c>
      <c r="S195" t="str">
        <f t="shared" ref="S195:S258" si="3">_xlfn.CONCAT(I195,F195,K195)</f>
        <v>7818844652INTEADSC</v>
      </c>
    </row>
    <row r="196" spans="1:19" x14ac:dyDescent="0.2">
      <c r="A196" t="s">
        <v>874</v>
      </c>
      <c r="B196" t="s">
        <v>403</v>
      </c>
      <c r="C196" t="s">
        <v>625</v>
      </c>
      <c r="D196" t="s">
        <v>451</v>
      </c>
      <c r="E196" t="s">
        <v>875</v>
      </c>
      <c r="F196" s="22">
        <v>44621</v>
      </c>
      <c r="G196" t="s">
        <v>876</v>
      </c>
      <c r="H196" t="s">
        <v>408</v>
      </c>
      <c r="I196" t="s">
        <v>446</v>
      </c>
      <c r="J196" t="s">
        <v>447</v>
      </c>
      <c r="K196" t="s">
        <v>877</v>
      </c>
      <c r="L196">
        <v>57936.05</v>
      </c>
      <c r="M196" t="s">
        <v>800</v>
      </c>
      <c r="N196" t="s">
        <v>561</v>
      </c>
      <c r="O196" t="s">
        <v>413</v>
      </c>
      <c r="P196" t="s">
        <v>448</v>
      </c>
      <c r="Q196" t="s">
        <v>403</v>
      </c>
      <c r="R196" t="s">
        <v>415</v>
      </c>
      <c r="S196" t="str">
        <f t="shared" si="3"/>
        <v>7816344621GOOGLE</v>
      </c>
    </row>
    <row r="197" spans="1:19" x14ac:dyDescent="0.2">
      <c r="A197" t="s">
        <v>878</v>
      </c>
      <c r="B197" t="s">
        <v>403</v>
      </c>
      <c r="C197" t="s">
        <v>625</v>
      </c>
      <c r="D197" t="s">
        <v>405</v>
      </c>
      <c r="E197" t="s">
        <v>586</v>
      </c>
      <c r="F197" s="22">
        <v>44621</v>
      </c>
      <c r="G197" t="s">
        <v>879</v>
      </c>
      <c r="H197" t="s">
        <v>408</v>
      </c>
      <c r="I197" t="s">
        <v>446</v>
      </c>
      <c r="J197" t="s">
        <v>447</v>
      </c>
      <c r="K197" t="s">
        <v>309</v>
      </c>
      <c r="L197">
        <v>743.71</v>
      </c>
      <c r="M197" t="s">
        <v>627</v>
      </c>
      <c r="N197" t="s">
        <v>561</v>
      </c>
      <c r="O197" t="s">
        <v>413</v>
      </c>
      <c r="P197" t="s">
        <v>448</v>
      </c>
      <c r="Q197" t="s">
        <v>403</v>
      </c>
      <c r="R197" t="s">
        <v>415</v>
      </c>
      <c r="S197" t="str">
        <f t="shared" si="3"/>
        <v>7816344621INTEADSC</v>
      </c>
    </row>
    <row r="198" spans="1:19" x14ac:dyDescent="0.2">
      <c r="A198" t="s">
        <v>880</v>
      </c>
      <c r="B198" t="s">
        <v>403</v>
      </c>
      <c r="C198" t="s">
        <v>435</v>
      </c>
      <c r="D198" t="s">
        <v>405</v>
      </c>
      <c r="E198" t="s">
        <v>527</v>
      </c>
      <c r="F198" s="22">
        <v>44621</v>
      </c>
      <c r="G198" t="s">
        <v>881</v>
      </c>
      <c r="H198" t="s">
        <v>408</v>
      </c>
      <c r="I198" t="s">
        <v>446</v>
      </c>
      <c r="J198" t="s">
        <v>447</v>
      </c>
      <c r="K198" t="s">
        <v>529</v>
      </c>
      <c r="L198">
        <v>109782.63</v>
      </c>
      <c r="M198" t="s">
        <v>708</v>
      </c>
      <c r="N198" t="s">
        <v>561</v>
      </c>
      <c r="O198" t="s">
        <v>413</v>
      </c>
      <c r="P198" t="s">
        <v>448</v>
      </c>
      <c r="Q198" t="s">
        <v>403</v>
      </c>
      <c r="R198" t="s">
        <v>415</v>
      </c>
      <c r="S198" t="str">
        <f t="shared" si="3"/>
        <v>7816344621TIKTOKIN</v>
      </c>
    </row>
    <row r="199" spans="1:19" x14ac:dyDescent="0.2">
      <c r="A199" t="s">
        <v>882</v>
      </c>
      <c r="B199" t="s">
        <v>403</v>
      </c>
      <c r="C199" t="s">
        <v>435</v>
      </c>
      <c r="D199" t="s">
        <v>405</v>
      </c>
      <c r="E199" t="s">
        <v>430</v>
      </c>
      <c r="F199" s="22">
        <v>44621</v>
      </c>
      <c r="G199" t="s">
        <v>883</v>
      </c>
      <c r="H199" t="s">
        <v>408</v>
      </c>
      <c r="I199" t="s">
        <v>446</v>
      </c>
      <c r="J199" t="s">
        <v>447</v>
      </c>
      <c r="K199" t="s">
        <v>432</v>
      </c>
      <c r="L199">
        <v>84262.83</v>
      </c>
      <c r="M199" t="s">
        <v>708</v>
      </c>
      <c r="N199" t="s">
        <v>561</v>
      </c>
      <c r="O199" t="s">
        <v>413</v>
      </c>
      <c r="P199" t="s">
        <v>448</v>
      </c>
      <c r="Q199" t="s">
        <v>403</v>
      </c>
      <c r="R199" t="s">
        <v>415</v>
      </c>
      <c r="S199" t="str">
        <f t="shared" si="3"/>
        <v>7816344621SNAPDGTL</v>
      </c>
    </row>
    <row r="200" spans="1:19" x14ac:dyDescent="0.2">
      <c r="A200" t="s">
        <v>884</v>
      </c>
      <c r="B200" t="s">
        <v>403</v>
      </c>
      <c r="C200" t="s">
        <v>585</v>
      </c>
      <c r="D200" t="s">
        <v>405</v>
      </c>
      <c r="E200" t="s">
        <v>586</v>
      </c>
      <c r="F200" s="22">
        <v>44652</v>
      </c>
      <c r="G200" t="s">
        <v>879</v>
      </c>
      <c r="H200" t="s">
        <v>408</v>
      </c>
      <c r="I200" t="s">
        <v>446</v>
      </c>
      <c r="J200" t="s">
        <v>447</v>
      </c>
      <c r="K200" t="s">
        <v>309</v>
      </c>
      <c r="L200">
        <v>0</v>
      </c>
      <c r="M200" t="s">
        <v>585</v>
      </c>
      <c r="N200" t="s">
        <v>588</v>
      </c>
      <c r="O200" t="s">
        <v>413</v>
      </c>
      <c r="P200" t="s">
        <v>448</v>
      </c>
      <c r="Q200" t="s">
        <v>403</v>
      </c>
      <c r="R200" t="s">
        <v>415</v>
      </c>
      <c r="S200" t="str">
        <f t="shared" si="3"/>
        <v>7816344652INTEADSC</v>
      </c>
    </row>
    <row r="201" spans="1:19" x14ac:dyDescent="0.2">
      <c r="A201" t="s">
        <v>885</v>
      </c>
      <c r="B201" t="s">
        <v>403</v>
      </c>
      <c r="C201" t="s">
        <v>567</v>
      </c>
      <c r="D201" t="s">
        <v>405</v>
      </c>
      <c r="E201" t="s">
        <v>568</v>
      </c>
      <c r="F201" s="22">
        <v>44621</v>
      </c>
      <c r="G201" t="s">
        <v>886</v>
      </c>
      <c r="H201" t="s">
        <v>408</v>
      </c>
      <c r="I201" t="s">
        <v>446</v>
      </c>
      <c r="J201" t="s">
        <v>447</v>
      </c>
      <c r="K201" t="s">
        <v>570</v>
      </c>
      <c r="L201">
        <v>28.29</v>
      </c>
      <c r="M201" t="s">
        <v>567</v>
      </c>
      <c r="N201" t="s">
        <v>561</v>
      </c>
      <c r="O201" t="s">
        <v>413</v>
      </c>
      <c r="P201" t="s">
        <v>448</v>
      </c>
      <c r="Q201" t="s">
        <v>403</v>
      </c>
      <c r="R201" t="s">
        <v>415</v>
      </c>
      <c r="S201" t="str">
        <f t="shared" si="3"/>
        <v>7816344621PLATTAX</v>
      </c>
    </row>
    <row r="202" spans="1:19" x14ac:dyDescent="0.2">
      <c r="A202" t="s">
        <v>887</v>
      </c>
      <c r="B202" t="s">
        <v>403</v>
      </c>
      <c r="C202" t="s">
        <v>567</v>
      </c>
      <c r="D202" t="s">
        <v>405</v>
      </c>
      <c r="E202" t="s">
        <v>568</v>
      </c>
      <c r="F202" s="22">
        <v>44652</v>
      </c>
      <c r="G202" t="s">
        <v>886</v>
      </c>
      <c r="H202" t="s">
        <v>408</v>
      </c>
      <c r="I202" t="s">
        <v>446</v>
      </c>
      <c r="J202" t="s">
        <v>447</v>
      </c>
      <c r="K202" t="s">
        <v>570</v>
      </c>
      <c r="L202">
        <v>0</v>
      </c>
      <c r="M202" t="s">
        <v>567</v>
      </c>
      <c r="N202" t="s">
        <v>561</v>
      </c>
      <c r="O202" t="s">
        <v>413</v>
      </c>
      <c r="P202" t="s">
        <v>448</v>
      </c>
      <c r="Q202" t="s">
        <v>403</v>
      </c>
      <c r="R202" t="s">
        <v>415</v>
      </c>
      <c r="S202" t="str">
        <f t="shared" si="3"/>
        <v>7816344652PLATTAX</v>
      </c>
    </row>
    <row r="203" spans="1:19" x14ac:dyDescent="0.2">
      <c r="A203" t="s">
        <v>888</v>
      </c>
      <c r="B203" t="s">
        <v>403</v>
      </c>
      <c r="C203" t="s">
        <v>889</v>
      </c>
      <c r="D203" t="s">
        <v>405</v>
      </c>
      <c r="E203" t="s">
        <v>890</v>
      </c>
      <c r="F203" s="22">
        <v>44621</v>
      </c>
      <c r="G203" t="s">
        <v>891</v>
      </c>
      <c r="H203" t="s">
        <v>408</v>
      </c>
      <c r="I203" t="s">
        <v>446</v>
      </c>
      <c r="J203" t="s">
        <v>447</v>
      </c>
      <c r="K203" t="s">
        <v>892</v>
      </c>
      <c r="L203">
        <v>0</v>
      </c>
      <c r="M203" t="s">
        <v>889</v>
      </c>
      <c r="N203" t="s">
        <v>616</v>
      </c>
      <c r="O203" t="s">
        <v>413</v>
      </c>
      <c r="P203" t="s">
        <v>448</v>
      </c>
      <c r="Q203" t="s">
        <v>403</v>
      </c>
      <c r="R203" t="s">
        <v>415</v>
      </c>
      <c r="S203" t="str">
        <f t="shared" si="3"/>
        <v>7816344621YOUTUBEC</v>
      </c>
    </row>
    <row r="204" spans="1:19" x14ac:dyDescent="0.2">
      <c r="A204" t="s">
        <v>893</v>
      </c>
      <c r="B204" t="s">
        <v>403</v>
      </c>
      <c r="C204" t="s">
        <v>639</v>
      </c>
      <c r="D204" t="s">
        <v>405</v>
      </c>
      <c r="E204" t="s">
        <v>894</v>
      </c>
      <c r="F204" s="22">
        <v>44621</v>
      </c>
      <c r="G204" t="s">
        <v>895</v>
      </c>
      <c r="H204" t="s">
        <v>408</v>
      </c>
      <c r="I204" t="s">
        <v>446</v>
      </c>
      <c r="J204" t="s">
        <v>447</v>
      </c>
      <c r="K204" t="s">
        <v>896</v>
      </c>
      <c r="L204">
        <v>0</v>
      </c>
      <c r="M204" t="s">
        <v>639</v>
      </c>
      <c r="N204" t="s">
        <v>616</v>
      </c>
      <c r="O204" t="s">
        <v>413</v>
      </c>
      <c r="P204" t="s">
        <v>448</v>
      </c>
      <c r="Q204" t="s">
        <v>403</v>
      </c>
      <c r="R204" t="s">
        <v>415</v>
      </c>
      <c r="S204" t="str">
        <f t="shared" si="3"/>
        <v>7816344621NYTIMES</v>
      </c>
    </row>
    <row r="205" spans="1:19" x14ac:dyDescent="0.2">
      <c r="A205" t="s">
        <v>897</v>
      </c>
      <c r="B205" t="s">
        <v>898</v>
      </c>
      <c r="C205" t="s">
        <v>625</v>
      </c>
      <c r="D205" t="s">
        <v>405</v>
      </c>
      <c r="E205" t="s">
        <v>875</v>
      </c>
      <c r="F205" s="22">
        <v>44621</v>
      </c>
      <c r="G205" t="s">
        <v>876</v>
      </c>
      <c r="H205" t="s">
        <v>408</v>
      </c>
      <c r="I205" t="s">
        <v>446</v>
      </c>
      <c r="J205" t="s">
        <v>447</v>
      </c>
      <c r="K205" t="s">
        <v>877</v>
      </c>
      <c r="L205">
        <v>-57936.05</v>
      </c>
      <c r="M205" t="s">
        <v>899</v>
      </c>
      <c r="N205" t="s">
        <v>530</v>
      </c>
      <c r="O205" t="s">
        <v>413</v>
      </c>
      <c r="P205" t="s">
        <v>448</v>
      </c>
      <c r="Q205" t="s">
        <v>403</v>
      </c>
      <c r="R205" t="s">
        <v>415</v>
      </c>
      <c r="S205" t="str">
        <f t="shared" si="3"/>
        <v>7816344621GOOGLE</v>
      </c>
    </row>
    <row r="206" spans="1:19" x14ac:dyDescent="0.2">
      <c r="A206" t="s">
        <v>900</v>
      </c>
      <c r="B206" t="s">
        <v>403</v>
      </c>
      <c r="C206" t="s">
        <v>625</v>
      </c>
      <c r="D206" t="s">
        <v>451</v>
      </c>
      <c r="E206" t="s">
        <v>875</v>
      </c>
      <c r="F206" s="22">
        <v>44621</v>
      </c>
      <c r="G206" t="s">
        <v>876</v>
      </c>
      <c r="H206" t="s">
        <v>408</v>
      </c>
      <c r="I206" t="s">
        <v>446</v>
      </c>
      <c r="J206" t="s">
        <v>447</v>
      </c>
      <c r="K206" t="s">
        <v>877</v>
      </c>
      <c r="L206">
        <v>57936.05</v>
      </c>
      <c r="M206" t="s">
        <v>899</v>
      </c>
      <c r="N206" t="s">
        <v>530</v>
      </c>
      <c r="O206" t="s">
        <v>413</v>
      </c>
      <c r="P206" t="s">
        <v>448</v>
      </c>
      <c r="Q206" t="s">
        <v>403</v>
      </c>
      <c r="R206" t="s">
        <v>415</v>
      </c>
      <c r="S206" t="str">
        <f t="shared" si="3"/>
        <v>7816344621GOOGLE</v>
      </c>
    </row>
    <row r="207" spans="1:19" x14ac:dyDescent="0.2">
      <c r="A207" t="s">
        <v>901</v>
      </c>
      <c r="B207" t="s">
        <v>403</v>
      </c>
      <c r="C207" t="s">
        <v>625</v>
      </c>
      <c r="D207" t="s">
        <v>405</v>
      </c>
      <c r="E207" t="s">
        <v>875</v>
      </c>
      <c r="F207" s="22">
        <v>44621</v>
      </c>
      <c r="G207" t="s">
        <v>876</v>
      </c>
      <c r="H207" t="s">
        <v>408</v>
      </c>
      <c r="I207" t="s">
        <v>446</v>
      </c>
      <c r="J207" t="s">
        <v>447</v>
      </c>
      <c r="K207" t="s">
        <v>877</v>
      </c>
      <c r="L207">
        <v>58097.64</v>
      </c>
      <c r="M207" t="s">
        <v>902</v>
      </c>
      <c r="N207" t="s">
        <v>423</v>
      </c>
      <c r="O207" t="s">
        <v>413</v>
      </c>
      <c r="P207" t="s">
        <v>448</v>
      </c>
      <c r="Q207" t="s">
        <v>403</v>
      </c>
      <c r="R207" t="s">
        <v>415</v>
      </c>
      <c r="S207" t="str">
        <f t="shared" si="3"/>
        <v>7816344621GOOGLE</v>
      </c>
    </row>
    <row r="208" spans="1:19" x14ac:dyDescent="0.2">
      <c r="A208" t="s">
        <v>903</v>
      </c>
      <c r="B208" t="s">
        <v>403</v>
      </c>
      <c r="C208" t="s">
        <v>625</v>
      </c>
      <c r="D208" t="s">
        <v>405</v>
      </c>
      <c r="E208" t="s">
        <v>875</v>
      </c>
      <c r="F208" s="22">
        <v>44621</v>
      </c>
      <c r="G208" t="s">
        <v>876</v>
      </c>
      <c r="H208" t="s">
        <v>408</v>
      </c>
      <c r="I208" t="s">
        <v>446</v>
      </c>
      <c r="J208" t="s">
        <v>447</v>
      </c>
      <c r="K208" t="s">
        <v>877</v>
      </c>
      <c r="L208">
        <v>100000</v>
      </c>
      <c r="M208" t="s">
        <v>902</v>
      </c>
      <c r="N208" t="s">
        <v>423</v>
      </c>
      <c r="O208" t="s">
        <v>413</v>
      </c>
      <c r="P208" t="s">
        <v>448</v>
      </c>
      <c r="Q208" t="s">
        <v>403</v>
      </c>
      <c r="R208" t="s">
        <v>415</v>
      </c>
      <c r="S208" t="str">
        <f t="shared" si="3"/>
        <v>7816344621GOOGLE</v>
      </c>
    </row>
    <row r="209" spans="1:19" x14ac:dyDescent="0.2">
      <c r="A209" t="s">
        <v>904</v>
      </c>
      <c r="B209" t="s">
        <v>905</v>
      </c>
      <c r="C209" t="s">
        <v>625</v>
      </c>
      <c r="D209" t="s">
        <v>405</v>
      </c>
      <c r="E209" t="s">
        <v>875</v>
      </c>
      <c r="F209" s="22">
        <v>44621</v>
      </c>
      <c r="G209" t="s">
        <v>876</v>
      </c>
      <c r="H209" t="s">
        <v>408</v>
      </c>
      <c r="I209" t="s">
        <v>446</v>
      </c>
      <c r="J209" t="s">
        <v>447</v>
      </c>
      <c r="K209" t="s">
        <v>877</v>
      </c>
      <c r="L209">
        <v>-57936.05</v>
      </c>
      <c r="M209" t="s">
        <v>906</v>
      </c>
      <c r="N209" t="s">
        <v>530</v>
      </c>
      <c r="O209" t="s">
        <v>413</v>
      </c>
      <c r="P209" t="s">
        <v>448</v>
      </c>
      <c r="Q209" t="s">
        <v>403</v>
      </c>
      <c r="R209" t="s">
        <v>415</v>
      </c>
      <c r="S209" t="str">
        <f t="shared" si="3"/>
        <v>7816344621GOOGLE</v>
      </c>
    </row>
    <row r="210" spans="1:19" x14ac:dyDescent="0.2">
      <c r="A210" t="s">
        <v>907</v>
      </c>
      <c r="B210" t="s">
        <v>403</v>
      </c>
      <c r="C210" t="s">
        <v>625</v>
      </c>
      <c r="D210" t="s">
        <v>405</v>
      </c>
      <c r="E210" t="s">
        <v>875</v>
      </c>
      <c r="F210" s="22">
        <v>44621</v>
      </c>
      <c r="G210" t="s">
        <v>876</v>
      </c>
      <c r="H210" t="s">
        <v>408</v>
      </c>
      <c r="I210" t="s">
        <v>446</v>
      </c>
      <c r="J210" t="s">
        <v>447</v>
      </c>
      <c r="K210" t="s">
        <v>877</v>
      </c>
      <c r="L210">
        <v>57936.05</v>
      </c>
      <c r="M210" t="s">
        <v>906</v>
      </c>
      <c r="N210" t="s">
        <v>530</v>
      </c>
      <c r="O210" t="s">
        <v>413</v>
      </c>
      <c r="P210" t="s">
        <v>448</v>
      </c>
      <c r="Q210" t="s">
        <v>403</v>
      </c>
      <c r="R210" t="s">
        <v>415</v>
      </c>
      <c r="S210" t="str">
        <f t="shared" si="3"/>
        <v>7816344621GOOGLE</v>
      </c>
    </row>
    <row r="211" spans="1:19" x14ac:dyDescent="0.2">
      <c r="A211" t="s">
        <v>908</v>
      </c>
      <c r="B211" t="s">
        <v>403</v>
      </c>
      <c r="C211" t="s">
        <v>421</v>
      </c>
      <c r="D211" t="s">
        <v>405</v>
      </c>
      <c r="E211" t="s">
        <v>909</v>
      </c>
      <c r="F211" s="22">
        <v>44621</v>
      </c>
      <c r="G211" t="s">
        <v>910</v>
      </c>
      <c r="H211" t="s">
        <v>408</v>
      </c>
      <c r="I211" t="s">
        <v>454</v>
      </c>
      <c r="J211" t="s">
        <v>455</v>
      </c>
      <c r="K211" t="s">
        <v>911</v>
      </c>
      <c r="L211">
        <v>150000</v>
      </c>
      <c r="M211" t="s">
        <v>411</v>
      </c>
      <c r="N211" t="s">
        <v>912</v>
      </c>
      <c r="O211" t="s">
        <v>413</v>
      </c>
      <c r="P211" t="s">
        <v>456</v>
      </c>
      <c r="Q211" t="s">
        <v>403</v>
      </c>
      <c r="R211" t="s">
        <v>415</v>
      </c>
      <c r="S211" t="str">
        <f t="shared" si="3"/>
        <v>7821044621BLOOMBRG</v>
      </c>
    </row>
    <row r="212" spans="1:19" x14ac:dyDescent="0.2">
      <c r="A212" t="s">
        <v>913</v>
      </c>
      <c r="B212" t="s">
        <v>403</v>
      </c>
      <c r="C212" t="s">
        <v>592</v>
      </c>
      <c r="D212" t="s">
        <v>405</v>
      </c>
      <c r="E212" t="s">
        <v>586</v>
      </c>
      <c r="F212" s="22">
        <v>44652</v>
      </c>
      <c r="G212" t="s">
        <v>914</v>
      </c>
      <c r="H212" t="s">
        <v>408</v>
      </c>
      <c r="I212" t="s">
        <v>454</v>
      </c>
      <c r="J212" t="s">
        <v>455</v>
      </c>
      <c r="K212" t="s">
        <v>309</v>
      </c>
      <c r="L212">
        <v>2077.13</v>
      </c>
      <c r="M212" t="s">
        <v>596</v>
      </c>
      <c r="N212" t="s">
        <v>561</v>
      </c>
      <c r="O212" t="s">
        <v>413</v>
      </c>
      <c r="P212" t="s">
        <v>456</v>
      </c>
      <c r="Q212" t="s">
        <v>403</v>
      </c>
      <c r="R212" t="s">
        <v>415</v>
      </c>
      <c r="S212" t="str">
        <f t="shared" si="3"/>
        <v>7821044652INTEADSC</v>
      </c>
    </row>
    <row r="213" spans="1:19" x14ac:dyDescent="0.2">
      <c r="A213" t="s">
        <v>915</v>
      </c>
      <c r="B213" t="s">
        <v>403</v>
      </c>
      <c r="C213" t="s">
        <v>916</v>
      </c>
      <c r="D213" t="s">
        <v>626</v>
      </c>
      <c r="E213" t="s">
        <v>909</v>
      </c>
      <c r="F213" s="22">
        <v>44652</v>
      </c>
      <c r="G213" t="s">
        <v>910</v>
      </c>
      <c r="H213" t="s">
        <v>408</v>
      </c>
      <c r="I213" t="s">
        <v>454</v>
      </c>
      <c r="J213" t="s">
        <v>455</v>
      </c>
      <c r="K213" t="s">
        <v>911</v>
      </c>
      <c r="L213">
        <v>250171.24</v>
      </c>
      <c r="M213" t="s">
        <v>470</v>
      </c>
      <c r="N213" t="s">
        <v>561</v>
      </c>
      <c r="O213" t="s">
        <v>413</v>
      </c>
      <c r="P213" t="s">
        <v>456</v>
      </c>
      <c r="Q213" t="s">
        <v>403</v>
      </c>
      <c r="R213" t="s">
        <v>415</v>
      </c>
      <c r="S213" t="str">
        <f t="shared" si="3"/>
        <v>7821044652BLOOMBRG</v>
      </c>
    </row>
    <row r="214" spans="1:19" x14ac:dyDescent="0.2">
      <c r="A214" t="s">
        <v>917</v>
      </c>
      <c r="B214" t="s">
        <v>403</v>
      </c>
      <c r="C214" t="s">
        <v>567</v>
      </c>
      <c r="D214" t="s">
        <v>405</v>
      </c>
      <c r="E214" t="s">
        <v>568</v>
      </c>
      <c r="F214" s="22">
        <v>44652</v>
      </c>
      <c r="G214" t="s">
        <v>918</v>
      </c>
      <c r="H214" t="s">
        <v>408</v>
      </c>
      <c r="I214" t="s">
        <v>454</v>
      </c>
      <c r="J214" t="s">
        <v>455</v>
      </c>
      <c r="K214" t="s">
        <v>570</v>
      </c>
      <c r="L214">
        <v>79.010000000000005</v>
      </c>
      <c r="M214" t="s">
        <v>567</v>
      </c>
      <c r="N214" t="s">
        <v>561</v>
      </c>
      <c r="O214" t="s">
        <v>413</v>
      </c>
      <c r="P214" t="s">
        <v>456</v>
      </c>
      <c r="Q214" t="s">
        <v>403</v>
      </c>
      <c r="R214" t="s">
        <v>415</v>
      </c>
      <c r="S214" t="str">
        <f t="shared" si="3"/>
        <v>7821044652PLATTAX</v>
      </c>
    </row>
    <row r="215" spans="1:19" x14ac:dyDescent="0.2">
      <c r="A215" t="s">
        <v>919</v>
      </c>
      <c r="B215" t="s">
        <v>403</v>
      </c>
      <c r="C215" t="s">
        <v>916</v>
      </c>
      <c r="D215" t="s">
        <v>405</v>
      </c>
      <c r="E215" t="s">
        <v>909</v>
      </c>
      <c r="F215" s="22">
        <v>44652</v>
      </c>
      <c r="G215" t="s">
        <v>910</v>
      </c>
      <c r="H215" t="s">
        <v>408</v>
      </c>
      <c r="I215" t="s">
        <v>454</v>
      </c>
      <c r="J215" t="s">
        <v>455</v>
      </c>
      <c r="K215" t="s">
        <v>911</v>
      </c>
      <c r="L215">
        <v>246873.62</v>
      </c>
      <c r="M215" t="s">
        <v>920</v>
      </c>
      <c r="N215" t="s">
        <v>475</v>
      </c>
      <c r="O215" t="s">
        <v>413</v>
      </c>
      <c r="P215" t="s">
        <v>456</v>
      </c>
      <c r="Q215" t="s">
        <v>403</v>
      </c>
      <c r="R215" t="s">
        <v>415</v>
      </c>
      <c r="S215" t="str">
        <f t="shared" si="3"/>
        <v>7821044652BLOOMBRG</v>
      </c>
    </row>
    <row r="216" spans="1:19" x14ac:dyDescent="0.2">
      <c r="A216" t="s">
        <v>921</v>
      </c>
      <c r="B216" t="s">
        <v>403</v>
      </c>
      <c r="C216" t="s">
        <v>421</v>
      </c>
      <c r="D216" t="s">
        <v>451</v>
      </c>
      <c r="E216" t="s">
        <v>922</v>
      </c>
      <c r="F216" s="22">
        <v>44621</v>
      </c>
      <c r="G216" t="s">
        <v>923</v>
      </c>
      <c r="H216" t="s">
        <v>408</v>
      </c>
      <c r="I216" t="s">
        <v>924</v>
      </c>
      <c r="J216" t="s">
        <v>925</v>
      </c>
      <c r="K216" t="s">
        <v>926</v>
      </c>
      <c r="L216">
        <v>25000</v>
      </c>
      <c r="M216" t="s">
        <v>429</v>
      </c>
      <c r="N216" t="s">
        <v>412</v>
      </c>
      <c r="O216" t="s">
        <v>413</v>
      </c>
      <c r="P216" t="s">
        <v>927</v>
      </c>
      <c r="Q216" t="s">
        <v>403</v>
      </c>
      <c r="R216" t="s">
        <v>415</v>
      </c>
      <c r="S216" t="str">
        <f t="shared" si="3"/>
        <v>7818544621ZBLOOBRA</v>
      </c>
    </row>
    <row r="217" spans="1:19" x14ac:dyDescent="0.2">
      <c r="A217" t="s">
        <v>928</v>
      </c>
      <c r="B217" t="s">
        <v>929</v>
      </c>
      <c r="C217" t="s">
        <v>421</v>
      </c>
      <c r="D217" t="s">
        <v>405</v>
      </c>
      <c r="E217" t="s">
        <v>922</v>
      </c>
      <c r="F217" s="22">
        <v>44621</v>
      </c>
      <c r="G217" t="s">
        <v>923</v>
      </c>
      <c r="H217" t="s">
        <v>408</v>
      </c>
      <c r="I217" t="s">
        <v>924</v>
      </c>
      <c r="J217" t="s">
        <v>925</v>
      </c>
      <c r="K217" t="s">
        <v>926</v>
      </c>
      <c r="L217">
        <v>-25000</v>
      </c>
      <c r="M217" t="s">
        <v>411</v>
      </c>
      <c r="N217" t="s">
        <v>912</v>
      </c>
      <c r="O217" t="s">
        <v>413</v>
      </c>
      <c r="P217" t="s">
        <v>927</v>
      </c>
      <c r="Q217" t="s">
        <v>403</v>
      </c>
      <c r="R217" t="s">
        <v>415</v>
      </c>
      <c r="S217" t="str">
        <f t="shared" si="3"/>
        <v>7818544621ZBLOOBRA</v>
      </c>
    </row>
    <row r="218" spans="1:19" x14ac:dyDescent="0.2">
      <c r="A218" t="s">
        <v>930</v>
      </c>
      <c r="B218" t="s">
        <v>403</v>
      </c>
      <c r="C218" t="s">
        <v>421</v>
      </c>
      <c r="D218" t="s">
        <v>626</v>
      </c>
      <c r="E218" t="s">
        <v>922</v>
      </c>
      <c r="F218" s="22">
        <v>44621</v>
      </c>
      <c r="G218" t="s">
        <v>923</v>
      </c>
      <c r="H218" t="s">
        <v>408</v>
      </c>
      <c r="I218" t="s">
        <v>924</v>
      </c>
      <c r="J218" t="s">
        <v>925</v>
      </c>
      <c r="K218" t="s">
        <v>926</v>
      </c>
      <c r="L218">
        <v>25000</v>
      </c>
      <c r="M218" t="s">
        <v>411</v>
      </c>
      <c r="N218" t="s">
        <v>912</v>
      </c>
      <c r="O218" t="s">
        <v>413</v>
      </c>
      <c r="P218" t="s">
        <v>927</v>
      </c>
      <c r="Q218" t="s">
        <v>403</v>
      </c>
      <c r="R218" t="s">
        <v>415</v>
      </c>
      <c r="S218" t="str">
        <f t="shared" si="3"/>
        <v>7818544621ZBLOOBRA</v>
      </c>
    </row>
    <row r="219" spans="1:19" x14ac:dyDescent="0.2">
      <c r="A219" t="s">
        <v>931</v>
      </c>
      <c r="B219" t="s">
        <v>403</v>
      </c>
      <c r="C219" t="s">
        <v>421</v>
      </c>
      <c r="D219" t="s">
        <v>405</v>
      </c>
      <c r="E219" t="s">
        <v>909</v>
      </c>
      <c r="F219" s="22">
        <v>44621</v>
      </c>
      <c r="G219" t="s">
        <v>932</v>
      </c>
      <c r="H219" t="s">
        <v>408</v>
      </c>
      <c r="I219" t="s">
        <v>924</v>
      </c>
      <c r="J219" t="s">
        <v>925</v>
      </c>
      <c r="K219" t="s">
        <v>911</v>
      </c>
      <c r="L219">
        <v>25000</v>
      </c>
      <c r="M219" t="s">
        <v>411</v>
      </c>
      <c r="N219" t="s">
        <v>912</v>
      </c>
      <c r="O219" t="s">
        <v>413</v>
      </c>
      <c r="P219" t="s">
        <v>927</v>
      </c>
      <c r="Q219" t="s">
        <v>403</v>
      </c>
      <c r="R219" t="s">
        <v>415</v>
      </c>
      <c r="S219" t="str">
        <f t="shared" si="3"/>
        <v>7818544621BLOOMBRG</v>
      </c>
    </row>
    <row r="220" spans="1:19" x14ac:dyDescent="0.2">
      <c r="A220" t="s">
        <v>933</v>
      </c>
      <c r="B220" t="s">
        <v>403</v>
      </c>
      <c r="C220" t="s">
        <v>592</v>
      </c>
      <c r="D220" t="s">
        <v>405</v>
      </c>
      <c r="E220" t="s">
        <v>875</v>
      </c>
      <c r="F220" s="22">
        <v>44652</v>
      </c>
      <c r="G220" t="s">
        <v>934</v>
      </c>
      <c r="H220" t="s">
        <v>408</v>
      </c>
      <c r="I220" t="s">
        <v>924</v>
      </c>
      <c r="J220" t="s">
        <v>925</v>
      </c>
      <c r="K220" t="s">
        <v>877</v>
      </c>
      <c r="L220">
        <v>207481.98</v>
      </c>
      <c r="M220" t="s">
        <v>806</v>
      </c>
      <c r="N220" t="s">
        <v>561</v>
      </c>
      <c r="O220" t="s">
        <v>413</v>
      </c>
      <c r="P220" t="s">
        <v>927</v>
      </c>
      <c r="Q220" t="s">
        <v>403</v>
      </c>
      <c r="R220" t="s">
        <v>415</v>
      </c>
      <c r="S220" t="str">
        <f t="shared" si="3"/>
        <v>7818544652GOOGLE</v>
      </c>
    </row>
    <row r="221" spans="1:19" x14ac:dyDescent="0.2">
      <c r="A221" t="s">
        <v>935</v>
      </c>
      <c r="B221" t="s">
        <v>403</v>
      </c>
      <c r="C221" t="s">
        <v>592</v>
      </c>
      <c r="D221" t="s">
        <v>405</v>
      </c>
      <c r="E221" t="s">
        <v>586</v>
      </c>
      <c r="F221" s="22">
        <v>44652</v>
      </c>
      <c r="G221" t="s">
        <v>936</v>
      </c>
      <c r="H221" t="s">
        <v>408</v>
      </c>
      <c r="I221" t="s">
        <v>924</v>
      </c>
      <c r="J221" t="s">
        <v>925</v>
      </c>
      <c r="K221" t="s">
        <v>309</v>
      </c>
      <c r="L221">
        <v>597.49</v>
      </c>
      <c r="M221" t="s">
        <v>596</v>
      </c>
      <c r="N221" t="s">
        <v>561</v>
      </c>
      <c r="O221" t="s">
        <v>413</v>
      </c>
      <c r="P221" t="s">
        <v>927</v>
      </c>
      <c r="Q221" t="s">
        <v>403</v>
      </c>
      <c r="R221" t="s">
        <v>415</v>
      </c>
      <c r="S221" t="str">
        <f t="shared" si="3"/>
        <v>7818544652INTEADSC</v>
      </c>
    </row>
    <row r="222" spans="1:19" x14ac:dyDescent="0.2">
      <c r="A222" t="s">
        <v>937</v>
      </c>
      <c r="B222" t="s">
        <v>403</v>
      </c>
      <c r="C222" t="s">
        <v>596</v>
      </c>
      <c r="D222" t="s">
        <v>405</v>
      </c>
      <c r="E222" t="s">
        <v>938</v>
      </c>
      <c r="F222" s="22">
        <v>44652</v>
      </c>
      <c r="G222" t="s">
        <v>939</v>
      </c>
      <c r="H222" t="s">
        <v>408</v>
      </c>
      <c r="I222" t="s">
        <v>924</v>
      </c>
      <c r="J222" t="s">
        <v>925</v>
      </c>
      <c r="K222" t="s">
        <v>940</v>
      </c>
      <c r="L222">
        <v>149484.76</v>
      </c>
      <c r="M222" t="s">
        <v>852</v>
      </c>
      <c r="N222" t="s">
        <v>561</v>
      </c>
      <c r="O222" t="s">
        <v>413</v>
      </c>
      <c r="P222" t="s">
        <v>927</v>
      </c>
      <c r="Q222" t="s">
        <v>403</v>
      </c>
      <c r="R222" t="s">
        <v>415</v>
      </c>
      <c r="S222" t="str">
        <f t="shared" si="3"/>
        <v>7818544652TIMEDG</v>
      </c>
    </row>
    <row r="223" spans="1:19" x14ac:dyDescent="0.2">
      <c r="A223" t="s">
        <v>941</v>
      </c>
      <c r="B223" t="s">
        <v>403</v>
      </c>
      <c r="C223" t="s">
        <v>679</v>
      </c>
      <c r="D223" t="s">
        <v>405</v>
      </c>
      <c r="E223" t="s">
        <v>942</v>
      </c>
      <c r="F223" s="22">
        <v>44652</v>
      </c>
      <c r="G223" t="s">
        <v>943</v>
      </c>
      <c r="H223" t="s">
        <v>408</v>
      </c>
      <c r="I223" t="s">
        <v>924</v>
      </c>
      <c r="J223" t="s">
        <v>925</v>
      </c>
      <c r="K223" t="s">
        <v>944</v>
      </c>
      <c r="L223">
        <v>3000</v>
      </c>
      <c r="M223" t="s">
        <v>945</v>
      </c>
      <c r="N223" t="s">
        <v>423</v>
      </c>
      <c r="O223" t="s">
        <v>413</v>
      </c>
      <c r="P223" t="s">
        <v>927</v>
      </c>
      <c r="Q223" t="s">
        <v>403</v>
      </c>
      <c r="R223" t="s">
        <v>415</v>
      </c>
      <c r="S223" t="str">
        <f t="shared" si="3"/>
        <v>7818544652MISSIMAG</v>
      </c>
    </row>
    <row r="224" spans="1:19" x14ac:dyDescent="0.2">
      <c r="A224" t="s">
        <v>946</v>
      </c>
      <c r="B224" t="s">
        <v>403</v>
      </c>
      <c r="C224" t="s">
        <v>567</v>
      </c>
      <c r="D224" t="s">
        <v>405</v>
      </c>
      <c r="E224" t="s">
        <v>568</v>
      </c>
      <c r="F224" s="22">
        <v>44652</v>
      </c>
      <c r="G224" t="s">
        <v>947</v>
      </c>
      <c r="H224" t="s">
        <v>408</v>
      </c>
      <c r="I224" t="s">
        <v>924</v>
      </c>
      <c r="J224" t="s">
        <v>925</v>
      </c>
      <c r="K224" t="s">
        <v>570</v>
      </c>
      <c r="L224">
        <v>22.73</v>
      </c>
      <c r="M224" t="s">
        <v>567</v>
      </c>
      <c r="N224" t="s">
        <v>561</v>
      </c>
      <c r="O224" t="s">
        <v>413</v>
      </c>
      <c r="P224" t="s">
        <v>927</v>
      </c>
      <c r="Q224" t="s">
        <v>403</v>
      </c>
      <c r="R224" t="s">
        <v>415</v>
      </c>
      <c r="S224" t="str">
        <f t="shared" si="3"/>
        <v>7818544652PLATTAX</v>
      </c>
    </row>
    <row r="225" spans="1:19" x14ac:dyDescent="0.2">
      <c r="A225" t="s">
        <v>948</v>
      </c>
      <c r="B225" t="s">
        <v>403</v>
      </c>
      <c r="C225" t="s">
        <v>949</v>
      </c>
      <c r="D225" t="s">
        <v>726</v>
      </c>
      <c r="E225" t="s">
        <v>950</v>
      </c>
      <c r="F225" s="22">
        <v>44652</v>
      </c>
      <c r="G225" t="s">
        <v>951</v>
      </c>
      <c r="H225" t="s">
        <v>408</v>
      </c>
      <c r="I225" t="s">
        <v>924</v>
      </c>
      <c r="J225" t="s">
        <v>925</v>
      </c>
      <c r="K225" t="s">
        <v>275</v>
      </c>
      <c r="L225">
        <v>198348.37</v>
      </c>
      <c r="M225" t="s">
        <v>493</v>
      </c>
      <c r="N225" t="s">
        <v>561</v>
      </c>
      <c r="O225" t="s">
        <v>413</v>
      </c>
      <c r="P225" t="s">
        <v>927</v>
      </c>
      <c r="Q225" t="s">
        <v>403</v>
      </c>
      <c r="R225" t="s">
        <v>415</v>
      </c>
      <c r="S225" t="str">
        <f t="shared" si="3"/>
        <v>7818544652NTNLGGRP</v>
      </c>
    </row>
    <row r="226" spans="1:19" x14ac:dyDescent="0.2">
      <c r="A226" t="s">
        <v>952</v>
      </c>
      <c r="B226" t="s">
        <v>403</v>
      </c>
      <c r="C226" t="s">
        <v>727</v>
      </c>
      <c r="D226" t="s">
        <v>405</v>
      </c>
      <c r="E226" t="s">
        <v>909</v>
      </c>
      <c r="F226" s="22">
        <v>44652</v>
      </c>
      <c r="G226" t="s">
        <v>932</v>
      </c>
      <c r="H226" t="s">
        <v>408</v>
      </c>
      <c r="I226" t="s">
        <v>924</v>
      </c>
      <c r="J226" t="s">
        <v>925</v>
      </c>
      <c r="K226" t="s">
        <v>911</v>
      </c>
      <c r="L226">
        <v>25152.87</v>
      </c>
      <c r="M226" t="s">
        <v>953</v>
      </c>
      <c r="N226" t="s">
        <v>561</v>
      </c>
      <c r="O226" t="s">
        <v>413</v>
      </c>
      <c r="P226" t="s">
        <v>927</v>
      </c>
      <c r="Q226" t="s">
        <v>403</v>
      </c>
      <c r="R226" t="s">
        <v>415</v>
      </c>
      <c r="S226" t="str">
        <f t="shared" si="3"/>
        <v>7818544652BLOOMBRG</v>
      </c>
    </row>
    <row r="227" spans="1:19" x14ac:dyDescent="0.2">
      <c r="A227" t="s">
        <v>954</v>
      </c>
      <c r="B227" t="s">
        <v>403</v>
      </c>
      <c r="C227" t="s">
        <v>695</v>
      </c>
      <c r="D227" t="s">
        <v>405</v>
      </c>
      <c r="E227" t="s">
        <v>555</v>
      </c>
      <c r="F227" s="22">
        <v>44682</v>
      </c>
      <c r="G227" t="s">
        <v>955</v>
      </c>
      <c r="H227" t="s">
        <v>408</v>
      </c>
      <c r="I227" t="s">
        <v>956</v>
      </c>
      <c r="J227" t="s">
        <v>957</v>
      </c>
      <c r="K227" t="s">
        <v>559</v>
      </c>
      <c r="L227">
        <v>40000</v>
      </c>
      <c r="M227" t="s">
        <v>916</v>
      </c>
      <c r="N227" t="s">
        <v>561</v>
      </c>
      <c r="O227" t="s">
        <v>413</v>
      </c>
      <c r="P227" t="s">
        <v>958</v>
      </c>
      <c r="Q227" t="s">
        <v>403</v>
      </c>
      <c r="R227" t="s">
        <v>415</v>
      </c>
      <c r="S227" t="str">
        <f t="shared" si="3"/>
        <v>7813544682AIRMAILL</v>
      </c>
    </row>
    <row r="228" spans="1:19" x14ac:dyDescent="0.2">
      <c r="A228" t="s">
        <v>959</v>
      </c>
      <c r="B228" t="s">
        <v>403</v>
      </c>
      <c r="C228" t="s">
        <v>906</v>
      </c>
      <c r="D228" t="s">
        <v>405</v>
      </c>
      <c r="E228" t="s">
        <v>555</v>
      </c>
      <c r="F228" s="22">
        <v>44835</v>
      </c>
      <c r="G228" t="s">
        <v>955</v>
      </c>
      <c r="H228" t="s">
        <v>408</v>
      </c>
      <c r="I228" t="s">
        <v>956</v>
      </c>
      <c r="J228" t="s">
        <v>957</v>
      </c>
      <c r="K228" t="s">
        <v>559</v>
      </c>
      <c r="L228">
        <v>40000</v>
      </c>
      <c r="M228" t="s">
        <v>960</v>
      </c>
      <c r="N228" t="s">
        <v>561</v>
      </c>
      <c r="O228" t="s">
        <v>413</v>
      </c>
      <c r="P228" t="s">
        <v>958</v>
      </c>
      <c r="Q228" t="s">
        <v>403</v>
      </c>
      <c r="R228" t="s">
        <v>415</v>
      </c>
      <c r="S228" t="str">
        <f t="shared" si="3"/>
        <v>7813544835AIRMAILL</v>
      </c>
    </row>
    <row r="229" spans="1:19" x14ac:dyDescent="0.2">
      <c r="A229" t="s">
        <v>961</v>
      </c>
      <c r="B229" t="s">
        <v>403</v>
      </c>
      <c r="C229" t="s">
        <v>962</v>
      </c>
      <c r="D229" t="s">
        <v>726</v>
      </c>
      <c r="E229" t="s">
        <v>555</v>
      </c>
      <c r="F229" s="22">
        <v>44866</v>
      </c>
      <c r="G229" t="s">
        <v>955</v>
      </c>
      <c r="H229" t="s">
        <v>408</v>
      </c>
      <c r="I229" t="s">
        <v>956</v>
      </c>
      <c r="J229" t="s">
        <v>957</v>
      </c>
      <c r="K229" t="s">
        <v>559</v>
      </c>
      <c r="L229">
        <v>40000</v>
      </c>
      <c r="M229" t="s">
        <v>963</v>
      </c>
      <c r="N229" t="s">
        <v>561</v>
      </c>
      <c r="O229" t="s">
        <v>413</v>
      </c>
      <c r="P229" t="s">
        <v>958</v>
      </c>
      <c r="Q229" t="s">
        <v>403</v>
      </c>
      <c r="R229" t="s">
        <v>544</v>
      </c>
      <c r="S229" t="str">
        <f t="shared" si="3"/>
        <v>7813544866AIRMAILL</v>
      </c>
    </row>
    <row r="230" spans="1:19" x14ac:dyDescent="0.2">
      <c r="A230" t="s">
        <v>964</v>
      </c>
      <c r="B230" t="s">
        <v>403</v>
      </c>
      <c r="C230" t="s">
        <v>965</v>
      </c>
      <c r="D230" t="s">
        <v>405</v>
      </c>
      <c r="E230" t="s">
        <v>586</v>
      </c>
      <c r="F230" s="22">
        <v>44774</v>
      </c>
      <c r="G230" t="s">
        <v>966</v>
      </c>
      <c r="H230" t="s">
        <v>408</v>
      </c>
      <c r="I230" t="s">
        <v>496</v>
      </c>
      <c r="J230" t="s">
        <v>497</v>
      </c>
      <c r="K230" t="s">
        <v>309</v>
      </c>
      <c r="L230">
        <v>115.2</v>
      </c>
      <c r="M230" t="s">
        <v>967</v>
      </c>
      <c r="N230" t="s">
        <v>561</v>
      </c>
      <c r="O230" t="s">
        <v>413</v>
      </c>
      <c r="P230" t="s">
        <v>498</v>
      </c>
      <c r="Q230" t="s">
        <v>403</v>
      </c>
      <c r="R230" t="s">
        <v>415</v>
      </c>
      <c r="S230" t="str">
        <f t="shared" si="3"/>
        <v>7875544774INTEADSC</v>
      </c>
    </row>
    <row r="231" spans="1:19" x14ac:dyDescent="0.2">
      <c r="A231" t="s">
        <v>968</v>
      </c>
      <c r="B231" t="s">
        <v>403</v>
      </c>
      <c r="C231" t="s">
        <v>899</v>
      </c>
      <c r="D231" t="s">
        <v>405</v>
      </c>
      <c r="E231" t="s">
        <v>586</v>
      </c>
      <c r="F231" s="22">
        <v>44805</v>
      </c>
      <c r="G231" t="s">
        <v>966</v>
      </c>
      <c r="H231" t="s">
        <v>408</v>
      </c>
      <c r="I231" t="s">
        <v>496</v>
      </c>
      <c r="J231" t="s">
        <v>497</v>
      </c>
      <c r="K231" t="s">
        <v>309</v>
      </c>
      <c r="L231">
        <v>233.52</v>
      </c>
      <c r="M231" t="s">
        <v>969</v>
      </c>
      <c r="N231" t="s">
        <v>561</v>
      </c>
      <c r="O231" t="s">
        <v>413</v>
      </c>
      <c r="P231" t="s">
        <v>498</v>
      </c>
      <c r="Q231" t="s">
        <v>403</v>
      </c>
      <c r="R231" t="s">
        <v>415</v>
      </c>
      <c r="S231" t="str">
        <f t="shared" si="3"/>
        <v>7875544805INTEADSC</v>
      </c>
    </row>
    <row r="232" spans="1:19" x14ac:dyDescent="0.2">
      <c r="A232" t="s">
        <v>970</v>
      </c>
      <c r="B232" t="s">
        <v>403</v>
      </c>
      <c r="C232" t="s">
        <v>902</v>
      </c>
      <c r="D232" t="s">
        <v>726</v>
      </c>
      <c r="E232" t="s">
        <v>692</v>
      </c>
      <c r="F232" s="22">
        <v>44774</v>
      </c>
      <c r="G232" t="s">
        <v>971</v>
      </c>
      <c r="H232" t="s">
        <v>408</v>
      </c>
      <c r="I232" t="s">
        <v>496</v>
      </c>
      <c r="J232" t="s">
        <v>497</v>
      </c>
      <c r="K232" t="s">
        <v>272</v>
      </c>
      <c r="L232">
        <v>18173.490000000002</v>
      </c>
      <c r="M232" t="s">
        <v>969</v>
      </c>
      <c r="N232" t="s">
        <v>561</v>
      </c>
      <c r="O232" t="s">
        <v>413</v>
      </c>
      <c r="P232" t="s">
        <v>498</v>
      </c>
      <c r="Q232" t="s">
        <v>403</v>
      </c>
      <c r="R232" t="s">
        <v>415</v>
      </c>
      <c r="S232" t="str">
        <f t="shared" si="3"/>
        <v>7875544774APXDEALS</v>
      </c>
    </row>
    <row r="233" spans="1:19" x14ac:dyDescent="0.2">
      <c r="A233" t="s">
        <v>972</v>
      </c>
      <c r="B233" t="s">
        <v>403</v>
      </c>
      <c r="C233" t="s">
        <v>973</v>
      </c>
      <c r="D233" t="s">
        <v>405</v>
      </c>
      <c r="E233" t="s">
        <v>586</v>
      </c>
      <c r="F233" s="22">
        <v>44835</v>
      </c>
      <c r="G233" t="s">
        <v>966</v>
      </c>
      <c r="H233" t="s">
        <v>408</v>
      </c>
      <c r="I233" t="s">
        <v>496</v>
      </c>
      <c r="J233" t="s">
        <v>497</v>
      </c>
      <c r="K233" t="s">
        <v>309</v>
      </c>
      <c r="L233">
        <v>107.07</v>
      </c>
      <c r="M233" t="s">
        <v>974</v>
      </c>
      <c r="N233" t="s">
        <v>561</v>
      </c>
      <c r="O233" t="s">
        <v>413</v>
      </c>
      <c r="P233" t="s">
        <v>498</v>
      </c>
      <c r="Q233" t="s">
        <v>403</v>
      </c>
      <c r="R233" t="s">
        <v>415</v>
      </c>
      <c r="S233" t="str">
        <f t="shared" si="3"/>
        <v>7875544835INTEADSC</v>
      </c>
    </row>
    <row r="234" spans="1:19" x14ac:dyDescent="0.2">
      <c r="A234" t="s">
        <v>975</v>
      </c>
      <c r="B234" t="s">
        <v>403</v>
      </c>
      <c r="C234" t="s">
        <v>973</v>
      </c>
      <c r="D234" t="s">
        <v>405</v>
      </c>
      <c r="E234" t="s">
        <v>586</v>
      </c>
      <c r="F234" s="22">
        <v>44805</v>
      </c>
      <c r="G234" t="s">
        <v>966</v>
      </c>
      <c r="H234" t="s">
        <v>408</v>
      </c>
      <c r="I234" t="s">
        <v>496</v>
      </c>
      <c r="J234" t="s">
        <v>497</v>
      </c>
      <c r="K234" t="s">
        <v>309</v>
      </c>
      <c r="L234">
        <v>163.72999999999999</v>
      </c>
      <c r="M234" t="s">
        <v>976</v>
      </c>
      <c r="N234" t="s">
        <v>818</v>
      </c>
      <c r="O234" t="s">
        <v>413</v>
      </c>
      <c r="P234" t="s">
        <v>498</v>
      </c>
      <c r="Q234" t="s">
        <v>403</v>
      </c>
      <c r="R234" t="s">
        <v>415</v>
      </c>
      <c r="S234" t="str">
        <f t="shared" si="3"/>
        <v>7875544805INTEADSC</v>
      </c>
    </row>
    <row r="235" spans="1:19" x14ac:dyDescent="0.2">
      <c r="A235" t="s">
        <v>977</v>
      </c>
      <c r="B235" t="s">
        <v>403</v>
      </c>
      <c r="C235" t="s">
        <v>978</v>
      </c>
      <c r="D235" t="s">
        <v>726</v>
      </c>
      <c r="E235" t="s">
        <v>692</v>
      </c>
      <c r="F235" s="22">
        <v>44805</v>
      </c>
      <c r="G235" t="s">
        <v>971</v>
      </c>
      <c r="H235" t="s">
        <v>408</v>
      </c>
      <c r="I235" t="s">
        <v>496</v>
      </c>
      <c r="J235" t="s">
        <v>497</v>
      </c>
      <c r="K235" t="s">
        <v>272</v>
      </c>
      <c r="L235">
        <v>51237.87</v>
      </c>
      <c r="M235" t="s">
        <v>979</v>
      </c>
      <c r="N235" t="s">
        <v>561</v>
      </c>
      <c r="O235" t="s">
        <v>413</v>
      </c>
      <c r="P235" t="s">
        <v>498</v>
      </c>
      <c r="Q235" t="s">
        <v>403</v>
      </c>
      <c r="R235" t="s">
        <v>544</v>
      </c>
      <c r="S235" t="str">
        <f t="shared" si="3"/>
        <v>7875544805APXDEALS</v>
      </c>
    </row>
    <row r="236" spans="1:19" x14ac:dyDescent="0.2">
      <c r="A236" t="s">
        <v>980</v>
      </c>
      <c r="B236" t="s">
        <v>403</v>
      </c>
      <c r="C236" t="s">
        <v>981</v>
      </c>
      <c r="D236" t="s">
        <v>726</v>
      </c>
      <c r="E236" t="s">
        <v>599</v>
      </c>
      <c r="F236" s="22">
        <v>44835</v>
      </c>
      <c r="G236" t="s">
        <v>982</v>
      </c>
      <c r="H236" t="s">
        <v>408</v>
      </c>
      <c r="I236" t="s">
        <v>983</v>
      </c>
      <c r="J236" t="s">
        <v>984</v>
      </c>
      <c r="K236" t="s">
        <v>601</v>
      </c>
      <c r="L236">
        <v>26814.06</v>
      </c>
      <c r="M236" t="s">
        <v>985</v>
      </c>
      <c r="N236" t="s">
        <v>561</v>
      </c>
      <c r="O236" t="s">
        <v>413</v>
      </c>
      <c r="P236" t="s">
        <v>986</v>
      </c>
      <c r="Q236" t="s">
        <v>403</v>
      </c>
      <c r="R236" t="s">
        <v>544</v>
      </c>
      <c r="S236" t="str">
        <f t="shared" si="3"/>
        <v>7910044835MERED</v>
      </c>
    </row>
    <row r="237" spans="1:19" x14ac:dyDescent="0.2">
      <c r="A237" t="s">
        <v>987</v>
      </c>
      <c r="B237" t="s">
        <v>403</v>
      </c>
      <c r="C237" t="s">
        <v>592</v>
      </c>
      <c r="D237" t="s">
        <v>405</v>
      </c>
      <c r="E237" t="s">
        <v>586</v>
      </c>
      <c r="F237" s="22">
        <v>44652</v>
      </c>
      <c r="G237" t="s">
        <v>988</v>
      </c>
      <c r="H237" t="s">
        <v>408</v>
      </c>
      <c r="I237" t="s">
        <v>989</v>
      </c>
      <c r="J237" t="s">
        <v>990</v>
      </c>
      <c r="K237" t="s">
        <v>309</v>
      </c>
      <c r="L237">
        <v>10.07</v>
      </c>
      <c r="M237" t="s">
        <v>596</v>
      </c>
      <c r="N237" t="s">
        <v>561</v>
      </c>
      <c r="O237" t="s">
        <v>413</v>
      </c>
      <c r="P237" t="s">
        <v>991</v>
      </c>
      <c r="Q237" t="s">
        <v>403</v>
      </c>
      <c r="R237" t="s">
        <v>415</v>
      </c>
      <c r="S237" t="str">
        <f t="shared" si="3"/>
        <v>7825444652INTEADSC</v>
      </c>
    </row>
    <row r="238" spans="1:19" x14ac:dyDescent="0.2">
      <c r="A238" t="s">
        <v>992</v>
      </c>
      <c r="B238" t="s">
        <v>403</v>
      </c>
      <c r="C238" t="s">
        <v>452</v>
      </c>
      <c r="D238" t="s">
        <v>405</v>
      </c>
      <c r="E238" t="s">
        <v>599</v>
      </c>
      <c r="F238" s="22">
        <v>44652</v>
      </c>
      <c r="G238" t="s">
        <v>993</v>
      </c>
      <c r="H238" t="s">
        <v>408</v>
      </c>
      <c r="I238" t="s">
        <v>989</v>
      </c>
      <c r="J238" t="s">
        <v>990</v>
      </c>
      <c r="K238" t="s">
        <v>601</v>
      </c>
      <c r="L238">
        <v>2232.6</v>
      </c>
      <c r="M238" t="s">
        <v>630</v>
      </c>
      <c r="N238" t="s">
        <v>561</v>
      </c>
      <c r="O238" t="s">
        <v>413</v>
      </c>
      <c r="P238" t="s">
        <v>991</v>
      </c>
      <c r="Q238" t="s">
        <v>403</v>
      </c>
      <c r="R238" t="s">
        <v>415</v>
      </c>
      <c r="S238" t="str">
        <f t="shared" si="3"/>
        <v>7825444652MERED</v>
      </c>
    </row>
    <row r="239" spans="1:19" x14ac:dyDescent="0.2">
      <c r="A239" t="s">
        <v>994</v>
      </c>
      <c r="B239" t="s">
        <v>403</v>
      </c>
      <c r="C239" t="s">
        <v>868</v>
      </c>
      <c r="D239" t="s">
        <v>405</v>
      </c>
      <c r="E239" t="s">
        <v>586</v>
      </c>
      <c r="F239" s="22">
        <v>44682</v>
      </c>
      <c r="G239" t="s">
        <v>988</v>
      </c>
      <c r="H239" t="s">
        <v>408</v>
      </c>
      <c r="I239" t="s">
        <v>989</v>
      </c>
      <c r="J239" t="s">
        <v>990</v>
      </c>
      <c r="K239" t="s">
        <v>309</v>
      </c>
      <c r="L239">
        <v>72.489999999999995</v>
      </c>
      <c r="M239" t="s">
        <v>606</v>
      </c>
      <c r="N239" t="s">
        <v>561</v>
      </c>
      <c r="O239" t="s">
        <v>413</v>
      </c>
      <c r="P239" t="s">
        <v>991</v>
      </c>
      <c r="Q239" t="s">
        <v>403</v>
      </c>
      <c r="R239" t="s">
        <v>415</v>
      </c>
      <c r="S239" t="str">
        <f t="shared" si="3"/>
        <v>7825444682INTEADSC</v>
      </c>
    </row>
    <row r="240" spans="1:19" x14ac:dyDescent="0.2">
      <c r="A240" t="s">
        <v>995</v>
      </c>
      <c r="B240" t="s">
        <v>403</v>
      </c>
      <c r="C240" t="s">
        <v>774</v>
      </c>
      <c r="D240" t="s">
        <v>626</v>
      </c>
      <c r="E240" t="s">
        <v>599</v>
      </c>
      <c r="F240" s="22">
        <v>44682</v>
      </c>
      <c r="G240" t="s">
        <v>993</v>
      </c>
      <c r="H240" t="s">
        <v>408</v>
      </c>
      <c r="I240" t="s">
        <v>989</v>
      </c>
      <c r="J240" t="s">
        <v>990</v>
      </c>
      <c r="K240" t="s">
        <v>601</v>
      </c>
      <c r="L240">
        <v>17774.88</v>
      </c>
      <c r="M240" t="s">
        <v>996</v>
      </c>
      <c r="N240" t="s">
        <v>776</v>
      </c>
      <c r="O240" t="s">
        <v>413</v>
      </c>
      <c r="P240" t="s">
        <v>991</v>
      </c>
      <c r="Q240" t="s">
        <v>403</v>
      </c>
      <c r="R240" t="s">
        <v>415</v>
      </c>
      <c r="S240" t="str">
        <f t="shared" si="3"/>
        <v>7825444682MERED</v>
      </c>
    </row>
    <row r="241" spans="1:19" x14ac:dyDescent="0.2">
      <c r="A241" t="s">
        <v>997</v>
      </c>
      <c r="B241" t="s">
        <v>403</v>
      </c>
      <c r="C241" t="s">
        <v>866</v>
      </c>
      <c r="D241" t="s">
        <v>405</v>
      </c>
      <c r="E241" t="s">
        <v>586</v>
      </c>
      <c r="F241" s="22">
        <v>44713</v>
      </c>
      <c r="G241" t="s">
        <v>988</v>
      </c>
      <c r="H241" t="s">
        <v>408</v>
      </c>
      <c r="I241" t="s">
        <v>989</v>
      </c>
      <c r="J241" t="s">
        <v>990</v>
      </c>
      <c r="K241" t="s">
        <v>309</v>
      </c>
      <c r="L241">
        <v>38.33</v>
      </c>
      <c r="M241" t="s">
        <v>474</v>
      </c>
      <c r="N241" t="s">
        <v>561</v>
      </c>
      <c r="O241" t="s">
        <v>413</v>
      </c>
      <c r="P241" t="s">
        <v>991</v>
      </c>
      <c r="Q241" t="s">
        <v>403</v>
      </c>
      <c r="R241" t="s">
        <v>415</v>
      </c>
      <c r="S241" t="str">
        <f t="shared" si="3"/>
        <v>7825444713INTEADSC</v>
      </c>
    </row>
    <row r="242" spans="1:19" x14ac:dyDescent="0.2">
      <c r="A242" t="s">
        <v>998</v>
      </c>
      <c r="B242" t="s">
        <v>403</v>
      </c>
      <c r="C242" t="s">
        <v>567</v>
      </c>
      <c r="D242" t="s">
        <v>405</v>
      </c>
      <c r="E242" t="s">
        <v>568</v>
      </c>
      <c r="F242" s="22">
        <v>44652</v>
      </c>
      <c r="G242" t="s">
        <v>999</v>
      </c>
      <c r="H242" t="s">
        <v>408</v>
      </c>
      <c r="I242" t="s">
        <v>989</v>
      </c>
      <c r="J242" t="s">
        <v>990</v>
      </c>
      <c r="K242" t="s">
        <v>570</v>
      </c>
      <c r="L242">
        <v>0.38</v>
      </c>
      <c r="M242" t="s">
        <v>567</v>
      </c>
      <c r="N242" t="s">
        <v>561</v>
      </c>
      <c r="O242" t="s">
        <v>413</v>
      </c>
      <c r="P242" t="s">
        <v>991</v>
      </c>
      <c r="Q242" t="s">
        <v>403</v>
      </c>
      <c r="R242" t="s">
        <v>415</v>
      </c>
      <c r="S242" t="str">
        <f t="shared" si="3"/>
        <v>7825444652PLATTAX</v>
      </c>
    </row>
    <row r="243" spans="1:19" x14ac:dyDescent="0.2">
      <c r="A243" t="s">
        <v>1000</v>
      </c>
      <c r="B243" t="s">
        <v>403</v>
      </c>
      <c r="C243" t="s">
        <v>567</v>
      </c>
      <c r="D243" t="s">
        <v>405</v>
      </c>
      <c r="E243" t="s">
        <v>568</v>
      </c>
      <c r="F243" s="22">
        <v>44682</v>
      </c>
      <c r="G243" t="s">
        <v>999</v>
      </c>
      <c r="H243" t="s">
        <v>408</v>
      </c>
      <c r="I243" t="s">
        <v>989</v>
      </c>
      <c r="J243" t="s">
        <v>990</v>
      </c>
      <c r="K243" t="s">
        <v>570</v>
      </c>
      <c r="L243">
        <v>2.76</v>
      </c>
      <c r="M243" t="s">
        <v>567</v>
      </c>
      <c r="N243" t="s">
        <v>561</v>
      </c>
      <c r="O243" t="s">
        <v>413</v>
      </c>
      <c r="P243" t="s">
        <v>991</v>
      </c>
      <c r="Q243" t="s">
        <v>403</v>
      </c>
      <c r="R243" t="s">
        <v>415</v>
      </c>
      <c r="S243" t="str">
        <f t="shared" si="3"/>
        <v>7825444682PLATTAX</v>
      </c>
    </row>
    <row r="244" spans="1:19" x14ac:dyDescent="0.2">
      <c r="A244" t="s">
        <v>1001</v>
      </c>
      <c r="B244" t="s">
        <v>403</v>
      </c>
      <c r="C244" t="s">
        <v>567</v>
      </c>
      <c r="D244" t="s">
        <v>405</v>
      </c>
      <c r="E244" t="s">
        <v>568</v>
      </c>
      <c r="F244" s="22">
        <v>44713</v>
      </c>
      <c r="G244" t="s">
        <v>999</v>
      </c>
      <c r="H244" t="s">
        <v>408</v>
      </c>
      <c r="I244" t="s">
        <v>989</v>
      </c>
      <c r="J244" t="s">
        <v>990</v>
      </c>
      <c r="K244" t="s">
        <v>570</v>
      </c>
      <c r="L244">
        <v>1.46</v>
      </c>
      <c r="M244" t="s">
        <v>567</v>
      </c>
      <c r="N244" t="s">
        <v>561</v>
      </c>
      <c r="O244" t="s">
        <v>413</v>
      </c>
      <c r="P244" t="s">
        <v>991</v>
      </c>
      <c r="Q244" t="s">
        <v>403</v>
      </c>
      <c r="R244" t="s">
        <v>415</v>
      </c>
      <c r="S244" t="str">
        <f t="shared" si="3"/>
        <v>7825444713PLATTAX</v>
      </c>
    </row>
    <row r="245" spans="1:19" x14ac:dyDescent="0.2">
      <c r="A245" t="s">
        <v>1002</v>
      </c>
      <c r="B245" t="s">
        <v>403</v>
      </c>
      <c r="C245" t="s">
        <v>1003</v>
      </c>
      <c r="D245" t="s">
        <v>405</v>
      </c>
      <c r="E245" t="s">
        <v>586</v>
      </c>
      <c r="F245" s="22">
        <v>44743</v>
      </c>
      <c r="G245" t="s">
        <v>988</v>
      </c>
      <c r="H245" t="s">
        <v>408</v>
      </c>
      <c r="I245" t="s">
        <v>989</v>
      </c>
      <c r="J245" t="s">
        <v>990</v>
      </c>
      <c r="K245" t="s">
        <v>309</v>
      </c>
      <c r="L245">
        <v>31.05</v>
      </c>
      <c r="M245" t="s">
        <v>889</v>
      </c>
      <c r="N245" t="s">
        <v>561</v>
      </c>
      <c r="O245" t="s">
        <v>413</v>
      </c>
      <c r="P245" t="s">
        <v>991</v>
      </c>
      <c r="Q245" t="s">
        <v>403</v>
      </c>
      <c r="R245" t="s">
        <v>415</v>
      </c>
      <c r="S245" t="str">
        <f t="shared" si="3"/>
        <v>7825444743INTEADSC</v>
      </c>
    </row>
    <row r="246" spans="1:19" x14ac:dyDescent="0.2">
      <c r="A246" t="s">
        <v>1004</v>
      </c>
      <c r="B246" t="s">
        <v>403</v>
      </c>
      <c r="C246" t="s">
        <v>504</v>
      </c>
      <c r="D246" t="s">
        <v>405</v>
      </c>
      <c r="E246" t="s">
        <v>599</v>
      </c>
      <c r="F246" s="22">
        <v>44713</v>
      </c>
      <c r="G246" t="s">
        <v>993</v>
      </c>
      <c r="H246" t="s">
        <v>408</v>
      </c>
      <c r="I246" t="s">
        <v>989</v>
      </c>
      <c r="J246" t="s">
        <v>990</v>
      </c>
      <c r="K246" t="s">
        <v>601</v>
      </c>
      <c r="L246">
        <v>15169.97</v>
      </c>
      <c r="M246" t="s">
        <v>1005</v>
      </c>
      <c r="N246" t="s">
        <v>561</v>
      </c>
      <c r="O246" t="s">
        <v>413</v>
      </c>
      <c r="P246" t="s">
        <v>991</v>
      </c>
      <c r="Q246" t="s">
        <v>403</v>
      </c>
      <c r="R246" t="s">
        <v>415</v>
      </c>
      <c r="S246" t="str">
        <f t="shared" si="3"/>
        <v>7825444713MERED</v>
      </c>
    </row>
    <row r="247" spans="1:19" x14ac:dyDescent="0.2">
      <c r="A247" t="s">
        <v>1006</v>
      </c>
      <c r="B247" t="s">
        <v>403</v>
      </c>
      <c r="C247" t="s">
        <v>774</v>
      </c>
      <c r="D247" t="s">
        <v>405</v>
      </c>
      <c r="E247" t="s">
        <v>599</v>
      </c>
      <c r="F247" s="22">
        <v>44682</v>
      </c>
      <c r="G247" t="s">
        <v>993</v>
      </c>
      <c r="H247" t="s">
        <v>408</v>
      </c>
      <c r="I247" t="s">
        <v>989</v>
      </c>
      <c r="J247" t="s">
        <v>990</v>
      </c>
      <c r="K247" t="s">
        <v>601</v>
      </c>
      <c r="L247">
        <v>17470.23</v>
      </c>
      <c r="M247" t="s">
        <v>1007</v>
      </c>
      <c r="N247" t="s">
        <v>1008</v>
      </c>
      <c r="O247" t="s">
        <v>413</v>
      </c>
      <c r="P247" t="s">
        <v>991</v>
      </c>
      <c r="Q247" t="s">
        <v>403</v>
      </c>
      <c r="R247" t="s">
        <v>415</v>
      </c>
      <c r="S247" t="str">
        <f t="shared" si="3"/>
        <v>7825444682MERED</v>
      </c>
    </row>
    <row r="248" spans="1:19" x14ac:dyDescent="0.2">
      <c r="A248" t="s">
        <v>1009</v>
      </c>
      <c r="B248" t="s">
        <v>403</v>
      </c>
      <c r="C248" t="s">
        <v>902</v>
      </c>
      <c r="D248" t="s">
        <v>405</v>
      </c>
      <c r="E248" t="s">
        <v>599</v>
      </c>
      <c r="F248" s="22">
        <v>44774</v>
      </c>
      <c r="G248" t="s">
        <v>993</v>
      </c>
      <c r="H248" t="s">
        <v>408</v>
      </c>
      <c r="I248" t="s">
        <v>989</v>
      </c>
      <c r="J248" t="s">
        <v>990</v>
      </c>
      <c r="K248" t="s">
        <v>601</v>
      </c>
      <c r="L248">
        <v>124717.45</v>
      </c>
      <c r="M248" t="s">
        <v>906</v>
      </c>
      <c r="N248" t="s">
        <v>561</v>
      </c>
      <c r="O248" t="s">
        <v>413</v>
      </c>
      <c r="P248" t="s">
        <v>991</v>
      </c>
      <c r="Q248" t="s">
        <v>403</v>
      </c>
      <c r="R248" t="s">
        <v>415</v>
      </c>
      <c r="S248" t="str">
        <f t="shared" si="3"/>
        <v>7825444774MERED</v>
      </c>
    </row>
    <row r="249" spans="1:19" x14ac:dyDescent="0.2">
      <c r="A249" t="s">
        <v>1010</v>
      </c>
      <c r="B249" t="s">
        <v>403</v>
      </c>
      <c r="C249" t="s">
        <v>902</v>
      </c>
      <c r="D249" t="s">
        <v>405</v>
      </c>
      <c r="E249" t="s">
        <v>599</v>
      </c>
      <c r="F249" s="22">
        <v>44743</v>
      </c>
      <c r="G249" t="s">
        <v>993</v>
      </c>
      <c r="H249" t="s">
        <v>408</v>
      </c>
      <c r="I249" t="s">
        <v>989</v>
      </c>
      <c r="J249" t="s">
        <v>990</v>
      </c>
      <c r="K249" t="s">
        <v>601</v>
      </c>
      <c r="L249">
        <v>260409.74</v>
      </c>
      <c r="M249" t="s">
        <v>906</v>
      </c>
      <c r="N249" t="s">
        <v>561</v>
      </c>
      <c r="O249" t="s">
        <v>413</v>
      </c>
      <c r="P249" t="s">
        <v>991</v>
      </c>
      <c r="Q249" t="s">
        <v>403</v>
      </c>
      <c r="R249" t="s">
        <v>415</v>
      </c>
      <c r="S249" t="str">
        <f t="shared" si="3"/>
        <v>7825444743MERED</v>
      </c>
    </row>
    <row r="250" spans="1:19" x14ac:dyDescent="0.2">
      <c r="A250" t="s">
        <v>1011</v>
      </c>
      <c r="B250" t="s">
        <v>403</v>
      </c>
      <c r="C250" t="s">
        <v>1012</v>
      </c>
      <c r="D250" t="s">
        <v>405</v>
      </c>
      <c r="E250" t="s">
        <v>599</v>
      </c>
      <c r="F250" s="22">
        <v>44805</v>
      </c>
      <c r="G250" t="s">
        <v>993</v>
      </c>
      <c r="H250" t="s">
        <v>408</v>
      </c>
      <c r="I250" t="s">
        <v>989</v>
      </c>
      <c r="J250" t="s">
        <v>990</v>
      </c>
      <c r="K250" t="s">
        <v>601</v>
      </c>
      <c r="L250">
        <v>30000</v>
      </c>
      <c r="M250" t="s">
        <v>1013</v>
      </c>
      <c r="N250" t="s">
        <v>561</v>
      </c>
      <c r="O250" t="s">
        <v>413</v>
      </c>
      <c r="P250" t="s">
        <v>991</v>
      </c>
      <c r="Q250" t="s">
        <v>403</v>
      </c>
      <c r="R250" t="s">
        <v>415</v>
      </c>
      <c r="S250" t="str">
        <f t="shared" si="3"/>
        <v>7825444805MERED</v>
      </c>
    </row>
    <row r="251" spans="1:19" x14ac:dyDescent="0.2">
      <c r="A251" t="s">
        <v>1014</v>
      </c>
      <c r="B251" t="s">
        <v>403</v>
      </c>
      <c r="C251" t="s">
        <v>965</v>
      </c>
      <c r="D251" t="s">
        <v>405</v>
      </c>
      <c r="E251" t="s">
        <v>586</v>
      </c>
      <c r="F251" s="22">
        <v>44774</v>
      </c>
      <c r="G251" t="s">
        <v>988</v>
      </c>
      <c r="H251" t="s">
        <v>408</v>
      </c>
      <c r="I251" t="s">
        <v>989</v>
      </c>
      <c r="J251" t="s">
        <v>990</v>
      </c>
      <c r="K251" t="s">
        <v>309</v>
      </c>
      <c r="L251">
        <v>12.15</v>
      </c>
      <c r="M251" t="s">
        <v>1015</v>
      </c>
      <c r="N251" t="s">
        <v>561</v>
      </c>
      <c r="O251" t="s">
        <v>413</v>
      </c>
      <c r="P251" t="s">
        <v>991</v>
      </c>
      <c r="Q251" t="s">
        <v>403</v>
      </c>
      <c r="R251" t="s">
        <v>415</v>
      </c>
      <c r="S251" t="str">
        <f t="shared" si="3"/>
        <v>7825444774INTEADSC</v>
      </c>
    </row>
    <row r="252" spans="1:19" x14ac:dyDescent="0.2">
      <c r="A252" t="s">
        <v>1016</v>
      </c>
      <c r="B252" t="s">
        <v>403</v>
      </c>
      <c r="C252" t="s">
        <v>976</v>
      </c>
      <c r="D252" t="s">
        <v>405</v>
      </c>
      <c r="E252" t="s">
        <v>599</v>
      </c>
      <c r="F252" s="22">
        <v>44835</v>
      </c>
      <c r="G252" t="s">
        <v>993</v>
      </c>
      <c r="H252" t="s">
        <v>408</v>
      </c>
      <c r="I252" t="s">
        <v>989</v>
      </c>
      <c r="J252" t="s">
        <v>990</v>
      </c>
      <c r="K252" t="s">
        <v>601</v>
      </c>
      <c r="L252">
        <v>50000</v>
      </c>
      <c r="M252" t="s">
        <v>1017</v>
      </c>
      <c r="N252" t="s">
        <v>561</v>
      </c>
      <c r="O252" t="s">
        <v>413</v>
      </c>
      <c r="P252" t="s">
        <v>991</v>
      </c>
      <c r="Q252" t="s">
        <v>403</v>
      </c>
      <c r="R252" t="s">
        <v>415</v>
      </c>
      <c r="S252" t="str">
        <f t="shared" si="3"/>
        <v>7825444835MERED</v>
      </c>
    </row>
    <row r="253" spans="1:19" x14ac:dyDescent="0.2">
      <c r="A253" t="s">
        <v>1018</v>
      </c>
      <c r="B253" t="s">
        <v>403</v>
      </c>
      <c r="C253" t="s">
        <v>1019</v>
      </c>
      <c r="D253" t="s">
        <v>405</v>
      </c>
      <c r="E253" t="s">
        <v>586</v>
      </c>
      <c r="F253" s="22">
        <v>44805</v>
      </c>
      <c r="G253" t="s">
        <v>988</v>
      </c>
      <c r="H253" t="s">
        <v>408</v>
      </c>
      <c r="I253" t="s">
        <v>989</v>
      </c>
      <c r="J253" t="s">
        <v>990</v>
      </c>
      <c r="K253" t="s">
        <v>309</v>
      </c>
      <c r="L253">
        <v>0</v>
      </c>
      <c r="M253" t="s">
        <v>1019</v>
      </c>
      <c r="N253" t="s">
        <v>616</v>
      </c>
      <c r="O253" t="s">
        <v>413</v>
      </c>
      <c r="P253" t="s">
        <v>991</v>
      </c>
      <c r="Q253" t="s">
        <v>403</v>
      </c>
      <c r="R253" t="s">
        <v>544</v>
      </c>
      <c r="S253" t="str">
        <f t="shared" si="3"/>
        <v>7825444805INTEADSC</v>
      </c>
    </row>
    <row r="254" spans="1:19" x14ac:dyDescent="0.2">
      <c r="A254" t="s">
        <v>1020</v>
      </c>
      <c r="B254" t="s">
        <v>403</v>
      </c>
      <c r="C254" t="s">
        <v>592</v>
      </c>
      <c r="D254" t="s">
        <v>405</v>
      </c>
      <c r="E254" t="s">
        <v>586</v>
      </c>
      <c r="F254" s="22">
        <v>44652</v>
      </c>
      <c r="G254" t="s">
        <v>1021</v>
      </c>
      <c r="H254" t="s">
        <v>408</v>
      </c>
      <c r="I254" t="s">
        <v>1022</v>
      </c>
      <c r="J254" t="s">
        <v>1023</v>
      </c>
      <c r="K254" t="s">
        <v>309</v>
      </c>
      <c r="L254">
        <v>17.850000000000001</v>
      </c>
      <c r="M254" t="s">
        <v>596</v>
      </c>
      <c r="N254" t="s">
        <v>561</v>
      </c>
      <c r="O254" t="s">
        <v>413</v>
      </c>
      <c r="P254" t="s">
        <v>1024</v>
      </c>
      <c r="Q254" t="s">
        <v>403</v>
      </c>
      <c r="R254" t="s">
        <v>415</v>
      </c>
      <c r="S254" t="str">
        <f t="shared" si="3"/>
        <v>7821444652INTEADSC</v>
      </c>
    </row>
    <row r="255" spans="1:19" x14ac:dyDescent="0.2">
      <c r="A255" t="s">
        <v>1025</v>
      </c>
      <c r="B255" t="s">
        <v>403</v>
      </c>
      <c r="C255" t="s">
        <v>814</v>
      </c>
      <c r="D255" t="s">
        <v>405</v>
      </c>
      <c r="E255" t="s">
        <v>1026</v>
      </c>
      <c r="F255" s="22">
        <v>44652</v>
      </c>
      <c r="G255" t="s">
        <v>1027</v>
      </c>
      <c r="H255" t="s">
        <v>408</v>
      </c>
      <c r="I255" t="s">
        <v>1022</v>
      </c>
      <c r="J255" t="s">
        <v>1023</v>
      </c>
      <c r="K255" t="s">
        <v>1026</v>
      </c>
      <c r="L255">
        <v>86724.04</v>
      </c>
      <c r="M255" t="s">
        <v>1028</v>
      </c>
      <c r="N255" t="s">
        <v>561</v>
      </c>
      <c r="O255" t="s">
        <v>413</v>
      </c>
      <c r="P255" t="s">
        <v>1024</v>
      </c>
      <c r="Q255" t="s">
        <v>403</v>
      </c>
      <c r="R255" t="s">
        <v>415</v>
      </c>
      <c r="S255" t="str">
        <f t="shared" si="3"/>
        <v>7821444652BUSTLE</v>
      </c>
    </row>
    <row r="256" spans="1:19" x14ac:dyDescent="0.2">
      <c r="A256" t="s">
        <v>1029</v>
      </c>
      <c r="B256" t="s">
        <v>403</v>
      </c>
      <c r="C256" t="s">
        <v>609</v>
      </c>
      <c r="D256" t="s">
        <v>405</v>
      </c>
      <c r="E256" t="s">
        <v>1026</v>
      </c>
      <c r="F256" s="22">
        <v>44682</v>
      </c>
      <c r="G256" t="s">
        <v>1027</v>
      </c>
      <c r="H256" t="s">
        <v>408</v>
      </c>
      <c r="I256" t="s">
        <v>1022</v>
      </c>
      <c r="J256" t="s">
        <v>1023</v>
      </c>
      <c r="K256" t="s">
        <v>1026</v>
      </c>
      <c r="L256">
        <v>163276.01999999999</v>
      </c>
      <c r="M256" t="s">
        <v>1030</v>
      </c>
      <c r="N256" t="s">
        <v>561</v>
      </c>
      <c r="O256" t="s">
        <v>413</v>
      </c>
      <c r="P256" t="s">
        <v>1024</v>
      </c>
      <c r="Q256" t="s">
        <v>403</v>
      </c>
      <c r="R256" t="s">
        <v>415</v>
      </c>
      <c r="S256" t="str">
        <f t="shared" si="3"/>
        <v>7821444682BUSTLE</v>
      </c>
    </row>
    <row r="257" spans="1:19" x14ac:dyDescent="0.2">
      <c r="A257" t="s">
        <v>1031</v>
      </c>
      <c r="B257" t="s">
        <v>403</v>
      </c>
      <c r="C257" t="s">
        <v>567</v>
      </c>
      <c r="D257" t="s">
        <v>405</v>
      </c>
      <c r="E257" t="s">
        <v>568</v>
      </c>
      <c r="F257" s="22">
        <v>44652</v>
      </c>
      <c r="G257" t="s">
        <v>1032</v>
      </c>
      <c r="H257" t="s">
        <v>408</v>
      </c>
      <c r="I257" t="s">
        <v>1022</v>
      </c>
      <c r="J257" t="s">
        <v>1023</v>
      </c>
      <c r="K257" t="s">
        <v>570</v>
      </c>
      <c r="L257">
        <v>0.68</v>
      </c>
      <c r="M257" t="s">
        <v>567</v>
      </c>
      <c r="N257" t="s">
        <v>561</v>
      </c>
      <c r="O257" t="s">
        <v>413</v>
      </c>
      <c r="P257" t="s">
        <v>1024</v>
      </c>
      <c r="Q257" t="s">
        <v>403</v>
      </c>
      <c r="R257" t="s">
        <v>415</v>
      </c>
      <c r="S257" t="str">
        <f t="shared" si="3"/>
        <v>7821444652PLATTAX</v>
      </c>
    </row>
    <row r="258" spans="1:19" x14ac:dyDescent="0.2">
      <c r="A258" t="s">
        <v>1033</v>
      </c>
      <c r="B258" t="s">
        <v>403</v>
      </c>
      <c r="C258" t="s">
        <v>567</v>
      </c>
      <c r="D258" t="s">
        <v>405</v>
      </c>
      <c r="E258" t="s">
        <v>568</v>
      </c>
      <c r="F258" s="22">
        <v>44682</v>
      </c>
      <c r="G258" t="s">
        <v>1032</v>
      </c>
      <c r="H258" t="s">
        <v>408</v>
      </c>
      <c r="I258" t="s">
        <v>1022</v>
      </c>
      <c r="J258" t="s">
        <v>1023</v>
      </c>
      <c r="K258" t="s">
        <v>570</v>
      </c>
      <c r="L258">
        <v>0</v>
      </c>
      <c r="M258" t="s">
        <v>567</v>
      </c>
      <c r="N258" t="s">
        <v>561</v>
      </c>
      <c r="O258" t="s">
        <v>413</v>
      </c>
      <c r="P258" t="s">
        <v>1024</v>
      </c>
      <c r="Q258" t="s">
        <v>403</v>
      </c>
      <c r="R258" t="s">
        <v>415</v>
      </c>
      <c r="S258" t="str">
        <f t="shared" si="3"/>
        <v>7821444682PLATTAX</v>
      </c>
    </row>
    <row r="259" spans="1:19" x14ac:dyDescent="0.2">
      <c r="A259" t="s">
        <v>1034</v>
      </c>
      <c r="B259" t="s">
        <v>403</v>
      </c>
      <c r="C259" t="s">
        <v>615</v>
      </c>
      <c r="D259" t="s">
        <v>405</v>
      </c>
      <c r="E259" t="s">
        <v>586</v>
      </c>
      <c r="F259" s="22">
        <v>44682</v>
      </c>
      <c r="G259" t="s">
        <v>1021</v>
      </c>
      <c r="H259" t="s">
        <v>408</v>
      </c>
      <c r="I259" t="s">
        <v>1022</v>
      </c>
      <c r="J259" t="s">
        <v>1023</v>
      </c>
      <c r="K259" t="s">
        <v>309</v>
      </c>
      <c r="L259">
        <v>0</v>
      </c>
      <c r="M259" t="s">
        <v>615</v>
      </c>
      <c r="N259" t="s">
        <v>616</v>
      </c>
      <c r="O259" t="s">
        <v>413</v>
      </c>
      <c r="P259" t="s">
        <v>1024</v>
      </c>
      <c r="Q259" t="s">
        <v>403</v>
      </c>
      <c r="R259" t="s">
        <v>415</v>
      </c>
      <c r="S259" t="str">
        <f t="shared" ref="S259:S322" si="4">_xlfn.CONCAT(I259,F259,K259)</f>
        <v>7821444682INTEADSC</v>
      </c>
    </row>
    <row r="260" spans="1:19" x14ac:dyDescent="0.2">
      <c r="A260" t="s">
        <v>1035</v>
      </c>
      <c r="B260" t="s">
        <v>403</v>
      </c>
      <c r="C260" t="s">
        <v>690</v>
      </c>
      <c r="D260" t="s">
        <v>405</v>
      </c>
      <c r="E260" t="s">
        <v>1036</v>
      </c>
      <c r="F260" s="22">
        <v>44682</v>
      </c>
      <c r="G260" t="s">
        <v>1037</v>
      </c>
      <c r="H260" t="s">
        <v>408</v>
      </c>
      <c r="I260" t="s">
        <v>1038</v>
      </c>
      <c r="J260" t="s">
        <v>1039</v>
      </c>
      <c r="K260" t="s">
        <v>1040</v>
      </c>
      <c r="L260">
        <v>145500</v>
      </c>
      <c r="M260" t="s">
        <v>602</v>
      </c>
      <c r="N260" t="s">
        <v>561</v>
      </c>
      <c r="O260" t="s">
        <v>413</v>
      </c>
      <c r="P260" t="s">
        <v>1041</v>
      </c>
      <c r="Q260" t="s">
        <v>403</v>
      </c>
      <c r="R260" t="s">
        <v>415</v>
      </c>
      <c r="S260" t="str">
        <f t="shared" si="4"/>
        <v>7843044682GARDENDG</v>
      </c>
    </row>
    <row r="261" spans="1:19" x14ac:dyDescent="0.2">
      <c r="A261" t="s">
        <v>1042</v>
      </c>
      <c r="B261" t="s">
        <v>403</v>
      </c>
      <c r="C261" t="s">
        <v>868</v>
      </c>
      <c r="D261" t="s">
        <v>405</v>
      </c>
      <c r="E261" t="s">
        <v>586</v>
      </c>
      <c r="F261" s="22">
        <v>44682</v>
      </c>
      <c r="G261" t="s">
        <v>1043</v>
      </c>
      <c r="H261" t="s">
        <v>408</v>
      </c>
      <c r="I261" t="s">
        <v>1038</v>
      </c>
      <c r="J261" t="s">
        <v>1039</v>
      </c>
      <c r="K261" t="s">
        <v>309</v>
      </c>
      <c r="L261">
        <v>131.85</v>
      </c>
      <c r="M261" t="s">
        <v>606</v>
      </c>
      <c r="N261" t="s">
        <v>561</v>
      </c>
      <c r="O261" t="s">
        <v>413</v>
      </c>
      <c r="P261" t="s">
        <v>1041</v>
      </c>
      <c r="Q261" t="s">
        <v>403</v>
      </c>
      <c r="R261" t="s">
        <v>415</v>
      </c>
      <c r="S261" t="str">
        <f t="shared" si="4"/>
        <v>7843044682INTEADSC</v>
      </c>
    </row>
    <row r="262" spans="1:19" x14ac:dyDescent="0.2">
      <c r="A262" t="s">
        <v>1044</v>
      </c>
      <c r="B262" t="s">
        <v>403</v>
      </c>
      <c r="C262" t="s">
        <v>606</v>
      </c>
      <c r="D262" t="s">
        <v>405</v>
      </c>
      <c r="E262" t="s">
        <v>1036</v>
      </c>
      <c r="F262" s="22">
        <v>44713</v>
      </c>
      <c r="G262" t="s">
        <v>1037</v>
      </c>
      <c r="H262" t="s">
        <v>408</v>
      </c>
      <c r="I262" t="s">
        <v>1038</v>
      </c>
      <c r="J262" t="s">
        <v>1039</v>
      </c>
      <c r="K262" t="s">
        <v>1040</v>
      </c>
      <c r="L262">
        <v>157000</v>
      </c>
      <c r="M262" t="s">
        <v>1045</v>
      </c>
      <c r="N262" t="s">
        <v>776</v>
      </c>
      <c r="O262" t="s">
        <v>413</v>
      </c>
      <c r="P262" t="s">
        <v>1041</v>
      </c>
      <c r="Q262" t="s">
        <v>403</v>
      </c>
      <c r="R262" t="s">
        <v>415</v>
      </c>
      <c r="S262" t="str">
        <f t="shared" si="4"/>
        <v>7843044713GARDENDG</v>
      </c>
    </row>
    <row r="263" spans="1:19" x14ac:dyDescent="0.2">
      <c r="A263" t="s">
        <v>1046</v>
      </c>
      <c r="B263" t="s">
        <v>403</v>
      </c>
      <c r="C263" t="s">
        <v>866</v>
      </c>
      <c r="D263" t="s">
        <v>405</v>
      </c>
      <c r="E263" t="s">
        <v>586</v>
      </c>
      <c r="F263" s="22">
        <v>44713</v>
      </c>
      <c r="G263" t="s">
        <v>1043</v>
      </c>
      <c r="H263" t="s">
        <v>408</v>
      </c>
      <c r="I263" t="s">
        <v>1038</v>
      </c>
      <c r="J263" t="s">
        <v>1039</v>
      </c>
      <c r="K263" t="s">
        <v>309</v>
      </c>
      <c r="L263">
        <v>331.42</v>
      </c>
      <c r="M263" t="s">
        <v>474</v>
      </c>
      <c r="N263" t="s">
        <v>561</v>
      </c>
      <c r="O263" t="s">
        <v>413</v>
      </c>
      <c r="P263" t="s">
        <v>1041</v>
      </c>
      <c r="Q263" t="s">
        <v>403</v>
      </c>
      <c r="R263" t="s">
        <v>415</v>
      </c>
      <c r="S263" t="str">
        <f t="shared" si="4"/>
        <v>7843044713INTEADSC</v>
      </c>
    </row>
    <row r="264" spans="1:19" x14ac:dyDescent="0.2">
      <c r="A264" t="s">
        <v>1047</v>
      </c>
      <c r="B264" t="s">
        <v>403</v>
      </c>
      <c r="C264" t="s">
        <v>567</v>
      </c>
      <c r="D264" t="s">
        <v>405</v>
      </c>
      <c r="E264" t="s">
        <v>568</v>
      </c>
      <c r="F264" s="22">
        <v>44713</v>
      </c>
      <c r="G264" t="s">
        <v>1048</v>
      </c>
      <c r="H264" t="s">
        <v>408</v>
      </c>
      <c r="I264" t="s">
        <v>1038</v>
      </c>
      <c r="J264" t="s">
        <v>1039</v>
      </c>
      <c r="K264" t="s">
        <v>570</v>
      </c>
      <c r="L264">
        <v>12.61</v>
      </c>
      <c r="M264" t="s">
        <v>567</v>
      </c>
      <c r="N264" t="s">
        <v>561</v>
      </c>
      <c r="O264" t="s">
        <v>413</v>
      </c>
      <c r="P264" t="s">
        <v>1041</v>
      </c>
      <c r="Q264" t="s">
        <v>403</v>
      </c>
      <c r="R264" t="s">
        <v>415</v>
      </c>
      <c r="S264" t="str">
        <f t="shared" si="4"/>
        <v>7843044713PLATTAX</v>
      </c>
    </row>
    <row r="265" spans="1:19" x14ac:dyDescent="0.2">
      <c r="A265" t="s">
        <v>1049</v>
      </c>
      <c r="B265" t="s">
        <v>403</v>
      </c>
      <c r="C265" t="s">
        <v>567</v>
      </c>
      <c r="D265" t="s">
        <v>405</v>
      </c>
      <c r="E265" t="s">
        <v>568</v>
      </c>
      <c r="F265" s="22">
        <v>44682</v>
      </c>
      <c r="G265" t="s">
        <v>1048</v>
      </c>
      <c r="H265" t="s">
        <v>408</v>
      </c>
      <c r="I265" t="s">
        <v>1038</v>
      </c>
      <c r="J265" t="s">
        <v>1039</v>
      </c>
      <c r="K265" t="s">
        <v>570</v>
      </c>
      <c r="L265">
        <v>5.0199999999999996</v>
      </c>
      <c r="M265" t="s">
        <v>567</v>
      </c>
      <c r="N265" t="s">
        <v>561</v>
      </c>
      <c r="O265" t="s">
        <v>413</v>
      </c>
      <c r="P265" t="s">
        <v>1041</v>
      </c>
      <c r="Q265" t="s">
        <v>403</v>
      </c>
      <c r="R265" t="s">
        <v>415</v>
      </c>
      <c r="S265" t="str">
        <f t="shared" si="4"/>
        <v>7843044682PLATTAX</v>
      </c>
    </row>
    <row r="266" spans="1:19" x14ac:dyDescent="0.2">
      <c r="A266" t="s">
        <v>1050</v>
      </c>
      <c r="B266" t="s">
        <v>403</v>
      </c>
      <c r="C266" t="s">
        <v>1051</v>
      </c>
      <c r="D266" t="s">
        <v>405</v>
      </c>
      <c r="E266" t="s">
        <v>692</v>
      </c>
      <c r="F266" s="22">
        <v>44682</v>
      </c>
      <c r="G266" t="s">
        <v>1052</v>
      </c>
      <c r="H266" t="s">
        <v>408</v>
      </c>
      <c r="I266" t="s">
        <v>1038</v>
      </c>
      <c r="J266" t="s">
        <v>1039</v>
      </c>
      <c r="K266" t="s">
        <v>272</v>
      </c>
      <c r="L266">
        <v>30158.400000000001</v>
      </c>
      <c r="M266" t="s">
        <v>949</v>
      </c>
      <c r="N266" t="s">
        <v>561</v>
      </c>
      <c r="O266" t="s">
        <v>413</v>
      </c>
      <c r="P266" t="s">
        <v>1041</v>
      </c>
      <c r="Q266" t="s">
        <v>403</v>
      </c>
      <c r="R266" t="s">
        <v>415</v>
      </c>
      <c r="S266" t="str">
        <f t="shared" si="4"/>
        <v>7843044682APXDEALS</v>
      </c>
    </row>
    <row r="267" spans="1:19" x14ac:dyDescent="0.2">
      <c r="A267" t="s">
        <v>1053</v>
      </c>
      <c r="B267" t="s">
        <v>403</v>
      </c>
      <c r="C267" t="s">
        <v>1051</v>
      </c>
      <c r="D267" t="s">
        <v>405</v>
      </c>
      <c r="E267" t="s">
        <v>692</v>
      </c>
      <c r="F267" s="22">
        <v>44713</v>
      </c>
      <c r="G267" t="s">
        <v>1052</v>
      </c>
      <c r="H267" t="s">
        <v>408</v>
      </c>
      <c r="I267" t="s">
        <v>1038</v>
      </c>
      <c r="J267" t="s">
        <v>1039</v>
      </c>
      <c r="K267" t="s">
        <v>272</v>
      </c>
      <c r="L267">
        <v>68646.7</v>
      </c>
      <c r="M267" t="s">
        <v>949</v>
      </c>
      <c r="N267" t="s">
        <v>561</v>
      </c>
      <c r="O267" t="s">
        <v>413</v>
      </c>
      <c r="P267" t="s">
        <v>1041</v>
      </c>
      <c r="Q267" t="s">
        <v>403</v>
      </c>
      <c r="R267" t="s">
        <v>415</v>
      </c>
      <c r="S267" t="str">
        <f t="shared" si="4"/>
        <v>7843044713APXDEALS</v>
      </c>
    </row>
    <row r="268" spans="1:19" x14ac:dyDescent="0.2">
      <c r="A268" t="s">
        <v>1054</v>
      </c>
      <c r="B268" t="s">
        <v>403</v>
      </c>
      <c r="C268" t="s">
        <v>1055</v>
      </c>
      <c r="D268" t="s">
        <v>405</v>
      </c>
      <c r="E268" t="s">
        <v>1056</v>
      </c>
      <c r="F268" s="22">
        <v>44835</v>
      </c>
      <c r="G268" t="s">
        <v>1057</v>
      </c>
      <c r="H268" t="s">
        <v>408</v>
      </c>
      <c r="I268" t="s">
        <v>1058</v>
      </c>
      <c r="J268" t="s">
        <v>1059</v>
      </c>
      <c r="K268" t="s">
        <v>1060</v>
      </c>
      <c r="L268">
        <v>0</v>
      </c>
      <c r="M268" t="s">
        <v>1055</v>
      </c>
      <c r="N268" t="s">
        <v>616</v>
      </c>
      <c r="O268" t="s">
        <v>413</v>
      </c>
      <c r="P268" t="s">
        <v>1061</v>
      </c>
      <c r="Q268" t="s">
        <v>403</v>
      </c>
      <c r="R268" t="s">
        <v>415</v>
      </c>
      <c r="S268" t="str">
        <f t="shared" si="4"/>
        <v>7890744835ADLUDIOI</v>
      </c>
    </row>
    <row r="269" spans="1:19" x14ac:dyDescent="0.2">
      <c r="A269" t="s">
        <v>1062</v>
      </c>
      <c r="B269" t="s">
        <v>403</v>
      </c>
      <c r="C269" t="s">
        <v>1055</v>
      </c>
      <c r="D269" t="s">
        <v>405</v>
      </c>
      <c r="E269" t="s">
        <v>1063</v>
      </c>
      <c r="F269" s="22">
        <v>44835</v>
      </c>
      <c r="G269" t="s">
        <v>1064</v>
      </c>
      <c r="H269" t="s">
        <v>408</v>
      </c>
      <c r="I269" t="s">
        <v>1058</v>
      </c>
      <c r="J269" t="s">
        <v>1059</v>
      </c>
      <c r="K269" t="s">
        <v>1065</v>
      </c>
      <c r="L269">
        <v>0</v>
      </c>
      <c r="M269" t="s">
        <v>1055</v>
      </c>
      <c r="N269" t="s">
        <v>616</v>
      </c>
      <c r="O269" t="s">
        <v>413</v>
      </c>
      <c r="P269" t="s">
        <v>1061</v>
      </c>
      <c r="Q269" t="s">
        <v>403</v>
      </c>
      <c r="R269" t="s">
        <v>415</v>
      </c>
      <c r="S269" t="str">
        <f t="shared" si="4"/>
        <v>7890744835BUSTLEDG</v>
      </c>
    </row>
    <row r="270" spans="1:19" x14ac:dyDescent="0.2">
      <c r="A270" t="s">
        <v>1066</v>
      </c>
      <c r="B270" t="s">
        <v>403</v>
      </c>
      <c r="C270" t="s">
        <v>1055</v>
      </c>
      <c r="D270" t="s">
        <v>405</v>
      </c>
      <c r="E270" t="s">
        <v>635</v>
      </c>
      <c r="F270" s="22">
        <v>44835</v>
      </c>
      <c r="G270" t="s">
        <v>1067</v>
      </c>
      <c r="H270" t="s">
        <v>408</v>
      </c>
      <c r="I270" t="s">
        <v>1058</v>
      </c>
      <c r="J270" t="s">
        <v>1059</v>
      </c>
      <c r="K270" t="s">
        <v>303</v>
      </c>
      <c r="L270">
        <v>0</v>
      </c>
      <c r="M270" t="s">
        <v>1055</v>
      </c>
      <c r="N270" t="s">
        <v>616</v>
      </c>
      <c r="O270" t="s">
        <v>413</v>
      </c>
      <c r="P270" t="s">
        <v>1061</v>
      </c>
      <c r="Q270" t="s">
        <v>403</v>
      </c>
      <c r="R270" t="s">
        <v>415</v>
      </c>
      <c r="S270" t="str">
        <f t="shared" si="4"/>
        <v>7890744835CNDNSTPB</v>
      </c>
    </row>
    <row r="271" spans="1:19" x14ac:dyDescent="0.2">
      <c r="A271" t="s">
        <v>1068</v>
      </c>
      <c r="B271" t="s">
        <v>403</v>
      </c>
      <c r="C271" t="s">
        <v>1055</v>
      </c>
      <c r="D271" t="s">
        <v>405</v>
      </c>
      <c r="E271" t="s">
        <v>1036</v>
      </c>
      <c r="F271" s="22">
        <v>44835</v>
      </c>
      <c r="G271" t="s">
        <v>1069</v>
      </c>
      <c r="H271" t="s">
        <v>408</v>
      </c>
      <c r="I271" t="s">
        <v>1058</v>
      </c>
      <c r="J271" t="s">
        <v>1059</v>
      </c>
      <c r="K271" t="s">
        <v>1040</v>
      </c>
      <c r="L271">
        <v>0</v>
      </c>
      <c r="M271" t="s">
        <v>1055</v>
      </c>
      <c r="N271" t="s">
        <v>616</v>
      </c>
      <c r="O271" t="s">
        <v>413</v>
      </c>
      <c r="P271" t="s">
        <v>1061</v>
      </c>
      <c r="Q271" t="s">
        <v>403</v>
      </c>
      <c r="R271" t="s">
        <v>415</v>
      </c>
      <c r="S271" t="str">
        <f t="shared" si="4"/>
        <v>7890744835GARDENDG</v>
      </c>
    </row>
    <row r="272" spans="1:19" x14ac:dyDescent="0.2">
      <c r="A272" t="s">
        <v>1070</v>
      </c>
      <c r="B272" t="s">
        <v>403</v>
      </c>
      <c r="C272" t="s">
        <v>1055</v>
      </c>
      <c r="D272" t="s">
        <v>405</v>
      </c>
      <c r="E272" t="s">
        <v>730</v>
      </c>
      <c r="F272" s="22">
        <v>44835</v>
      </c>
      <c r="G272" t="s">
        <v>1071</v>
      </c>
      <c r="H272" t="s">
        <v>408</v>
      </c>
      <c r="I272" t="s">
        <v>1058</v>
      </c>
      <c r="J272" t="s">
        <v>1059</v>
      </c>
      <c r="K272" t="s">
        <v>284</v>
      </c>
      <c r="L272">
        <v>0</v>
      </c>
      <c r="M272" t="s">
        <v>1055</v>
      </c>
      <c r="N272" t="s">
        <v>616</v>
      </c>
      <c r="O272" t="s">
        <v>413</v>
      </c>
      <c r="P272" t="s">
        <v>1061</v>
      </c>
      <c r="Q272" t="s">
        <v>403</v>
      </c>
      <c r="R272" t="s">
        <v>415</v>
      </c>
      <c r="S272" t="str">
        <f t="shared" si="4"/>
        <v>7890744835HRSTCMMN</v>
      </c>
    </row>
    <row r="273" spans="1:19" x14ac:dyDescent="0.2">
      <c r="A273" t="s">
        <v>1072</v>
      </c>
      <c r="B273" t="s">
        <v>403</v>
      </c>
      <c r="C273" t="s">
        <v>1055</v>
      </c>
      <c r="D273" t="s">
        <v>405</v>
      </c>
      <c r="E273" t="s">
        <v>1073</v>
      </c>
      <c r="F273" s="22">
        <v>44835</v>
      </c>
      <c r="G273" t="s">
        <v>1074</v>
      </c>
      <c r="H273" t="s">
        <v>408</v>
      </c>
      <c r="I273" t="s">
        <v>1058</v>
      </c>
      <c r="J273" t="s">
        <v>1059</v>
      </c>
      <c r="K273" t="s">
        <v>1075</v>
      </c>
      <c r="L273">
        <v>0</v>
      </c>
      <c r="M273" t="s">
        <v>1055</v>
      </c>
      <c r="N273" t="s">
        <v>616</v>
      </c>
      <c r="O273" t="s">
        <v>413</v>
      </c>
      <c r="P273" t="s">
        <v>1061</v>
      </c>
      <c r="Q273" t="s">
        <v>403</v>
      </c>
      <c r="R273" t="s">
        <v>415</v>
      </c>
      <c r="S273" t="str">
        <f t="shared" si="4"/>
        <v>7890744835HYPEBEAS</v>
      </c>
    </row>
    <row r="274" spans="1:19" x14ac:dyDescent="0.2">
      <c r="A274" t="s">
        <v>1076</v>
      </c>
      <c r="B274" t="s">
        <v>403</v>
      </c>
      <c r="C274" t="s">
        <v>1055</v>
      </c>
      <c r="D274" t="s">
        <v>405</v>
      </c>
      <c r="E274" t="s">
        <v>1077</v>
      </c>
      <c r="F274" s="22">
        <v>44835</v>
      </c>
      <c r="G274" t="s">
        <v>1078</v>
      </c>
      <c r="H274" t="s">
        <v>408</v>
      </c>
      <c r="I274" t="s">
        <v>1058</v>
      </c>
      <c r="J274" t="s">
        <v>1059</v>
      </c>
      <c r="K274" t="s">
        <v>1077</v>
      </c>
      <c r="L274">
        <v>0</v>
      </c>
      <c r="M274" t="s">
        <v>1055</v>
      </c>
      <c r="N274" t="s">
        <v>616</v>
      </c>
      <c r="O274" t="s">
        <v>413</v>
      </c>
      <c r="P274" t="s">
        <v>1061</v>
      </c>
      <c r="Q274" t="s">
        <v>403</v>
      </c>
      <c r="R274" t="s">
        <v>415</v>
      </c>
      <c r="S274" t="str">
        <f t="shared" si="4"/>
        <v>7890744835KARGO</v>
      </c>
    </row>
    <row r="275" spans="1:19" x14ac:dyDescent="0.2">
      <c r="A275" t="s">
        <v>1079</v>
      </c>
      <c r="B275" t="s">
        <v>403</v>
      </c>
      <c r="C275" t="s">
        <v>1055</v>
      </c>
      <c r="D275" t="s">
        <v>405</v>
      </c>
      <c r="E275" t="s">
        <v>1080</v>
      </c>
      <c r="F275" s="22">
        <v>44835</v>
      </c>
      <c r="G275" t="s">
        <v>1081</v>
      </c>
      <c r="H275" t="s">
        <v>408</v>
      </c>
      <c r="I275" t="s">
        <v>1058</v>
      </c>
      <c r="J275" t="s">
        <v>1059</v>
      </c>
      <c r="K275" t="s">
        <v>1082</v>
      </c>
      <c r="L275">
        <v>0</v>
      </c>
      <c r="M275" t="s">
        <v>1055</v>
      </c>
      <c r="N275" t="s">
        <v>616</v>
      </c>
      <c r="O275" t="s">
        <v>413</v>
      </c>
      <c r="P275" t="s">
        <v>1061</v>
      </c>
      <c r="Q275" t="s">
        <v>403</v>
      </c>
      <c r="R275" t="s">
        <v>415</v>
      </c>
      <c r="S275" t="str">
        <f t="shared" si="4"/>
        <v>7890744835MRTNMDNT</v>
      </c>
    </row>
    <row r="276" spans="1:19" x14ac:dyDescent="0.2">
      <c r="A276" t="s">
        <v>1083</v>
      </c>
      <c r="B276" t="s">
        <v>403</v>
      </c>
      <c r="C276" t="s">
        <v>1055</v>
      </c>
      <c r="D276" t="s">
        <v>405</v>
      </c>
      <c r="E276" t="s">
        <v>1084</v>
      </c>
      <c r="F276" s="22">
        <v>44835</v>
      </c>
      <c r="G276" t="s">
        <v>1085</v>
      </c>
      <c r="H276" t="s">
        <v>408</v>
      </c>
      <c r="I276" t="s">
        <v>1058</v>
      </c>
      <c r="J276" t="s">
        <v>1059</v>
      </c>
      <c r="K276" t="s">
        <v>1086</v>
      </c>
      <c r="L276">
        <v>0</v>
      </c>
      <c r="M276" t="s">
        <v>1055</v>
      </c>
      <c r="N276" t="s">
        <v>616</v>
      </c>
      <c r="O276" t="s">
        <v>413</v>
      </c>
      <c r="P276" t="s">
        <v>1061</v>
      </c>
      <c r="Q276" t="s">
        <v>403</v>
      </c>
      <c r="R276" t="s">
        <v>415</v>
      </c>
      <c r="S276" t="str">
        <f t="shared" si="4"/>
        <v>7890744835SPOTFYUS</v>
      </c>
    </row>
    <row r="277" spans="1:19" x14ac:dyDescent="0.2">
      <c r="A277" t="s">
        <v>1087</v>
      </c>
      <c r="B277" t="s">
        <v>403</v>
      </c>
      <c r="C277" t="s">
        <v>1055</v>
      </c>
      <c r="D277" t="s">
        <v>405</v>
      </c>
      <c r="E277" t="s">
        <v>1088</v>
      </c>
      <c r="F277" s="22">
        <v>44835</v>
      </c>
      <c r="G277" t="s">
        <v>1089</v>
      </c>
      <c r="H277" t="s">
        <v>408</v>
      </c>
      <c r="I277" t="s">
        <v>1058</v>
      </c>
      <c r="J277" t="s">
        <v>1059</v>
      </c>
      <c r="K277" t="s">
        <v>1090</v>
      </c>
      <c r="L277">
        <v>0</v>
      </c>
      <c r="M277" t="s">
        <v>1055</v>
      </c>
      <c r="N277" t="s">
        <v>616</v>
      </c>
      <c r="O277" t="s">
        <v>413</v>
      </c>
      <c r="P277" t="s">
        <v>1061</v>
      </c>
      <c r="Q277" t="s">
        <v>403</v>
      </c>
      <c r="R277" t="s">
        <v>415</v>
      </c>
      <c r="S277" t="str">
        <f t="shared" si="4"/>
        <v>7890744835TEADSINC</v>
      </c>
    </row>
    <row r="278" spans="1:19" x14ac:dyDescent="0.2">
      <c r="A278" t="s">
        <v>1091</v>
      </c>
      <c r="B278" t="s">
        <v>403</v>
      </c>
      <c r="C278" t="s">
        <v>1055</v>
      </c>
      <c r="D278" t="s">
        <v>405</v>
      </c>
      <c r="E278" t="s">
        <v>574</v>
      </c>
      <c r="F278" s="22">
        <v>44835</v>
      </c>
      <c r="G278" t="s">
        <v>1092</v>
      </c>
      <c r="H278" t="s">
        <v>408</v>
      </c>
      <c r="I278" t="s">
        <v>1058</v>
      </c>
      <c r="J278" t="s">
        <v>1059</v>
      </c>
      <c r="K278" t="s">
        <v>578</v>
      </c>
      <c r="L278">
        <v>0</v>
      </c>
      <c r="M278" t="s">
        <v>1055</v>
      </c>
      <c r="N278" t="s">
        <v>616</v>
      </c>
      <c r="O278" t="s">
        <v>413</v>
      </c>
      <c r="P278" t="s">
        <v>1061</v>
      </c>
      <c r="Q278" t="s">
        <v>403</v>
      </c>
      <c r="R278" t="s">
        <v>415</v>
      </c>
      <c r="S278" t="str">
        <f t="shared" si="4"/>
        <v>7890744835WHOWHAT</v>
      </c>
    </row>
    <row r="279" spans="1:19" x14ac:dyDescent="0.2">
      <c r="A279" t="s">
        <v>1093</v>
      </c>
      <c r="B279" t="s">
        <v>403</v>
      </c>
      <c r="C279" t="s">
        <v>1055</v>
      </c>
      <c r="D279" t="s">
        <v>405</v>
      </c>
      <c r="E279" t="s">
        <v>1094</v>
      </c>
      <c r="F279" s="22">
        <v>44835</v>
      </c>
      <c r="G279" t="s">
        <v>1095</v>
      </c>
      <c r="H279" t="s">
        <v>408</v>
      </c>
      <c r="I279" t="s">
        <v>1058</v>
      </c>
      <c r="J279" t="s">
        <v>1059</v>
      </c>
      <c r="K279" t="s">
        <v>1096</v>
      </c>
      <c r="L279">
        <v>0</v>
      </c>
      <c r="M279" t="s">
        <v>1055</v>
      </c>
      <c r="N279" t="s">
        <v>616</v>
      </c>
      <c r="O279" t="s">
        <v>413</v>
      </c>
      <c r="P279" t="s">
        <v>1061</v>
      </c>
      <c r="Q279" t="s">
        <v>403</v>
      </c>
      <c r="R279" t="s">
        <v>415</v>
      </c>
      <c r="S279" t="str">
        <f t="shared" si="4"/>
        <v>7890744835ZVICELAM</v>
      </c>
    </row>
    <row r="280" spans="1:19" x14ac:dyDescent="0.2">
      <c r="A280" t="s">
        <v>1097</v>
      </c>
      <c r="B280" t="s">
        <v>403</v>
      </c>
      <c r="C280" t="s">
        <v>727</v>
      </c>
      <c r="D280" t="s">
        <v>405</v>
      </c>
      <c r="E280" t="s">
        <v>406</v>
      </c>
      <c r="F280" s="22">
        <v>44743</v>
      </c>
      <c r="G280" t="s">
        <v>490</v>
      </c>
      <c r="H280" t="s">
        <v>408</v>
      </c>
      <c r="I280" t="s">
        <v>491</v>
      </c>
      <c r="J280" t="s">
        <v>492</v>
      </c>
      <c r="K280" t="s">
        <v>22</v>
      </c>
      <c r="L280">
        <v>29483.86</v>
      </c>
      <c r="M280" t="s">
        <v>1098</v>
      </c>
      <c r="N280" t="s">
        <v>561</v>
      </c>
      <c r="O280" t="s">
        <v>413</v>
      </c>
      <c r="P280" t="s">
        <v>494</v>
      </c>
      <c r="Q280" t="s">
        <v>403</v>
      </c>
      <c r="R280" t="s">
        <v>415</v>
      </c>
      <c r="S280" t="str">
        <f t="shared" si="4"/>
        <v>7871744743FACEBOOK</v>
      </c>
    </row>
    <row r="281" spans="1:19" x14ac:dyDescent="0.2">
      <c r="A281" t="s">
        <v>1099</v>
      </c>
      <c r="B281" t="s">
        <v>403</v>
      </c>
      <c r="C281" t="s">
        <v>1003</v>
      </c>
      <c r="D281" t="s">
        <v>405</v>
      </c>
      <c r="E281" t="s">
        <v>586</v>
      </c>
      <c r="F281" s="22">
        <v>44743</v>
      </c>
      <c r="G281" t="s">
        <v>1100</v>
      </c>
      <c r="H281" t="s">
        <v>408</v>
      </c>
      <c r="I281" t="s">
        <v>491</v>
      </c>
      <c r="J281" t="s">
        <v>492</v>
      </c>
      <c r="K281" t="s">
        <v>309</v>
      </c>
      <c r="L281">
        <v>204.68</v>
      </c>
      <c r="M281" t="s">
        <v>889</v>
      </c>
      <c r="N281" t="s">
        <v>561</v>
      </c>
      <c r="O281" t="s">
        <v>413</v>
      </c>
      <c r="P281" t="s">
        <v>494</v>
      </c>
      <c r="Q281" t="s">
        <v>403</v>
      </c>
      <c r="R281" t="s">
        <v>415</v>
      </c>
      <c r="S281" t="str">
        <f t="shared" si="4"/>
        <v>7871744743INTEADSC</v>
      </c>
    </row>
    <row r="282" spans="1:19" x14ac:dyDescent="0.2">
      <c r="A282" t="s">
        <v>1101</v>
      </c>
      <c r="B282" t="s">
        <v>403</v>
      </c>
      <c r="C282" t="s">
        <v>727</v>
      </c>
      <c r="D282" t="s">
        <v>405</v>
      </c>
      <c r="E282" t="s">
        <v>430</v>
      </c>
      <c r="F282" s="22">
        <v>44743</v>
      </c>
      <c r="G282" t="s">
        <v>505</v>
      </c>
      <c r="H282" t="s">
        <v>408</v>
      </c>
      <c r="I282" t="s">
        <v>491</v>
      </c>
      <c r="J282" t="s">
        <v>492</v>
      </c>
      <c r="K282" t="s">
        <v>432</v>
      </c>
      <c r="L282">
        <v>30076.38</v>
      </c>
      <c r="M282" t="s">
        <v>1102</v>
      </c>
      <c r="N282" t="s">
        <v>1103</v>
      </c>
      <c r="O282" t="s">
        <v>413</v>
      </c>
      <c r="P282" t="s">
        <v>494</v>
      </c>
      <c r="Q282" t="s">
        <v>403</v>
      </c>
      <c r="R282" t="s">
        <v>415</v>
      </c>
      <c r="S282" t="str">
        <f t="shared" si="4"/>
        <v>7871744743SNAPDGTL</v>
      </c>
    </row>
    <row r="283" spans="1:19" x14ac:dyDescent="0.2">
      <c r="A283" t="s">
        <v>1104</v>
      </c>
      <c r="B283" t="s">
        <v>403</v>
      </c>
      <c r="C283" t="s">
        <v>1105</v>
      </c>
      <c r="D283" t="s">
        <v>405</v>
      </c>
      <c r="E283" t="s">
        <v>406</v>
      </c>
      <c r="F283" s="22">
        <v>44743</v>
      </c>
      <c r="G283" t="s">
        <v>490</v>
      </c>
      <c r="H283" t="s">
        <v>408</v>
      </c>
      <c r="I283" t="s">
        <v>491</v>
      </c>
      <c r="J283" t="s">
        <v>492</v>
      </c>
      <c r="K283" t="s">
        <v>22</v>
      </c>
      <c r="L283">
        <v>0</v>
      </c>
      <c r="M283" t="s">
        <v>1105</v>
      </c>
      <c r="N283" t="s">
        <v>616</v>
      </c>
      <c r="O283" t="s">
        <v>413</v>
      </c>
      <c r="P283" t="s">
        <v>494</v>
      </c>
      <c r="Q283" t="s">
        <v>403</v>
      </c>
      <c r="R283" t="s">
        <v>415</v>
      </c>
      <c r="S283" t="str">
        <f t="shared" si="4"/>
        <v>7871744743FACEBOOK</v>
      </c>
    </row>
    <row r="284" spans="1:19" x14ac:dyDescent="0.2">
      <c r="A284" t="s">
        <v>1106</v>
      </c>
      <c r="B284" t="s">
        <v>403</v>
      </c>
      <c r="C284" t="s">
        <v>1107</v>
      </c>
      <c r="D284" t="s">
        <v>405</v>
      </c>
      <c r="E284" t="s">
        <v>1026</v>
      </c>
      <c r="F284" s="22">
        <v>44743</v>
      </c>
      <c r="G284" t="s">
        <v>1108</v>
      </c>
      <c r="H284" t="s">
        <v>408</v>
      </c>
      <c r="I284" t="s">
        <v>491</v>
      </c>
      <c r="J284" t="s">
        <v>492</v>
      </c>
      <c r="K284" t="s">
        <v>1026</v>
      </c>
      <c r="L284">
        <v>0</v>
      </c>
      <c r="M284" t="s">
        <v>1107</v>
      </c>
      <c r="N284" t="s">
        <v>616</v>
      </c>
      <c r="O284" t="s">
        <v>413</v>
      </c>
      <c r="P284" t="s">
        <v>494</v>
      </c>
      <c r="Q284" t="s">
        <v>403</v>
      </c>
      <c r="R284" t="s">
        <v>415</v>
      </c>
      <c r="S284" t="str">
        <f t="shared" si="4"/>
        <v>7871744743BUSTLE</v>
      </c>
    </row>
    <row r="285" spans="1:19" x14ac:dyDescent="0.2">
      <c r="A285" t="s">
        <v>1109</v>
      </c>
      <c r="B285" t="s">
        <v>403</v>
      </c>
      <c r="C285" t="s">
        <v>965</v>
      </c>
      <c r="D285" t="s">
        <v>405</v>
      </c>
      <c r="E285" t="s">
        <v>586</v>
      </c>
      <c r="F285" s="22">
        <v>44774</v>
      </c>
      <c r="G285" t="s">
        <v>1100</v>
      </c>
      <c r="H285" t="s">
        <v>408</v>
      </c>
      <c r="I285" t="s">
        <v>491</v>
      </c>
      <c r="J285" t="s">
        <v>492</v>
      </c>
      <c r="K285" t="s">
        <v>309</v>
      </c>
      <c r="L285">
        <v>436.63</v>
      </c>
      <c r="M285" t="s">
        <v>967</v>
      </c>
      <c r="N285" t="s">
        <v>561</v>
      </c>
      <c r="O285" t="s">
        <v>413</v>
      </c>
      <c r="P285" t="s">
        <v>494</v>
      </c>
      <c r="Q285" t="s">
        <v>403</v>
      </c>
      <c r="R285" t="s">
        <v>415</v>
      </c>
      <c r="S285" t="str">
        <f t="shared" si="4"/>
        <v>7871744774INTEADSC</v>
      </c>
    </row>
    <row r="286" spans="1:19" x14ac:dyDescent="0.2">
      <c r="A286" t="s">
        <v>1110</v>
      </c>
      <c r="B286" t="s">
        <v>403</v>
      </c>
      <c r="C286" t="s">
        <v>949</v>
      </c>
      <c r="D286" t="s">
        <v>405</v>
      </c>
      <c r="E286" t="s">
        <v>1026</v>
      </c>
      <c r="F286" s="22">
        <v>44774</v>
      </c>
      <c r="G286" t="s">
        <v>1108</v>
      </c>
      <c r="H286" t="s">
        <v>408</v>
      </c>
      <c r="I286" t="s">
        <v>491</v>
      </c>
      <c r="J286" t="s">
        <v>492</v>
      </c>
      <c r="K286" t="s">
        <v>1026</v>
      </c>
      <c r="L286">
        <v>48059.03</v>
      </c>
      <c r="M286" t="s">
        <v>1111</v>
      </c>
      <c r="N286" t="s">
        <v>561</v>
      </c>
      <c r="O286" t="s">
        <v>413</v>
      </c>
      <c r="P286" t="s">
        <v>494</v>
      </c>
      <c r="Q286" t="s">
        <v>403</v>
      </c>
      <c r="R286" t="s">
        <v>415</v>
      </c>
      <c r="S286" t="str">
        <f t="shared" si="4"/>
        <v>7871744774BUSTLE</v>
      </c>
    </row>
    <row r="287" spans="1:19" x14ac:dyDescent="0.2">
      <c r="A287" t="s">
        <v>1112</v>
      </c>
      <c r="B287" t="s">
        <v>403</v>
      </c>
      <c r="C287" t="s">
        <v>1113</v>
      </c>
      <c r="D287" t="s">
        <v>405</v>
      </c>
      <c r="E287" t="s">
        <v>746</v>
      </c>
      <c r="F287" s="22">
        <v>44743</v>
      </c>
      <c r="G287" t="s">
        <v>1114</v>
      </c>
      <c r="H287" t="s">
        <v>408</v>
      </c>
      <c r="I287" t="s">
        <v>491</v>
      </c>
      <c r="J287" t="s">
        <v>492</v>
      </c>
      <c r="K287" t="s">
        <v>748</v>
      </c>
      <c r="L287">
        <v>22838.44</v>
      </c>
      <c r="M287" t="s">
        <v>899</v>
      </c>
      <c r="N287" t="s">
        <v>423</v>
      </c>
      <c r="O287" t="s">
        <v>413</v>
      </c>
      <c r="P287" t="s">
        <v>494</v>
      </c>
      <c r="Q287" t="s">
        <v>403</v>
      </c>
      <c r="R287" t="s">
        <v>415</v>
      </c>
      <c r="S287" t="str">
        <f t="shared" si="4"/>
        <v>7871744743OGURIMIM</v>
      </c>
    </row>
    <row r="288" spans="1:19" x14ac:dyDescent="0.2">
      <c r="A288" t="s">
        <v>1115</v>
      </c>
      <c r="B288" t="s">
        <v>1116</v>
      </c>
      <c r="C288" t="s">
        <v>1117</v>
      </c>
      <c r="D288" t="s">
        <v>405</v>
      </c>
      <c r="E288" t="s">
        <v>746</v>
      </c>
      <c r="F288" s="22">
        <v>44743</v>
      </c>
      <c r="G288" t="s">
        <v>1114</v>
      </c>
      <c r="H288" t="s">
        <v>408</v>
      </c>
      <c r="I288" t="s">
        <v>491</v>
      </c>
      <c r="J288" t="s">
        <v>492</v>
      </c>
      <c r="K288" t="s">
        <v>748</v>
      </c>
      <c r="L288">
        <v>0</v>
      </c>
      <c r="M288" t="s">
        <v>899</v>
      </c>
      <c r="N288" t="s">
        <v>423</v>
      </c>
      <c r="O288" t="s">
        <v>413</v>
      </c>
      <c r="P288" t="s">
        <v>494</v>
      </c>
      <c r="Q288" t="s">
        <v>403</v>
      </c>
      <c r="R288" t="s">
        <v>415</v>
      </c>
      <c r="S288" t="str">
        <f t="shared" si="4"/>
        <v>7871744743OGURIMIM</v>
      </c>
    </row>
    <row r="289" spans="1:19" x14ac:dyDescent="0.2">
      <c r="A289" t="s">
        <v>1118</v>
      </c>
      <c r="B289" t="s">
        <v>403</v>
      </c>
      <c r="C289" t="s">
        <v>1113</v>
      </c>
      <c r="D289" t="s">
        <v>405</v>
      </c>
      <c r="E289" t="s">
        <v>746</v>
      </c>
      <c r="F289" s="22">
        <v>44774</v>
      </c>
      <c r="G289" t="s">
        <v>1114</v>
      </c>
      <c r="H289" t="s">
        <v>408</v>
      </c>
      <c r="I289" t="s">
        <v>491</v>
      </c>
      <c r="J289" t="s">
        <v>492</v>
      </c>
      <c r="K289" t="s">
        <v>748</v>
      </c>
      <c r="L289">
        <v>26687.24</v>
      </c>
      <c r="M289" t="s">
        <v>1119</v>
      </c>
      <c r="N289" t="s">
        <v>561</v>
      </c>
      <c r="O289" t="s">
        <v>413</v>
      </c>
      <c r="P289" t="s">
        <v>494</v>
      </c>
      <c r="Q289" t="s">
        <v>403</v>
      </c>
      <c r="R289" t="s">
        <v>415</v>
      </c>
      <c r="S289" t="str">
        <f t="shared" si="4"/>
        <v>7871744774OGURIMIM</v>
      </c>
    </row>
    <row r="290" spans="1:19" x14ac:dyDescent="0.2">
      <c r="A290" t="s">
        <v>1120</v>
      </c>
      <c r="B290" t="s">
        <v>403</v>
      </c>
      <c r="C290" t="s">
        <v>1013</v>
      </c>
      <c r="D290" t="s">
        <v>405</v>
      </c>
      <c r="E290" t="s">
        <v>1121</v>
      </c>
      <c r="F290" s="22">
        <v>44866</v>
      </c>
      <c r="G290" t="s">
        <v>1122</v>
      </c>
      <c r="H290" t="s">
        <v>408</v>
      </c>
      <c r="I290" t="s">
        <v>1123</v>
      </c>
      <c r="J290" t="s">
        <v>1124</v>
      </c>
      <c r="K290" t="s">
        <v>1125</v>
      </c>
      <c r="L290">
        <v>0</v>
      </c>
      <c r="M290" t="s">
        <v>1013</v>
      </c>
      <c r="N290" t="s">
        <v>616</v>
      </c>
      <c r="O290" t="s">
        <v>413</v>
      </c>
      <c r="P290" t="s">
        <v>1126</v>
      </c>
      <c r="Q290" t="s">
        <v>403</v>
      </c>
      <c r="R290" t="s">
        <v>415</v>
      </c>
      <c r="S290" t="str">
        <f t="shared" si="4"/>
        <v>7908244866INTEADSI</v>
      </c>
    </row>
    <row r="291" spans="1:19" x14ac:dyDescent="0.2">
      <c r="A291" t="s">
        <v>1127</v>
      </c>
      <c r="B291" t="s">
        <v>403</v>
      </c>
      <c r="C291" t="s">
        <v>1019</v>
      </c>
      <c r="D291" t="s">
        <v>726</v>
      </c>
      <c r="E291" t="s">
        <v>1073</v>
      </c>
      <c r="F291" s="22">
        <v>44866</v>
      </c>
      <c r="G291" t="s">
        <v>1128</v>
      </c>
      <c r="H291" t="s">
        <v>408</v>
      </c>
      <c r="I291" t="s">
        <v>1123</v>
      </c>
      <c r="J291" t="s">
        <v>1124</v>
      </c>
      <c r="K291" t="s">
        <v>1075</v>
      </c>
      <c r="L291">
        <v>63075.39</v>
      </c>
      <c r="M291" t="s">
        <v>1129</v>
      </c>
      <c r="N291" t="s">
        <v>561</v>
      </c>
      <c r="O291" t="s">
        <v>413</v>
      </c>
      <c r="P291" t="s">
        <v>1126</v>
      </c>
      <c r="Q291" t="s">
        <v>403</v>
      </c>
      <c r="R291" t="s">
        <v>544</v>
      </c>
      <c r="S291" t="str">
        <f t="shared" si="4"/>
        <v>7908244866HYPEBEAS</v>
      </c>
    </row>
    <row r="292" spans="1:19" x14ac:dyDescent="0.2">
      <c r="A292" t="s">
        <v>1130</v>
      </c>
      <c r="B292" t="s">
        <v>403</v>
      </c>
      <c r="C292" t="s">
        <v>1131</v>
      </c>
      <c r="D292" t="s">
        <v>405</v>
      </c>
      <c r="E292" t="s">
        <v>1132</v>
      </c>
      <c r="F292" s="22">
        <v>44774</v>
      </c>
      <c r="G292" t="s">
        <v>1133</v>
      </c>
      <c r="H292" t="s">
        <v>408</v>
      </c>
      <c r="I292" t="s">
        <v>500</v>
      </c>
      <c r="J292" t="s">
        <v>501</v>
      </c>
      <c r="K292" t="s">
        <v>329</v>
      </c>
      <c r="L292">
        <v>10095.92</v>
      </c>
      <c r="M292" t="s">
        <v>1005</v>
      </c>
      <c r="N292" t="s">
        <v>561</v>
      </c>
      <c r="O292" t="s">
        <v>413</v>
      </c>
      <c r="P292" t="s">
        <v>502</v>
      </c>
      <c r="Q292" t="s">
        <v>403</v>
      </c>
      <c r="R292" t="s">
        <v>415</v>
      </c>
      <c r="S292" t="str">
        <f t="shared" si="4"/>
        <v>7878344774PINTERST</v>
      </c>
    </row>
    <row r="293" spans="1:19" x14ac:dyDescent="0.2">
      <c r="A293" t="s">
        <v>1134</v>
      </c>
      <c r="B293" t="s">
        <v>403</v>
      </c>
      <c r="C293" t="s">
        <v>965</v>
      </c>
      <c r="D293" t="s">
        <v>405</v>
      </c>
      <c r="E293" t="s">
        <v>1121</v>
      </c>
      <c r="F293" s="22">
        <v>44774</v>
      </c>
      <c r="G293" t="s">
        <v>1135</v>
      </c>
      <c r="H293" t="s">
        <v>408</v>
      </c>
      <c r="I293" t="s">
        <v>500</v>
      </c>
      <c r="J293" t="s">
        <v>501</v>
      </c>
      <c r="K293" t="s">
        <v>1125</v>
      </c>
      <c r="L293">
        <v>679.14</v>
      </c>
      <c r="M293" t="s">
        <v>967</v>
      </c>
      <c r="N293" t="s">
        <v>561</v>
      </c>
      <c r="O293" t="s">
        <v>413</v>
      </c>
      <c r="P293" t="s">
        <v>502</v>
      </c>
      <c r="Q293" t="s">
        <v>403</v>
      </c>
      <c r="R293" t="s">
        <v>415</v>
      </c>
      <c r="S293" t="str">
        <f t="shared" si="4"/>
        <v>7878344774INTEADSI</v>
      </c>
    </row>
    <row r="294" spans="1:19" x14ac:dyDescent="0.2">
      <c r="A294" t="s">
        <v>1136</v>
      </c>
      <c r="B294" t="s">
        <v>403</v>
      </c>
      <c r="C294" t="s">
        <v>504</v>
      </c>
      <c r="D294" t="s">
        <v>405</v>
      </c>
      <c r="E294" t="s">
        <v>527</v>
      </c>
      <c r="F294" s="22">
        <v>44774</v>
      </c>
      <c r="G294" t="s">
        <v>528</v>
      </c>
      <c r="H294" t="s">
        <v>408</v>
      </c>
      <c r="I294" t="s">
        <v>500</v>
      </c>
      <c r="J294" t="s">
        <v>501</v>
      </c>
      <c r="K294" t="s">
        <v>529</v>
      </c>
      <c r="L294">
        <v>3262.54</v>
      </c>
      <c r="M294" t="s">
        <v>493</v>
      </c>
      <c r="N294" t="s">
        <v>475</v>
      </c>
      <c r="O294" t="s">
        <v>413</v>
      </c>
      <c r="P294" t="s">
        <v>502</v>
      </c>
      <c r="Q294" t="s">
        <v>403</v>
      </c>
      <c r="R294" t="s">
        <v>415</v>
      </c>
      <c r="S294" t="str">
        <f t="shared" si="4"/>
        <v>7878344774TIKTOKIN</v>
      </c>
    </row>
    <row r="295" spans="1:19" x14ac:dyDescent="0.2">
      <c r="A295" t="s">
        <v>1137</v>
      </c>
      <c r="B295" t="s">
        <v>403</v>
      </c>
      <c r="C295" t="s">
        <v>1051</v>
      </c>
      <c r="D295" t="s">
        <v>405</v>
      </c>
      <c r="E295" t="s">
        <v>527</v>
      </c>
      <c r="F295" s="22">
        <v>44774</v>
      </c>
      <c r="G295" t="s">
        <v>528</v>
      </c>
      <c r="H295" t="s">
        <v>408</v>
      </c>
      <c r="I295" t="s">
        <v>500</v>
      </c>
      <c r="J295" t="s">
        <v>501</v>
      </c>
      <c r="K295" t="s">
        <v>529</v>
      </c>
      <c r="L295">
        <v>14002.71</v>
      </c>
      <c r="M295" t="s">
        <v>493</v>
      </c>
      <c r="N295" t="s">
        <v>475</v>
      </c>
      <c r="O295" t="s">
        <v>413</v>
      </c>
      <c r="P295" t="s">
        <v>502</v>
      </c>
      <c r="Q295" t="s">
        <v>403</v>
      </c>
      <c r="R295" t="s">
        <v>415</v>
      </c>
      <c r="S295" t="str">
        <f t="shared" si="4"/>
        <v>7878344774TIKTOKIN</v>
      </c>
    </row>
    <row r="296" spans="1:19" x14ac:dyDescent="0.2">
      <c r="A296" t="s">
        <v>1138</v>
      </c>
      <c r="B296" t="s">
        <v>403</v>
      </c>
      <c r="C296" t="s">
        <v>1105</v>
      </c>
      <c r="D296" t="s">
        <v>726</v>
      </c>
      <c r="E296" t="s">
        <v>1139</v>
      </c>
      <c r="F296" s="22">
        <v>44774</v>
      </c>
      <c r="G296" t="s">
        <v>1140</v>
      </c>
      <c r="H296" t="s">
        <v>408</v>
      </c>
      <c r="I296" t="s">
        <v>500</v>
      </c>
      <c r="J296" t="s">
        <v>501</v>
      </c>
      <c r="K296" t="s">
        <v>296</v>
      </c>
      <c r="L296">
        <v>16333.37</v>
      </c>
      <c r="M296" t="s">
        <v>1111</v>
      </c>
      <c r="N296" t="s">
        <v>561</v>
      </c>
      <c r="O296" t="s">
        <v>413</v>
      </c>
      <c r="P296" t="s">
        <v>502</v>
      </c>
      <c r="Q296" t="s">
        <v>403</v>
      </c>
      <c r="R296" t="s">
        <v>415</v>
      </c>
      <c r="S296" t="str">
        <f t="shared" si="4"/>
        <v>7878344774VOXMEDIA</v>
      </c>
    </row>
    <row r="297" spans="1:19" x14ac:dyDescent="0.2">
      <c r="A297" t="s">
        <v>1141</v>
      </c>
      <c r="B297" t="s">
        <v>403</v>
      </c>
      <c r="C297" t="s">
        <v>1119</v>
      </c>
      <c r="D297" t="s">
        <v>405</v>
      </c>
      <c r="E297" t="s">
        <v>1132</v>
      </c>
      <c r="F297" s="22">
        <v>44805</v>
      </c>
      <c r="G297" t="s">
        <v>1133</v>
      </c>
      <c r="H297" t="s">
        <v>408</v>
      </c>
      <c r="I297" t="s">
        <v>500</v>
      </c>
      <c r="J297" t="s">
        <v>501</v>
      </c>
      <c r="K297" t="s">
        <v>329</v>
      </c>
      <c r="L297">
        <v>41020.129999999997</v>
      </c>
      <c r="M297" t="s">
        <v>902</v>
      </c>
      <c r="N297" t="s">
        <v>561</v>
      </c>
      <c r="O297" t="s">
        <v>413</v>
      </c>
      <c r="P297" t="s">
        <v>502</v>
      </c>
      <c r="Q297" t="s">
        <v>403</v>
      </c>
      <c r="R297" t="s">
        <v>415</v>
      </c>
      <c r="S297" t="str">
        <f t="shared" si="4"/>
        <v>7878344805PINTERST</v>
      </c>
    </row>
    <row r="298" spans="1:19" x14ac:dyDescent="0.2">
      <c r="A298" t="s">
        <v>1142</v>
      </c>
      <c r="B298" t="s">
        <v>403</v>
      </c>
      <c r="C298" t="s">
        <v>899</v>
      </c>
      <c r="D298" t="s">
        <v>405</v>
      </c>
      <c r="E298" t="s">
        <v>1121</v>
      </c>
      <c r="F298" s="22">
        <v>44805</v>
      </c>
      <c r="G298" t="s">
        <v>1135</v>
      </c>
      <c r="H298" t="s">
        <v>408</v>
      </c>
      <c r="I298" t="s">
        <v>500</v>
      </c>
      <c r="J298" t="s">
        <v>501</v>
      </c>
      <c r="K298" t="s">
        <v>1125</v>
      </c>
      <c r="L298">
        <v>1937.6</v>
      </c>
      <c r="M298" t="s">
        <v>969</v>
      </c>
      <c r="N298" t="s">
        <v>561</v>
      </c>
      <c r="O298" t="s">
        <v>413</v>
      </c>
      <c r="P298" t="s">
        <v>502</v>
      </c>
      <c r="Q298" t="s">
        <v>403</v>
      </c>
      <c r="R298" t="s">
        <v>415</v>
      </c>
      <c r="S298" t="str">
        <f t="shared" si="4"/>
        <v>7878344805INTEADSI</v>
      </c>
    </row>
    <row r="299" spans="1:19" x14ac:dyDescent="0.2">
      <c r="A299" t="s">
        <v>1143</v>
      </c>
      <c r="B299" t="s">
        <v>403</v>
      </c>
      <c r="C299" t="s">
        <v>1144</v>
      </c>
      <c r="D299" t="s">
        <v>726</v>
      </c>
      <c r="E299" t="s">
        <v>1026</v>
      </c>
      <c r="F299" s="22">
        <v>44805</v>
      </c>
      <c r="G299" t="s">
        <v>1145</v>
      </c>
      <c r="H299" t="s">
        <v>408</v>
      </c>
      <c r="I299" t="s">
        <v>500</v>
      </c>
      <c r="J299" t="s">
        <v>501</v>
      </c>
      <c r="K299" t="s">
        <v>1026</v>
      </c>
      <c r="L299">
        <v>34474.800000000003</v>
      </c>
      <c r="M299" t="s">
        <v>1013</v>
      </c>
      <c r="N299" t="s">
        <v>561</v>
      </c>
      <c r="O299" t="s">
        <v>413</v>
      </c>
      <c r="P299" t="s">
        <v>502</v>
      </c>
      <c r="Q299" t="s">
        <v>403</v>
      </c>
      <c r="R299" t="s">
        <v>415</v>
      </c>
      <c r="S299" t="str">
        <f t="shared" si="4"/>
        <v>7878344805BUSTLE</v>
      </c>
    </row>
    <row r="300" spans="1:19" x14ac:dyDescent="0.2">
      <c r="A300" t="s">
        <v>1146</v>
      </c>
      <c r="B300" t="s">
        <v>403</v>
      </c>
      <c r="C300" t="s">
        <v>1131</v>
      </c>
      <c r="D300" t="s">
        <v>726</v>
      </c>
      <c r="E300" t="s">
        <v>1139</v>
      </c>
      <c r="F300" s="22">
        <v>44774</v>
      </c>
      <c r="G300" t="s">
        <v>1140</v>
      </c>
      <c r="H300" t="s">
        <v>408</v>
      </c>
      <c r="I300" t="s">
        <v>500</v>
      </c>
      <c r="J300" t="s">
        <v>501</v>
      </c>
      <c r="K300" t="s">
        <v>296</v>
      </c>
      <c r="L300">
        <v>15806.09</v>
      </c>
      <c r="M300" t="s">
        <v>1015</v>
      </c>
      <c r="N300" t="s">
        <v>561</v>
      </c>
      <c r="O300" t="s">
        <v>413</v>
      </c>
      <c r="P300" t="s">
        <v>502</v>
      </c>
      <c r="Q300" t="s">
        <v>403</v>
      </c>
      <c r="R300" t="s">
        <v>415</v>
      </c>
      <c r="S300" t="str">
        <f t="shared" si="4"/>
        <v>7878344774VOXMEDIA</v>
      </c>
    </row>
    <row r="301" spans="1:19" x14ac:dyDescent="0.2">
      <c r="A301" t="s">
        <v>1147</v>
      </c>
      <c r="B301" t="s">
        <v>403</v>
      </c>
      <c r="C301" t="s">
        <v>899</v>
      </c>
      <c r="D301" t="s">
        <v>405</v>
      </c>
      <c r="E301" t="s">
        <v>670</v>
      </c>
      <c r="F301" s="22">
        <v>44805</v>
      </c>
      <c r="G301" t="s">
        <v>1148</v>
      </c>
      <c r="H301" t="s">
        <v>408</v>
      </c>
      <c r="I301" t="s">
        <v>500</v>
      </c>
      <c r="J301" t="s">
        <v>501</v>
      </c>
      <c r="K301" t="s">
        <v>672</v>
      </c>
      <c r="L301">
        <v>144464.75</v>
      </c>
      <c r="M301" t="s">
        <v>1149</v>
      </c>
      <c r="N301" t="s">
        <v>561</v>
      </c>
      <c r="O301" t="s">
        <v>413</v>
      </c>
      <c r="P301" t="s">
        <v>502</v>
      </c>
      <c r="Q301" t="s">
        <v>403</v>
      </c>
      <c r="R301" t="s">
        <v>415</v>
      </c>
      <c r="S301" t="str">
        <f t="shared" si="4"/>
        <v>7878344805EBONYCOM</v>
      </c>
    </row>
    <row r="302" spans="1:19" x14ac:dyDescent="0.2">
      <c r="A302" t="s">
        <v>1150</v>
      </c>
      <c r="B302" t="s">
        <v>403</v>
      </c>
      <c r="C302" t="s">
        <v>508</v>
      </c>
      <c r="D302" t="s">
        <v>405</v>
      </c>
      <c r="E302" t="s">
        <v>430</v>
      </c>
      <c r="F302" s="22">
        <v>44805</v>
      </c>
      <c r="G302" t="s">
        <v>506</v>
      </c>
      <c r="H302" t="s">
        <v>408</v>
      </c>
      <c r="I302" t="s">
        <v>500</v>
      </c>
      <c r="J302" t="s">
        <v>501</v>
      </c>
      <c r="K302" t="s">
        <v>432</v>
      </c>
      <c r="L302">
        <v>39179.43</v>
      </c>
      <c r="M302" t="s">
        <v>509</v>
      </c>
      <c r="N302" t="s">
        <v>423</v>
      </c>
      <c r="O302" t="s">
        <v>413</v>
      </c>
      <c r="P302" t="s">
        <v>502</v>
      </c>
      <c r="Q302" t="s">
        <v>403</v>
      </c>
      <c r="R302" t="s">
        <v>415</v>
      </c>
      <c r="S302" t="str">
        <f t="shared" si="4"/>
        <v>7878344805SNAPDGTL</v>
      </c>
    </row>
    <row r="303" spans="1:19" x14ac:dyDescent="0.2">
      <c r="A303" t="s">
        <v>1151</v>
      </c>
      <c r="B303" t="s">
        <v>403</v>
      </c>
      <c r="C303" t="s">
        <v>969</v>
      </c>
      <c r="D303" t="s">
        <v>405</v>
      </c>
      <c r="E303" t="s">
        <v>527</v>
      </c>
      <c r="F303" s="22">
        <v>44805</v>
      </c>
      <c r="G303" t="s">
        <v>528</v>
      </c>
      <c r="H303" t="s">
        <v>408</v>
      </c>
      <c r="I303" t="s">
        <v>500</v>
      </c>
      <c r="J303" t="s">
        <v>501</v>
      </c>
      <c r="K303" t="s">
        <v>529</v>
      </c>
      <c r="L303">
        <v>45699.59</v>
      </c>
      <c r="M303" t="s">
        <v>509</v>
      </c>
      <c r="N303" t="s">
        <v>530</v>
      </c>
      <c r="O303" t="s">
        <v>413</v>
      </c>
      <c r="P303" t="s">
        <v>502</v>
      </c>
      <c r="Q303" t="s">
        <v>403</v>
      </c>
      <c r="R303" t="s">
        <v>415</v>
      </c>
      <c r="S303" t="str">
        <f t="shared" si="4"/>
        <v>7878344805TIKTOKIN</v>
      </c>
    </row>
    <row r="304" spans="1:19" x14ac:dyDescent="0.2">
      <c r="A304" t="s">
        <v>1152</v>
      </c>
      <c r="B304" t="s">
        <v>403</v>
      </c>
      <c r="C304" t="s">
        <v>1153</v>
      </c>
      <c r="D304" t="s">
        <v>726</v>
      </c>
      <c r="E304" t="s">
        <v>1139</v>
      </c>
      <c r="F304" s="22">
        <v>44805</v>
      </c>
      <c r="G304" t="s">
        <v>1140</v>
      </c>
      <c r="H304" t="s">
        <v>408</v>
      </c>
      <c r="I304" t="s">
        <v>500</v>
      </c>
      <c r="J304" t="s">
        <v>501</v>
      </c>
      <c r="K304" t="s">
        <v>296</v>
      </c>
      <c r="L304">
        <v>92676.73</v>
      </c>
      <c r="M304" t="s">
        <v>973</v>
      </c>
      <c r="N304" t="s">
        <v>561</v>
      </c>
      <c r="O304" t="s">
        <v>413</v>
      </c>
      <c r="P304" t="s">
        <v>502</v>
      </c>
      <c r="Q304" t="s">
        <v>403</v>
      </c>
      <c r="R304" t="s">
        <v>415</v>
      </c>
      <c r="S304" t="str">
        <f t="shared" si="4"/>
        <v>7878344805VOXMEDIA</v>
      </c>
    </row>
    <row r="305" spans="1:19" x14ac:dyDescent="0.2">
      <c r="A305" t="s">
        <v>1154</v>
      </c>
      <c r="B305" t="s">
        <v>403</v>
      </c>
      <c r="C305" t="s">
        <v>973</v>
      </c>
      <c r="D305" t="s">
        <v>405</v>
      </c>
      <c r="E305" t="s">
        <v>730</v>
      </c>
      <c r="F305" s="22">
        <v>44805</v>
      </c>
      <c r="G305" t="s">
        <v>1155</v>
      </c>
      <c r="H305" t="s">
        <v>408</v>
      </c>
      <c r="I305" t="s">
        <v>500</v>
      </c>
      <c r="J305" t="s">
        <v>501</v>
      </c>
      <c r="K305" t="s">
        <v>284</v>
      </c>
      <c r="L305">
        <v>0</v>
      </c>
      <c r="M305" t="s">
        <v>973</v>
      </c>
      <c r="N305" t="s">
        <v>616</v>
      </c>
      <c r="O305" t="s">
        <v>413</v>
      </c>
      <c r="P305" t="s">
        <v>502</v>
      </c>
      <c r="Q305" t="s">
        <v>403</v>
      </c>
      <c r="R305" t="s">
        <v>415</v>
      </c>
      <c r="S305" t="str">
        <f t="shared" si="4"/>
        <v>7878344805HRSTCMMN</v>
      </c>
    </row>
    <row r="306" spans="1:19" x14ac:dyDescent="0.2">
      <c r="A306" t="s">
        <v>1156</v>
      </c>
      <c r="B306" t="s">
        <v>403</v>
      </c>
      <c r="C306" t="s">
        <v>1157</v>
      </c>
      <c r="D306" t="s">
        <v>405</v>
      </c>
      <c r="E306" t="s">
        <v>1132</v>
      </c>
      <c r="F306" s="22">
        <v>44835</v>
      </c>
      <c r="G306" t="s">
        <v>1133</v>
      </c>
      <c r="H306" t="s">
        <v>408</v>
      </c>
      <c r="I306" t="s">
        <v>500</v>
      </c>
      <c r="J306" t="s">
        <v>501</v>
      </c>
      <c r="K306" t="s">
        <v>329</v>
      </c>
      <c r="L306">
        <v>48217.83</v>
      </c>
      <c r="M306" t="s">
        <v>1158</v>
      </c>
      <c r="N306" t="s">
        <v>561</v>
      </c>
      <c r="O306" t="s">
        <v>413</v>
      </c>
      <c r="P306" t="s">
        <v>502</v>
      </c>
      <c r="Q306" t="s">
        <v>403</v>
      </c>
      <c r="R306" t="s">
        <v>415</v>
      </c>
      <c r="S306" t="str">
        <f t="shared" si="4"/>
        <v>7878344835PINTERST</v>
      </c>
    </row>
    <row r="307" spans="1:19" x14ac:dyDescent="0.2">
      <c r="A307" t="s">
        <v>1159</v>
      </c>
      <c r="B307" t="s">
        <v>403</v>
      </c>
      <c r="C307" t="s">
        <v>973</v>
      </c>
      <c r="D307" t="s">
        <v>626</v>
      </c>
      <c r="E307" t="s">
        <v>1121</v>
      </c>
      <c r="F307" s="22">
        <v>44835</v>
      </c>
      <c r="G307" t="s">
        <v>1135</v>
      </c>
      <c r="H307" t="s">
        <v>408</v>
      </c>
      <c r="I307" t="s">
        <v>500</v>
      </c>
      <c r="J307" t="s">
        <v>501</v>
      </c>
      <c r="K307" t="s">
        <v>1125</v>
      </c>
      <c r="L307">
        <v>1244.74</v>
      </c>
      <c r="M307" t="s">
        <v>974</v>
      </c>
      <c r="N307" t="s">
        <v>561</v>
      </c>
      <c r="O307" t="s">
        <v>413</v>
      </c>
      <c r="P307" t="s">
        <v>502</v>
      </c>
      <c r="Q307" t="s">
        <v>403</v>
      </c>
      <c r="R307" t="s">
        <v>415</v>
      </c>
      <c r="S307" t="str">
        <f t="shared" si="4"/>
        <v>7878344835INTEADSI</v>
      </c>
    </row>
    <row r="308" spans="1:19" x14ac:dyDescent="0.2">
      <c r="A308" t="s">
        <v>1160</v>
      </c>
      <c r="B308" t="s">
        <v>403</v>
      </c>
      <c r="C308" t="s">
        <v>973</v>
      </c>
      <c r="D308" t="s">
        <v>626</v>
      </c>
      <c r="E308" t="s">
        <v>1121</v>
      </c>
      <c r="F308" s="22">
        <v>44805</v>
      </c>
      <c r="G308" t="s">
        <v>1135</v>
      </c>
      <c r="H308" t="s">
        <v>408</v>
      </c>
      <c r="I308" t="s">
        <v>500</v>
      </c>
      <c r="J308" t="s">
        <v>501</v>
      </c>
      <c r="K308" t="s">
        <v>1125</v>
      </c>
      <c r="L308">
        <v>28.71</v>
      </c>
      <c r="M308" t="s">
        <v>976</v>
      </c>
      <c r="N308" t="s">
        <v>818</v>
      </c>
      <c r="O308" t="s">
        <v>413</v>
      </c>
      <c r="P308" t="s">
        <v>502</v>
      </c>
      <c r="Q308" t="s">
        <v>403</v>
      </c>
      <c r="R308" t="s">
        <v>415</v>
      </c>
      <c r="S308" t="str">
        <f t="shared" si="4"/>
        <v>7878344805INTEADSI</v>
      </c>
    </row>
    <row r="309" spans="1:19" x14ac:dyDescent="0.2">
      <c r="A309" t="s">
        <v>1161</v>
      </c>
      <c r="B309" t="s">
        <v>403</v>
      </c>
      <c r="C309" t="s">
        <v>1162</v>
      </c>
      <c r="D309" t="s">
        <v>726</v>
      </c>
      <c r="E309" t="s">
        <v>1026</v>
      </c>
      <c r="F309" s="22">
        <v>44835</v>
      </c>
      <c r="G309" t="s">
        <v>1145</v>
      </c>
      <c r="H309" t="s">
        <v>408</v>
      </c>
      <c r="I309" t="s">
        <v>500</v>
      </c>
      <c r="J309" t="s">
        <v>501</v>
      </c>
      <c r="K309" t="s">
        <v>1026</v>
      </c>
      <c r="L309">
        <v>63145.7</v>
      </c>
      <c r="M309" t="s">
        <v>535</v>
      </c>
      <c r="N309" t="s">
        <v>561</v>
      </c>
      <c r="O309" t="s">
        <v>413</v>
      </c>
      <c r="P309" t="s">
        <v>502</v>
      </c>
      <c r="Q309" t="s">
        <v>403</v>
      </c>
      <c r="R309" t="s">
        <v>415</v>
      </c>
      <c r="S309" t="str">
        <f t="shared" si="4"/>
        <v>7878344835BUSTLE</v>
      </c>
    </row>
    <row r="310" spans="1:19" x14ac:dyDescent="0.2">
      <c r="A310" t="s">
        <v>1163</v>
      </c>
      <c r="B310" t="s">
        <v>403</v>
      </c>
      <c r="C310" t="s">
        <v>493</v>
      </c>
      <c r="D310" t="s">
        <v>726</v>
      </c>
      <c r="E310" t="s">
        <v>1026</v>
      </c>
      <c r="F310" s="22">
        <v>44774</v>
      </c>
      <c r="G310" t="s">
        <v>1145</v>
      </c>
      <c r="H310" t="s">
        <v>408</v>
      </c>
      <c r="I310" t="s">
        <v>500</v>
      </c>
      <c r="J310" t="s">
        <v>501</v>
      </c>
      <c r="K310" t="s">
        <v>1026</v>
      </c>
      <c r="L310">
        <v>2379.5</v>
      </c>
      <c r="M310" t="s">
        <v>1164</v>
      </c>
      <c r="N310" t="s">
        <v>561</v>
      </c>
      <c r="O310" t="s">
        <v>413</v>
      </c>
      <c r="P310" t="s">
        <v>502</v>
      </c>
      <c r="Q310" t="s">
        <v>403</v>
      </c>
      <c r="R310" t="s">
        <v>544</v>
      </c>
      <c r="S310" t="str">
        <f t="shared" si="4"/>
        <v>7878344774BUSTLE</v>
      </c>
    </row>
    <row r="311" spans="1:19" x14ac:dyDescent="0.2">
      <c r="A311" t="s">
        <v>1165</v>
      </c>
      <c r="B311" t="s">
        <v>403</v>
      </c>
      <c r="C311" t="s">
        <v>973</v>
      </c>
      <c r="D311" t="s">
        <v>405</v>
      </c>
      <c r="E311" t="s">
        <v>670</v>
      </c>
      <c r="F311" s="22">
        <v>44835</v>
      </c>
      <c r="G311" t="s">
        <v>1148</v>
      </c>
      <c r="H311" t="s">
        <v>408</v>
      </c>
      <c r="I311" t="s">
        <v>500</v>
      </c>
      <c r="J311" t="s">
        <v>501</v>
      </c>
      <c r="K311" t="s">
        <v>672</v>
      </c>
      <c r="L311">
        <v>122675.65</v>
      </c>
      <c r="M311" t="s">
        <v>963</v>
      </c>
      <c r="N311" t="s">
        <v>561</v>
      </c>
      <c r="O311" t="s">
        <v>413</v>
      </c>
      <c r="P311" t="s">
        <v>502</v>
      </c>
      <c r="Q311" t="s">
        <v>403</v>
      </c>
      <c r="R311" t="s">
        <v>544</v>
      </c>
      <c r="S311" t="str">
        <f t="shared" si="4"/>
        <v>7878344835EBONYCOM</v>
      </c>
    </row>
    <row r="312" spans="1:19" x14ac:dyDescent="0.2">
      <c r="A312" t="s">
        <v>1166</v>
      </c>
      <c r="B312" t="s">
        <v>403</v>
      </c>
      <c r="C312" t="s">
        <v>1167</v>
      </c>
      <c r="D312" t="s">
        <v>726</v>
      </c>
      <c r="E312" t="s">
        <v>1139</v>
      </c>
      <c r="F312" s="22">
        <v>44835</v>
      </c>
      <c r="G312" t="s">
        <v>1140</v>
      </c>
      <c r="H312" t="s">
        <v>408</v>
      </c>
      <c r="I312" t="s">
        <v>500</v>
      </c>
      <c r="J312" t="s">
        <v>501</v>
      </c>
      <c r="K312" t="s">
        <v>296</v>
      </c>
      <c r="L312">
        <v>41590.050000000003</v>
      </c>
      <c r="M312" t="s">
        <v>1168</v>
      </c>
      <c r="N312" t="s">
        <v>561</v>
      </c>
      <c r="O312" t="s">
        <v>413</v>
      </c>
      <c r="P312" t="s">
        <v>502</v>
      </c>
      <c r="Q312" t="s">
        <v>403</v>
      </c>
      <c r="R312" t="s">
        <v>544</v>
      </c>
      <c r="S312" t="str">
        <f t="shared" si="4"/>
        <v>7878344835VOXMEDIA</v>
      </c>
    </row>
    <row r="313" spans="1:19" x14ac:dyDescent="0.2">
      <c r="A313" t="s">
        <v>1169</v>
      </c>
      <c r="B313" t="s">
        <v>403</v>
      </c>
      <c r="C313" t="s">
        <v>899</v>
      </c>
      <c r="D313" t="s">
        <v>405</v>
      </c>
      <c r="E313" t="s">
        <v>586</v>
      </c>
      <c r="F313" s="22">
        <v>44805</v>
      </c>
      <c r="G313" t="s">
        <v>1170</v>
      </c>
      <c r="H313" t="s">
        <v>408</v>
      </c>
      <c r="I313" t="s">
        <v>1171</v>
      </c>
      <c r="J313" t="s">
        <v>1172</v>
      </c>
      <c r="K313" t="s">
        <v>309</v>
      </c>
      <c r="L313">
        <v>8.8800000000000008</v>
      </c>
      <c r="M313" t="s">
        <v>969</v>
      </c>
      <c r="N313" t="s">
        <v>561</v>
      </c>
      <c r="O313" t="s">
        <v>413</v>
      </c>
      <c r="P313" t="s">
        <v>1173</v>
      </c>
      <c r="Q313" t="s">
        <v>403</v>
      </c>
      <c r="R313" t="s">
        <v>415</v>
      </c>
      <c r="S313" t="str">
        <f t="shared" si="4"/>
        <v>7896544805INTEADSC</v>
      </c>
    </row>
    <row r="314" spans="1:19" x14ac:dyDescent="0.2">
      <c r="A314" t="s">
        <v>1174</v>
      </c>
      <c r="B314" t="s">
        <v>403</v>
      </c>
      <c r="C314" t="s">
        <v>973</v>
      </c>
      <c r="D314" t="s">
        <v>405</v>
      </c>
      <c r="E314" t="s">
        <v>586</v>
      </c>
      <c r="F314" s="22">
        <v>44835</v>
      </c>
      <c r="G314" t="s">
        <v>1170</v>
      </c>
      <c r="H314" t="s">
        <v>408</v>
      </c>
      <c r="I314" t="s">
        <v>1171</v>
      </c>
      <c r="J314" t="s">
        <v>1172</v>
      </c>
      <c r="K314" t="s">
        <v>309</v>
      </c>
      <c r="L314">
        <v>37.56</v>
      </c>
      <c r="M314" t="s">
        <v>974</v>
      </c>
      <c r="N314" t="s">
        <v>561</v>
      </c>
      <c r="O314" t="s">
        <v>413</v>
      </c>
      <c r="P314" t="s">
        <v>1173</v>
      </c>
      <c r="Q314" t="s">
        <v>403</v>
      </c>
      <c r="R314" t="s">
        <v>415</v>
      </c>
      <c r="S314" t="str">
        <f t="shared" si="4"/>
        <v>7896544835INTEADSC</v>
      </c>
    </row>
    <row r="315" spans="1:19" x14ac:dyDescent="0.2">
      <c r="A315" t="s">
        <v>1175</v>
      </c>
      <c r="B315" t="s">
        <v>403</v>
      </c>
      <c r="C315" t="s">
        <v>1162</v>
      </c>
      <c r="D315" t="s">
        <v>405</v>
      </c>
      <c r="E315" t="s">
        <v>635</v>
      </c>
      <c r="F315" s="22">
        <v>44805</v>
      </c>
      <c r="G315" t="s">
        <v>1176</v>
      </c>
      <c r="H315" t="s">
        <v>408</v>
      </c>
      <c r="I315" t="s">
        <v>1171</v>
      </c>
      <c r="J315" t="s">
        <v>1172</v>
      </c>
      <c r="K315" t="s">
        <v>303</v>
      </c>
      <c r="L315">
        <v>6349.77</v>
      </c>
      <c r="M315" t="s">
        <v>535</v>
      </c>
      <c r="N315" t="s">
        <v>561</v>
      </c>
      <c r="O315" t="s">
        <v>413</v>
      </c>
      <c r="P315" t="s">
        <v>1173</v>
      </c>
      <c r="Q315" t="s">
        <v>403</v>
      </c>
      <c r="R315" t="s">
        <v>415</v>
      </c>
      <c r="S315" t="str">
        <f t="shared" si="4"/>
        <v>7896544805CNDNSTPB</v>
      </c>
    </row>
    <row r="316" spans="1:19" x14ac:dyDescent="0.2">
      <c r="A316" t="s">
        <v>1177</v>
      </c>
      <c r="B316" t="s">
        <v>403</v>
      </c>
      <c r="C316" t="s">
        <v>1055</v>
      </c>
      <c r="D316" t="s">
        <v>405</v>
      </c>
      <c r="E316" t="s">
        <v>635</v>
      </c>
      <c r="F316" s="22">
        <v>44835</v>
      </c>
      <c r="G316" t="s">
        <v>1176</v>
      </c>
      <c r="H316" t="s">
        <v>408</v>
      </c>
      <c r="I316" t="s">
        <v>1171</v>
      </c>
      <c r="J316" t="s">
        <v>1172</v>
      </c>
      <c r="K316" t="s">
        <v>303</v>
      </c>
      <c r="L316">
        <v>51473.38</v>
      </c>
      <c r="M316" t="s">
        <v>535</v>
      </c>
      <c r="N316" t="s">
        <v>561</v>
      </c>
      <c r="O316" t="s">
        <v>413</v>
      </c>
      <c r="P316" t="s">
        <v>1173</v>
      </c>
      <c r="Q316" t="s">
        <v>403</v>
      </c>
      <c r="R316" t="s">
        <v>415</v>
      </c>
      <c r="S316" t="str">
        <f t="shared" si="4"/>
        <v>7896544835CNDNSTPB</v>
      </c>
    </row>
    <row r="317" spans="1:19" x14ac:dyDescent="0.2">
      <c r="A317" t="s">
        <v>1178</v>
      </c>
      <c r="B317" t="s">
        <v>403</v>
      </c>
      <c r="C317" t="s">
        <v>592</v>
      </c>
      <c r="D317" t="s">
        <v>405</v>
      </c>
      <c r="E317" t="s">
        <v>586</v>
      </c>
      <c r="F317" s="22">
        <v>44652</v>
      </c>
      <c r="G317" t="s">
        <v>1179</v>
      </c>
      <c r="H317" t="s">
        <v>408</v>
      </c>
      <c r="I317" t="s">
        <v>458</v>
      </c>
      <c r="J317" t="s">
        <v>459</v>
      </c>
      <c r="K317" t="s">
        <v>309</v>
      </c>
      <c r="L317">
        <v>450.81</v>
      </c>
      <c r="M317" t="s">
        <v>596</v>
      </c>
      <c r="N317" t="s">
        <v>561</v>
      </c>
      <c r="O317" t="s">
        <v>413</v>
      </c>
      <c r="P317" t="s">
        <v>460</v>
      </c>
      <c r="Q317" t="s">
        <v>403</v>
      </c>
      <c r="R317" t="s">
        <v>415</v>
      </c>
      <c r="S317" t="str">
        <f t="shared" si="4"/>
        <v>7837044652INTEADSC</v>
      </c>
    </row>
    <row r="318" spans="1:19" x14ac:dyDescent="0.2">
      <c r="A318" t="s">
        <v>1180</v>
      </c>
      <c r="B318" t="s">
        <v>403</v>
      </c>
      <c r="C318" t="s">
        <v>708</v>
      </c>
      <c r="D318" t="s">
        <v>405</v>
      </c>
      <c r="E318" t="s">
        <v>527</v>
      </c>
      <c r="F318" s="22">
        <v>44652</v>
      </c>
      <c r="G318" t="s">
        <v>1181</v>
      </c>
      <c r="H318" t="s">
        <v>408</v>
      </c>
      <c r="I318" t="s">
        <v>458</v>
      </c>
      <c r="J318" t="s">
        <v>459</v>
      </c>
      <c r="K318" t="s">
        <v>529</v>
      </c>
      <c r="L318">
        <v>8110</v>
      </c>
      <c r="M318" t="s">
        <v>1028</v>
      </c>
      <c r="N318" t="s">
        <v>561</v>
      </c>
      <c r="O318" t="s">
        <v>413</v>
      </c>
      <c r="P318" t="s">
        <v>460</v>
      </c>
      <c r="Q318" t="s">
        <v>403</v>
      </c>
      <c r="R318" t="s">
        <v>415</v>
      </c>
      <c r="S318" t="str">
        <f t="shared" si="4"/>
        <v>7837044652TIKTOKIN</v>
      </c>
    </row>
    <row r="319" spans="1:19" x14ac:dyDescent="0.2">
      <c r="A319" t="s">
        <v>1182</v>
      </c>
      <c r="B319" t="s">
        <v>403</v>
      </c>
      <c r="C319" t="s">
        <v>708</v>
      </c>
      <c r="D319" t="s">
        <v>405</v>
      </c>
      <c r="E319" t="s">
        <v>430</v>
      </c>
      <c r="F319" s="22">
        <v>44652</v>
      </c>
      <c r="G319" t="s">
        <v>463</v>
      </c>
      <c r="H319" t="s">
        <v>408</v>
      </c>
      <c r="I319" t="s">
        <v>458</v>
      </c>
      <c r="J319" t="s">
        <v>459</v>
      </c>
      <c r="K319" t="s">
        <v>432</v>
      </c>
      <c r="L319">
        <v>6826.17</v>
      </c>
      <c r="M319" t="s">
        <v>1028</v>
      </c>
      <c r="N319" t="s">
        <v>561</v>
      </c>
      <c r="O319" t="s">
        <v>413</v>
      </c>
      <c r="P319" t="s">
        <v>460</v>
      </c>
      <c r="Q319" t="s">
        <v>403</v>
      </c>
      <c r="R319" t="s">
        <v>415</v>
      </c>
      <c r="S319" t="str">
        <f t="shared" si="4"/>
        <v>7837044652SNAPDGTL</v>
      </c>
    </row>
    <row r="320" spans="1:19" x14ac:dyDescent="0.2">
      <c r="A320" t="s">
        <v>1183</v>
      </c>
      <c r="B320" t="s">
        <v>403</v>
      </c>
      <c r="C320" t="s">
        <v>630</v>
      </c>
      <c r="D320" t="s">
        <v>405</v>
      </c>
      <c r="E320" t="s">
        <v>621</v>
      </c>
      <c r="F320" s="22">
        <v>44652</v>
      </c>
      <c r="G320" t="s">
        <v>1184</v>
      </c>
      <c r="H320" t="s">
        <v>408</v>
      </c>
      <c r="I320" t="s">
        <v>458</v>
      </c>
      <c r="J320" t="s">
        <v>459</v>
      </c>
      <c r="K320" t="s">
        <v>305</v>
      </c>
      <c r="L320">
        <v>0</v>
      </c>
      <c r="M320" t="s">
        <v>630</v>
      </c>
      <c r="N320" t="s">
        <v>588</v>
      </c>
      <c r="O320" t="s">
        <v>413</v>
      </c>
      <c r="P320" t="s">
        <v>460</v>
      </c>
      <c r="Q320" t="s">
        <v>403</v>
      </c>
      <c r="R320" t="s">
        <v>415</v>
      </c>
      <c r="S320" t="str">
        <f t="shared" si="4"/>
        <v>7837044652NWYRKTMS</v>
      </c>
    </row>
    <row r="321" spans="1:19" x14ac:dyDescent="0.2">
      <c r="A321" t="s">
        <v>1185</v>
      </c>
      <c r="B321" t="s">
        <v>403</v>
      </c>
      <c r="C321" t="s">
        <v>630</v>
      </c>
      <c r="D321" t="s">
        <v>405</v>
      </c>
      <c r="E321" t="s">
        <v>752</v>
      </c>
      <c r="F321" s="22">
        <v>44652</v>
      </c>
      <c r="G321" t="s">
        <v>1186</v>
      </c>
      <c r="H321" t="s">
        <v>408</v>
      </c>
      <c r="I321" t="s">
        <v>458</v>
      </c>
      <c r="J321" t="s">
        <v>459</v>
      </c>
      <c r="K321" t="s">
        <v>754</v>
      </c>
      <c r="L321">
        <v>0</v>
      </c>
      <c r="M321" t="s">
        <v>630</v>
      </c>
      <c r="N321" t="s">
        <v>588</v>
      </c>
      <c r="O321" t="s">
        <v>413</v>
      </c>
      <c r="P321" t="s">
        <v>460</v>
      </c>
      <c r="Q321" t="s">
        <v>403</v>
      </c>
      <c r="R321" t="s">
        <v>415</v>
      </c>
      <c r="S321" t="str">
        <f t="shared" si="4"/>
        <v>7837044652WETRANSF</v>
      </c>
    </row>
    <row r="322" spans="1:19" x14ac:dyDescent="0.2">
      <c r="A322" t="s">
        <v>1187</v>
      </c>
      <c r="B322" t="s">
        <v>403</v>
      </c>
      <c r="C322" t="s">
        <v>596</v>
      </c>
      <c r="D322" t="s">
        <v>451</v>
      </c>
      <c r="E322" t="s">
        <v>938</v>
      </c>
      <c r="F322" s="22">
        <v>44652</v>
      </c>
      <c r="G322" t="s">
        <v>1188</v>
      </c>
      <c r="H322" t="s">
        <v>408</v>
      </c>
      <c r="I322" t="s">
        <v>458</v>
      </c>
      <c r="J322" t="s">
        <v>459</v>
      </c>
      <c r="K322" t="s">
        <v>940</v>
      </c>
      <c r="L322">
        <v>2326.4299999999998</v>
      </c>
      <c r="M322" t="s">
        <v>852</v>
      </c>
      <c r="N322" t="s">
        <v>561</v>
      </c>
      <c r="O322" t="s">
        <v>413</v>
      </c>
      <c r="P322" t="s">
        <v>460</v>
      </c>
      <c r="Q322" t="s">
        <v>403</v>
      </c>
      <c r="R322" t="s">
        <v>415</v>
      </c>
      <c r="S322" t="str">
        <f t="shared" si="4"/>
        <v>7837044652TIMEDG</v>
      </c>
    </row>
    <row r="323" spans="1:19" x14ac:dyDescent="0.2">
      <c r="A323" t="s">
        <v>1189</v>
      </c>
      <c r="B323" t="s">
        <v>403</v>
      </c>
      <c r="C323" t="s">
        <v>1028</v>
      </c>
      <c r="D323" t="s">
        <v>626</v>
      </c>
      <c r="E323" t="s">
        <v>909</v>
      </c>
      <c r="F323" s="22">
        <v>44652</v>
      </c>
      <c r="G323" t="s">
        <v>1190</v>
      </c>
      <c r="H323" t="s">
        <v>408</v>
      </c>
      <c r="I323" t="s">
        <v>458</v>
      </c>
      <c r="J323" t="s">
        <v>459</v>
      </c>
      <c r="K323" t="s">
        <v>911</v>
      </c>
      <c r="L323">
        <v>7457.27</v>
      </c>
      <c r="M323" t="s">
        <v>852</v>
      </c>
      <c r="N323" t="s">
        <v>561</v>
      </c>
      <c r="O323" t="s">
        <v>413</v>
      </c>
      <c r="P323" t="s">
        <v>460</v>
      </c>
      <c r="Q323" t="s">
        <v>403</v>
      </c>
      <c r="R323" t="s">
        <v>415</v>
      </c>
      <c r="S323" t="str">
        <f t="shared" ref="S323:S386" si="5">_xlfn.CONCAT(I323,F323,K323)</f>
        <v>7837044652BLOOMBRG</v>
      </c>
    </row>
    <row r="324" spans="1:19" x14ac:dyDescent="0.2">
      <c r="A324" t="s">
        <v>1191</v>
      </c>
      <c r="B324" t="s">
        <v>403</v>
      </c>
      <c r="C324" t="s">
        <v>695</v>
      </c>
      <c r="D324" t="s">
        <v>405</v>
      </c>
      <c r="E324" t="s">
        <v>555</v>
      </c>
      <c r="F324" s="22">
        <v>44682</v>
      </c>
      <c r="G324" t="s">
        <v>1192</v>
      </c>
      <c r="H324" t="s">
        <v>408</v>
      </c>
      <c r="I324" t="s">
        <v>458</v>
      </c>
      <c r="J324" t="s">
        <v>459</v>
      </c>
      <c r="K324" t="s">
        <v>559</v>
      </c>
      <c r="L324">
        <v>10000</v>
      </c>
      <c r="M324" t="s">
        <v>916</v>
      </c>
      <c r="N324" t="s">
        <v>561</v>
      </c>
      <c r="O324" t="s">
        <v>413</v>
      </c>
      <c r="P324" t="s">
        <v>460</v>
      </c>
      <c r="Q324" t="s">
        <v>403</v>
      </c>
      <c r="R324" t="s">
        <v>415</v>
      </c>
      <c r="S324" t="str">
        <f t="shared" si="5"/>
        <v>7837044682AIRMAILL</v>
      </c>
    </row>
    <row r="325" spans="1:19" x14ac:dyDescent="0.2">
      <c r="A325" t="s">
        <v>1193</v>
      </c>
      <c r="B325" t="s">
        <v>403</v>
      </c>
      <c r="C325" t="s">
        <v>695</v>
      </c>
      <c r="D325" t="s">
        <v>626</v>
      </c>
      <c r="E325" t="s">
        <v>1094</v>
      </c>
      <c r="F325" s="22">
        <v>44652</v>
      </c>
      <c r="G325" t="s">
        <v>1194</v>
      </c>
      <c r="H325" t="s">
        <v>408</v>
      </c>
      <c r="I325" t="s">
        <v>458</v>
      </c>
      <c r="J325" t="s">
        <v>459</v>
      </c>
      <c r="K325" t="s">
        <v>1096</v>
      </c>
      <c r="L325">
        <v>164000</v>
      </c>
      <c r="M325" t="s">
        <v>916</v>
      </c>
      <c r="N325" t="s">
        <v>561</v>
      </c>
      <c r="O325" t="s">
        <v>413</v>
      </c>
      <c r="P325" t="s">
        <v>460</v>
      </c>
      <c r="Q325" t="s">
        <v>403</v>
      </c>
      <c r="R325" t="s">
        <v>415</v>
      </c>
      <c r="S325" t="str">
        <f t="shared" si="5"/>
        <v>7837044652ZVICELAM</v>
      </c>
    </row>
    <row r="326" spans="1:19" x14ac:dyDescent="0.2">
      <c r="A326" t="s">
        <v>1195</v>
      </c>
      <c r="B326" t="s">
        <v>403</v>
      </c>
      <c r="C326" t="s">
        <v>698</v>
      </c>
      <c r="D326" t="s">
        <v>626</v>
      </c>
      <c r="E326" t="s">
        <v>909</v>
      </c>
      <c r="F326" s="22">
        <v>44682</v>
      </c>
      <c r="G326" t="s">
        <v>1190</v>
      </c>
      <c r="H326" t="s">
        <v>408</v>
      </c>
      <c r="I326" t="s">
        <v>458</v>
      </c>
      <c r="J326" t="s">
        <v>459</v>
      </c>
      <c r="K326" t="s">
        <v>911</v>
      </c>
      <c r="L326">
        <v>56184.12</v>
      </c>
      <c r="M326" t="s">
        <v>1196</v>
      </c>
      <c r="N326" t="s">
        <v>561</v>
      </c>
      <c r="O326" t="s">
        <v>413</v>
      </c>
      <c r="P326" t="s">
        <v>460</v>
      </c>
      <c r="Q326" t="s">
        <v>403</v>
      </c>
      <c r="R326" t="s">
        <v>415</v>
      </c>
      <c r="S326" t="str">
        <f t="shared" si="5"/>
        <v>7837044682BLOOMBRG</v>
      </c>
    </row>
    <row r="327" spans="1:19" x14ac:dyDescent="0.2">
      <c r="A327" t="s">
        <v>1197</v>
      </c>
      <c r="B327" t="s">
        <v>403</v>
      </c>
      <c r="C327" t="s">
        <v>1196</v>
      </c>
      <c r="D327" t="s">
        <v>626</v>
      </c>
      <c r="E327" t="s">
        <v>635</v>
      </c>
      <c r="F327" s="22">
        <v>44682</v>
      </c>
      <c r="G327" t="s">
        <v>1198</v>
      </c>
      <c r="H327" t="s">
        <v>408</v>
      </c>
      <c r="I327" t="s">
        <v>458</v>
      </c>
      <c r="J327" t="s">
        <v>459</v>
      </c>
      <c r="K327" t="s">
        <v>303</v>
      </c>
      <c r="L327">
        <v>469649.93</v>
      </c>
      <c r="M327" t="s">
        <v>1199</v>
      </c>
      <c r="N327" t="s">
        <v>561</v>
      </c>
      <c r="O327" t="s">
        <v>413</v>
      </c>
      <c r="P327" t="s">
        <v>460</v>
      </c>
      <c r="Q327" t="s">
        <v>403</v>
      </c>
      <c r="R327" t="s">
        <v>415</v>
      </c>
      <c r="S327" t="str">
        <f t="shared" si="5"/>
        <v>7837044682CNDNSTPB</v>
      </c>
    </row>
    <row r="328" spans="1:19" x14ac:dyDescent="0.2">
      <c r="A328" t="s">
        <v>1200</v>
      </c>
      <c r="B328" t="s">
        <v>403</v>
      </c>
      <c r="C328" t="s">
        <v>868</v>
      </c>
      <c r="D328" t="s">
        <v>405</v>
      </c>
      <c r="E328" t="s">
        <v>586</v>
      </c>
      <c r="F328" s="22">
        <v>44682</v>
      </c>
      <c r="G328" t="s">
        <v>1179</v>
      </c>
      <c r="H328" t="s">
        <v>408</v>
      </c>
      <c r="I328" t="s">
        <v>458</v>
      </c>
      <c r="J328" t="s">
        <v>459</v>
      </c>
      <c r="K328" t="s">
        <v>309</v>
      </c>
      <c r="L328">
        <v>2395.9499999999998</v>
      </c>
      <c r="M328" t="s">
        <v>606</v>
      </c>
      <c r="N328" t="s">
        <v>561</v>
      </c>
      <c r="O328" t="s">
        <v>413</v>
      </c>
      <c r="P328" t="s">
        <v>460</v>
      </c>
      <c r="Q328" t="s">
        <v>403</v>
      </c>
      <c r="R328" t="s">
        <v>415</v>
      </c>
      <c r="S328" t="str">
        <f t="shared" si="5"/>
        <v>7837044682INTEADSC</v>
      </c>
    </row>
    <row r="329" spans="1:19" x14ac:dyDescent="0.2">
      <c r="A329" t="s">
        <v>1201</v>
      </c>
      <c r="B329" t="s">
        <v>403</v>
      </c>
      <c r="C329" t="s">
        <v>606</v>
      </c>
      <c r="D329" t="s">
        <v>405</v>
      </c>
      <c r="E329" t="s">
        <v>909</v>
      </c>
      <c r="F329" s="22">
        <v>44682</v>
      </c>
      <c r="G329" t="s">
        <v>1190</v>
      </c>
      <c r="H329" t="s">
        <v>408</v>
      </c>
      <c r="I329" t="s">
        <v>458</v>
      </c>
      <c r="J329" t="s">
        <v>459</v>
      </c>
      <c r="K329" t="s">
        <v>911</v>
      </c>
      <c r="L329">
        <v>51320.77</v>
      </c>
      <c r="M329" t="s">
        <v>774</v>
      </c>
      <c r="N329" t="s">
        <v>423</v>
      </c>
      <c r="O329" t="s">
        <v>413</v>
      </c>
      <c r="P329" t="s">
        <v>460</v>
      </c>
      <c r="Q329" t="s">
        <v>403</v>
      </c>
      <c r="R329" t="s">
        <v>415</v>
      </c>
      <c r="S329" t="str">
        <f t="shared" si="5"/>
        <v>7837044682BLOOMBRG</v>
      </c>
    </row>
    <row r="330" spans="1:19" x14ac:dyDescent="0.2">
      <c r="A330" t="s">
        <v>1202</v>
      </c>
      <c r="B330" t="s">
        <v>403</v>
      </c>
      <c r="C330" t="s">
        <v>868</v>
      </c>
      <c r="D330" t="s">
        <v>405</v>
      </c>
      <c r="E330" t="s">
        <v>621</v>
      </c>
      <c r="F330" s="22">
        <v>44682</v>
      </c>
      <c r="G330" t="s">
        <v>1184</v>
      </c>
      <c r="H330" t="s">
        <v>408</v>
      </c>
      <c r="I330" t="s">
        <v>458</v>
      </c>
      <c r="J330" t="s">
        <v>459</v>
      </c>
      <c r="K330" t="s">
        <v>305</v>
      </c>
      <c r="L330">
        <v>114249.45</v>
      </c>
      <c r="M330" t="s">
        <v>1030</v>
      </c>
      <c r="N330" t="s">
        <v>561</v>
      </c>
      <c r="O330" t="s">
        <v>413</v>
      </c>
      <c r="P330" t="s">
        <v>460</v>
      </c>
      <c r="Q330" t="s">
        <v>403</v>
      </c>
      <c r="R330" t="s">
        <v>415</v>
      </c>
      <c r="S330" t="str">
        <f t="shared" si="5"/>
        <v>7837044682NWYRKTMS</v>
      </c>
    </row>
    <row r="331" spans="1:19" x14ac:dyDescent="0.2">
      <c r="A331" t="s">
        <v>1203</v>
      </c>
      <c r="B331" t="s">
        <v>403</v>
      </c>
      <c r="C331" t="s">
        <v>1196</v>
      </c>
      <c r="D331" t="s">
        <v>451</v>
      </c>
      <c r="E331" t="s">
        <v>938</v>
      </c>
      <c r="F331" s="22">
        <v>44682</v>
      </c>
      <c r="G331" t="s">
        <v>1188</v>
      </c>
      <c r="H331" t="s">
        <v>408</v>
      </c>
      <c r="I331" t="s">
        <v>458</v>
      </c>
      <c r="J331" t="s">
        <v>459</v>
      </c>
      <c r="K331" t="s">
        <v>940</v>
      </c>
      <c r="L331">
        <v>33241.339999999997</v>
      </c>
      <c r="M331" t="s">
        <v>854</v>
      </c>
      <c r="N331" t="s">
        <v>423</v>
      </c>
      <c r="O331" t="s">
        <v>413</v>
      </c>
      <c r="P331" t="s">
        <v>460</v>
      </c>
      <c r="Q331" t="s">
        <v>403</v>
      </c>
      <c r="R331" t="s">
        <v>415</v>
      </c>
      <c r="S331" t="str">
        <f t="shared" si="5"/>
        <v>7837044682TIMEDG</v>
      </c>
    </row>
    <row r="332" spans="1:19" x14ac:dyDescent="0.2">
      <c r="A332" t="s">
        <v>1204</v>
      </c>
      <c r="B332" t="s">
        <v>1205</v>
      </c>
      <c r="C332" t="s">
        <v>1196</v>
      </c>
      <c r="D332" t="s">
        <v>405</v>
      </c>
      <c r="E332" t="s">
        <v>938</v>
      </c>
      <c r="F332" s="22">
        <v>44682</v>
      </c>
      <c r="G332" t="s">
        <v>1188</v>
      </c>
      <c r="H332" t="s">
        <v>408</v>
      </c>
      <c r="I332" t="s">
        <v>458</v>
      </c>
      <c r="J332" t="s">
        <v>459</v>
      </c>
      <c r="K332" t="s">
        <v>940</v>
      </c>
      <c r="L332">
        <v>-33241.339999999997</v>
      </c>
      <c r="M332" t="s">
        <v>1206</v>
      </c>
      <c r="N332" t="s">
        <v>1207</v>
      </c>
      <c r="O332" t="s">
        <v>413</v>
      </c>
      <c r="P332" t="s">
        <v>460</v>
      </c>
      <c r="Q332" t="s">
        <v>403</v>
      </c>
      <c r="R332" t="s">
        <v>415</v>
      </c>
      <c r="S332" t="str">
        <f t="shared" si="5"/>
        <v>7837044682TIMEDG</v>
      </c>
    </row>
    <row r="333" spans="1:19" x14ac:dyDescent="0.2">
      <c r="A333" t="s">
        <v>1208</v>
      </c>
      <c r="B333" t="s">
        <v>1209</v>
      </c>
      <c r="C333" t="s">
        <v>596</v>
      </c>
      <c r="D333" t="s">
        <v>405</v>
      </c>
      <c r="E333" t="s">
        <v>938</v>
      </c>
      <c r="F333" s="22">
        <v>44652</v>
      </c>
      <c r="G333" t="s">
        <v>1188</v>
      </c>
      <c r="H333" t="s">
        <v>408</v>
      </c>
      <c r="I333" t="s">
        <v>458</v>
      </c>
      <c r="J333" t="s">
        <v>459</v>
      </c>
      <c r="K333" t="s">
        <v>940</v>
      </c>
      <c r="L333">
        <v>-2326.4299999999998</v>
      </c>
      <c r="M333" t="s">
        <v>1206</v>
      </c>
      <c r="N333" t="s">
        <v>1207</v>
      </c>
      <c r="O333" t="s">
        <v>413</v>
      </c>
      <c r="P333" t="s">
        <v>460</v>
      </c>
      <c r="Q333" t="s">
        <v>403</v>
      </c>
      <c r="R333" t="s">
        <v>415</v>
      </c>
      <c r="S333" t="str">
        <f t="shared" si="5"/>
        <v>7837044652TIMEDG</v>
      </c>
    </row>
    <row r="334" spans="1:19" x14ac:dyDescent="0.2">
      <c r="A334" t="s">
        <v>1210</v>
      </c>
      <c r="B334" t="s">
        <v>403</v>
      </c>
      <c r="C334" t="s">
        <v>596</v>
      </c>
      <c r="D334" t="s">
        <v>405</v>
      </c>
      <c r="E334" t="s">
        <v>938</v>
      </c>
      <c r="F334" s="22">
        <v>44652</v>
      </c>
      <c r="G334" t="s">
        <v>1188</v>
      </c>
      <c r="H334" t="s">
        <v>408</v>
      </c>
      <c r="I334" t="s">
        <v>458</v>
      </c>
      <c r="J334" t="s">
        <v>459</v>
      </c>
      <c r="K334" t="s">
        <v>940</v>
      </c>
      <c r="L334">
        <v>2326.4299999999998</v>
      </c>
      <c r="M334" t="s">
        <v>775</v>
      </c>
      <c r="N334" t="s">
        <v>423</v>
      </c>
      <c r="O334" t="s">
        <v>413</v>
      </c>
      <c r="P334" t="s">
        <v>460</v>
      </c>
      <c r="Q334" t="s">
        <v>403</v>
      </c>
      <c r="R334" t="s">
        <v>415</v>
      </c>
      <c r="S334" t="str">
        <f t="shared" si="5"/>
        <v>7837044652TIMEDG</v>
      </c>
    </row>
    <row r="335" spans="1:19" x14ac:dyDescent="0.2">
      <c r="A335" t="s">
        <v>1211</v>
      </c>
      <c r="B335" t="s">
        <v>403</v>
      </c>
      <c r="C335" t="s">
        <v>1196</v>
      </c>
      <c r="D335" t="s">
        <v>405</v>
      </c>
      <c r="E335" t="s">
        <v>938</v>
      </c>
      <c r="F335" s="22">
        <v>44682</v>
      </c>
      <c r="G335" t="s">
        <v>1188</v>
      </c>
      <c r="H335" t="s">
        <v>408</v>
      </c>
      <c r="I335" t="s">
        <v>458</v>
      </c>
      <c r="J335" t="s">
        <v>459</v>
      </c>
      <c r="K335" t="s">
        <v>940</v>
      </c>
      <c r="L335">
        <v>33241.339999999997</v>
      </c>
      <c r="M335" t="s">
        <v>775</v>
      </c>
      <c r="N335" t="s">
        <v>423</v>
      </c>
      <c r="O335" t="s">
        <v>413</v>
      </c>
      <c r="P335" t="s">
        <v>460</v>
      </c>
      <c r="Q335" t="s">
        <v>403</v>
      </c>
      <c r="R335" t="s">
        <v>415</v>
      </c>
      <c r="S335" t="str">
        <f t="shared" si="5"/>
        <v>7837044682TIMEDG</v>
      </c>
    </row>
    <row r="336" spans="1:19" x14ac:dyDescent="0.2">
      <c r="A336" t="s">
        <v>1212</v>
      </c>
      <c r="B336" t="s">
        <v>403</v>
      </c>
      <c r="C336" t="s">
        <v>462</v>
      </c>
      <c r="D336" t="s">
        <v>405</v>
      </c>
      <c r="E336" t="s">
        <v>527</v>
      </c>
      <c r="F336" s="22">
        <v>44682</v>
      </c>
      <c r="G336" t="s">
        <v>1181</v>
      </c>
      <c r="H336" t="s">
        <v>408</v>
      </c>
      <c r="I336" t="s">
        <v>458</v>
      </c>
      <c r="J336" t="s">
        <v>459</v>
      </c>
      <c r="K336" t="s">
        <v>529</v>
      </c>
      <c r="L336">
        <v>19299.349999999999</v>
      </c>
      <c r="M336" t="s">
        <v>464</v>
      </c>
      <c r="N336" t="s">
        <v>423</v>
      </c>
      <c r="O336" t="s">
        <v>413</v>
      </c>
      <c r="P336" t="s">
        <v>460</v>
      </c>
      <c r="Q336" t="s">
        <v>403</v>
      </c>
      <c r="R336" t="s">
        <v>415</v>
      </c>
      <c r="S336" t="str">
        <f t="shared" si="5"/>
        <v>7837044682TIKTOKIN</v>
      </c>
    </row>
    <row r="337" spans="1:19" x14ac:dyDescent="0.2">
      <c r="A337" t="s">
        <v>1213</v>
      </c>
      <c r="B337" t="s">
        <v>403</v>
      </c>
      <c r="C337" t="s">
        <v>866</v>
      </c>
      <c r="D337" t="s">
        <v>405</v>
      </c>
      <c r="E337" t="s">
        <v>1094</v>
      </c>
      <c r="F337" s="22">
        <v>44682</v>
      </c>
      <c r="G337" t="s">
        <v>1194</v>
      </c>
      <c r="H337" t="s">
        <v>408</v>
      </c>
      <c r="I337" t="s">
        <v>458</v>
      </c>
      <c r="J337" t="s">
        <v>459</v>
      </c>
      <c r="K337" t="s">
        <v>1096</v>
      </c>
      <c r="L337">
        <v>10561.37</v>
      </c>
      <c r="M337" t="s">
        <v>996</v>
      </c>
      <c r="N337" t="s">
        <v>561</v>
      </c>
      <c r="O337" t="s">
        <v>413</v>
      </c>
      <c r="P337" t="s">
        <v>460</v>
      </c>
      <c r="Q337" t="s">
        <v>403</v>
      </c>
      <c r="R337" t="s">
        <v>415</v>
      </c>
      <c r="S337" t="str">
        <f t="shared" si="5"/>
        <v>7837044682ZVICELAM</v>
      </c>
    </row>
    <row r="338" spans="1:19" x14ac:dyDescent="0.2">
      <c r="A338" t="s">
        <v>1214</v>
      </c>
      <c r="B338" t="s">
        <v>403</v>
      </c>
      <c r="C338" t="s">
        <v>866</v>
      </c>
      <c r="D338" t="s">
        <v>405</v>
      </c>
      <c r="E338" t="s">
        <v>586</v>
      </c>
      <c r="F338" s="22">
        <v>44713</v>
      </c>
      <c r="G338" t="s">
        <v>1179</v>
      </c>
      <c r="H338" t="s">
        <v>408</v>
      </c>
      <c r="I338" t="s">
        <v>458</v>
      </c>
      <c r="J338" t="s">
        <v>459</v>
      </c>
      <c r="K338" t="s">
        <v>309</v>
      </c>
      <c r="L338">
        <v>1650.67</v>
      </c>
      <c r="M338" t="s">
        <v>474</v>
      </c>
      <c r="N338" t="s">
        <v>561</v>
      </c>
      <c r="O338" t="s">
        <v>413</v>
      </c>
      <c r="P338" t="s">
        <v>460</v>
      </c>
      <c r="Q338" t="s">
        <v>403</v>
      </c>
      <c r="R338" t="s">
        <v>415</v>
      </c>
      <c r="S338" t="str">
        <f t="shared" si="5"/>
        <v>7837044713INTEADSC</v>
      </c>
    </row>
    <row r="339" spans="1:19" x14ac:dyDescent="0.2">
      <c r="A339" t="s">
        <v>1215</v>
      </c>
      <c r="B339" t="s">
        <v>403</v>
      </c>
      <c r="C339" t="s">
        <v>866</v>
      </c>
      <c r="D339" t="s">
        <v>405</v>
      </c>
      <c r="E339" t="s">
        <v>621</v>
      </c>
      <c r="F339" s="22">
        <v>44713</v>
      </c>
      <c r="G339" t="s">
        <v>1184</v>
      </c>
      <c r="H339" t="s">
        <v>408</v>
      </c>
      <c r="I339" t="s">
        <v>458</v>
      </c>
      <c r="J339" t="s">
        <v>459</v>
      </c>
      <c r="K339" t="s">
        <v>305</v>
      </c>
      <c r="L339">
        <v>112737.56</v>
      </c>
      <c r="M339" t="s">
        <v>482</v>
      </c>
      <c r="N339" t="s">
        <v>561</v>
      </c>
      <c r="O339" t="s">
        <v>413</v>
      </c>
      <c r="P339" t="s">
        <v>460</v>
      </c>
      <c r="Q339" t="s">
        <v>403</v>
      </c>
      <c r="R339" t="s">
        <v>415</v>
      </c>
      <c r="S339" t="str">
        <f t="shared" si="5"/>
        <v>7837044713NWYRKTMS</v>
      </c>
    </row>
    <row r="340" spans="1:19" x14ac:dyDescent="0.2">
      <c r="A340" t="s">
        <v>1216</v>
      </c>
      <c r="B340" t="s">
        <v>403</v>
      </c>
      <c r="C340" t="s">
        <v>1217</v>
      </c>
      <c r="D340" t="s">
        <v>626</v>
      </c>
      <c r="E340" t="s">
        <v>752</v>
      </c>
      <c r="F340" s="22">
        <v>44713</v>
      </c>
      <c r="G340" t="s">
        <v>1186</v>
      </c>
      <c r="H340" t="s">
        <v>408</v>
      </c>
      <c r="I340" t="s">
        <v>458</v>
      </c>
      <c r="J340" t="s">
        <v>459</v>
      </c>
      <c r="K340" t="s">
        <v>754</v>
      </c>
      <c r="L340">
        <v>152945.60999999999</v>
      </c>
      <c r="M340" t="s">
        <v>859</v>
      </c>
      <c r="N340" t="s">
        <v>779</v>
      </c>
      <c r="O340" t="s">
        <v>413</v>
      </c>
      <c r="P340" t="s">
        <v>460</v>
      </c>
      <c r="Q340" t="s">
        <v>403</v>
      </c>
      <c r="R340" t="s">
        <v>415</v>
      </c>
      <c r="S340" t="str">
        <f t="shared" si="5"/>
        <v>7837044713WETRANSF</v>
      </c>
    </row>
    <row r="341" spans="1:19" x14ac:dyDescent="0.2">
      <c r="A341" t="s">
        <v>1218</v>
      </c>
      <c r="B341" t="s">
        <v>403</v>
      </c>
      <c r="C341" t="s">
        <v>695</v>
      </c>
      <c r="D341" t="s">
        <v>405</v>
      </c>
      <c r="E341" t="s">
        <v>1094</v>
      </c>
      <c r="F341" s="22">
        <v>44652</v>
      </c>
      <c r="G341" t="s">
        <v>1194</v>
      </c>
      <c r="H341" t="s">
        <v>408</v>
      </c>
      <c r="I341" t="s">
        <v>458</v>
      </c>
      <c r="J341" t="s">
        <v>459</v>
      </c>
      <c r="K341" t="s">
        <v>1096</v>
      </c>
      <c r="L341">
        <v>168073.33</v>
      </c>
      <c r="M341" t="s">
        <v>704</v>
      </c>
      <c r="N341" t="s">
        <v>475</v>
      </c>
      <c r="O341" t="s">
        <v>413</v>
      </c>
      <c r="P341" t="s">
        <v>460</v>
      </c>
      <c r="Q341" t="s">
        <v>403</v>
      </c>
      <c r="R341" t="s">
        <v>415</v>
      </c>
      <c r="S341" t="str">
        <f t="shared" si="5"/>
        <v>7837044652ZVICELAM</v>
      </c>
    </row>
    <row r="342" spans="1:19" x14ac:dyDescent="0.2">
      <c r="A342" t="s">
        <v>1219</v>
      </c>
      <c r="B342" t="s">
        <v>403</v>
      </c>
      <c r="C342" t="s">
        <v>1028</v>
      </c>
      <c r="D342" t="s">
        <v>405</v>
      </c>
      <c r="E342" t="s">
        <v>909</v>
      </c>
      <c r="F342" s="22">
        <v>44652</v>
      </c>
      <c r="G342" t="s">
        <v>1190</v>
      </c>
      <c r="H342" t="s">
        <v>408</v>
      </c>
      <c r="I342" t="s">
        <v>458</v>
      </c>
      <c r="J342" t="s">
        <v>459</v>
      </c>
      <c r="K342" t="s">
        <v>911</v>
      </c>
      <c r="L342">
        <v>7459.35</v>
      </c>
      <c r="M342" t="s">
        <v>704</v>
      </c>
      <c r="N342" t="s">
        <v>475</v>
      </c>
      <c r="O342" t="s">
        <v>413</v>
      </c>
      <c r="P342" t="s">
        <v>460</v>
      </c>
      <c r="Q342" t="s">
        <v>403</v>
      </c>
      <c r="R342" t="s">
        <v>415</v>
      </c>
      <c r="S342" t="str">
        <f t="shared" si="5"/>
        <v>7837044652BLOOMBRG</v>
      </c>
    </row>
    <row r="343" spans="1:19" x14ac:dyDescent="0.2">
      <c r="A343" t="s">
        <v>1220</v>
      </c>
      <c r="B343" t="s">
        <v>403</v>
      </c>
      <c r="C343" t="s">
        <v>704</v>
      </c>
      <c r="D343" t="s">
        <v>405</v>
      </c>
      <c r="E343" t="s">
        <v>527</v>
      </c>
      <c r="F343" s="22">
        <v>44713</v>
      </c>
      <c r="G343" t="s">
        <v>1181</v>
      </c>
      <c r="H343" t="s">
        <v>408</v>
      </c>
      <c r="I343" t="s">
        <v>458</v>
      </c>
      <c r="J343" t="s">
        <v>459</v>
      </c>
      <c r="K343" t="s">
        <v>529</v>
      </c>
      <c r="L343">
        <v>0</v>
      </c>
      <c r="M343" t="s">
        <v>704</v>
      </c>
      <c r="N343" t="s">
        <v>616</v>
      </c>
      <c r="O343" t="s">
        <v>413</v>
      </c>
      <c r="P343" t="s">
        <v>460</v>
      </c>
      <c r="Q343" t="s">
        <v>403</v>
      </c>
      <c r="R343" t="s">
        <v>415</v>
      </c>
      <c r="S343" t="str">
        <f t="shared" si="5"/>
        <v>7837044713TIKTOKIN</v>
      </c>
    </row>
    <row r="344" spans="1:19" x14ac:dyDescent="0.2">
      <c r="A344" t="s">
        <v>1221</v>
      </c>
      <c r="B344" t="s">
        <v>403</v>
      </c>
      <c r="C344" t="s">
        <v>704</v>
      </c>
      <c r="D344" t="s">
        <v>405</v>
      </c>
      <c r="E344" t="s">
        <v>909</v>
      </c>
      <c r="F344" s="22">
        <v>44713</v>
      </c>
      <c r="G344" t="s">
        <v>1190</v>
      </c>
      <c r="H344" t="s">
        <v>408</v>
      </c>
      <c r="I344" t="s">
        <v>458</v>
      </c>
      <c r="J344" t="s">
        <v>459</v>
      </c>
      <c r="K344" t="s">
        <v>911</v>
      </c>
      <c r="L344">
        <v>41061.019999999997</v>
      </c>
      <c r="M344" t="s">
        <v>712</v>
      </c>
      <c r="N344" t="s">
        <v>561</v>
      </c>
      <c r="O344" t="s">
        <v>413</v>
      </c>
      <c r="P344" t="s">
        <v>460</v>
      </c>
      <c r="Q344" t="s">
        <v>403</v>
      </c>
      <c r="R344" t="s">
        <v>415</v>
      </c>
      <c r="S344" t="str">
        <f t="shared" si="5"/>
        <v>7837044713BLOOMBRG</v>
      </c>
    </row>
    <row r="345" spans="1:19" x14ac:dyDescent="0.2">
      <c r="A345" t="s">
        <v>1222</v>
      </c>
      <c r="B345" t="s">
        <v>403</v>
      </c>
      <c r="C345" t="s">
        <v>1223</v>
      </c>
      <c r="D345" t="s">
        <v>405</v>
      </c>
      <c r="E345" t="s">
        <v>938</v>
      </c>
      <c r="F345" s="22">
        <v>44713</v>
      </c>
      <c r="G345" t="s">
        <v>1188</v>
      </c>
      <c r="H345" t="s">
        <v>408</v>
      </c>
      <c r="I345" t="s">
        <v>458</v>
      </c>
      <c r="J345" t="s">
        <v>459</v>
      </c>
      <c r="K345" t="s">
        <v>940</v>
      </c>
      <c r="L345">
        <v>63840.14</v>
      </c>
      <c r="M345" t="s">
        <v>712</v>
      </c>
      <c r="N345" t="s">
        <v>475</v>
      </c>
      <c r="O345" t="s">
        <v>413</v>
      </c>
      <c r="P345" t="s">
        <v>460</v>
      </c>
      <c r="Q345" t="s">
        <v>403</v>
      </c>
      <c r="R345" t="s">
        <v>415</v>
      </c>
      <c r="S345" t="str">
        <f t="shared" si="5"/>
        <v>7837044713TIMEDG</v>
      </c>
    </row>
    <row r="346" spans="1:19" x14ac:dyDescent="0.2">
      <c r="A346" t="s">
        <v>1224</v>
      </c>
      <c r="B346" t="s">
        <v>403</v>
      </c>
      <c r="C346" t="s">
        <v>567</v>
      </c>
      <c r="D346" t="s">
        <v>405</v>
      </c>
      <c r="E346" t="s">
        <v>568</v>
      </c>
      <c r="F346" s="22">
        <v>44713</v>
      </c>
      <c r="G346" t="s">
        <v>1225</v>
      </c>
      <c r="H346" t="s">
        <v>408</v>
      </c>
      <c r="I346" t="s">
        <v>458</v>
      </c>
      <c r="J346" t="s">
        <v>459</v>
      </c>
      <c r="K346" t="s">
        <v>570</v>
      </c>
      <c r="L346">
        <v>62.78</v>
      </c>
      <c r="M346" t="s">
        <v>567</v>
      </c>
      <c r="N346" t="s">
        <v>561</v>
      </c>
      <c r="O346" t="s">
        <v>413</v>
      </c>
      <c r="P346" t="s">
        <v>460</v>
      </c>
      <c r="Q346" t="s">
        <v>403</v>
      </c>
      <c r="R346" t="s">
        <v>415</v>
      </c>
      <c r="S346" t="str">
        <f t="shared" si="5"/>
        <v>7837044713PLATTAX</v>
      </c>
    </row>
    <row r="347" spans="1:19" x14ac:dyDescent="0.2">
      <c r="A347" t="s">
        <v>1226</v>
      </c>
      <c r="B347" t="s">
        <v>403</v>
      </c>
      <c r="C347" t="s">
        <v>567</v>
      </c>
      <c r="D347" t="s">
        <v>405</v>
      </c>
      <c r="E347" t="s">
        <v>568</v>
      </c>
      <c r="F347" s="22">
        <v>44682</v>
      </c>
      <c r="G347" t="s">
        <v>1225</v>
      </c>
      <c r="H347" t="s">
        <v>408</v>
      </c>
      <c r="I347" t="s">
        <v>458</v>
      </c>
      <c r="J347" t="s">
        <v>459</v>
      </c>
      <c r="K347" t="s">
        <v>570</v>
      </c>
      <c r="L347">
        <v>91.13</v>
      </c>
      <c r="M347" t="s">
        <v>567</v>
      </c>
      <c r="N347" t="s">
        <v>561</v>
      </c>
      <c r="O347" t="s">
        <v>413</v>
      </c>
      <c r="P347" t="s">
        <v>460</v>
      </c>
      <c r="Q347" t="s">
        <v>403</v>
      </c>
      <c r="R347" t="s">
        <v>415</v>
      </c>
      <c r="S347" t="str">
        <f t="shared" si="5"/>
        <v>7837044682PLATTAX</v>
      </c>
    </row>
    <row r="348" spans="1:19" x14ac:dyDescent="0.2">
      <c r="A348" t="s">
        <v>1227</v>
      </c>
      <c r="B348" t="s">
        <v>403</v>
      </c>
      <c r="C348" t="s">
        <v>567</v>
      </c>
      <c r="D348" t="s">
        <v>405</v>
      </c>
      <c r="E348" t="s">
        <v>568</v>
      </c>
      <c r="F348" s="22">
        <v>44652</v>
      </c>
      <c r="G348" t="s">
        <v>1225</v>
      </c>
      <c r="H348" t="s">
        <v>408</v>
      </c>
      <c r="I348" t="s">
        <v>458</v>
      </c>
      <c r="J348" t="s">
        <v>459</v>
      </c>
      <c r="K348" t="s">
        <v>570</v>
      </c>
      <c r="L348">
        <v>17.149999999999999</v>
      </c>
      <c r="M348" t="s">
        <v>567</v>
      </c>
      <c r="N348" t="s">
        <v>561</v>
      </c>
      <c r="O348" t="s">
        <v>413</v>
      </c>
      <c r="P348" t="s">
        <v>460</v>
      </c>
      <c r="Q348" t="s">
        <v>403</v>
      </c>
      <c r="R348" t="s">
        <v>415</v>
      </c>
      <c r="S348" t="str">
        <f t="shared" si="5"/>
        <v>7837044652PLATTAX</v>
      </c>
    </row>
    <row r="349" spans="1:19" x14ac:dyDescent="0.2">
      <c r="A349" t="s">
        <v>1228</v>
      </c>
      <c r="B349" t="s">
        <v>403</v>
      </c>
      <c r="C349" t="s">
        <v>859</v>
      </c>
      <c r="D349" t="s">
        <v>405</v>
      </c>
      <c r="E349" t="s">
        <v>635</v>
      </c>
      <c r="F349" s="22">
        <v>44652</v>
      </c>
      <c r="G349" t="s">
        <v>1198</v>
      </c>
      <c r="H349" t="s">
        <v>408</v>
      </c>
      <c r="I349" t="s">
        <v>458</v>
      </c>
      <c r="J349" t="s">
        <v>459</v>
      </c>
      <c r="K349" t="s">
        <v>303</v>
      </c>
      <c r="L349">
        <v>21876.25</v>
      </c>
      <c r="M349" t="s">
        <v>723</v>
      </c>
      <c r="N349" t="s">
        <v>561</v>
      </c>
      <c r="O349" t="s">
        <v>413</v>
      </c>
      <c r="P349" t="s">
        <v>460</v>
      </c>
      <c r="Q349" t="s">
        <v>403</v>
      </c>
      <c r="R349" t="s">
        <v>415</v>
      </c>
      <c r="S349" t="str">
        <f t="shared" si="5"/>
        <v>7837044652CNDNSTPB</v>
      </c>
    </row>
    <row r="350" spans="1:19" x14ac:dyDescent="0.2">
      <c r="A350" t="s">
        <v>1229</v>
      </c>
      <c r="B350" t="s">
        <v>403</v>
      </c>
      <c r="C350" t="s">
        <v>1230</v>
      </c>
      <c r="D350" t="s">
        <v>405</v>
      </c>
      <c r="E350" t="s">
        <v>635</v>
      </c>
      <c r="F350" s="22">
        <v>44713</v>
      </c>
      <c r="G350" t="s">
        <v>1198</v>
      </c>
      <c r="H350" t="s">
        <v>408</v>
      </c>
      <c r="I350" t="s">
        <v>458</v>
      </c>
      <c r="J350" t="s">
        <v>459</v>
      </c>
      <c r="K350" t="s">
        <v>303</v>
      </c>
      <c r="L350">
        <v>189306.21</v>
      </c>
      <c r="M350" t="s">
        <v>723</v>
      </c>
      <c r="N350" t="s">
        <v>561</v>
      </c>
      <c r="O350" t="s">
        <v>413</v>
      </c>
      <c r="P350" t="s">
        <v>460</v>
      </c>
      <c r="Q350" t="s">
        <v>403</v>
      </c>
      <c r="R350" t="s">
        <v>415</v>
      </c>
      <c r="S350" t="str">
        <f t="shared" si="5"/>
        <v>7837044713CNDNSTPB</v>
      </c>
    </row>
    <row r="351" spans="1:19" x14ac:dyDescent="0.2">
      <c r="A351" t="s">
        <v>1231</v>
      </c>
      <c r="B351" t="s">
        <v>403</v>
      </c>
      <c r="C351" t="s">
        <v>1230</v>
      </c>
      <c r="D351" t="s">
        <v>405</v>
      </c>
      <c r="E351" t="s">
        <v>635</v>
      </c>
      <c r="F351" s="22">
        <v>44682</v>
      </c>
      <c r="G351" t="s">
        <v>1198</v>
      </c>
      <c r="H351" t="s">
        <v>408</v>
      </c>
      <c r="I351" t="s">
        <v>458</v>
      </c>
      <c r="J351" t="s">
        <v>459</v>
      </c>
      <c r="K351" t="s">
        <v>303</v>
      </c>
      <c r="L351">
        <v>478868.36</v>
      </c>
      <c r="M351" t="s">
        <v>723</v>
      </c>
      <c r="N351" t="s">
        <v>561</v>
      </c>
      <c r="O351" t="s">
        <v>413</v>
      </c>
      <c r="P351" t="s">
        <v>460</v>
      </c>
      <c r="Q351" t="s">
        <v>403</v>
      </c>
      <c r="R351" t="s">
        <v>415</v>
      </c>
      <c r="S351" t="str">
        <f t="shared" si="5"/>
        <v>7837044682CNDNSTPB</v>
      </c>
    </row>
    <row r="352" spans="1:19" x14ac:dyDescent="0.2">
      <c r="A352" t="s">
        <v>1232</v>
      </c>
      <c r="B352" t="s">
        <v>403</v>
      </c>
      <c r="C352" t="s">
        <v>723</v>
      </c>
      <c r="D352" t="s">
        <v>405</v>
      </c>
      <c r="E352" t="s">
        <v>430</v>
      </c>
      <c r="F352" s="22">
        <v>44713</v>
      </c>
      <c r="G352" t="s">
        <v>463</v>
      </c>
      <c r="H352" t="s">
        <v>408</v>
      </c>
      <c r="I352" t="s">
        <v>458</v>
      </c>
      <c r="J352" t="s">
        <v>459</v>
      </c>
      <c r="K352" t="s">
        <v>432</v>
      </c>
      <c r="L352">
        <v>0</v>
      </c>
      <c r="M352" t="s">
        <v>723</v>
      </c>
      <c r="N352" t="s">
        <v>616</v>
      </c>
      <c r="O352" t="s">
        <v>413</v>
      </c>
      <c r="P352" t="s">
        <v>460</v>
      </c>
      <c r="Q352" t="s">
        <v>403</v>
      </c>
      <c r="R352" t="s">
        <v>415</v>
      </c>
      <c r="S352" t="str">
        <f t="shared" si="5"/>
        <v>7837044713SNAPDGTL</v>
      </c>
    </row>
    <row r="353" spans="1:19" x14ac:dyDescent="0.2">
      <c r="A353" t="s">
        <v>1233</v>
      </c>
      <c r="B353" t="s">
        <v>403</v>
      </c>
      <c r="C353" t="s">
        <v>723</v>
      </c>
      <c r="D353" t="s">
        <v>405</v>
      </c>
      <c r="E353" t="s">
        <v>752</v>
      </c>
      <c r="F353" s="22">
        <v>44682</v>
      </c>
      <c r="G353" t="s">
        <v>1186</v>
      </c>
      <c r="H353" t="s">
        <v>408</v>
      </c>
      <c r="I353" t="s">
        <v>458</v>
      </c>
      <c r="J353" t="s">
        <v>459</v>
      </c>
      <c r="K353" t="s">
        <v>754</v>
      </c>
      <c r="L353">
        <v>20776.8</v>
      </c>
      <c r="M353" t="s">
        <v>838</v>
      </c>
      <c r="N353" t="s">
        <v>423</v>
      </c>
      <c r="O353" t="s">
        <v>413</v>
      </c>
      <c r="P353" t="s">
        <v>460</v>
      </c>
      <c r="Q353" t="s">
        <v>403</v>
      </c>
      <c r="R353" t="s">
        <v>415</v>
      </c>
      <c r="S353" t="str">
        <f t="shared" si="5"/>
        <v>7837044682WETRANSF</v>
      </c>
    </row>
    <row r="354" spans="1:19" x14ac:dyDescent="0.2">
      <c r="A354" t="s">
        <v>1216</v>
      </c>
      <c r="B354" t="s">
        <v>403</v>
      </c>
      <c r="C354" t="s">
        <v>1234</v>
      </c>
      <c r="D354" t="s">
        <v>405</v>
      </c>
      <c r="E354" t="s">
        <v>752</v>
      </c>
      <c r="F354" s="22">
        <v>44713</v>
      </c>
      <c r="G354" t="s">
        <v>1186</v>
      </c>
      <c r="H354" t="s">
        <v>408</v>
      </c>
      <c r="I354" t="s">
        <v>458</v>
      </c>
      <c r="J354" t="s">
        <v>459</v>
      </c>
      <c r="K354" t="s">
        <v>754</v>
      </c>
      <c r="L354">
        <v>153420.15</v>
      </c>
      <c r="M354" t="s">
        <v>889</v>
      </c>
      <c r="N354" t="s">
        <v>423</v>
      </c>
      <c r="O354" t="s">
        <v>413</v>
      </c>
      <c r="P354" t="s">
        <v>460</v>
      </c>
      <c r="Q354" t="s">
        <v>403</v>
      </c>
      <c r="R354" t="s">
        <v>415</v>
      </c>
      <c r="S354" t="str">
        <f t="shared" si="5"/>
        <v>7837044713WETRANSF</v>
      </c>
    </row>
    <row r="355" spans="1:19" x14ac:dyDescent="0.2">
      <c r="A355" t="s">
        <v>1235</v>
      </c>
      <c r="B355" t="s">
        <v>403</v>
      </c>
      <c r="C355" t="s">
        <v>889</v>
      </c>
      <c r="D355" t="s">
        <v>626</v>
      </c>
      <c r="E355" t="s">
        <v>1094</v>
      </c>
      <c r="F355" s="22">
        <v>44713</v>
      </c>
      <c r="G355" t="s">
        <v>1194</v>
      </c>
      <c r="H355" t="s">
        <v>408</v>
      </c>
      <c r="I355" t="s">
        <v>458</v>
      </c>
      <c r="J355" t="s">
        <v>459</v>
      </c>
      <c r="K355" t="s">
        <v>1096</v>
      </c>
      <c r="L355">
        <v>17202.939999999999</v>
      </c>
      <c r="M355" t="s">
        <v>732</v>
      </c>
      <c r="N355" t="s">
        <v>561</v>
      </c>
      <c r="O355" t="s">
        <v>413</v>
      </c>
      <c r="P355" t="s">
        <v>460</v>
      </c>
      <c r="Q355" t="s">
        <v>403</v>
      </c>
      <c r="R355" t="s">
        <v>415</v>
      </c>
      <c r="S355" t="str">
        <f t="shared" si="5"/>
        <v>7837044713ZVICELAM</v>
      </c>
    </row>
    <row r="356" spans="1:19" x14ac:dyDescent="0.2">
      <c r="A356" t="s">
        <v>1236</v>
      </c>
      <c r="B356" t="s">
        <v>403</v>
      </c>
      <c r="C356" t="s">
        <v>1237</v>
      </c>
      <c r="D356" t="s">
        <v>405</v>
      </c>
      <c r="E356" t="s">
        <v>1094</v>
      </c>
      <c r="F356" s="22">
        <v>44743</v>
      </c>
      <c r="G356" t="s">
        <v>1194</v>
      </c>
      <c r="H356" t="s">
        <v>408</v>
      </c>
      <c r="I356" t="s">
        <v>458</v>
      </c>
      <c r="J356" t="s">
        <v>459</v>
      </c>
      <c r="K356" t="s">
        <v>1096</v>
      </c>
      <c r="L356">
        <v>149.57</v>
      </c>
      <c r="M356" t="s">
        <v>1117</v>
      </c>
      <c r="N356" t="s">
        <v>561</v>
      </c>
      <c r="O356" t="s">
        <v>413</v>
      </c>
      <c r="P356" t="s">
        <v>460</v>
      </c>
      <c r="Q356" t="s">
        <v>403</v>
      </c>
      <c r="R356" t="s">
        <v>415</v>
      </c>
      <c r="S356" t="str">
        <f t="shared" si="5"/>
        <v>7837044743ZVICELAM</v>
      </c>
    </row>
    <row r="357" spans="1:19" x14ac:dyDescent="0.2">
      <c r="A357" t="s">
        <v>1238</v>
      </c>
      <c r="B357" t="s">
        <v>403</v>
      </c>
      <c r="C357" t="s">
        <v>639</v>
      </c>
      <c r="D357" t="s">
        <v>405</v>
      </c>
      <c r="E357" t="s">
        <v>1094</v>
      </c>
      <c r="F357" s="22">
        <v>44713</v>
      </c>
      <c r="G357" t="s">
        <v>1194</v>
      </c>
      <c r="H357" t="s">
        <v>408</v>
      </c>
      <c r="I357" t="s">
        <v>458</v>
      </c>
      <c r="J357" t="s">
        <v>459</v>
      </c>
      <c r="K357" t="s">
        <v>1096</v>
      </c>
      <c r="L357">
        <v>16978.97</v>
      </c>
      <c r="M357" t="s">
        <v>1117</v>
      </c>
      <c r="N357" t="s">
        <v>561</v>
      </c>
      <c r="O357" t="s">
        <v>413</v>
      </c>
      <c r="P357" t="s">
        <v>460</v>
      </c>
      <c r="Q357" t="s">
        <v>403</v>
      </c>
      <c r="R357" t="s">
        <v>415</v>
      </c>
      <c r="S357" t="str">
        <f t="shared" si="5"/>
        <v>7837044713ZVICELAM</v>
      </c>
    </row>
    <row r="358" spans="1:19" x14ac:dyDescent="0.2">
      <c r="A358" t="s">
        <v>1239</v>
      </c>
      <c r="B358" t="s">
        <v>403</v>
      </c>
      <c r="C358" t="s">
        <v>1003</v>
      </c>
      <c r="D358" t="s">
        <v>405</v>
      </c>
      <c r="E358" t="s">
        <v>621</v>
      </c>
      <c r="F358" s="22">
        <v>44743</v>
      </c>
      <c r="G358" t="s">
        <v>1184</v>
      </c>
      <c r="H358" t="s">
        <v>408</v>
      </c>
      <c r="I358" t="s">
        <v>458</v>
      </c>
      <c r="J358" t="s">
        <v>459</v>
      </c>
      <c r="K358" t="s">
        <v>305</v>
      </c>
      <c r="L358">
        <v>15960.94</v>
      </c>
      <c r="M358" t="s">
        <v>1240</v>
      </c>
      <c r="N358" t="s">
        <v>561</v>
      </c>
      <c r="O358" t="s">
        <v>413</v>
      </c>
      <c r="P358" t="s">
        <v>460</v>
      </c>
      <c r="Q358" t="s">
        <v>403</v>
      </c>
      <c r="R358" t="s">
        <v>415</v>
      </c>
      <c r="S358" t="str">
        <f t="shared" si="5"/>
        <v>7837044743NWYRKTMS</v>
      </c>
    </row>
    <row r="359" spans="1:19" x14ac:dyDescent="0.2">
      <c r="A359" t="s">
        <v>1241</v>
      </c>
      <c r="B359" t="s">
        <v>403</v>
      </c>
      <c r="C359" t="s">
        <v>1242</v>
      </c>
      <c r="D359" t="s">
        <v>405</v>
      </c>
      <c r="E359" t="s">
        <v>635</v>
      </c>
      <c r="F359" s="22">
        <v>44743</v>
      </c>
      <c r="G359" t="s">
        <v>1198</v>
      </c>
      <c r="H359" t="s">
        <v>408</v>
      </c>
      <c r="I359" t="s">
        <v>458</v>
      </c>
      <c r="J359" t="s">
        <v>459</v>
      </c>
      <c r="K359" t="s">
        <v>303</v>
      </c>
      <c r="L359">
        <v>54838.75</v>
      </c>
      <c r="M359" t="s">
        <v>1243</v>
      </c>
      <c r="N359" t="s">
        <v>561</v>
      </c>
      <c r="O359" t="s">
        <v>413</v>
      </c>
      <c r="P359" t="s">
        <v>460</v>
      </c>
      <c r="Q359" t="s">
        <v>403</v>
      </c>
      <c r="R359" t="s">
        <v>415</v>
      </c>
      <c r="S359" t="str">
        <f t="shared" si="5"/>
        <v>7837044743CNDNSTPB</v>
      </c>
    </row>
    <row r="360" spans="1:19" x14ac:dyDescent="0.2">
      <c r="A360" t="s">
        <v>1244</v>
      </c>
      <c r="B360" t="s">
        <v>403</v>
      </c>
      <c r="C360" t="s">
        <v>1237</v>
      </c>
      <c r="D360" t="s">
        <v>726</v>
      </c>
      <c r="E360" t="s">
        <v>692</v>
      </c>
      <c r="F360" s="22">
        <v>44652</v>
      </c>
      <c r="G360" t="s">
        <v>1245</v>
      </c>
      <c r="H360" t="s">
        <v>408</v>
      </c>
      <c r="I360" t="s">
        <v>458</v>
      </c>
      <c r="J360" t="s">
        <v>459</v>
      </c>
      <c r="K360" t="s">
        <v>272</v>
      </c>
      <c r="L360">
        <v>31232.75</v>
      </c>
      <c r="M360" t="s">
        <v>1246</v>
      </c>
      <c r="N360" t="s">
        <v>561</v>
      </c>
      <c r="O360" t="s">
        <v>413</v>
      </c>
      <c r="P360" t="s">
        <v>460</v>
      </c>
      <c r="Q360" t="s">
        <v>403</v>
      </c>
      <c r="R360" t="s">
        <v>415</v>
      </c>
      <c r="S360" t="str">
        <f t="shared" si="5"/>
        <v>7837044652APXDEALS</v>
      </c>
    </row>
    <row r="361" spans="1:19" x14ac:dyDescent="0.2">
      <c r="A361" t="s">
        <v>1247</v>
      </c>
      <c r="B361" t="s">
        <v>403</v>
      </c>
      <c r="C361" t="s">
        <v>1237</v>
      </c>
      <c r="D361" t="s">
        <v>726</v>
      </c>
      <c r="E361" t="s">
        <v>692</v>
      </c>
      <c r="F361" s="22">
        <v>44682</v>
      </c>
      <c r="G361" t="s">
        <v>1245</v>
      </c>
      <c r="H361" t="s">
        <v>408</v>
      </c>
      <c r="I361" t="s">
        <v>458</v>
      </c>
      <c r="J361" t="s">
        <v>459</v>
      </c>
      <c r="K361" t="s">
        <v>272</v>
      </c>
      <c r="L361">
        <v>45848.19</v>
      </c>
      <c r="M361" t="s">
        <v>1246</v>
      </c>
      <c r="N361" t="s">
        <v>561</v>
      </c>
      <c r="O361" t="s">
        <v>413</v>
      </c>
      <c r="P361" t="s">
        <v>460</v>
      </c>
      <c r="Q361" t="s">
        <v>403</v>
      </c>
      <c r="R361" t="s">
        <v>415</v>
      </c>
      <c r="S361" t="str">
        <f t="shared" si="5"/>
        <v>7837044682APXDEALS</v>
      </c>
    </row>
    <row r="362" spans="1:19" x14ac:dyDescent="0.2">
      <c r="A362" t="s">
        <v>1248</v>
      </c>
      <c r="B362" t="s">
        <v>403</v>
      </c>
      <c r="C362" t="s">
        <v>1051</v>
      </c>
      <c r="D362" t="s">
        <v>726</v>
      </c>
      <c r="E362" t="s">
        <v>692</v>
      </c>
      <c r="F362" s="22">
        <v>44713</v>
      </c>
      <c r="G362" t="s">
        <v>1245</v>
      </c>
      <c r="H362" t="s">
        <v>408</v>
      </c>
      <c r="I362" t="s">
        <v>458</v>
      </c>
      <c r="J362" t="s">
        <v>459</v>
      </c>
      <c r="K362" t="s">
        <v>272</v>
      </c>
      <c r="L362">
        <v>18498.05</v>
      </c>
      <c r="M362" t="s">
        <v>949</v>
      </c>
      <c r="N362" t="s">
        <v>561</v>
      </c>
      <c r="O362" t="s">
        <v>413</v>
      </c>
      <c r="P362" t="s">
        <v>460</v>
      </c>
      <c r="Q362" t="s">
        <v>403</v>
      </c>
      <c r="R362" t="s">
        <v>415</v>
      </c>
      <c r="S362" t="str">
        <f t="shared" si="5"/>
        <v>7837044713APXDEALS</v>
      </c>
    </row>
    <row r="363" spans="1:19" x14ac:dyDescent="0.2">
      <c r="A363" t="s">
        <v>1249</v>
      </c>
      <c r="B363" t="s">
        <v>403</v>
      </c>
      <c r="C363" t="s">
        <v>1045</v>
      </c>
      <c r="D363" t="s">
        <v>405</v>
      </c>
      <c r="E363" t="s">
        <v>586</v>
      </c>
      <c r="F363" s="22">
        <v>44713</v>
      </c>
      <c r="G363" t="s">
        <v>1179</v>
      </c>
      <c r="H363" t="s">
        <v>408</v>
      </c>
      <c r="I363" t="s">
        <v>458</v>
      </c>
      <c r="J363" t="s">
        <v>459</v>
      </c>
      <c r="K363" t="s">
        <v>309</v>
      </c>
      <c r="L363">
        <v>-205.44</v>
      </c>
      <c r="M363" t="s">
        <v>493</v>
      </c>
      <c r="N363" t="s">
        <v>475</v>
      </c>
      <c r="O363" t="s">
        <v>413</v>
      </c>
      <c r="P363" t="s">
        <v>460</v>
      </c>
      <c r="Q363" t="s">
        <v>403</v>
      </c>
      <c r="R363" t="s">
        <v>415</v>
      </c>
      <c r="S363" t="str">
        <f t="shared" si="5"/>
        <v>7837044713INTEADSC</v>
      </c>
    </row>
    <row r="364" spans="1:19" x14ac:dyDescent="0.2">
      <c r="A364" t="s">
        <v>1250</v>
      </c>
      <c r="B364" t="s">
        <v>403</v>
      </c>
      <c r="C364" t="s">
        <v>1003</v>
      </c>
      <c r="D364" t="s">
        <v>405</v>
      </c>
      <c r="E364" t="s">
        <v>586</v>
      </c>
      <c r="F364" s="22">
        <v>44743</v>
      </c>
      <c r="G364" t="s">
        <v>1179</v>
      </c>
      <c r="H364" t="s">
        <v>408</v>
      </c>
      <c r="I364" t="s">
        <v>458</v>
      </c>
      <c r="J364" t="s">
        <v>459</v>
      </c>
      <c r="K364" t="s">
        <v>309</v>
      </c>
      <c r="L364">
        <v>62.36</v>
      </c>
      <c r="M364" t="s">
        <v>493</v>
      </c>
      <c r="N364" t="s">
        <v>475</v>
      </c>
      <c r="O364" t="s">
        <v>413</v>
      </c>
      <c r="P364" t="s">
        <v>460</v>
      </c>
      <c r="Q364" t="s">
        <v>403</v>
      </c>
      <c r="R364" t="s">
        <v>415</v>
      </c>
      <c r="S364" t="str">
        <f t="shared" si="5"/>
        <v>7837044743INTEADSC</v>
      </c>
    </row>
    <row r="365" spans="1:19" x14ac:dyDescent="0.2">
      <c r="A365" t="s">
        <v>1251</v>
      </c>
      <c r="B365" t="s">
        <v>403</v>
      </c>
      <c r="C365" t="s">
        <v>1252</v>
      </c>
      <c r="D365" t="s">
        <v>405</v>
      </c>
      <c r="E365" t="s">
        <v>635</v>
      </c>
      <c r="F365" s="22">
        <v>44805</v>
      </c>
      <c r="G365" t="s">
        <v>1253</v>
      </c>
      <c r="H365" t="s">
        <v>408</v>
      </c>
      <c r="I365" t="s">
        <v>1254</v>
      </c>
      <c r="J365" t="s">
        <v>1255</v>
      </c>
      <c r="K365" t="s">
        <v>303</v>
      </c>
      <c r="L365">
        <v>50000</v>
      </c>
      <c r="M365" t="s">
        <v>1013</v>
      </c>
      <c r="N365" t="s">
        <v>561</v>
      </c>
      <c r="O365" t="s">
        <v>413</v>
      </c>
      <c r="P365" t="s">
        <v>1256</v>
      </c>
      <c r="Q365" t="s">
        <v>403</v>
      </c>
      <c r="R365" t="s">
        <v>415</v>
      </c>
      <c r="S365" t="str">
        <f t="shared" si="5"/>
        <v>7883844805CNDNSTPB</v>
      </c>
    </row>
    <row r="366" spans="1:19" x14ac:dyDescent="0.2">
      <c r="A366" t="s">
        <v>1257</v>
      </c>
      <c r="B366" t="s">
        <v>403</v>
      </c>
      <c r="C366" t="s">
        <v>1258</v>
      </c>
      <c r="D366" t="s">
        <v>405</v>
      </c>
      <c r="E366" t="s">
        <v>635</v>
      </c>
      <c r="F366" s="22">
        <v>44805</v>
      </c>
      <c r="G366" t="s">
        <v>1259</v>
      </c>
      <c r="H366" t="s">
        <v>408</v>
      </c>
      <c r="I366" t="s">
        <v>515</v>
      </c>
      <c r="J366" t="s">
        <v>516</v>
      </c>
      <c r="K366" t="s">
        <v>303</v>
      </c>
      <c r="L366">
        <v>117027.71</v>
      </c>
      <c r="M366" t="s">
        <v>1260</v>
      </c>
      <c r="N366" t="s">
        <v>818</v>
      </c>
      <c r="O366" t="s">
        <v>413</v>
      </c>
      <c r="P366" t="s">
        <v>517</v>
      </c>
      <c r="Q366" t="s">
        <v>403</v>
      </c>
      <c r="R366" t="s">
        <v>415</v>
      </c>
      <c r="S366" t="str">
        <f t="shared" si="5"/>
        <v>7881144805CNDNSTPB</v>
      </c>
    </row>
    <row r="367" spans="1:19" x14ac:dyDescent="0.2">
      <c r="A367" t="s">
        <v>1261</v>
      </c>
      <c r="B367" t="s">
        <v>403</v>
      </c>
      <c r="C367" t="s">
        <v>899</v>
      </c>
      <c r="D367" t="s">
        <v>405</v>
      </c>
      <c r="E367" t="s">
        <v>586</v>
      </c>
      <c r="F367" s="22">
        <v>44805</v>
      </c>
      <c r="G367" t="s">
        <v>1262</v>
      </c>
      <c r="H367" t="s">
        <v>408</v>
      </c>
      <c r="I367" t="s">
        <v>515</v>
      </c>
      <c r="J367" t="s">
        <v>516</v>
      </c>
      <c r="K367" t="s">
        <v>309</v>
      </c>
      <c r="L367">
        <v>276.94</v>
      </c>
      <c r="M367" t="s">
        <v>1157</v>
      </c>
      <c r="N367" t="s">
        <v>561</v>
      </c>
      <c r="O367" t="s">
        <v>413</v>
      </c>
      <c r="P367" t="s">
        <v>517</v>
      </c>
      <c r="Q367" t="s">
        <v>403</v>
      </c>
      <c r="R367" t="s">
        <v>415</v>
      </c>
      <c r="S367" t="str">
        <f t="shared" si="5"/>
        <v>7881144805INTEADSC</v>
      </c>
    </row>
    <row r="368" spans="1:19" x14ac:dyDescent="0.2">
      <c r="A368" t="s">
        <v>1263</v>
      </c>
      <c r="B368" t="s">
        <v>403</v>
      </c>
      <c r="C368" t="s">
        <v>981</v>
      </c>
      <c r="D368" t="s">
        <v>405</v>
      </c>
      <c r="E368" t="s">
        <v>635</v>
      </c>
      <c r="F368" s="22">
        <v>44835</v>
      </c>
      <c r="G368" t="s">
        <v>1259</v>
      </c>
      <c r="H368" t="s">
        <v>408</v>
      </c>
      <c r="I368" t="s">
        <v>515</v>
      </c>
      <c r="J368" t="s">
        <v>516</v>
      </c>
      <c r="K368" t="s">
        <v>303</v>
      </c>
      <c r="L368">
        <v>82500</v>
      </c>
      <c r="M368" t="s">
        <v>1164</v>
      </c>
      <c r="N368" t="s">
        <v>561</v>
      </c>
      <c r="O368" t="s">
        <v>413</v>
      </c>
      <c r="P368" t="s">
        <v>517</v>
      </c>
      <c r="Q368" t="s">
        <v>403</v>
      </c>
      <c r="R368" t="s">
        <v>544</v>
      </c>
      <c r="S368" t="str">
        <f t="shared" si="5"/>
        <v>7881144835CNDNSTPB</v>
      </c>
    </row>
    <row r="369" spans="1:19" x14ac:dyDescent="0.2">
      <c r="A369" t="s">
        <v>1264</v>
      </c>
      <c r="B369" t="s">
        <v>403</v>
      </c>
      <c r="C369" t="s">
        <v>965</v>
      </c>
      <c r="D369" t="s">
        <v>626</v>
      </c>
      <c r="E369" t="s">
        <v>1265</v>
      </c>
      <c r="F369" s="22">
        <v>44774</v>
      </c>
      <c r="G369" t="s">
        <v>1266</v>
      </c>
      <c r="H369" t="s">
        <v>408</v>
      </c>
      <c r="I369" t="s">
        <v>1267</v>
      </c>
      <c r="J369" t="s">
        <v>1268</v>
      </c>
      <c r="K369" t="s">
        <v>1269</v>
      </c>
      <c r="L369">
        <v>46216.93</v>
      </c>
      <c r="M369" t="s">
        <v>1270</v>
      </c>
      <c r="N369" t="s">
        <v>561</v>
      </c>
      <c r="O369" t="s">
        <v>413</v>
      </c>
      <c r="P369" t="s">
        <v>1271</v>
      </c>
      <c r="Q369" t="s">
        <v>403</v>
      </c>
      <c r="R369" t="s">
        <v>415</v>
      </c>
      <c r="S369" t="str">
        <f t="shared" si="5"/>
        <v>7879244774BLCHRPRT</v>
      </c>
    </row>
    <row r="370" spans="1:19" x14ac:dyDescent="0.2">
      <c r="A370" t="s">
        <v>1272</v>
      </c>
      <c r="B370" t="s">
        <v>403</v>
      </c>
      <c r="C370" t="s">
        <v>965</v>
      </c>
      <c r="D370" t="s">
        <v>405</v>
      </c>
      <c r="E370" t="s">
        <v>1265</v>
      </c>
      <c r="F370" s="22">
        <v>44774</v>
      </c>
      <c r="G370" t="s">
        <v>1266</v>
      </c>
      <c r="H370" t="s">
        <v>408</v>
      </c>
      <c r="I370" t="s">
        <v>1267</v>
      </c>
      <c r="J370" t="s">
        <v>1268</v>
      </c>
      <c r="K370" t="s">
        <v>1269</v>
      </c>
      <c r="L370">
        <v>29770.36</v>
      </c>
      <c r="M370" t="s">
        <v>493</v>
      </c>
      <c r="N370" t="s">
        <v>561</v>
      </c>
      <c r="O370" t="s">
        <v>413</v>
      </c>
      <c r="P370" t="s">
        <v>1271</v>
      </c>
      <c r="Q370" t="s">
        <v>403</v>
      </c>
      <c r="R370" t="s">
        <v>415</v>
      </c>
      <c r="S370" t="str">
        <f t="shared" si="5"/>
        <v>7879244774BLCHRPRT</v>
      </c>
    </row>
    <row r="371" spans="1:19" x14ac:dyDescent="0.2">
      <c r="A371" t="s">
        <v>1273</v>
      </c>
      <c r="B371" t="s">
        <v>403</v>
      </c>
      <c r="C371" t="s">
        <v>965</v>
      </c>
      <c r="D371" t="s">
        <v>405</v>
      </c>
      <c r="E371" t="s">
        <v>621</v>
      </c>
      <c r="F371" s="22">
        <v>44774</v>
      </c>
      <c r="G371" t="s">
        <v>1274</v>
      </c>
      <c r="H371" t="s">
        <v>408</v>
      </c>
      <c r="I371" t="s">
        <v>1267</v>
      </c>
      <c r="J371" t="s">
        <v>1268</v>
      </c>
      <c r="K371" t="s">
        <v>305</v>
      </c>
      <c r="L371">
        <v>28514.18</v>
      </c>
      <c r="M371" t="s">
        <v>493</v>
      </c>
      <c r="N371" t="s">
        <v>561</v>
      </c>
      <c r="O371" t="s">
        <v>413</v>
      </c>
      <c r="P371" t="s">
        <v>1271</v>
      </c>
      <c r="Q371" t="s">
        <v>403</v>
      </c>
      <c r="R371" t="s">
        <v>415</v>
      </c>
      <c r="S371" t="str">
        <f t="shared" si="5"/>
        <v>7879244774NWYRKTMS</v>
      </c>
    </row>
    <row r="372" spans="1:19" x14ac:dyDescent="0.2">
      <c r="A372" t="s">
        <v>1275</v>
      </c>
      <c r="B372" t="s">
        <v>403</v>
      </c>
      <c r="C372" t="s">
        <v>899</v>
      </c>
      <c r="D372" t="s">
        <v>405</v>
      </c>
      <c r="E372" t="s">
        <v>621</v>
      </c>
      <c r="F372" s="22">
        <v>44805</v>
      </c>
      <c r="G372" t="s">
        <v>1274</v>
      </c>
      <c r="H372" t="s">
        <v>408</v>
      </c>
      <c r="I372" t="s">
        <v>1267</v>
      </c>
      <c r="J372" t="s">
        <v>1268</v>
      </c>
      <c r="K372" t="s">
        <v>305</v>
      </c>
      <c r="L372">
        <v>45263.88</v>
      </c>
      <c r="M372" t="s">
        <v>872</v>
      </c>
      <c r="N372" t="s">
        <v>561</v>
      </c>
      <c r="O372" t="s">
        <v>413</v>
      </c>
      <c r="P372" t="s">
        <v>1271</v>
      </c>
      <c r="Q372" t="s">
        <v>403</v>
      </c>
      <c r="R372" t="s">
        <v>415</v>
      </c>
      <c r="S372" t="str">
        <f t="shared" si="5"/>
        <v>7879244805NWYRKTMS</v>
      </c>
    </row>
    <row r="373" spans="1:19" x14ac:dyDescent="0.2">
      <c r="A373" t="s">
        <v>1276</v>
      </c>
      <c r="B373" t="s">
        <v>403</v>
      </c>
      <c r="C373" t="s">
        <v>899</v>
      </c>
      <c r="D373" t="s">
        <v>626</v>
      </c>
      <c r="E373" t="s">
        <v>586</v>
      </c>
      <c r="F373" s="22">
        <v>44805</v>
      </c>
      <c r="G373" t="s">
        <v>1277</v>
      </c>
      <c r="H373" t="s">
        <v>408</v>
      </c>
      <c r="I373" t="s">
        <v>1267</v>
      </c>
      <c r="J373" t="s">
        <v>1268</v>
      </c>
      <c r="K373" t="s">
        <v>309</v>
      </c>
      <c r="L373">
        <v>262.26</v>
      </c>
      <c r="M373" t="s">
        <v>1015</v>
      </c>
      <c r="N373" t="s">
        <v>423</v>
      </c>
      <c r="O373" t="s">
        <v>413</v>
      </c>
      <c r="P373" t="s">
        <v>1271</v>
      </c>
      <c r="Q373" t="s">
        <v>403</v>
      </c>
      <c r="R373" t="s">
        <v>415</v>
      </c>
      <c r="S373" t="str">
        <f t="shared" si="5"/>
        <v>7879244805INTEADSC</v>
      </c>
    </row>
    <row r="374" spans="1:19" x14ac:dyDescent="0.2">
      <c r="A374" t="s">
        <v>1278</v>
      </c>
      <c r="B374" t="s">
        <v>403</v>
      </c>
      <c r="C374" t="s">
        <v>965</v>
      </c>
      <c r="D374" t="s">
        <v>405</v>
      </c>
      <c r="E374" t="s">
        <v>586</v>
      </c>
      <c r="F374" s="22">
        <v>44774</v>
      </c>
      <c r="G374" t="s">
        <v>1277</v>
      </c>
      <c r="H374" t="s">
        <v>408</v>
      </c>
      <c r="I374" t="s">
        <v>1267</v>
      </c>
      <c r="J374" t="s">
        <v>1268</v>
      </c>
      <c r="K374" t="s">
        <v>309</v>
      </c>
      <c r="L374">
        <v>152.94</v>
      </c>
      <c r="M374" t="s">
        <v>1015</v>
      </c>
      <c r="N374" t="s">
        <v>423</v>
      </c>
      <c r="O374" t="s">
        <v>413</v>
      </c>
      <c r="P374" t="s">
        <v>1271</v>
      </c>
      <c r="Q374" t="s">
        <v>403</v>
      </c>
      <c r="R374" t="s">
        <v>415</v>
      </c>
      <c r="S374" t="str">
        <f t="shared" si="5"/>
        <v>7879244774INTEADSC</v>
      </c>
    </row>
    <row r="375" spans="1:19" x14ac:dyDescent="0.2">
      <c r="A375" t="s">
        <v>1279</v>
      </c>
      <c r="B375" t="s">
        <v>403</v>
      </c>
      <c r="C375" t="s">
        <v>899</v>
      </c>
      <c r="D375" t="s">
        <v>405</v>
      </c>
      <c r="E375" t="s">
        <v>1265</v>
      </c>
      <c r="F375" s="22">
        <v>44805</v>
      </c>
      <c r="G375" t="s">
        <v>1266</v>
      </c>
      <c r="H375" t="s">
        <v>408</v>
      </c>
      <c r="I375" t="s">
        <v>1267</v>
      </c>
      <c r="J375" t="s">
        <v>1268</v>
      </c>
      <c r="K375" t="s">
        <v>1269</v>
      </c>
      <c r="L375">
        <v>45229.64</v>
      </c>
      <c r="M375" t="s">
        <v>1167</v>
      </c>
      <c r="N375" t="s">
        <v>561</v>
      </c>
      <c r="O375" t="s">
        <v>413</v>
      </c>
      <c r="P375" t="s">
        <v>1271</v>
      </c>
      <c r="Q375" t="s">
        <v>403</v>
      </c>
      <c r="R375" t="s">
        <v>415</v>
      </c>
      <c r="S375" t="str">
        <f t="shared" si="5"/>
        <v>7879244805BLCHRPRT</v>
      </c>
    </row>
    <row r="376" spans="1:19" x14ac:dyDescent="0.2">
      <c r="A376" t="s">
        <v>1280</v>
      </c>
      <c r="B376" t="s">
        <v>403</v>
      </c>
      <c r="C376" t="s">
        <v>1258</v>
      </c>
      <c r="D376" t="s">
        <v>405</v>
      </c>
      <c r="E376" t="s">
        <v>635</v>
      </c>
      <c r="F376" s="22">
        <v>44835</v>
      </c>
      <c r="G376" t="s">
        <v>1281</v>
      </c>
      <c r="H376" t="s">
        <v>408</v>
      </c>
      <c r="I376" t="s">
        <v>538</v>
      </c>
      <c r="J376" t="s">
        <v>539</v>
      </c>
      <c r="K376" t="s">
        <v>303</v>
      </c>
      <c r="L376">
        <v>71245.33</v>
      </c>
      <c r="M376" t="s">
        <v>1260</v>
      </c>
      <c r="N376" t="s">
        <v>561</v>
      </c>
      <c r="O376" t="s">
        <v>413</v>
      </c>
      <c r="P376" t="s">
        <v>540</v>
      </c>
      <c r="Q376" t="s">
        <v>403</v>
      </c>
      <c r="R376" t="s">
        <v>415</v>
      </c>
      <c r="S376" t="str">
        <f t="shared" si="5"/>
        <v>7891544835CNDNSTPB</v>
      </c>
    </row>
    <row r="377" spans="1:19" x14ac:dyDescent="0.2">
      <c r="A377" t="s">
        <v>1282</v>
      </c>
      <c r="B377" t="s">
        <v>403</v>
      </c>
      <c r="C377" t="s">
        <v>973</v>
      </c>
      <c r="D377" t="s">
        <v>405</v>
      </c>
      <c r="E377" t="s">
        <v>586</v>
      </c>
      <c r="F377" s="22">
        <v>44835</v>
      </c>
      <c r="G377" t="s">
        <v>1283</v>
      </c>
      <c r="H377" t="s">
        <v>408</v>
      </c>
      <c r="I377" t="s">
        <v>538</v>
      </c>
      <c r="J377" t="s">
        <v>539</v>
      </c>
      <c r="K377" t="s">
        <v>309</v>
      </c>
      <c r="L377">
        <v>884.49</v>
      </c>
      <c r="M377" t="s">
        <v>974</v>
      </c>
      <c r="N377" t="s">
        <v>561</v>
      </c>
      <c r="O377" t="s">
        <v>413</v>
      </c>
      <c r="P377" t="s">
        <v>540</v>
      </c>
      <c r="Q377" t="s">
        <v>403</v>
      </c>
      <c r="R377" t="s">
        <v>415</v>
      </c>
      <c r="S377" t="str">
        <f t="shared" si="5"/>
        <v>7891544835INTEADSC</v>
      </c>
    </row>
    <row r="378" spans="1:19" x14ac:dyDescent="0.2">
      <c r="A378" t="s">
        <v>1284</v>
      </c>
      <c r="B378" t="s">
        <v>403</v>
      </c>
      <c r="C378" t="s">
        <v>973</v>
      </c>
      <c r="D378" t="s">
        <v>726</v>
      </c>
      <c r="E378" t="s">
        <v>1285</v>
      </c>
      <c r="F378" s="22">
        <v>44835</v>
      </c>
      <c r="G378" t="s">
        <v>1286</v>
      </c>
      <c r="H378" t="s">
        <v>408</v>
      </c>
      <c r="I378" t="s">
        <v>538</v>
      </c>
      <c r="J378" t="s">
        <v>539</v>
      </c>
      <c r="K378" t="s">
        <v>1287</v>
      </c>
      <c r="L378">
        <v>62532.09</v>
      </c>
      <c r="M378" t="s">
        <v>976</v>
      </c>
      <c r="N378" t="s">
        <v>561</v>
      </c>
      <c r="O378" t="s">
        <v>413</v>
      </c>
      <c r="P378" t="s">
        <v>540</v>
      </c>
      <c r="Q378" t="s">
        <v>403</v>
      </c>
      <c r="R378" t="s">
        <v>415</v>
      </c>
      <c r="S378" t="str">
        <f t="shared" si="5"/>
        <v>7891544835TWITTER</v>
      </c>
    </row>
    <row r="379" spans="1:19" x14ac:dyDescent="0.2">
      <c r="A379" t="s">
        <v>1288</v>
      </c>
      <c r="B379" t="s">
        <v>403</v>
      </c>
      <c r="C379" t="s">
        <v>973</v>
      </c>
      <c r="D379" t="s">
        <v>405</v>
      </c>
      <c r="E379" t="s">
        <v>894</v>
      </c>
      <c r="F379" s="22">
        <v>44835</v>
      </c>
      <c r="G379" t="s">
        <v>1289</v>
      </c>
      <c r="H379" t="s">
        <v>408</v>
      </c>
      <c r="I379" t="s">
        <v>538</v>
      </c>
      <c r="J379" t="s">
        <v>539</v>
      </c>
      <c r="K379" t="s">
        <v>896</v>
      </c>
      <c r="L379">
        <v>72754.95</v>
      </c>
      <c r="M379" t="s">
        <v>1164</v>
      </c>
      <c r="N379" t="s">
        <v>561</v>
      </c>
      <c r="O379" t="s">
        <v>413</v>
      </c>
      <c r="P379" t="s">
        <v>540</v>
      </c>
      <c r="Q379" t="s">
        <v>403</v>
      </c>
      <c r="R379" t="s">
        <v>544</v>
      </c>
      <c r="S379" t="str">
        <f t="shared" si="5"/>
        <v>7891544835NYTIMES</v>
      </c>
    </row>
    <row r="380" spans="1:19" x14ac:dyDescent="0.2">
      <c r="A380" t="s">
        <v>1290</v>
      </c>
      <c r="B380" t="s">
        <v>403</v>
      </c>
      <c r="C380" t="s">
        <v>1291</v>
      </c>
      <c r="D380" t="s">
        <v>405</v>
      </c>
      <c r="E380" t="s">
        <v>1292</v>
      </c>
      <c r="F380" s="22">
        <v>44682</v>
      </c>
      <c r="G380" t="s">
        <v>1293</v>
      </c>
      <c r="H380" t="s">
        <v>408</v>
      </c>
      <c r="I380" t="s">
        <v>466</v>
      </c>
      <c r="J380" t="s">
        <v>467</v>
      </c>
      <c r="K380" t="s">
        <v>1294</v>
      </c>
      <c r="L380">
        <v>69576.52</v>
      </c>
      <c r="M380" t="s">
        <v>606</v>
      </c>
      <c r="N380" t="s">
        <v>561</v>
      </c>
      <c r="O380" t="s">
        <v>413</v>
      </c>
      <c r="P380" t="s">
        <v>468</v>
      </c>
      <c r="Q380" t="s">
        <v>403</v>
      </c>
      <c r="R380" t="s">
        <v>415</v>
      </c>
      <c r="S380" t="str">
        <f t="shared" si="5"/>
        <v>7842944682MOBKOIDG</v>
      </c>
    </row>
    <row r="381" spans="1:19" x14ac:dyDescent="0.2">
      <c r="A381" t="s">
        <v>1295</v>
      </c>
      <c r="B381" t="s">
        <v>403</v>
      </c>
      <c r="C381" t="s">
        <v>606</v>
      </c>
      <c r="D381" t="s">
        <v>405</v>
      </c>
      <c r="E381" t="s">
        <v>692</v>
      </c>
      <c r="F381" s="22">
        <v>44682</v>
      </c>
      <c r="G381" t="s">
        <v>1296</v>
      </c>
      <c r="H381" t="s">
        <v>408</v>
      </c>
      <c r="I381" t="s">
        <v>466</v>
      </c>
      <c r="J381" t="s">
        <v>467</v>
      </c>
      <c r="K381" t="s">
        <v>272</v>
      </c>
      <c r="L381">
        <v>48635.22</v>
      </c>
      <c r="M381" t="s">
        <v>1297</v>
      </c>
      <c r="N381" t="s">
        <v>561</v>
      </c>
      <c r="O381" t="s">
        <v>413</v>
      </c>
      <c r="P381" t="s">
        <v>468</v>
      </c>
      <c r="Q381" t="s">
        <v>403</v>
      </c>
      <c r="R381" t="s">
        <v>415</v>
      </c>
      <c r="S381" t="str">
        <f t="shared" si="5"/>
        <v>7842944682APXDEALS</v>
      </c>
    </row>
    <row r="382" spans="1:19" x14ac:dyDescent="0.2">
      <c r="A382" t="s">
        <v>1298</v>
      </c>
      <c r="B382" t="s">
        <v>403</v>
      </c>
      <c r="C382" t="s">
        <v>473</v>
      </c>
      <c r="D382" t="s">
        <v>405</v>
      </c>
      <c r="E382" t="s">
        <v>430</v>
      </c>
      <c r="F382" s="22">
        <v>44713</v>
      </c>
      <c r="G382" t="s">
        <v>465</v>
      </c>
      <c r="H382" t="s">
        <v>408</v>
      </c>
      <c r="I382" t="s">
        <v>466</v>
      </c>
      <c r="J382" t="s">
        <v>467</v>
      </c>
      <c r="K382" t="s">
        <v>432</v>
      </c>
      <c r="L382">
        <v>110632.85</v>
      </c>
      <c r="M382" t="s">
        <v>704</v>
      </c>
      <c r="N382" t="s">
        <v>475</v>
      </c>
      <c r="O382" t="s">
        <v>413</v>
      </c>
      <c r="P382" t="s">
        <v>468</v>
      </c>
      <c r="Q382" t="s">
        <v>403</v>
      </c>
      <c r="R382" t="s">
        <v>415</v>
      </c>
      <c r="S382" t="str">
        <f t="shared" si="5"/>
        <v>7842944713SNAPDGTL</v>
      </c>
    </row>
    <row r="383" spans="1:19" x14ac:dyDescent="0.2">
      <c r="A383" t="s">
        <v>1299</v>
      </c>
      <c r="B383" t="s">
        <v>403</v>
      </c>
      <c r="C383" t="s">
        <v>859</v>
      </c>
      <c r="D383" t="s">
        <v>405</v>
      </c>
      <c r="E383" t="s">
        <v>692</v>
      </c>
      <c r="F383" s="22">
        <v>44713</v>
      </c>
      <c r="G383" t="s">
        <v>1296</v>
      </c>
      <c r="H383" t="s">
        <v>408</v>
      </c>
      <c r="I383" t="s">
        <v>466</v>
      </c>
      <c r="J383" t="s">
        <v>467</v>
      </c>
      <c r="K383" t="s">
        <v>272</v>
      </c>
      <c r="L383">
        <v>51364.78</v>
      </c>
      <c r="M383" t="s">
        <v>567</v>
      </c>
      <c r="N383" t="s">
        <v>561</v>
      </c>
      <c r="O383" t="s">
        <v>413</v>
      </c>
      <c r="P383" t="s">
        <v>468</v>
      </c>
      <c r="Q383" t="s">
        <v>403</v>
      </c>
      <c r="R383" t="s">
        <v>415</v>
      </c>
      <c r="S383" t="str">
        <f t="shared" si="5"/>
        <v>7842944713APXDEALS</v>
      </c>
    </row>
    <row r="384" spans="1:19" x14ac:dyDescent="0.2">
      <c r="A384" t="s">
        <v>1300</v>
      </c>
      <c r="B384" t="s">
        <v>403</v>
      </c>
      <c r="C384" t="s">
        <v>723</v>
      </c>
      <c r="D384" t="s">
        <v>405</v>
      </c>
      <c r="E384" t="s">
        <v>1292</v>
      </c>
      <c r="F384" s="22">
        <v>44713</v>
      </c>
      <c r="G384" t="s">
        <v>1293</v>
      </c>
      <c r="H384" t="s">
        <v>408</v>
      </c>
      <c r="I384" t="s">
        <v>466</v>
      </c>
      <c r="J384" t="s">
        <v>467</v>
      </c>
      <c r="K384" t="s">
        <v>1294</v>
      </c>
      <c r="L384">
        <v>80423.48</v>
      </c>
      <c r="M384" t="s">
        <v>838</v>
      </c>
      <c r="N384" t="s">
        <v>561</v>
      </c>
      <c r="O384" t="s">
        <v>413</v>
      </c>
      <c r="P384" t="s">
        <v>468</v>
      </c>
      <c r="Q384" t="s">
        <v>403</v>
      </c>
      <c r="R384" t="s">
        <v>415</v>
      </c>
      <c r="S384" t="str">
        <f t="shared" si="5"/>
        <v>7842944713MOBKOIDG</v>
      </c>
    </row>
    <row r="385" spans="1:19" x14ac:dyDescent="0.2">
      <c r="A385" t="s">
        <v>1301</v>
      </c>
      <c r="B385" t="s">
        <v>403</v>
      </c>
      <c r="C385" t="s">
        <v>615</v>
      </c>
      <c r="D385" t="s">
        <v>405</v>
      </c>
      <c r="E385" t="s">
        <v>730</v>
      </c>
      <c r="F385" s="22">
        <v>44713</v>
      </c>
      <c r="G385" t="s">
        <v>1302</v>
      </c>
      <c r="H385" t="s">
        <v>408</v>
      </c>
      <c r="I385" t="s">
        <v>466</v>
      </c>
      <c r="J385" t="s">
        <v>467</v>
      </c>
      <c r="K385" t="s">
        <v>284</v>
      </c>
      <c r="L385">
        <v>72457.95</v>
      </c>
      <c r="M385" t="s">
        <v>1303</v>
      </c>
      <c r="N385" t="s">
        <v>561</v>
      </c>
      <c r="O385" t="s">
        <v>413</v>
      </c>
      <c r="P385" t="s">
        <v>468</v>
      </c>
      <c r="Q385" t="s">
        <v>403</v>
      </c>
      <c r="R385" t="s">
        <v>415</v>
      </c>
      <c r="S385" t="str">
        <f t="shared" si="5"/>
        <v>7842944713HRSTCMMN</v>
      </c>
    </row>
    <row r="386" spans="1:19" x14ac:dyDescent="0.2">
      <c r="A386" t="s">
        <v>1304</v>
      </c>
      <c r="B386" t="s">
        <v>403</v>
      </c>
      <c r="C386" t="s">
        <v>615</v>
      </c>
      <c r="D386" t="s">
        <v>405</v>
      </c>
      <c r="E386" t="s">
        <v>730</v>
      </c>
      <c r="F386" s="22">
        <v>44743</v>
      </c>
      <c r="G386" t="s">
        <v>1302</v>
      </c>
      <c r="H386" t="s">
        <v>408</v>
      </c>
      <c r="I386" t="s">
        <v>466</v>
      </c>
      <c r="J386" t="s">
        <v>467</v>
      </c>
      <c r="K386" t="s">
        <v>284</v>
      </c>
      <c r="L386">
        <v>4472.43</v>
      </c>
      <c r="M386" t="s">
        <v>1303</v>
      </c>
      <c r="N386" t="s">
        <v>561</v>
      </c>
      <c r="O386" t="s">
        <v>413</v>
      </c>
      <c r="P386" t="s">
        <v>468</v>
      </c>
      <c r="Q386" t="s">
        <v>403</v>
      </c>
      <c r="R386" t="s">
        <v>415</v>
      </c>
      <c r="S386" t="str">
        <f t="shared" si="5"/>
        <v>7842944743HRSTCMMN</v>
      </c>
    </row>
    <row r="387" spans="1:19" x14ac:dyDescent="0.2">
      <c r="A387" t="s">
        <v>1305</v>
      </c>
      <c r="B387" t="s">
        <v>403</v>
      </c>
      <c r="C387" t="s">
        <v>1045</v>
      </c>
      <c r="D387" t="s">
        <v>405</v>
      </c>
      <c r="E387" t="s">
        <v>730</v>
      </c>
      <c r="F387" s="22">
        <v>44682</v>
      </c>
      <c r="G387" t="s">
        <v>1302</v>
      </c>
      <c r="H387" t="s">
        <v>408</v>
      </c>
      <c r="I387" t="s">
        <v>466</v>
      </c>
      <c r="J387" t="s">
        <v>467</v>
      </c>
      <c r="K387" t="s">
        <v>284</v>
      </c>
      <c r="L387">
        <v>23069.58</v>
      </c>
      <c r="M387" t="s">
        <v>1303</v>
      </c>
      <c r="N387" t="s">
        <v>561</v>
      </c>
      <c r="O387" t="s">
        <v>413</v>
      </c>
      <c r="P387" t="s">
        <v>468</v>
      </c>
      <c r="Q387" t="s">
        <v>403</v>
      </c>
      <c r="R387" t="s">
        <v>415</v>
      </c>
      <c r="S387" t="str">
        <f t="shared" ref="S387:S430" si="6">_xlfn.CONCAT(I387,F387,K387)</f>
        <v>7842944682HRSTCMMN</v>
      </c>
    </row>
    <row r="388" spans="1:19" x14ac:dyDescent="0.2">
      <c r="A388" t="s">
        <v>1306</v>
      </c>
      <c r="B388" t="s">
        <v>403</v>
      </c>
      <c r="C388" t="s">
        <v>1003</v>
      </c>
      <c r="D388" t="s">
        <v>405</v>
      </c>
      <c r="E388" t="s">
        <v>586</v>
      </c>
      <c r="F388" s="22">
        <v>44743</v>
      </c>
      <c r="G388" t="s">
        <v>1307</v>
      </c>
      <c r="H388" t="s">
        <v>408</v>
      </c>
      <c r="I388" t="s">
        <v>466</v>
      </c>
      <c r="J388" t="s">
        <v>467</v>
      </c>
      <c r="K388" t="s">
        <v>309</v>
      </c>
      <c r="L388">
        <v>4.9800000000000004</v>
      </c>
      <c r="M388" t="s">
        <v>965</v>
      </c>
      <c r="N388" t="s">
        <v>561</v>
      </c>
      <c r="O388" t="s">
        <v>413</v>
      </c>
      <c r="P388" t="s">
        <v>468</v>
      </c>
      <c r="Q388" t="s">
        <v>403</v>
      </c>
      <c r="R388" t="s">
        <v>415</v>
      </c>
      <c r="S388" t="str">
        <f t="shared" si="6"/>
        <v>7842944743INTEADSC</v>
      </c>
    </row>
    <row r="389" spans="1:19" x14ac:dyDescent="0.2">
      <c r="A389" t="s">
        <v>1308</v>
      </c>
      <c r="B389" t="s">
        <v>403</v>
      </c>
      <c r="C389" t="s">
        <v>866</v>
      </c>
      <c r="D389" t="s">
        <v>405</v>
      </c>
      <c r="E389" t="s">
        <v>586</v>
      </c>
      <c r="F389" s="22">
        <v>44713</v>
      </c>
      <c r="G389" t="s">
        <v>1307</v>
      </c>
      <c r="H389" t="s">
        <v>408</v>
      </c>
      <c r="I389" t="s">
        <v>466</v>
      </c>
      <c r="J389" t="s">
        <v>467</v>
      </c>
      <c r="K389" t="s">
        <v>309</v>
      </c>
      <c r="L389">
        <v>873.08</v>
      </c>
      <c r="M389" t="s">
        <v>965</v>
      </c>
      <c r="N389" t="s">
        <v>561</v>
      </c>
      <c r="O389" t="s">
        <v>413</v>
      </c>
      <c r="P389" t="s">
        <v>468</v>
      </c>
      <c r="Q389" t="s">
        <v>403</v>
      </c>
      <c r="R389" t="s">
        <v>415</v>
      </c>
      <c r="S389" t="str">
        <f t="shared" si="6"/>
        <v>7842944713INTEADSC</v>
      </c>
    </row>
    <row r="390" spans="1:19" x14ac:dyDescent="0.2">
      <c r="A390" t="s">
        <v>1309</v>
      </c>
      <c r="B390" t="s">
        <v>403</v>
      </c>
      <c r="C390" t="s">
        <v>868</v>
      </c>
      <c r="D390" t="s">
        <v>405</v>
      </c>
      <c r="E390" t="s">
        <v>586</v>
      </c>
      <c r="F390" s="22">
        <v>44682</v>
      </c>
      <c r="G390" t="s">
        <v>1307</v>
      </c>
      <c r="H390" t="s">
        <v>408</v>
      </c>
      <c r="I390" t="s">
        <v>466</v>
      </c>
      <c r="J390" t="s">
        <v>467</v>
      </c>
      <c r="K390" t="s">
        <v>309</v>
      </c>
      <c r="L390">
        <v>693.13</v>
      </c>
      <c r="M390" t="s">
        <v>965</v>
      </c>
      <c r="N390" t="s">
        <v>561</v>
      </c>
      <c r="O390" t="s">
        <v>413</v>
      </c>
      <c r="P390" t="s">
        <v>468</v>
      </c>
      <c r="Q390" t="s">
        <v>403</v>
      </c>
      <c r="R390" t="s">
        <v>415</v>
      </c>
      <c r="S390" t="str">
        <f t="shared" si="6"/>
        <v>7842944682INTEADSC</v>
      </c>
    </row>
    <row r="391" spans="1:19" x14ac:dyDescent="0.2">
      <c r="A391" t="s">
        <v>1310</v>
      </c>
      <c r="B391" t="s">
        <v>403</v>
      </c>
      <c r="C391" t="s">
        <v>899</v>
      </c>
      <c r="D391" t="s">
        <v>405</v>
      </c>
      <c r="E391" t="s">
        <v>586</v>
      </c>
      <c r="F391" s="22">
        <v>44805</v>
      </c>
      <c r="G391" t="s">
        <v>1311</v>
      </c>
      <c r="H391" t="s">
        <v>408</v>
      </c>
      <c r="I391" t="s">
        <v>511</v>
      </c>
      <c r="J391" t="s">
        <v>512</v>
      </c>
      <c r="K391" t="s">
        <v>309</v>
      </c>
      <c r="L391">
        <v>831.56</v>
      </c>
      <c r="M391" t="s">
        <v>969</v>
      </c>
      <c r="N391" t="s">
        <v>561</v>
      </c>
      <c r="O391" t="s">
        <v>413</v>
      </c>
      <c r="P391" t="s">
        <v>513</v>
      </c>
      <c r="Q391" t="s">
        <v>403</v>
      </c>
      <c r="R391" t="s">
        <v>415</v>
      </c>
      <c r="S391" t="str">
        <f t="shared" si="6"/>
        <v>7877544805INTEADSC</v>
      </c>
    </row>
    <row r="392" spans="1:19" x14ac:dyDescent="0.2">
      <c r="A392" t="s">
        <v>1312</v>
      </c>
      <c r="B392" t="s">
        <v>403</v>
      </c>
      <c r="C392" t="s">
        <v>899</v>
      </c>
      <c r="D392" t="s">
        <v>726</v>
      </c>
      <c r="E392" t="s">
        <v>621</v>
      </c>
      <c r="F392" s="22">
        <v>44805</v>
      </c>
      <c r="G392" t="s">
        <v>1313</v>
      </c>
      <c r="H392" t="s">
        <v>408</v>
      </c>
      <c r="I392" t="s">
        <v>511</v>
      </c>
      <c r="J392" t="s">
        <v>512</v>
      </c>
      <c r="K392" t="s">
        <v>305</v>
      </c>
      <c r="L392">
        <v>44852.89</v>
      </c>
      <c r="M392" t="s">
        <v>872</v>
      </c>
      <c r="N392" t="s">
        <v>561</v>
      </c>
      <c r="O392" t="s">
        <v>413</v>
      </c>
      <c r="P392" t="s">
        <v>513</v>
      </c>
      <c r="Q392" t="s">
        <v>403</v>
      </c>
      <c r="R392" t="s">
        <v>415</v>
      </c>
      <c r="S392" t="str">
        <f t="shared" si="6"/>
        <v>7877544805NWYRKTMS</v>
      </c>
    </row>
    <row r="393" spans="1:19" x14ac:dyDescent="0.2">
      <c r="A393" t="s">
        <v>1314</v>
      </c>
      <c r="B393" t="s">
        <v>403</v>
      </c>
      <c r="C393" t="s">
        <v>1258</v>
      </c>
      <c r="D393" t="s">
        <v>726</v>
      </c>
      <c r="E393" t="s">
        <v>676</v>
      </c>
      <c r="F393" s="22">
        <v>44805</v>
      </c>
      <c r="G393" t="s">
        <v>1315</v>
      </c>
      <c r="H393" t="s">
        <v>408</v>
      </c>
      <c r="I393" t="s">
        <v>511</v>
      </c>
      <c r="J393" t="s">
        <v>512</v>
      </c>
      <c r="K393" t="s">
        <v>307</v>
      </c>
      <c r="L393">
        <v>43719.45</v>
      </c>
      <c r="M393" t="s">
        <v>1167</v>
      </c>
      <c r="N393" t="s">
        <v>561</v>
      </c>
      <c r="O393" t="s">
        <v>413</v>
      </c>
      <c r="P393" t="s">
        <v>513</v>
      </c>
      <c r="Q393" t="s">
        <v>403</v>
      </c>
      <c r="R393" t="s">
        <v>415</v>
      </c>
      <c r="S393" t="str">
        <f t="shared" si="6"/>
        <v>7877544805WSJOURNA</v>
      </c>
    </row>
    <row r="394" spans="1:19" x14ac:dyDescent="0.2">
      <c r="A394" t="s">
        <v>1316</v>
      </c>
      <c r="B394" t="s">
        <v>403</v>
      </c>
      <c r="C394" t="s">
        <v>1260</v>
      </c>
      <c r="D394" t="s">
        <v>726</v>
      </c>
      <c r="E394" t="s">
        <v>635</v>
      </c>
      <c r="F394" s="22">
        <v>44835</v>
      </c>
      <c r="G394" t="s">
        <v>1317</v>
      </c>
      <c r="H394" t="s">
        <v>408</v>
      </c>
      <c r="I394" t="s">
        <v>511</v>
      </c>
      <c r="J394" t="s">
        <v>512</v>
      </c>
      <c r="K394" t="s">
        <v>303</v>
      </c>
      <c r="L394">
        <v>10714.68</v>
      </c>
      <c r="M394" t="s">
        <v>1167</v>
      </c>
      <c r="N394" t="s">
        <v>561</v>
      </c>
      <c r="O394" t="s">
        <v>413</v>
      </c>
      <c r="P394" t="s">
        <v>513</v>
      </c>
      <c r="Q394" t="s">
        <v>403</v>
      </c>
      <c r="R394" t="s">
        <v>415</v>
      </c>
      <c r="S394" t="str">
        <f t="shared" si="6"/>
        <v>7877544835CNDNSTPB</v>
      </c>
    </row>
    <row r="395" spans="1:19" x14ac:dyDescent="0.2">
      <c r="A395" t="s">
        <v>1318</v>
      </c>
      <c r="B395" t="s">
        <v>403</v>
      </c>
      <c r="C395" t="s">
        <v>509</v>
      </c>
      <c r="D395" t="s">
        <v>726</v>
      </c>
      <c r="E395" t="s">
        <v>635</v>
      </c>
      <c r="F395" s="22">
        <v>44805</v>
      </c>
      <c r="G395" t="s">
        <v>1317</v>
      </c>
      <c r="H395" t="s">
        <v>408</v>
      </c>
      <c r="I395" t="s">
        <v>511</v>
      </c>
      <c r="J395" t="s">
        <v>512</v>
      </c>
      <c r="K395" t="s">
        <v>303</v>
      </c>
      <c r="L395">
        <v>39284.65</v>
      </c>
      <c r="M395" t="s">
        <v>533</v>
      </c>
      <c r="N395" t="s">
        <v>561</v>
      </c>
      <c r="O395" t="s">
        <v>413</v>
      </c>
      <c r="P395" t="s">
        <v>513</v>
      </c>
      <c r="Q395" t="s">
        <v>403</v>
      </c>
      <c r="R395" t="s">
        <v>415</v>
      </c>
      <c r="S395" t="str">
        <f t="shared" si="6"/>
        <v>7877544805CNDNSTPB</v>
      </c>
    </row>
    <row r="396" spans="1:19" x14ac:dyDescent="0.2">
      <c r="A396" t="s">
        <v>1319</v>
      </c>
      <c r="B396" t="s">
        <v>403</v>
      </c>
      <c r="C396" t="s">
        <v>973</v>
      </c>
      <c r="D396" t="s">
        <v>405</v>
      </c>
      <c r="E396" t="s">
        <v>586</v>
      </c>
      <c r="F396" s="22">
        <v>44835</v>
      </c>
      <c r="G396" t="s">
        <v>1311</v>
      </c>
      <c r="H396" t="s">
        <v>408</v>
      </c>
      <c r="I396" t="s">
        <v>511</v>
      </c>
      <c r="J396" t="s">
        <v>512</v>
      </c>
      <c r="K396" t="s">
        <v>309</v>
      </c>
      <c r="L396">
        <v>796.29</v>
      </c>
      <c r="M396" t="s">
        <v>974</v>
      </c>
      <c r="N396" t="s">
        <v>561</v>
      </c>
      <c r="O396" t="s">
        <v>413</v>
      </c>
      <c r="P396" t="s">
        <v>513</v>
      </c>
      <c r="Q396" t="s">
        <v>403</v>
      </c>
      <c r="R396" t="s">
        <v>415</v>
      </c>
      <c r="S396" t="str">
        <f t="shared" si="6"/>
        <v>7877544835INTEADSC</v>
      </c>
    </row>
    <row r="397" spans="1:19" x14ac:dyDescent="0.2">
      <c r="A397" t="s">
        <v>1320</v>
      </c>
      <c r="B397" t="s">
        <v>403</v>
      </c>
      <c r="C397" t="s">
        <v>973</v>
      </c>
      <c r="D397" t="s">
        <v>405</v>
      </c>
      <c r="E397" t="s">
        <v>586</v>
      </c>
      <c r="F397" s="22">
        <v>44805</v>
      </c>
      <c r="G397" t="s">
        <v>1311</v>
      </c>
      <c r="H397" t="s">
        <v>408</v>
      </c>
      <c r="I397" t="s">
        <v>511</v>
      </c>
      <c r="J397" t="s">
        <v>512</v>
      </c>
      <c r="K397" t="s">
        <v>309</v>
      </c>
      <c r="L397">
        <v>45.43</v>
      </c>
      <c r="M397" t="s">
        <v>976</v>
      </c>
      <c r="N397" t="s">
        <v>818</v>
      </c>
      <c r="O397" t="s">
        <v>413</v>
      </c>
      <c r="P397" t="s">
        <v>513</v>
      </c>
      <c r="Q397" t="s">
        <v>403</v>
      </c>
      <c r="R397" t="s">
        <v>415</v>
      </c>
      <c r="S397" t="str">
        <f t="shared" si="6"/>
        <v>7877544805INTEADSC</v>
      </c>
    </row>
    <row r="398" spans="1:19" x14ac:dyDescent="0.2">
      <c r="A398" t="s">
        <v>1321</v>
      </c>
      <c r="B398" t="s">
        <v>403</v>
      </c>
      <c r="C398" t="s">
        <v>973</v>
      </c>
      <c r="D398" t="s">
        <v>726</v>
      </c>
      <c r="E398" t="s">
        <v>621</v>
      </c>
      <c r="F398" s="22">
        <v>44835</v>
      </c>
      <c r="G398" t="s">
        <v>1313</v>
      </c>
      <c r="H398" t="s">
        <v>408</v>
      </c>
      <c r="I398" t="s">
        <v>511</v>
      </c>
      <c r="J398" t="s">
        <v>512</v>
      </c>
      <c r="K398" t="s">
        <v>305</v>
      </c>
      <c r="L398">
        <v>27675.41</v>
      </c>
      <c r="M398" t="s">
        <v>535</v>
      </c>
      <c r="N398" t="s">
        <v>561</v>
      </c>
      <c r="O398" t="s">
        <v>413</v>
      </c>
      <c r="P398" t="s">
        <v>513</v>
      </c>
      <c r="Q398" t="s">
        <v>403</v>
      </c>
      <c r="R398" t="s">
        <v>415</v>
      </c>
      <c r="S398" t="str">
        <f t="shared" si="6"/>
        <v>7877544835NWYRKTMS</v>
      </c>
    </row>
    <row r="399" spans="1:19" x14ac:dyDescent="0.2">
      <c r="A399" t="s">
        <v>1322</v>
      </c>
      <c r="B399" t="s">
        <v>403</v>
      </c>
      <c r="C399" t="s">
        <v>1019</v>
      </c>
      <c r="D399" t="s">
        <v>726</v>
      </c>
      <c r="E399" t="s">
        <v>676</v>
      </c>
      <c r="F399" s="22">
        <v>44835</v>
      </c>
      <c r="G399" t="s">
        <v>1315</v>
      </c>
      <c r="H399" t="s">
        <v>408</v>
      </c>
      <c r="I399" t="s">
        <v>511</v>
      </c>
      <c r="J399" t="s">
        <v>512</v>
      </c>
      <c r="K399" t="s">
        <v>307</v>
      </c>
      <c r="L399">
        <v>6203.41</v>
      </c>
      <c r="M399" t="s">
        <v>1129</v>
      </c>
      <c r="N399" t="s">
        <v>561</v>
      </c>
      <c r="O399" t="s">
        <v>413</v>
      </c>
      <c r="P399" t="s">
        <v>513</v>
      </c>
      <c r="Q399" t="s">
        <v>403</v>
      </c>
      <c r="R399" t="s">
        <v>544</v>
      </c>
      <c r="S399" t="str">
        <f t="shared" si="6"/>
        <v>7877544835WSJOURNA</v>
      </c>
    </row>
    <row r="400" spans="1:19" x14ac:dyDescent="0.2">
      <c r="A400" t="s">
        <v>1323</v>
      </c>
      <c r="B400" t="s">
        <v>403</v>
      </c>
      <c r="C400" t="s">
        <v>1297</v>
      </c>
      <c r="D400" t="s">
        <v>626</v>
      </c>
      <c r="E400" t="s">
        <v>1036</v>
      </c>
      <c r="F400" s="22">
        <v>44713</v>
      </c>
      <c r="G400" t="s">
        <v>1324</v>
      </c>
      <c r="H400" t="s">
        <v>408</v>
      </c>
      <c r="I400" t="s">
        <v>1325</v>
      </c>
      <c r="J400" t="s">
        <v>1326</v>
      </c>
      <c r="K400" t="s">
        <v>1040</v>
      </c>
      <c r="L400">
        <v>75000</v>
      </c>
      <c r="M400" t="s">
        <v>996</v>
      </c>
      <c r="N400" t="s">
        <v>776</v>
      </c>
      <c r="O400" t="s">
        <v>413</v>
      </c>
      <c r="P400" t="s">
        <v>1327</v>
      </c>
      <c r="Q400" t="s">
        <v>403</v>
      </c>
      <c r="R400" t="s">
        <v>415</v>
      </c>
      <c r="S400" t="str">
        <f t="shared" si="6"/>
        <v>7856344713GARDENDG</v>
      </c>
    </row>
    <row r="401" spans="1:19" x14ac:dyDescent="0.2">
      <c r="A401" t="s">
        <v>1328</v>
      </c>
      <c r="B401" t="s">
        <v>403</v>
      </c>
      <c r="C401" t="s">
        <v>1003</v>
      </c>
      <c r="D401" t="s">
        <v>626</v>
      </c>
      <c r="E401" t="s">
        <v>1036</v>
      </c>
      <c r="F401" s="22">
        <v>44743</v>
      </c>
      <c r="G401" t="s">
        <v>1324</v>
      </c>
      <c r="H401" t="s">
        <v>408</v>
      </c>
      <c r="I401" t="s">
        <v>1325</v>
      </c>
      <c r="J401" t="s">
        <v>1326</v>
      </c>
      <c r="K401" t="s">
        <v>1040</v>
      </c>
      <c r="L401">
        <v>86953.86</v>
      </c>
      <c r="M401" t="s">
        <v>1329</v>
      </c>
      <c r="N401" t="s">
        <v>561</v>
      </c>
      <c r="O401" t="s">
        <v>413</v>
      </c>
      <c r="P401" t="s">
        <v>1327</v>
      </c>
      <c r="Q401" t="s">
        <v>403</v>
      </c>
      <c r="R401" t="s">
        <v>415</v>
      </c>
      <c r="S401" t="str">
        <f t="shared" si="6"/>
        <v>7856344743GARDENDG</v>
      </c>
    </row>
    <row r="402" spans="1:19" x14ac:dyDescent="0.2">
      <c r="A402" t="s">
        <v>1328</v>
      </c>
      <c r="B402" t="s">
        <v>403</v>
      </c>
      <c r="C402" t="s">
        <v>1003</v>
      </c>
      <c r="D402" t="s">
        <v>405</v>
      </c>
      <c r="E402" t="s">
        <v>1036</v>
      </c>
      <c r="F402" s="22">
        <v>44743</v>
      </c>
      <c r="G402" t="s">
        <v>1324</v>
      </c>
      <c r="H402" t="s">
        <v>408</v>
      </c>
      <c r="I402" t="s">
        <v>1325</v>
      </c>
      <c r="J402" t="s">
        <v>1326</v>
      </c>
      <c r="K402" t="s">
        <v>1040</v>
      </c>
      <c r="L402">
        <v>156953.85999999999</v>
      </c>
      <c r="M402" t="s">
        <v>732</v>
      </c>
      <c r="N402" t="s">
        <v>475</v>
      </c>
      <c r="O402" t="s">
        <v>413</v>
      </c>
      <c r="P402" t="s">
        <v>1327</v>
      </c>
      <c r="Q402" t="s">
        <v>403</v>
      </c>
      <c r="R402" t="s">
        <v>415</v>
      </c>
      <c r="S402" t="str">
        <f t="shared" si="6"/>
        <v>7856344743GARDENDG</v>
      </c>
    </row>
    <row r="403" spans="1:19" x14ac:dyDescent="0.2">
      <c r="A403" t="s">
        <v>1323</v>
      </c>
      <c r="B403" t="s">
        <v>403</v>
      </c>
      <c r="C403" t="s">
        <v>1297</v>
      </c>
      <c r="D403" t="s">
        <v>626</v>
      </c>
      <c r="E403" t="s">
        <v>1036</v>
      </c>
      <c r="F403" s="22">
        <v>44713</v>
      </c>
      <c r="G403" t="s">
        <v>1324</v>
      </c>
      <c r="H403" t="s">
        <v>408</v>
      </c>
      <c r="I403" t="s">
        <v>1325</v>
      </c>
      <c r="J403" t="s">
        <v>1326</v>
      </c>
      <c r="K403" t="s">
        <v>1040</v>
      </c>
      <c r="L403">
        <v>70000</v>
      </c>
      <c r="M403" t="s">
        <v>732</v>
      </c>
      <c r="N403" t="s">
        <v>561</v>
      </c>
      <c r="O403" t="s">
        <v>413</v>
      </c>
      <c r="P403" t="s">
        <v>1327</v>
      </c>
      <c r="Q403" t="s">
        <v>403</v>
      </c>
      <c r="R403" t="s">
        <v>415</v>
      </c>
      <c r="S403" t="str">
        <f t="shared" si="6"/>
        <v>7856344713GARDENDG</v>
      </c>
    </row>
    <row r="404" spans="1:19" x14ac:dyDescent="0.2">
      <c r="A404" t="s">
        <v>1330</v>
      </c>
      <c r="B404" t="s">
        <v>403</v>
      </c>
      <c r="C404" t="s">
        <v>1102</v>
      </c>
      <c r="D404" t="s">
        <v>405</v>
      </c>
      <c r="E404" t="s">
        <v>1036</v>
      </c>
      <c r="F404" s="22">
        <v>44713</v>
      </c>
      <c r="G404" t="s">
        <v>1324</v>
      </c>
      <c r="H404" t="s">
        <v>408</v>
      </c>
      <c r="I404" t="s">
        <v>1325</v>
      </c>
      <c r="J404" t="s">
        <v>1326</v>
      </c>
      <c r="K404" t="s">
        <v>1040</v>
      </c>
      <c r="L404">
        <v>0</v>
      </c>
      <c r="M404" t="s">
        <v>1102</v>
      </c>
      <c r="N404" t="s">
        <v>616</v>
      </c>
      <c r="O404" t="s">
        <v>413</v>
      </c>
      <c r="P404" t="s">
        <v>1327</v>
      </c>
      <c r="Q404" t="s">
        <v>403</v>
      </c>
      <c r="R404" t="s">
        <v>415</v>
      </c>
      <c r="S404" t="str">
        <f t="shared" si="6"/>
        <v>7856344713GARDENDG</v>
      </c>
    </row>
    <row r="405" spans="1:19" x14ac:dyDescent="0.2">
      <c r="A405" t="s">
        <v>1331</v>
      </c>
      <c r="B405" t="s">
        <v>403</v>
      </c>
      <c r="C405" t="s">
        <v>615</v>
      </c>
      <c r="D405" t="s">
        <v>626</v>
      </c>
      <c r="E405" t="s">
        <v>1036</v>
      </c>
      <c r="F405" s="22">
        <v>44774</v>
      </c>
      <c r="G405" t="s">
        <v>1324</v>
      </c>
      <c r="H405" t="s">
        <v>408</v>
      </c>
      <c r="I405" t="s">
        <v>1325</v>
      </c>
      <c r="J405" t="s">
        <v>1326</v>
      </c>
      <c r="K405" t="s">
        <v>1040</v>
      </c>
      <c r="L405">
        <v>18040.59</v>
      </c>
      <c r="M405" t="s">
        <v>1332</v>
      </c>
      <c r="N405" t="s">
        <v>561</v>
      </c>
      <c r="O405" t="s">
        <v>413</v>
      </c>
      <c r="P405" t="s">
        <v>1327</v>
      </c>
      <c r="Q405" t="s">
        <v>403</v>
      </c>
      <c r="R405" t="s">
        <v>415</v>
      </c>
      <c r="S405" t="str">
        <f t="shared" si="6"/>
        <v>7856344774GARDENDG</v>
      </c>
    </row>
    <row r="406" spans="1:19" x14ac:dyDescent="0.2">
      <c r="A406" t="s">
        <v>1331</v>
      </c>
      <c r="B406" t="s">
        <v>403</v>
      </c>
      <c r="C406" t="s">
        <v>615</v>
      </c>
      <c r="D406" t="s">
        <v>405</v>
      </c>
      <c r="E406" t="s">
        <v>1036</v>
      </c>
      <c r="F406" s="22">
        <v>44774</v>
      </c>
      <c r="G406" t="s">
        <v>1324</v>
      </c>
      <c r="H406" t="s">
        <v>408</v>
      </c>
      <c r="I406" t="s">
        <v>1325</v>
      </c>
      <c r="J406" t="s">
        <v>1326</v>
      </c>
      <c r="K406" t="s">
        <v>1040</v>
      </c>
      <c r="L406">
        <v>18040.669999999998</v>
      </c>
      <c r="M406" t="s">
        <v>493</v>
      </c>
      <c r="N406" t="s">
        <v>561</v>
      </c>
      <c r="O406" t="s">
        <v>413</v>
      </c>
      <c r="P406" t="s">
        <v>1327</v>
      </c>
      <c r="Q406" t="s">
        <v>403</v>
      </c>
      <c r="R406" t="s">
        <v>415</v>
      </c>
      <c r="S406" t="str">
        <f t="shared" si="6"/>
        <v>7856344774GARDENDG</v>
      </c>
    </row>
    <row r="407" spans="1:19" x14ac:dyDescent="0.2">
      <c r="A407" t="s">
        <v>1333</v>
      </c>
      <c r="B407" t="s">
        <v>403</v>
      </c>
      <c r="C407" t="s">
        <v>1334</v>
      </c>
      <c r="D407" t="s">
        <v>405</v>
      </c>
      <c r="E407" t="s">
        <v>586</v>
      </c>
      <c r="F407" s="22">
        <v>44743</v>
      </c>
      <c r="G407" t="s">
        <v>1335</v>
      </c>
      <c r="H407" t="s">
        <v>408</v>
      </c>
      <c r="I407" t="s">
        <v>1325</v>
      </c>
      <c r="J407" t="s">
        <v>1326</v>
      </c>
      <c r="K407" t="s">
        <v>309</v>
      </c>
      <c r="L407">
        <v>0</v>
      </c>
      <c r="M407" t="s">
        <v>1334</v>
      </c>
      <c r="N407" t="s">
        <v>616</v>
      </c>
      <c r="O407" t="s">
        <v>413</v>
      </c>
      <c r="P407" t="s">
        <v>1327</v>
      </c>
      <c r="Q407" t="s">
        <v>403</v>
      </c>
      <c r="R407" t="s">
        <v>415</v>
      </c>
      <c r="S407" t="str">
        <f t="shared" si="6"/>
        <v>7856344743INTEADSC</v>
      </c>
    </row>
    <row r="408" spans="1:19" x14ac:dyDescent="0.2">
      <c r="A408" t="s">
        <v>1336</v>
      </c>
      <c r="B408" t="s">
        <v>403</v>
      </c>
      <c r="C408" t="s">
        <v>1334</v>
      </c>
      <c r="D408" t="s">
        <v>405</v>
      </c>
      <c r="E408" t="s">
        <v>586</v>
      </c>
      <c r="F408" s="22">
        <v>44774</v>
      </c>
      <c r="G408" t="s">
        <v>1335</v>
      </c>
      <c r="H408" t="s">
        <v>408</v>
      </c>
      <c r="I408" t="s">
        <v>1325</v>
      </c>
      <c r="J408" t="s">
        <v>1326</v>
      </c>
      <c r="K408" t="s">
        <v>309</v>
      </c>
      <c r="L408">
        <v>0</v>
      </c>
      <c r="M408" t="s">
        <v>1334</v>
      </c>
      <c r="N408" t="s">
        <v>616</v>
      </c>
      <c r="O408" t="s">
        <v>413</v>
      </c>
      <c r="P408" t="s">
        <v>1327</v>
      </c>
      <c r="Q408" t="s">
        <v>403</v>
      </c>
      <c r="R408" t="s">
        <v>415</v>
      </c>
      <c r="S408" t="str">
        <f t="shared" si="6"/>
        <v>7856344774INTEADSC</v>
      </c>
    </row>
    <row r="409" spans="1:19" x14ac:dyDescent="0.2">
      <c r="A409" t="s">
        <v>1337</v>
      </c>
      <c r="B409" t="s">
        <v>403</v>
      </c>
      <c r="C409" t="s">
        <v>866</v>
      </c>
      <c r="D409" t="s">
        <v>405</v>
      </c>
      <c r="E409" t="s">
        <v>586</v>
      </c>
      <c r="F409" s="22">
        <v>44713</v>
      </c>
      <c r="G409" t="s">
        <v>1338</v>
      </c>
      <c r="H409" t="s">
        <v>408</v>
      </c>
      <c r="I409" t="s">
        <v>477</v>
      </c>
      <c r="J409" t="s">
        <v>478</v>
      </c>
      <c r="K409" t="s">
        <v>309</v>
      </c>
      <c r="L409">
        <v>295.83</v>
      </c>
      <c r="M409" t="s">
        <v>474</v>
      </c>
      <c r="N409" t="s">
        <v>561</v>
      </c>
      <c r="O409" t="s">
        <v>413</v>
      </c>
      <c r="P409" t="s">
        <v>479</v>
      </c>
      <c r="Q409" t="s">
        <v>403</v>
      </c>
      <c r="R409" t="s">
        <v>415</v>
      </c>
      <c r="S409" t="str">
        <f t="shared" si="6"/>
        <v>7848744713INTEADSC</v>
      </c>
    </row>
    <row r="410" spans="1:19" x14ac:dyDescent="0.2">
      <c r="A410" t="s">
        <v>1339</v>
      </c>
      <c r="B410" t="s">
        <v>403</v>
      </c>
      <c r="C410" t="s">
        <v>712</v>
      </c>
      <c r="D410" t="s">
        <v>405</v>
      </c>
      <c r="E410" t="s">
        <v>635</v>
      </c>
      <c r="F410" s="22">
        <v>44713</v>
      </c>
      <c r="G410" t="s">
        <v>1340</v>
      </c>
      <c r="H410" t="s">
        <v>408</v>
      </c>
      <c r="I410" t="s">
        <v>477</v>
      </c>
      <c r="J410" t="s">
        <v>478</v>
      </c>
      <c r="K410" t="s">
        <v>303</v>
      </c>
      <c r="L410">
        <v>24722</v>
      </c>
      <c r="M410" t="s">
        <v>567</v>
      </c>
      <c r="N410" t="s">
        <v>561</v>
      </c>
      <c r="O410" t="s">
        <v>413</v>
      </c>
      <c r="P410" t="s">
        <v>479</v>
      </c>
      <c r="Q410" t="s">
        <v>403</v>
      </c>
      <c r="R410" t="s">
        <v>415</v>
      </c>
      <c r="S410" t="str">
        <f t="shared" si="6"/>
        <v>7848744713CNDNSTPB</v>
      </c>
    </row>
    <row r="411" spans="1:19" x14ac:dyDescent="0.2">
      <c r="A411" t="s">
        <v>1341</v>
      </c>
      <c r="B411" t="s">
        <v>403</v>
      </c>
      <c r="C411" t="s">
        <v>567</v>
      </c>
      <c r="D411" t="s">
        <v>405</v>
      </c>
      <c r="E411" t="s">
        <v>568</v>
      </c>
      <c r="F411" s="22">
        <v>44713</v>
      </c>
      <c r="G411" t="s">
        <v>1342</v>
      </c>
      <c r="H411" t="s">
        <v>408</v>
      </c>
      <c r="I411" t="s">
        <v>477</v>
      </c>
      <c r="J411" t="s">
        <v>478</v>
      </c>
      <c r="K411" t="s">
        <v>570</v>
      </c>
      <c r="L411">
        <v>11.25</v>
      </c>
      <c r="M411" t="s">
        <v>567</v>
      </c>
      <c r="N411" t="s">
        <v>561</v>
      </c>
      <c r="O411" t="s">
        <v>413</v>
      </c>
      <c r="P411" t="s">
        <v>479</v>
      </c>
      <c r="Q411" t="s">
        <v>403</v>
      </c>
      <c r="R411" t="s">
        <v>415</v>
      </c>
      <c r="S411" t="str">
        <f t="shared" si="6"/>
        <v>7848744713PLATTAX</v>
      </c>
    </row>
    <row r="412" spans="1:19" x14ac:dyDescent="0.2">
      <c r="A412" t="s">
        <v>1343</v>
      </c>
      <c r="B412" t="s">
        <v>403</v>
      </c>
      <c r="C412" t="s">
        <v>542</v>
      </c>
      <c r="D412" t="s">
        <v>726</v>
      </c>
      <c r="E412" t="s">
        <v>1344</v>
      </c>
      <c r="F412" s="22">
        <v>44866</v>
      </c>
      <c r="G412" t="s">
        <v>1345</v>
      </c>
      <c r="H412" t="s">
        <v>408</v>
      </c>
      <c r="I412" t="s">
        <v>550</v>
      </c>
      <c r="J412" t="s">
        <v>551</v>
      </c>
      <c r="K412" t="s">
        <v>1346</v>
      </c>
      <c r="L412">
        <v>77758.59</v>
      </c>
      <c r="M412" t="s">
        <v>1129</v>
      </c>
      <c r="N412" t="s">
        <v>561</v>
      </c>
      <c r="O412" t="s">
        <v>413</v>
      </c>
      <c r="P412" t="s">
        <v>552</v>
      </c>
      <c r="Q412" t="s">
        <v>403</v>
      </c>
      <c r="R412" t="s">
        <v>544</v>
      </c>
      <c r="S412" t="str">
        <f t="shared" si="6"/>
        <v>7903944866TIKTOKI2</v>
      </c>
    </row>
    <row r="413" spans="1:19" x14ac:dyDescent="0.2">
      <c r="A413" t="s">
        <v>1347</v>
      </c>
      <c r="B413" t="s">
        <v>403</v>
      </c>
      <c r="C413" t="s">
        <v>899</v>
      </c>
      <c r="D413" t="s">
        <v>405</v>
      </c>
      <c r="E413" t="s">
        <v>586</v>
      </c>
      <c r="F413" s="22">
        <v>44805</v>
      </c>
      <c r="G413" t="s">
        <v>1348</v>
      </c>
      <c r="H413" t="s">
        <v>408</v>
      </c>
      <c r="I413" t="s">
        <v>519</v>
      </c>
      <c r="J413" t="s">
        <v>520</v>
      </c>
      <c r="K413" t="s">
        <v>309</v>
      </c>
      <c r="L413">
        <v>254.37</v>
      </c>
      <c r="M413" t="s">
        <v>1157</v>
      </c>
      <c r="N413" t="s">
        <v>561</v>
      </c>
      <c r="O413" t="s">
        <v>413</v>
      </c>
      <c r="P413" t="s">
        <v>521</v>
      </c>
      <c r="Q413" t="s">
        <v>403</v>
      </c>
      <c r="R413" t="s">
        <v>415</v>
      </c>
      <c r="S413" t="str">
        <f t="shared" si="6"/>
        <v>7889444805INTEADSC</v>
      </c>
    </row>
    <row r="414" spans="1:19" x14ac:dyDescent="0.2">
      <c r="A414" t="s">
        <v>1349</v>
      </c>
      <c r="B414" t="s">
        <v>403</v>
      </c>
      <c r="C414" t="s">
        <v>690</v>
      </c>
      <c r="D414" t="s">
        <v>405</v>
      </c>
      <c r="E414" t="s">
        <v>599</v>
      </c>
      <c r="F414" s="22">
        <v>44652</v>
      </c>
      <c r="G414" t="s">
        <v>1350</v>
      </c>
      <c r="H414" t="s">
        <v>408</v>
      </c>
      <c r="I414" t="s">
        <v>1351</v>
      </c>
      <c r="J414" t="s">
        <v>1352</v>
      </c>
      <c r="K414" t="s">
        <v>601</v>
      </c>
      <c r="L414">
        <v>0</v>
      </c>
      <c r="M414" t="s">
        <v>690</v>
      </c>
      <c r="N414" t="s">
        <v>588</v>
      </c>
      <c r="O414" t="s">
        <v>413</v>
      </c>
      <c r="P414" t="s">
        <v>1353</v>
      </c>
      <c r="Q414" t="s">
        <v>403</v>
      </c>
      <c r="R414" t="s">
        <v>415</v>
      </c>
      <c r="S414" t="str">
        <f t="shared" si="6"/>
        <v>7823744652MERED</v>
      </c>
    </row>
    <row r="415" spans="1:19" x14ac:dyDescent="0.2">
      <c r="A415" t="s">
        <v>1354</v>
      </c>
      <c r="B415" t="s">
        <v>403</v>
      </c>
      <c r="C415" t="s">
        <v>690</v>
      </c>
      <c r="D415" t="s">
        <v>405</v>
      </c>
      <c r="E415" t="s">
        <v>599</v>
      </c>
      <c r="F415" s="22">
        <v>44682</v>
      </c>
      <c r="G415" t="s">
        <v>1350</v>
      </c>
      <c r="H415" t="s">
        <v>408</v>
      </c>
      <c r="I415" t="s">
        <v>1351</v>
      </c>
      <c r="J415" t="s">
        <v>1352</v>
      </c>
      <c r="K415" t="s">
        <v>601</v>
      </c>
      <c r="L415">
        <v>0</v>
      </c>
      <c r="M415" t="s">
        <v>690</v>
      </c>
      <c r="N415" t="s">
        <v>588</v>
      </c>
      <c r="O415" t="s">
        <v>413</v>
      </c>
      <c r="P415" t="s">
        <v>1353</v>
      </c>
      <c r="Q415" t="s">
        <v>403</v>
      </c>
      <c r="R415" t="s">
        <v>415</v>
      </c>
      <c r="S415" t="str">
        <f t="shared" si="6"/>
        <v>7823744682MERED</v>
      </c>
    </row>
    <row r="416" spans="1:19" x14ac:dyDescent="0.2">
      <c r="A416" t="s">
        <v>1355</v>
      </c>
      <c r="B416" t="s">
        <v>403</v>
      </c>
      <c r="C416" t="s">
        <v>1356</v>
      </c>
      <c r="D416" t="s">
        <v>405</v>
      </c>
      <c r="E416" t="s">
        <v>599</v>
      </c>
      <c r="F416" s="22">
        <v>44713</v>
      </c>
      <c r="G416" t="s">
        <v>1350</v>
      </c>
      <c r="H416" t="s">
        <v>408</v>
      </c>
      <c r="I416" t="s">
        <v>1351</v>
      </c>
      <c r="J416" t="s">
        <v>1352</v>
      </c>
      <c r="K416" t="s">
        <v>601</v>
      </c>
      <c r="L416">
        <v>0</v>
      </c>
      <c r="M416" t="s">
        <v>1356</v>
      </c>
      <c r="N416" t="s">
        <v>616</v>
      </c>
      <c r="O416" t="s">
        <v>413</v>
      </c>
      <c r="P416" t="s">
        <v>1353</v>
      </c>
      <c r="Q416" t="s">
        <v>403</v>
      </c>
      <c r="R416" t="s">
        <v>415</v>
      </c>
      <c r="S416" t="str">
        <f t="shared" si="6"/>
        <v>7823744713MERED</v>
      </c>
    </row>
    <row r="417" spans="1:19" x14ac:dyDescent="0.2">
      <c r="A417" t="s">
        <v>1357</v>
      </c>
      <c r="B417" t="s">
        <v>403</v>
      </c>
      <c r="C417" t="s">
        <v>1356</v>
      </c>
      <c r="D417" t="s">
        <v>405</v>
      </c>
      <c r="E417" t="s">
        <v>599</v>
      </c>
      <c r="F417" s="22">
        <v>44743</v>
      </c>
      <c r="G417" t="s">
        <v>1350</v>
      </c>
      <c r="H417" t="s">
        <v>408</v>
      </c>
      <c r="I417" t="s">
        <v>1351</v>
      </c>
      <c r="J417" t="s">
        <v>1352</v>
      </c>
      <c r="K417" t="s">
        <v>601</v>
      </c>
      <c r="L417">
        <v>0</v>
      </c>
      <c r="M417" t="s">
        <v>1356</v>
      </c>
      <c r="N417" t="s">
        <v>616</v>
      </c>
      <c r="O417" t="s">
        <v>413</v>
      </c>
      <c r="P417" t="s">
        <v>1353</v>
      </c>
      <c r="Q417" t="s">
        <v>403</v>
      </c>
      <c r="R417" t="s">
        <v>415</v>
      </c>
      <c r="S417" t="str">
        <f t="shared" si="6"/>
        <v>7823744743MERED</v>
      </c>
    </row>
    <row r="418" spans="1:19" x14ac:dyDescent="0.2">
      <c r="A418" t="s">
        <v>1358</v>
      </c>
      <c r="B418" t="s">
        <v>403</v>
      </c>
      <c r="C418" t="s">
        <v>625</v>
      </c>
      <c r="D418" t="s">
        <v>405</v>
      </c>
      <c r="E418" t="s">
        <v>1359</v>
      </c>
      <c r="F418" s="22">
        <v>44562</v>
      </c>
      <c r="G418" t="s">
        <v>1360</v>
      </c>
      <c r="H418" t="s">
        <v>408</v>
      </c>
      <c r="I418" t="s">
        <v>1361</v>
      </c>
      <c r="J418" t="s">
        <v>1362</v>
      </c>
      <c r="K418" t="s">
        <v>1363</v>
      </c>
      <c r="L418">
        <v>0</v>
      </c>
      <c r="M418" t="s">
        <v>625</v>
      </c>
      <c r="N418" t="s">
        <v>588</v>
      </c>
      <c r="O418" t="s">
        <v>413</v>
      </c>
      <c r="P418" t="s">
        <v>1364</v>
      </c>
      <c r="Q418" t="s">
        <v>403</v>
      </c>
      <c r="R418" t="s">
        <v>415</v>
      </c>
      <c r="S418" t="str">
        <f t="shared" si="6"/>
        <v>7736844562BBBMNYRK</v>
      </c>
    </row>
    <row r="419" spans="1:19" x14ac:dyDescent="0.2">
      <c r="A419" t="s">
        <v>1365</v>
      </c>
      <c r="B419" t="s">
        <v>403</v>
      </c>
      <c r="C419" t="s">
        <v>625</v>
      </c>
      <c r="D419" t="s">
        <v>405</v>
      </c>
      <c r="E419" t="s">
        <v>1359</v>
      </c>
      <c r="F419" s="22">
        <v>44593</v>
      </c>
      <c r="G419" t="s">
        <v>1360</v>
      </c>
      <c r="H419" t="s">
        <v>408</v>
      </c>
      <c r="I419" t="s">
        <v>1361</v>
      </c>
      <c r="J419" t="s">
        <v>1362</v>
      </c>
      <c r="K419" t="s">
        <v>1363</v>
      </c>
      <c r="L419">
        <v>0</v>
      </c>
      <c r="M419" t="s">
        <v>625</v>
      </c>
      <c r="N419" t="s">
        <v>588</v>
      </c>
      <c r="O419" t="s">
        <v>413</v>
      </c>
      <c r="P419" t="s">
        <v>1364</v>
      </c>
      <c r="Q419" t="s">
        <v>403</v>
      </c>
      <c r="R419" t="s">
        <v>415</v>
      </c>
      <c r="S419" t="str">
        <f t="shared" si="6"/>
        <v>7736844593BBBMNYRK</v>
      </c>
    </row>
    <row r="420" spans="1:19" x14ac:dyDescent="0.2">
      <c r="A420" t="s">
        <v>1366</v>
      </c>
      <c r="B420" t="s">
        <v>403</v>
      </c>
      <c r="C420" t="s">
        <v>690</v>
      </c>
      <c r="D420" t="s">
        <v>405</v>
      </c>
      <c r="E420" t="s">
        <v>1359</v>
      </c>
      <c r="F420" s="22">
        <v>44621</v>
      </c>
      <c r="G420" t="s">
        <v>1360</v>
      </c>
      <c r="H420" t="s">
        <v>408</v>
      </c>
      <c r="I420" t="s">
        <v>1361</v>
      </c>
      <c r="J420" t="s">
        <v>1362</v>
      </c>
      <c r="K420" t="s">
        <v>1363</v>
      </c>
      <c r="L420">
        <v>0</v>
      </c>
      <c r="M420" t="s">
        <v>690</v>
      </c>
      <c r="N420" t="s">
        <v>588</v>
      </c>
      <c r="O420" t="s">
        <v>413</v>
      </c>
      <c r="P420" t="s">
        <v>1364</v>
      </c>
      <c r="Q420" t="s">
        <v>403</v>
      </c>
      <c r="R420" t="s">
        <v>415</v>
      </c>
      <c r="S420" t="str">
        <f t="shared" si="6"/>
        <v>7736844621BBBMNYRK</v>
      </c>
    </row>
    <row r="421" spans="1:19" x14ac:dyDescent="0.2">
      <c r="A421" t="s">
        <v>1367</v>
      </c>
      <c r="B421" t="s">
        <v>403</v>
      </c>
      <c r="C421" t="s">
        <v>690</v>
      </c>
      <c r="D421" t="s">
        <v>405</v>
      </c>
      <c r="E421" t="s">
        <v>1359</v>
      </c>
      <c r="F421" s="22">
        <v>44652</v>
      </c>
      <c r="G421" t="s">
        <v>1360</v>
      </c>
      <c r="H421" t="s">
        <v>408</v>
      </c>
      <c r="I421" t="s">
        <v>1361</v>
      </c>
      <c r="J421" t="s">
        <v>1362</v>
      </c>
      <c r="K421" t="s">
        <v>1363</v>
      </c>
      <c r="L421">
        <v>0</v>
      </c>
      <c r="M421" t="s">
        <v>690</v>
      </c>
      <c r="N421" t="s">
        <v>588</v>
      </c>
      <c r="O421" t="s">
        <v>413</v>
      </c>
      <c r="P421" t="s">
        <v>1364</v>
      </c>
      <c r="Q421" t="s">
        <v>403</v>
      </c>
      <c r="R421" t="s">
        <v>415</v>
      </c>
      <c r="S421" t="str">
        <f t="shared" si="6"/>
        <v>7736844652BBBMNYRK</v>
      </c>
    </row>
    <row r="422" spans="1:19" x14ac:dyDescent="0.2">
      <c r="A422" t="s">
        <v>1368</v>
      </c>
      <c r="B422" t="s">
        <v>403</v>
      </c>
      <c r="C422" t="s">
        <v>690</v>
      </c>
      <c r="D422" t="s">
        <v>405</v>
      </c>
      <c r="E422" t="s">
        <v>1359</v>
      </c>
      <c r="F422" s="22">
        <v>44682</v>
      </c>
      <c r="G422" t="s">
        <v>1360</v>
      </c>
      <c r="H422" t="s">
        <v>408</v>
      </c>
      <c r="I422" t="s">
        <v>1361</v>
      </c>
      <c r="J422" t="s">
        <v>1362</v>
      </c>
      <c r="K422" t="s">
        <v>1363</v>
      </c>
      <c r="L422">
        <v>0</v>
      </c>
      <c r="M422" t="s">
        <v>690</v>
      </c>
      <c r="N422" t="s">
        <v>588</v>
      </c>
      <c r="O422" t="s">
        <v>413</v>
      </c>
      <c r="P422" t="s">
        <v>1364</v>
      </c>
      <c r="Q422" t="s">
        <v>403</v>
      </c>
      <c r="R422" t="s">
        <v>415</v>
      </c>
      <c r="S422" t="str">
        <f t="shared" si="6"/>
        <v>7736844682BBBMNYRK</v>
      </c>
    </row>
    <row r="423" spans="1:19" x14ac:dyDescent="0.2">
      <c r="A423" t="s">
        <v>1369</v>
      </c>
      <c r="B423" t="s">
        <v>403</v>
      </c>
      <c r="C423" t="s">
        <v>1131</v>
      </c>
      <c r="D423" t="s">
        <v>405</v>
      </c>
      <c r="E423" t="s">
        <v>1359</v>
      </c>
      <c r="F423" s="22">
        <v>44713</v>
      </c>
      <c r="G423" t="s">
        <v>1360</v>
      </c>
      <c r="H423" t="s">
        <v>408</v>
      </c>
      <c r="I423" t="s">
        <v>1361</v>
      </c>
      <c r="J423" t="s">
        <v>1362</v>
      </c>
      <c r="K423" t="s">
        <v>1363</v>
      </c>
      <c r="L423">
        <v>0</v>
      </c>
      <c r="M423" t="s">
        <v>1131</v>
      </c>
      <c r="N423" t="s">
        <v>616</v>
      </c>
      <c r="O423" t="s">
        <v>413</v>
      </c>
      <c r="P423" t="s">
        <v>1364</v>
      </c>
      <c r="Q423" t="s">
        <v>403</v>
      </c>
      <c r="R423" t="s">
        <v>415</v>
      </c>
      <c r="S423" t="str">
        <f t="shared" si="6"/>
        <v>7736844713BBBMNYRK</v>
      </c>
    </row>
    <row r="424" spans="1:19" x14ac:dyDescent="0.2">
      <c r="A424" t="s">
        <v>1370</v>
      </c>
      <c r="B424" t="s">
        <v>403</v>
      </c>
      <c r="C424" t="s">
        <v>1131</v>
      </c>
      <c r="D424" t="s">
        <v>405</v>
      </c>
      <c r="E424" t="s">
        <v>1359</v>
      </c>
      <c r="F424" s="22">
        <v>44743</v>
      </c>
      <c r="G424" t="s">
        <v>1360</v>
      </c>
      <c r="H424" t="s">
        <v>408</v>
      </c>
      <c r="I424" t="s">
        <v>1361</v>
      </c>
      <c r="J424" t="s">
        <v>1362</v>
      </c>
      <c r="K424" t="s">
        <v>1363</v>
      </c>
      <c r="L424">
        <v>0</v>
      </c>
      <c r="M424" t="s">
        <v>1131</v>
      </c>
      <c r="N424" t="s">
        <v>616</v>
      </c>
      <c r="O424" t="s">
        <v>413</v>
      </c>
      <c r="P424" t="s">
        <v>1364</v>
      </c>
      <c r="Q424" t="s">
        <v>403</v>
      </c>
      <c r="R424" t="s">
        <v>415</v>
      </c>
      <c r="S424" t="str">
        <f t="shared" si="6"/>
        <v>7736844743BBBMNYRK</v>
      </c>
    </row>
    <row r="425" spans="1:19" x14ac:dyDescent="0.2">
      <c r="A425" t="s">
        <v>1371</v>
      </c>
      <c r="B425" t="s">
        <v>403</v>
      </c>
      <c r="C425" t="s">
        <v>1131</v>
      </c>
      <c r="D425" t="s">
        <v>405</v>
      </c>
      <c r="E425" t="s">
        <v>1359</v>
      </c>
      <c r="F425" s="22">
        <v>44774</v>
      </c>
      <c r="G425" t="s">
        <v>1360</v>
      </c>
      <c r="H425" t="s">
        <v>408</v>
      </c>
      <c r="I425" t="s">
        <v>1361</v>
      </c>
      <c r="J425" t="s">
        <v>1362</v>
      </c>
      <c r="K425" t="s">
        <v>1363</v>
      </c>
      <c r="L425">
        <v>0</v>
      </c>
      <c r="M425" t="s">
        <v>1131</v>
      </c>
      <c r="N425" t="s">
        <v>616</v>
      </c>
      <c r="O425" t="s">
        <v>413</v>
      </c>
      <c r="P425" t="s">
        <v>1364</v>
      </c>
      <c r="Q425" t="s">
        <v>403</v>
      </c>
      <c r="R425" t="s">
        <v>415</v>
      </c>
      <c r="S425" t="str">
        <f t="shared" si="6"/>
        <v>7736844774BBBMNYRK</v>
      </c>
    </row>
    <row r="426" spans="1:19" x14ac:dyDescent="0.2">
      <c r="A426" t="s">
        <v>1372</v>
      </c>
      <c r="B426" t="s">
        <v>403</v>
      </c>
      <c r="C426" t="s">
        <v>1131</v>
      </c>
      <c r="D426" t="s">
        <v>405</v>
      </c>
      <c r="E426" t="s">
        <v>1359</v>
      </c>
      <c r="F426" s="22">
        <v>44805</v>
      </c>
      <c r="G426" t="s">
        <v>1360</v>
      </c>
      <c r="H426" t="s">
        <v>408</v>
      </c>
      <c r="I426" t="s">
        <v>1361</v>
      </c>
      <c r="J426" t="s">
        <v>1362</v>
      </c>
      <c r="K426" t="s">
        <v>1363</v>
      </c>
      <c r="L426">
        <v>0</v>
      </c>
      <c r="M426" t="s">
        <v>1131</v>
      </c>
      <c r="N426" t="s">
        <v>616</v>
      </c>
      <c r="O426" t="s">
        <v>413</v>
      </c>
      <c r="P426" t="s">
        <v>1364</v>
      </c>
      <c r="Q426" t="s">
        <v>403</v>
      </c>
      <c r="R426" t="s">
        <v>415</v>
      </c>
      <c r="S426" t="str">
        <f t="shared" si="6"/>
        <v>7736844805BBBMNYRK</v>
      </c>
    </row>
    <row r="427" spans="1:19" x14ac:dyDescent="0.2">
      <c r="A427" t="s">
        <v>1373</v>
      </c>
      <c r="B427" t="s">
        <v>403</v>
      </c>
      <c r="C427" t="s">
        <v>1131</v>
      </c>
      <c r="D427" t="s">
        <v>405</v>
      </c>
      <c r="E427" t="s">
        <v>1359</v>
      </c>
      <c r="F427" s="22">
        <v>44835</v>
      </c>
      <c r="G427" t="s">
        <v>1360</v>
      </c>
      <c r="H427" t="s">
        <v>408</v>
      </c>
      <c r="I427" t="s">
        <v>1361</v>
      </c>
      <c r="J427" t="s">
        <v>1362</v>
      </c>
      <c r="K427" t="s">
        <v>1363</v>
      </c>
      <c r="L427">
        <v>0</v>
      </c>
      <c r="M427" t="s">
        <v>1131</v>
      </c>
      <c r="N427" t="s">
        <v>616</v>
      </c>
      <c r="O427" t="s">
        <v>413</v>
      </c>
      <c r="P427" t="s">
        <v>1364</v>
      </c>
      <c r="Q427" t="s">
        <v>403</v>
      </c>
      <c r="R427" t="s">
        <v>415</v>
      </c>
      <c r="S427" t="str">
        <f t="shared" si="6"/>
        <v>7736844835BBBMNYRK</v>
      </c>
    </row>
    <row r="428" spans="1:19" x14ac:dyDescent="0.2">
      <c r="A428" t="s">
        <v>1374</v>
      </c>
      <c r="B428" t="s">
        <v>403</v>
      </c>
      <c r="C428" t="s">
        <v>421</v>
      </c>
      <c r="D428" t="s">
        <v>451</v>
      </c>
      <c r="E428" t="s">
        <v>909</v>
      </c>
      <c r="F428" s="22">
        <v>44621</v>
      </c>
      <c r="G428" t="s">
        <v>1375</v>
      </c>
      <c r="H428" t="s">
        <v>408</v>
      </c>
      <c r="I428" t="s">
        <v>1376</v>
      </c>
      <c r="J428" t="s">
        <v>1377</v>
      </c>
      <c r="K428" t="s">
        <v>911</v>
      </c>
      <c r="L428">
        <v>150000</v>
      </c>
      <c r="M428" t="s">
        <v>429</v>
      </c>
      <c r="N428" t="s">
        <v>412</v>
      </c>
      <c r="O428" t="s">
        <v>413</v>
      </c>
      <c r="P428" t="s">
        <v>1378</v>
      </c>
      <c r="Q428" t="s">
        <v>403</v>
      </c>
      <c r="R428" t="s">
        <v>415</v>
      </c>
      <c r="S428" t="str">
        <f t="shared" si="6"/>
        <v>7816244621BLOOMBRG</v>
      </c>
    </row>
    <row r="429" spans="1:19" x14ac:dyDescent="0.2">
      <c r="A429" t="s">
        <v>1379</v>
      </c>
      <c r="B429" t="s">
        <v>1380</v>
      </c>
      <c r="C429" t="s">
        <v>421</v>
      </c>
      <c r="D429" t="s">
        <v>405</v>
      </c>
      <c r="E429" t="s">
        <v>909</v>
      </c>
      <c r="F429" s="22">
        <v>44621</v>
      </c>
      <c r="G429" t="s">
        <v>1375</v>
      </c>
      <c r="H429" t="s">
        <v>408</v>
      </c>
      <c r="I429" t="s">
        <v>1376</v>
      </c>
      <c r="J429" t="s">
        <v>1377</v>
      </c>
      <c r="K429" t="s">
        <v>911</v>
      </c>
      <c r="L429">
        <v>-150000</v>
      </c>
      <c r="M429" t="s">
        <v>411</v>
      </c>
      <c r="N429" t="s">
        <v>912</v>
      </c>
      <c r="O429" t="s">
        <v>413</v>
      </c>
      <c r="P429" t="s">
        <v>1378</v>
      </c>
      <c r="Q429" t="s">
        <v>403</v>
      </c>
      <c r="R429" t="s">
        <v>415</v>
      </c>
      <c r="S429" t="str">
        <f t="shared" si="6"/>
        <v>7816244621BLOOMBRG</v>
      </c>
    </row>
    <row r="430" spans="1:19" x14ac:dyDescent="0.2">
      <c r="A430" t="s">
        <v>1381</v>
      </c>
      <c r="B430" t="s">
        <v>403</v>
      </c>
      <c r="C430" t="s">
        <v>1113</v>
      </c>
      <c r="D430" t="s">
        <v>405</v>
      </c>
      <c r="E430" t="s">
        <v>1359</v>
      </c>
      <c r="F430" s="22">
        <v>44835</v>
      </c>
      <c r="G430" t="s">
        <v>1382</v>
      </c>
      <c r="H430" t="s">
        <v>408</v>
      </c>
      <c r="I430" t="s">
        <v>1383</v>
      </c>
      <c r="J430" t="s">
        <v>1384</v>
      </c>
      <c r="K430" t="s">
        <v>1363</v>
      </c>
      <c r="L430">
        <v>10000</v>
      </c>
      <c r="M430" t="s">
        <v>974</v>
      </c>
      <c r="N430" t="s">
        <v>561</v>
      </c>
      <c r="O430" t="s">
        <v>413</v>
      </c>
      <c r="P430" t="s">
        <v>1385</v>
      </c>
      <c r="Q430" t="s">
        <v>403</v>
      </c>
      <c r="R430" t="s">
        <v>415</v>
      </c>
      <c r="S430" t="str">
        <f t="shared" si="6"/>
        <v>7897244835BBBMNYRK</v>
      </c>
    </row>
  </sheetData>
  <autoFilter ref="A1:S430" xr:uid="{4D427145-F034-4E37-A0A1-2BF1B3344A90}"/>
  <conditionalFormatting sqref="S1:S1048576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E980-F748-4E64-8668-089C3D05AF06}">
  <dimension ref="A1:AR547"/>
  <sheetViews>
    <sheetView tabSelected="1" workbookViewId="0">
      <selection sqref="A1:XFD1048576"/>
    </sheetView>
  </sheetViews>
  <sheetFormatPr defaultRowHeight="12" x14ac:dyDescent="0.2"/>
  <sheetData>
    <row r="1" spans="1:44" x14ac:dyDescent="0.2">
      <c r="A1" t="s">
        <v>1931</v>
      </c>
      <c r="B1" t="s">
        <v>393</v>
      </c>
      <c r="C1" t="s">
        <v>1932</v>
      </c>
      <c r="D1" t="s">
        <v>1933</v>
      </c>
      <c r="E1" t="s">
        <v>1934</v>
      </c>
      <c r="F1" t="s">
        <v>1935</v>
      </c>
      <c r="G1" t="s">
        <v>1936</v>
      </c>
      <c r="H1" t="s">
        <v>1937</v>
      </c>
      <c r="I1" t="s">
        <v>388</v>
      </c>
      <c r="J1" t="s">
        <v>1938</v>
      </c>
      <c r="K1" t="s">
        <v>1939</v>
      </c>
      <c r="L1" t="s">
        <v>1940</v>
      </c>
      <c r="M1" t="s">
        <v>1941</v>
      </c>
      <c r="N1" t="s">
        <v>1942</v>
      </c>
      <c r="O1" t="s">
        <v>1943</v>
      </c>
      <c r="P1" t="s">
        <v>1944</v>
      </c>
      <c r="Q1" t="s">
        <v>1945</v>
      </c>
      <c r="R1" t="s">
        <v>1946</v>
      </c>
      <c r="S1" t="s">
        <v>1947</v>
      </c>
      <c r="T1" t="s">
        <v>1948</v>
      </c>
      <c r="U1" t="s">
        <v>1949</v>
      </c>
      <c r="V1" t="s">
        <v>1950</v>
      </c>
      <c r="W1" t="s">
        <v>1951</v>
      </c>
      <c r="X1" t="s">
        <v>1952</v>
      </c>
      <c r="Y1" t="s">
        <v>1953</v>
      </c>
      <c r="Z1" t="s">
        <v>1954</v>
      </c>
      <c r="AA1" t="s">
        <v>1955</v>
      </c>
      <c r="AB1" t="s">
        <v>1956</v>
      </c>
      <c r="AC1" t="s">
        <v>1957</v>
      </c>
      <c r="AD1" t="s">
        <v>1958</v>
      </c>
      <c r="AE1" t="s">
        <v>1959</v>
      </c>
      <c r="AF1" t="s">
        <v>1960</v>
      </c>
      <c r="AG1" t="s">
        <v>1961</v>
      </c>
      <c r="AH1" t="s">
        <v>1962</v>
      </c>
      <c r="AI1" t="s">
        <v>1963</v>
      </c>
      <c r="AJ1" t="s">
        <v>1964</v>
      </c>
      <c r="AK1" t="s">
        <v>1965</v>
      </c>
      <c r="AL1" t="s">
        <v>1966</v>
      </c>
      <c r="AM1" t="s">
        <v>1967</v>
      </c>
      <c r="AN1" t="s">
        <v>1968</v>
      </c>
      <c r="AO1" t="s">
        <v>1969</v>
      </c>
      <c r="AP1" t="s">
        <v>1970</v>
      </c>
      <c r="AQ1" t="s">
        <v>1971</v>
      </c>
      <c r="AR1" t="s">
        <v>1972</v>
      </c>
    </row>
    <row r="2" spans="1:44" x14ac:dyDescent="0.2">
      <c r="A2" t="s">
        <v>502</v>
      </c>
      <c r="B2" t="s">
        <v>501</v>
      </c>
      <c r="C2" s="14">
        <v>44789</v>
      </c>
      <c r="D2" s="14">
        <v>44926</v>
      </c>
      <c r="E2" s="34">
        <v>1370000</v>
      </c>
      <c r="F2" s="34">
        <v>1364674.97</v>
      </c>
      <c r="G2" s="34">
        <v>1364674.97</v>
      </c>
      <c r="H2" t="s">
        <v>1973</v>
      </c>
      <c r="I2" t="s">
        <v>1974</v>
      </c>
      <c r="J2" t="s">
        <v>406</v>
      </c>
      <c r="K2" t="s">
        <v>1975</v>
      </c>
      <c r="L2" t="s">
        <v>1976</v>
      </c>
      <c r="M2" s="14">
        <v>44789</v>
      </c>
      <c r="N2" s="14">
        <v>44828</v>
      </c>
      <c r="O2" t="s">
        <v>1977</v>
      </c>
      <c r="P2" s="34">
        <v>18956.39</v>
      </c>
      <c r="S2" s="34">
        <v>6302.95</v>
      </c>
      <c r="W2" s="34">
        <v>12653.45</v>
      </c>
      <c r="AM2" t="s">
        <v>1978</v>
      </c>
      <c r="AN2">
        <v>250</v>
      </c>
      <c r="AO2" t="s">
        <v>1979</v>
      </c>
      <c r="AP2" t="s">
        <v>1980</v>
      </c>
      <c r="AQ2" t="s">
        <v>1981</v>
      </c>
      <c r="AR2" t="s">
        <v>1982</v>
      </c>
    </row>
    <row r="3" spans="1:44" x14ac:dyDescent="0.2">
      <c r="A3" t="s">
        <v>502</v>
      </c>
      <c r="B3" t="s">
        <v>501</v>
      </c>
      <c r="C3" s="14">
        <v>44789</v>
      </c>
      <c r="D3" s="14">
        <v>44926</v>
      </c>
      <c r="E3" s="34">
        <v>1370000</v>
      </c>
      <c r="F3" s="34">
        <v>1364674.97</v>
      </c>
      <c r="G3" s="34">
        <v>1364674.97</v>
      </c>
      <c r="H3" t="s">
        <v>1973</v>
      </c>
      <c r="I3" t="s">
        <v>406</v>
      </c>
      <c r="J3" t="s">
        <v>1983</v>
      </c>
      <c r="K3" t="s">
        <v>1975</v>
      </c>
      <c r="L3" t="s">
        <v>1984</v>
      </c>
      <c r="M3" s="14">
        <v>44789</v>
      </c>
      <c r="N3" s="14">
        <v>44828</v>
      </c>
      <c r="O3" t="s">
        <v>1977</v>
      </c>
      <c r="P3" s="34">
        <v>18956.400000000001</v>
      </c>
      <c r="Q3" s="34">
        <v>6</v>
      </c>
      <c r="R3" s="35">
        <v>3159400</v>
      </c>
      <c r="S3" s="34">
        <v>6302.95</v>
      </c>
      <c r="T3" s="34">
        <v>6</v>
      </c>
      <c r="U3">
        <v>1050492</v>
      </c>
      <c r="V3">
        <v>33.249730999999997</v>
      </c>
      <c r="W3" s="34">
        <v>12653.45</v>
      </c>
      <c r="X3" s="34">
        <v>6</v>
      </c>
      <c r="Y3">
        <v>2108908</v>
      </c>
      <c r="Z3">
        <v>66.750269000000003</v>
      </c>
      <c r="AM3" t="s">
        <v>1978</v>
      </c>
      <c r="AN3">
        <v>250</v>
      </c>
      <c r="AO3" t="s">
        <v>1979</v>
      </c>
      <c r="AP3" t="s">
        <v>1980</v>
      </c>
      <c r="AQ3" t="s">
        <v>1981</v>
      </c>
      <c r="AR3" t="s">
        <v>1982</v>
      </c>
    </row>
    <row r="4" spans="1:44" x14ac:dyDescent="0.2">
      <c r="A4" t="s">
        <v>502</v>
      </c>
      <c r="B4" t="s">
        <v>501</v>
      </c>
      <c r="C4" s="14">
        <v>44789</v>
      </c>
      <c r="D4" s="14">
        <v>44926</v>
      </c>
      <c r="E4" s="34">
        <v>1370000</v>
      </c>
      <c r="F4" s="34">
        <v>1364674.97</v>
      </c>
      <c r="G4" s="34">
        <v>1364674.97</v>
      </c>
      <c r="H4" t="s">
        <v>1973</v>
      </c>
      <c r="J4" t="s">
        <v>1983</v>
      </c>
      <c r="K4" t="s">
        <v>1985</v>
      </c>
      <c r="L4" t="s">
        <v>1986</v>
      </c>
      <c r="AM4" t="s">
        <v>1978</v>
      </c>
      <c r="AN4">
        <v>250</v>
      </c>
      <c r="AO4" t="s">
        <v>1979</v>
      </c>
      <c r="AP4" t="s">
        <v>1980</v>
      </c>
      <c r="AQ4" t="s">
        <v>1981</v>
      </c>
      <c r="AR4" t="s">
        <v>1982</v>
      </c>
    </row>
    <row r="5" spans="1:44" x14ac:dyDescent="0.2">
      <c r="A5" t="s">
        <v>502</v>
      </c>
      <c r="B5" t="s">
        <v>501</v>
      </c>
      <c r="C5" s="14">
        <v>44789</v>
      </c>
      <c r="D5" s="14">
        <v>44926</v>
      </c>
      <c r="E5" s="34">
        <v>1370000</v>
      </c>
      <c r="F5" s="34">
        <v>1364674.97</v>
      </c>
      <c r="G5" s="34">
        <v>1364674.97</v>
      </c>
      <c r="H5" t="s">
        <v>1973</v>
      </c>
      <c r="J5" t="s">
        <v>1983</v>
      </c>
      <c r="K5" t="s">
        <v>1987</v>
      </c>
      <c r="L5" t="s">
        <v>1988</v>
      </c>
      <c r="AM5" t="s">
        <v>1978</v>
      </c>
      <c r="AN5">
        <v>250</v>
      </c>
      <c r="AO5" t="s">
        <v>1979</v>
      </c>
      <c r="AP5" t="s">
        <v>1980</v>
      </c>
      <c r="AQ5" t="s">
        <v>1981</v>
      </c>
      <c r="AR5" t="s">
        <v>1982</v>
      </c>
    </row>
    <row r="6" spans="1:44" x14ac:dyDescent="0.2">
      <c r="A6" t="s">
        <v>502</v>
      </c>
      <c r="B6" t="s">
        <v>501</v>
      </c>
      <c r="C6" s="14">
        <v>44789</v>
      </c>
      <c r="D6" s="14">
        <v>44926</v>
      </c>
      <c r="E6" s="34">
        <v>1370000</v>
      </c>
      <c r="F6" s="34">
        <v>1364674.97</v>
      </c>
      <c r="G6" s="34">
        <v>1364674.97</v>
      </c>
      <c r="H6" t="s">
        <v>1973</v>
      </c>
      <c r="J6" t="s">
        <v>1983</v>
      </c>
      <c r="K6" t="s">
        <v>1989</v>
      </c>
      <c r="L6" t="s">
        <v>1990</v>
      </c>
      <c r="AM6" t="s">
        <v>1978</v>
      </c>
      <c r="AN6">
        <v>250</v>
      </c>
      <c r="AO6" t="s">
        <v>1979</v>
      </c>
      <c r="AP6" t="s">
        <v>1980</v>
      </c>
      <c r="AQ6" t="s">
        <v>1981</v>
      </c>
      <c r="AR6" t="s">
        <v>1982</v>
      </c>
    </row>
    <row r="7" spans="1:44" x14ac:dyDescent="0.2">
      <c r="A7" t="s">
        <v>502</v>
      </c>
      <c r="B7" t="s">
        <v>501</v>
      </c>
      <c r="C7" s="14">
        <v>44789</v>
      </c>
      <c r="D7" s="14">
        <v>44926</v>
      </c>
      <c r="E7" s="34">
        <v>1370000</v>
      </c>
      <c r="F7" s="34">
        <v>1364674.97</v>
      </c>
      <c r="G7" s="34">
        <v>1364674.97</v>
      </c>
      <c r="H7" t="s">
        <v>1973</v>
      </c>
      <c r="J7" t="s">
        <v>1983</v>
      </c>
      <c r="K7" t="s">
        <v>1991</v>
      </c>
      <c r="L7" t="s">
        <v>1992</v>
      </c>
      <c r="AM7" t="s">
        <v>1978</v>
      </c>
      <c r="AN7">
        <v>250</v>
      </c>
      <c r="AO7" t="s">
        <v>1979</v>
      </c>
      <c r="AP7" t="s">
        <v>1980</v>
      </c>
      <c r="AQ7" t="s">
        <v>1981</v>
      </c>
      <c r="AR7" t="s">
        <v>1982</v>
      </c>
    </row>
    <row r="8" spans="1:44" x14ac:dyDescent="0.2">
      <c r="A8" t="s">
        <v>502</v>
      </c>
      <c r="B8" t="s">
        <v>501</v>
      </c>
      <c r="C8" s="14">
        <v>44789</v>
      </c>
      <c r="D8" s="14">
        <v>44926</v>
      </c>
      <c r="E8" s="34">
        <v>1370000</v>
      </c>
      <c r="F8" s="34">
        <v>1364674.97</v>
      </c>
      <c r="G8" s="34">
        <v>1364674.97</v>
      </c>
      <c r="H8" t="s">
        <v>1973</v>
      </c>
      <c r="J8" t="s">
        <v>1983</v>
      </c>
      <c r="K8" t="s">
        <v>1993</v>
      </c>
      <c r="L8" t="s">
        <v>1994</v>
      </c>
      <c r="AM8" t="s">
        <v>1978</v>
      </c>
      <c r="AN8">
        <v>250</v>
      </c>
      <c r="AO8" t="s">
        <v>1979</v>
      </c>
      <c r="AP8" t="s">
        <v>1980</v>
      </c>
      <c r="AQ8" t="s">
        <v>1981</v>
      </c>
      <c r="AR8" t="s">
        <v>1982</v>
      </c>
    </row>
    <row r="9" spans="1:44" x14ac:dyDescent="0.2">
      <c r="A9" t="s">
        <v>502</v>
      </c>
      <c r="B9" t="s">
        <v>501</v>
      </c>
      <c r="C9" s="14">
        <v>44789</v>
      </c>
      <c r="D9" s="14">
        <v>44926</v>
      </c>
      <c r="E9" s="34">
        <v>1370000</v>
      </c>
      <c r="F9" s="34">
        <v>1364674.97</v>
      </c>
      <c r="G9" s="34">
        <v>1364674.97</v>
      </c>
      <c r="H9" t="s">
        <v>1973</v>
      </c>
      <c r="J9" t="s">
        <v>1983</v>
      </c>
      <c r="K9" t="s">
        <v>1995</v>
      </c>
      <c r="L9" t="s">
        <v>1996</v>
      </c>
      <c r="AM9" t="s">
        <v>1978</v>
      </c>
      <c r="AN9">
        <v>250</v>
      </c>
      <c r="AO9" t="s">
        <v>1979</v>
      </c>
      <c r="AP9" t="s">
        <v>1980</v>
      </c>
      <c r="AQ9" t="s">
        <v>1981</v>
      </c>
      <c r="AR9" t="s">
        <v>1982</v>
      </c>
    </row>
    <row r="10" spans="1:44" x14ac:dyDescent="0.2">
      <c r="A10" t="s">
        <v>502</v>
      </c>
      <c r="B10" t="s">
        <v>501</v>
      </c>
      <c r="C10" s="14">
        <v>44789</v>
      </c>
      <c r="D10" s="14">
        <v>44926</v>
      </c>
      <c r="E10" s="34">
        <v>1370000</v>
      </c>
      <c r="F10" s="34">
        <v>1364674.97</v>
      </c>
      <c r="G10" s="34">
        <v>1364674.97</v>
      </c>
      <c r="H10" t="s">
        <v>1973</v>
      </c>
      <c r="J10" t="s">
        <v>1983</v>
      </c>
      <c r="K10" t="s">
        <v>1997</v>
      </c>
      <c r="L10" t="s">
        <v>1998</v>
      </c>
      <c r="AM10" t="s">
        <v>1978</v>
      </c>
      <c r="AN10">
        <v>250</v>
      </c>
      <c r="AO10" t="s">
        <v>1979</v>
      </c>
      <c r="AP10" t="s">
        <v>1980</v>
      </c>
      <c r="AQ10" t="s">
        <v>1981</v>
      </c>
      <c r="AR10" t="s">
        <v>1982</v>
      </c>
    </row>
    <row r="11" spans="1:44" x14ac:dyDescent="0.2">
      <c r="A11" t="s">
        <v>502</v>
      </c>
      <c r="B11" t="s">
        <v>501</v>
      </c>
      <c r="C11" s="14">
        <v>44789</v>
      </c>
      <c r="D11" s="14">
        <v>44926</v>
      </c>
      <c r="E11" s="34">
        <v>1370000</v>
      </c>
      <c r="F11" s="34">
        <v>1364674.97</v>
      </c>
      <c r="G11" s="34">
        <v>1364674.97</v>
      </c>
      <c r="H11" t="s">
        <v>1973</v>
      </c>
      <c r="J11" t="s">
        <v>1983</v>
      </c>
      <c r="K11" t="s">
        <v>1999</v>
      </c>
      <c r="L11" t="s">
        <v>2000</v>
      </c>
      <c r="AM11" t="s">
        <v>1978</v>
      </c>
      <c r="AN11">
        <v>250</v>
      </c>
      <c r="AO11" t="s">
        <v>1979</v>
      </c>
      <c r="AP11" t="s">
        <v>1980</v>
      </c>
      <c r="AQ11" t="s">
        <v>1981</v>
      </c>
      <c r="AR11" t="s">
        <v>1982</v>
      </c>
    </row>
    <row r="12" spans="1:44" x14ac:dyDescent="0.2">
      <c r="A12" t="s">
        <v>502</v>
      </c>
      <c r="B12" t="s">
        <v>501</v>
      </c>
      <c r="C12" s="14">
        <v>44789</v>
      </c>
      <c r="D12" s="14">
        <v>44926</v>
      </c>
      <c r="E12" s="34">
        <v>1370000</v>
      </c>
      <c r="F12" s="34">
        <v>1364674.97</v>
      </c>
      <c r="G12" s="34">
        <v>1364674.97</v>
      </c>
      <c r="H12" t="s">
        <v>1973</v>
      </c>
      <c r="J12" t="s">
        <v>1983</v>
      </c>
      <c r="K12" t="s">
        <v>2001</v>
      </c>
      <c r="L12" t="s">
        <v>2002</v>
      </c>
      <c r="AM12" t="s">
        <v>1978</v>
      </c>
      <c r="AN12">
        <v>250</v>
      </c>
      <c r="AO12" t="s">
        <v>1979</v>
      </c>
      <c r="AP12" t="s">
        <v>1980</v>
      </c>
      <c r="AQ12" t="s">
        <v>1981</v>
      </c>
      <c r="AR12" t="s">
        <v>1982</v>
      </c>
    </row>
    <row r="13" spans="1:44" x14ac:dyDescent="0.2">
      <c r="A13" t="s">
        <v>502</v>
      </c>
      <c r="B13" t="s">
        <v>501</v>
      </c>
      <c r="C13" s="14">
        <v>44789</v>
      </c>
      <c r="D13" s="14">
        <v>44926</v>
      </c>
      <c r="E13" s="34">
        <v>1370000</v>
      </c>
      <c r="F13" s="34">
        <v>1364674.97</v>
      </c>
      <c r="G13" s="34">
        <v>1364674.97</v>
      </c>
      <c r="H13" t="s">
        <v>1973</v>
      </c>
      <c r="J13" t="s">
        <v>1983</v>
      </c>
      <c r="K13" t="s">
        <v>2003</v>
      </c>
      <c r="L13" t="s">
        <v>2004</v>
      </c>
      <c r="AM13" t="s">
        <v>1978</v>
      </c>
      <c r="AN13">
        <v>250</v>
      </c>
      <c r="AO13" t="s">
        <v>1979</v>
      </c>
      <c r="AP13" t="s">
        <v>1980</v>
      </c>
      <c r="AQ13" t="s">
        <v>1981</v>
      </c>
      <c r="AR13" t="s">
        <v>1982</v>
      </c>
    </row>
    <row r="14" spans="1:44" x14ac:dyDescent="0.2">
      <c r="A14" t="s">
        <v>502</v>
      </c>
      <c r="B14" t="s">
        <v>501</v>
      </c>
      <c r="C14" s="14">
        <v>44789</v>
      </c>
      <c r="D14" s="14">
        <v>44926</v>
      </c>
      <c r="E14" s="34">
        <v>1370000</v>
      </c>
      <c r="F14" s="34">
        <v>1364674.97</v>
      </c>
      <c r="G14" s="34">
        <v>1364674.97</v>
      </c>
      <c r="H14" t="s">
        <v>1973</v>
      </c>
      <c r="J14" t="s">
        <v>1983</v>
      </c>
      <c r="K14" t="s">
        <v>2005</v>
      </c>
      <c r="L14" t="s">
        <v>2006</v>
      </c>
      <c r="AM14" t="s">
        <v>1978</v>
      </c>
      <c r="AN14">
        <v>250</v>
      </c>
      <c r="AO14" t="s">
        <v>1979</v>
      </c>
      <c r="AP14" t="s">
        <v>1980</v>
      </c>
      <c r="AQ14" t="s">
        <v>1981</v>
      </c>
      <c r="AR14" t="s">
        <v>1982</v>
      </c>
    </row>
    <row r="15" spans="1:44" x14ac:dyDescent="0.2">
      <c r="A15" t="s">
        <v>502</v>
      </c>
      <c r="B15" t="s">
        <v>501</v>
      </c>
      <c r="C15" s="14">
        <v>44789</v>
      </c>
      <c r="D15" s="14">
        <v>44926</v>
      </c>
      <c r="E15" s="34">
        <v>1370000</v>
      </c>
      <c r="F15" s="34">
        <v>1364674.97</v>
      </c>
      <c r="G15" s="34">
        <v>1364674.97</v>
      </c>
      <c r="H15" t="s">
        <v>1973</v>
      </c>
      <c r="J15" t="s">
        <v>1983</v>
      </c>
      <c r="K15" t="s">
        <v>2007</v>
      </c>
      <c r="L15" t="s">
        <v>2008</v>
      </c>
      <c r="AM15" t="s">
        <v>1978</v>
      </c>
      <c r="AN15">
        <v>250</v>
      </c>
      <c r="AO15" t="s">
        <v>1979</v>
      </c>
      <c r="AP15" t="s">
        <v>1980</v>
      </c>
      <c r="AQ15" t="s">
        <v>1981</v>
      </c>
      <c r="AR15" t="s">
        <v>1982</v>
      </c>
    </row>
    <row r="16" spans="1:44" x14ac:dyDescent="0.2">
      <c r="A16" t="s">
        <v>502</v>
      </c>
      <c r="B16" t="s">
        <v>501</v>
      </c>
      <c r="C16" s="14">
        <v>44789</v>
      </c>
      <c r="D16" s="14">
        <v>44926</v>
      </c>
      <c r="E16" s="34">
        <v>1370000</v>
      </c>
      <c r="F16" s="34">
        <v>1364674.97</v>
      </c>
      <c r="G16" s="34">
        <v>1364674.97</v>
      </c>
      <c r="H16" t="s">
        <v>1973</v>
      </c>
      <c r="J16" t="s">
        <v>1983</v>
      </c>
      <c r="K16" t="s">
        <v>2009</v>
      </c>
      <c r="L16" t="s">
        <v>2010</v>
      </c>
      <c r="AM16" t="s">
        <v>1978</v>
      </c>
      <c r="AN16">
        <v>250</v>
      </c>
      <c r="AO16" t="s">
        <v>1979</v>
      </c>
      <c r="AP16" t="s">
        <v>1980</v>
      </c>
      <c r="AQ16" t="s">
        <v>1981</v>
      </c>
      <c r="AR16" t="s">
        <v>1982</v>
      </c>
    </row>
    <row r="17" spans="1:44" x14ac:dyDescent="0.2">
      <c r="A17" t="s">
        <v>502</v>
      </c>
      <c r="B17" t="s">
        <v>501</v>
      </c>
      <c r="C17" s="14">
        <v>44789</v>
      </c>
      <c r="D17" s="14">
        <v>44926</v>
      </c>
      <c r="E17" s="34">
        <v>1370000</v>
      </c>
      <c r="F17" s="34">
        <v>1364674.97</v>
      </c>
      <c r="G17" s="34">
        <v>1364674.97</v>
      </c>
      <c r="H17" t="s">
        <v>1973</v>
      </c>
      <c r="I17" t="s">
        <v>406</v>
      </c>
      <c r="J17" t="s">
        <v>406</v>
      </c>
      <c r="K17" t="s">
        <v>2011</v>
      </c>
      <c r="L17" t="s">
        <v>2012</v>
      </c>
      <c r="M17" s="14">
        <v>44789</v>
      </c>
      <c r="N17" s="14">
        <v>44828</v>
      </c>
      <c r="O17" t="s">
        <v>2013</v>
      </c>
      <c r="P17" s="34">
        <v>0</v>
      </c>
      <c r="Q17" s="34">
        <v>0</v>
      </c>
      <c r="R17">
        <v>0</v>
      </c>
      <c r="S17" s="34">
        <v>0</v>
      </c>
      <c r="U17">
        <v>0</v>
      </c>
      <c r="V17">
        <v>0</v>
      </c>
      <c r="W17" s="34">
        <v>0</v>
      </c>
      <c r="Y17">
        <v>0</v>
      </c>
      <c r="Z17">
        <v>0</v>
      </c>
      <c r="AM17" t="s">
        <v>1978</v>
      </c>
      <c r="AN17">
        <v>250</v>
      </c>
      <c r="AO17" t="s">
        <v>1979</v>
      </c>
      <c r="AP17" t="s">
        <v>1980</v>
      </c>
      <c r="AQ17" t="s">
        <v>1981</v>
      </c>
      <c r="AR17" t="s">
        <v>1982</v>
      </c>
    </row>
    <row r="18" spans="1:44" x14ac:dyDescent="0.2">
      <c r="A18" t="s">
        <v>502</v>
      </c>
      <c r="B18" t="s">
        <v>501</v>
      </c>
      <c r="C18" s="14">
        <v>44789</v>
      </c>
      <c r="D18" s="14">
        <v>44926</v>
      </c>
      <c r="E18" s="34">
        <v>1370000</v>
      </c>
      <c r="F18" s="34">
        <v>1364674.97</v>
      </c>
      <c r="G18" s="34">
        <v>1364674.97</v>
      </c>
      <c r="H18" t="s">
        <v>1973</v>
      </c>
      <c r="I18" t="s">
        <v>1132</v>
      </c>
      <c r="J18" t="s">
        <v>2014</v>
      </c>
      <c r="K18" t="s">
        <v>2015</v>
      </c>
      <c r="L18" t="s">
        <v>2016</v>
      </c>
      <c r="M18" s="14">
        <v>44789</v>
      </c>
      <c r="N18" s="14">
        <v>44828</v>
      </c>
      <c r="O18" t="s">
        <v>1977</v>
      </c>
      <c r="P18" s="34">
        <v>17889.2</v>
      </c>
      <c r="Q18" s="34">
        <v>6.5</v>
      </c>
      <c r="R18" s="35">
        <v>2752185</v>
      </c>
      <c r="S18" s="34">
        <v>3740.04</v>
      </c>
      <c r="T18" s="34">
        <v>6.5</v>
      </c>
      <c r="U18">
        <v>575391</v>
      </c>
      <c r="V18">
        <v>20.906697999999999</v>
      </c>
      <c r="W18" s="34">
        <v>14149.16</v>
      </c>
      <c r="X18" s="34">
        <v>6.5</v>
      </c>
      <c r="Y18">
        <v>2176794</v>
      </c>
      <c r="Z18">
        <v>79.093301999999994</v>
      </c>
      <c r="AM18" t="s">
        <v>1978</v>
      </c>
      <c r="AN18">
        <v>250</v>
      </c>
      <c r="AO18" t="s">
        <v>1979</v>
      </c>
      <c r="AP18" t="s">
        <v>1980</v>
      </c>
      <c r="AQ18" t="s">
        <v>1981</v>
      </c>
      <c r="AR18" t="s">
        <v>1982</v>
      </c>
    </row>
    <row r="19" spans="1:44" x14ac:dyDescent="0.2">
      <c r="A19" t="s">
        <v>502</v>
      </c>
      <c r="B19" t="s">
        <v>501</v>
      </c>
      <c r="C19" s="14">
        <v>44789</v>
      </c>
      <c r="D19" s="14">
        <v>44926</v>
      </c>
      <c r="E19" s="34">
        <v>1370000</v>
      </c>
      <c r="F19" s="34">
        <v>1364674.97</v>
      </c>
      <c r="G19" s="34">
        <v>1364674.97</v>
      </c>
      <c r="H19" t="s">
        <v>1973</v>
      </c>
      <c r="J19" t="s">
        <v>2014</v>
      </c>
      <c r="K19" t="s">
        <v>2017</v>
      </c>
      <c r="L19" t="s">
        <v>2018</v>
      </c>
      <c r="AM19" t="s">
        <v>1978</v>
      </c>
      <c r="AN19">
        <v>250</v>
      </c>
      <c r="AO19" t="s">
        <v>1979</v>
      </c>
      <c r="AP19" t="s">
        <v>1980</v>
      </c>
      <c r="AQ19" t="s">
        <v>1981</v>
      </c>
      <c r="AR19" t="s">
        <v>1982</v>
      </c>
    </row>
    <row r="20" spans="1:44" x14ac:dyDescent="0.2">
      <c r="A20" t="s">
        <v>502</v>
      </c>
      <c r="B20" t="s">
        <v>501</v>
      </c>
      <c r="C20" s="14">
        <v>44789</v>
      </c>
      <c r="D20" s="14">
        <v>44926</v>
      </c>
      <c r="E20" s="34">
        <v>1370000</v>
      </c>
      <c r="F20" s="34">
        <v>1364674.97</v>
      </c>
      <c r="G20" s="34">
        <v>1364674.97</v>
      </c>
      <c r="H20" t="s">
        <v>1973</v>
      </c>
      <c r="J20" t="s">
        <v>2014</v>
      </c>
      <c r="K20" t="s">
        <v>2019</v>
      </c>
      <c r="L20" t="s">
        <v>2020</v>
      </c>
      <c r="AM20" t="s">
        <v>1978</v>
      </c>
      <c r="AN20">
        <v>250</v>
      </c>
      <c r="AO20" t="s">
        <v>1979</v>
      </c>
      <c r="AP20" t="s">
        <v>1980</v>
      </c>
      <c r="AQ20" t="s">
        <v>1981</v>
      </c>
      <c r="AR20" t="s">
        <v>1982</v>
      </c>
    </row>
    <row r="21" spans="1:44" x14ac:dyDescent="0.2">
      <c r="A21" t="s">
        <v>502</v>
      </c>
      <c r="B21" t="s">
        <v>501</v>
      </c>
      <c r="C21" s="14">
        <v>44789</v>
      </c>
      <c r="D21" s="14">
        <v>44926</v>
      </c>
      <c r="E21" s="34">
        <v>1370000</v>
      </c>
      <c r="F21" s="34">
        <v>1364674.97</v>
      </c>
      <c r="G21" s="34">
        <v>1364674.97</v>
      </c>
      <c r="H21" t="s">
        <v>1973</v>
      </c>
      <c r="J21" t="s">
        <v>2014</v>
      </c>
      <c r="K21" t="s">
        <v>2021</v>
      </c>
      <c r="L21" t="s">
        <v>2022</v>
      </c>
      <c r="AM21" t="s">
        <v>1978</v>
      </c>
      <c r="AN21">
        <v>250</v>
      </c>
      <c r="AO21" t="s">
        <v>1979</v>
      </c>
      <c r="AP21" t="s">
        <v>1980</v>
      </c>
      <c r="AQ21" t="s">
        <v>1981</v>
      </c>
      <c r="AR21" t="s">
        <v>1982</v>
      </c>
    </row>
    <row r="22" spans="1:44" x14ac:dyDescent="0.2">
      <c r="A22" t="s">
        <v>502</v>
      </c>
      <c r="B22" t="s">
        <v>501</v>
      </c>
      <c r="C22" s="14">
        <v>44789</v>
      </c>
      <c r="D22" s="14">
        <v>44926</v>
      </c>
      <c r="E22" s="34">
        <v>1370000</v>
      </c>
      <c r="F22" s="34">
        <v>1364674.97</v>
      </c>
      <c r="G22" s="34">
        <v>1364674.97</v>
      </c>
      <c r="H22" t="s">
        <v>1973</v>
      </c>
      <c r="J22" t="s">
        <v>2014</v>
      </c>
      <c r="K22" t="s">
        <v>2023</v>
      </c>
      <c r="L22" t="s">
        <v>2024</v>
      </c>
      <c r="AM22" t="s">
        <v>1978</v>
      </c>
      <c r="AN22">
        <v>250</v>
      </c>
      <c r="AO22" t="s">
        <v>1979</v>
      </c>
      <c r="AP22" t="s">
        <v>1980</v>
      </c>
      <c r="AQ22" t="s">
        <v>1981</v>
      </c>
      <c r="AR22" t="s">
        <v>1982</v>
      </c>
    </row>
    <row r="23" spans="1:44" x14ac:dyDescent="0.2">
      <c r="A23" t="s">
        <v>502</v>
      </c>
      <c r="B23" t="s">
        <v>501</v>
      </c>
      <c r="C23" s="14">
        <v>44789</v>
      </c>
      <c r="D23" s="14">
        <v>44926</v>
      </c>
      <c r="E23" s="34">
        <v>1370000</v>
      </c>
      <c r="F23" s="34">
        <v>1364674.97</v>
      </c>
      <c r="G23" s="34">
        <v>1364674.97</v>
      </c>
      <c r="H23" t="s">
        <v>1973</v>
      </c>
      <c r="J23" t="s">
        <v>2014</v>
      </c>
      <c r="K23" t="s">
        <v>2025</v>
      </c>
      <c r="L23" t="s">
        <v>2026</v>
      </c>
      <c r="AM23" t="s">
        <v>1978</v>
      </c>
      <c r="AN23">
        <v>250</v>
      </c>
      <c r="AO23" t="s">
        <v>1979</v>
      </c>
      <c r="AP23" t="s">
        <v>1980</v>
      </c>
      <c r="AQ23" t="s">
        <v>1981</v>
      </c>
      <c r="AR23" t="s">
        <v>1982</v>
      </c>
    </row>
    <row r="24" spans="1:44" x14ac:dyDescent="0.2">
      <c r="A24" t="s">
        <v>502</v>
      </c>
      <c r="B24" t="s">
        <v>501</v>
      </c>
      <c r="C24" s="14">
        <v>44789</v>
      </c>
      <c r="D24" s="14">
        <v>44926</v>
      </c>
      <c r="E24" s="34">
        <v>1370000</v>
      </c>
      <c r="F24" s="34">
        <v>1364674.97</v>
      </c>
      <c r="G24" s="34">
        <v>1364674.97</v>
      </c>
      <c r="H24" t="s">
        <v>1973</v>
      </c>
      <c r="J24" t="s">
        <v>2014</v>
      </c>
      <c r="K24" t="s">
        <v>2027</v>
      </c>
      <c r="L24" t="s">
        <v>2028</v>
      </c>
      <c r="AM24" t="s">
        <v>1978</v>
      </c>
      <c r="AN24">
        <v>250</v>
      </c>
      <c r="AO24" t="s">
        <v>1979</v>
      </c>
      <c r="AP24" t="s">
        <v>1980</v>
      </c>
      <c r="AQ24" t="s">
        <v>1981</v>
      </c>
      <c r="AR24" t="s">
        <v>1982</v>
      </c>
    </row>
    <row r="25" spans="1:44" x14ac:dyDescent="0.2">
      <c r="A25" t="s">
        <v>502</v>
      </c>
      <c r="B25" t="s">
        <v>501</v>
      </c>
      <c r="C25" s="14">
        <v>44789</v>
      </c>
      <c r="D25" s="14">
        <v>44926</v>
      </c>
      <c r="E25" s="34">
        <v>1370000</v>
      </c>
      <c r="F25" s="34">
        <v>1364674.97</v>
      </c>
      <c r="G25" s="34">
        <v>1364674.97</v>
      </c>
      <c r="H25" t="s">
        <v>1973</v>
      </c>
      <c r="J25" t="s">
        <v>2014</v>
      </c>
      <c r="K25" t="s">
        <v>2029</v>
      </c>
      <c r="L25" t="s">
        <v>2030</v>
      </c>
      <c r="AM25" t="s">
        <v>1978</v>
      </c>
      <c r="AN25">
        <v>250</v>
      </c>
      <c r="AO25" t="s">
        <v>1979</v>
      </c>
      <c r="AP25" t="s">
        <v>1980</v>
      </c>
      <c r="AQ25" t="s">
        <v>1981</v>
      </c>
      <c r="AR25" t="s">
        <v>1982</v>
      </c>
    </row>
    <row r="26" spans="1:44" x14ac:dyDescent="0.2">
      <c r="A26" t="s">
        <v>502</v>
      </c>
      <c r="B26" t="s">
        <v>501</v>
      </c>
      <c r="C26" s="14">
        <v>44789</v>
      </c>
      <c r="D26" s="14">
        <v>44926</v>
      </c>
      <c r="E26" s="34">
        <v>1370000</v>
      </c>
      <c r="F26" s="34">
        <v>1364674.97</v>
      </c>
      <c r="G26" s="34">
        <v>1364674.97</v>
      </c>
      <c r="H26" t="s">
        <v>1973</v>
      </c>
      <c r="J26" t="s">
        <v>2014</v>
      </c>
      <c r="K26" t="s">
        <v>2031</v>
      </c>
      <c r="L26" t="s">
        <v>2032</v>
      </c>
      <c r="AM26" t="s">
        <v>1978</v>
      </c>
      <c r="AN26">
        <v>250</v>
      </c>
      <c r="AO26" t="s">
        <v>1979</v>
      </c>
      <c r="AP26" t="s">
        <v>1980</v>
      </c>
      <c r="AQ26" t="s">
        <v>1981</v>
      </c>
      <c r="AR26" t="s">
        <v>1982</v>
      </c>
    </row>
    <row r="27" spans="1:44" x14ac:dyDescent="0.2">
      <c r="A27" t="s">
        <v>502</v>
      </c>
      <c r="B27" t="s">
        <v>501</v>
      </c>
      <c r="C27" s="14">
        <v>44789</v>
      </c>
      <c r="D27" s="14">
        <v>44926</v>
      </c>
      <c r="E27" s="34">
        <v>1370000</v>
      </c>
      <c r="F27" s="34">
        <v>1364674.97</v>
      </c>
      <c r="G27" s="34">
        <v>1364674.97</v>
      </c>
      <c r="H27" t="s">
        <v>1973</v>
      </c>
      <c r="J27" t="s">
        <v>2014</v>
      </c>
      <c r="K27" t="s">
        <v>2033</v>
      </c>
      <c r="L27" t="s">
        <v>2034</v>
      </c>
      <c r="AM27" t="s">
        <v>1978</v>
      </c>
      <c r="AN27">
        <v>250</v>
      </c>
      <c r="AO27" t="s">
        <v>1979</v>
      </c>
      <c r="AP27" t="s">
        <v>1980</v>
      </c>
      <c r="AQ27" t="s">
        <v>1981</v>
      </c>
      <c r="AR27" t="s">
        <v>1982</v>
      </c>
    </row>
    <row r="28" spans="1:44" x14ac:dyDescent="0.2">
      <c r="A28" t="s">
        <v>502</v>
      </c>
      <c r="B28" t="s">
        <v>501</v>
      </c>
      <c r="C28" s="14">
        <v>44789</v>
      </c>
      <c r="D28" s="14">
        <v>44926</v>
      </c>
      <c r="E28" s="34">
        <v>1370000</v>
      </c>
      <c r="F28" s="34">
        <v>1364674.97</v>
      </c>
      <c r="G28" s="34">
        <v>1364674.97</v>
      </c>
      <c r="H28" t="s">
        <v>1973</v>
      </c>
      <c r="J28" t="s">
        <v>2014</v>
      </c>
      <c r="K28" t="s">
        <v>2035</v>
      </c>
      <c r="L28" t="s">
        <v>2036</v>
      </c>
      <c r="AM28" t="s">
        <v>1978</v>
      </c>
      <c r="AN28">
        <v>250</v>
      </c>
      <c r="AO28" t="s">
        <v>1979</v>
      </c>
      <c r="AP28" t="s">
        <v>1980</v>
      </c>
      <c r="AQ28" t="s">
        <v>1981</v>
      </c>
      <c r="AR28" t="s">
        <v>1982</v>
      </c>
    </row>
    <row r="29" spans="1:44" x14ac:dyDescent="0.2">
      <c r="A29" t="s">
        <v>502</v>
      </c>
      <c r="B29" t="s">
        <v>501</v>
      </c>
      <c r="C29" s="14">
        <v>44789</v>
      </c>
      <c r="D29" s="14">
        <v>44926</v>
      </c>
      <c r="E29" s="34">
        <v>1370000</v>
      </c>
      <c r="F29" s="34">
        <v>1364674.97</v>
      </c>
      <c r="G29" s="34">
        <v>1364674.97</v>
      </c>
      <c r="H29" t="s">
        <v>1973</v>
      </c>
      <c r="J29" t="s">
        <v>2014</v>
      </c>
      <c r="K29" t="s">
        <v>2037</v>
      </c>
      <c r="L29" t="s">
        <v>2038</v>
      </c>
      <c r="AM29" t="s">
        <v>1978</v>
      </c>
      <c r="AN29">
        <v>250</v>
      </c>
      <c r="AO29" t="s">
        <v>1979</v>
      </c>
      <c r="AP29" t="s">
        <v>1980</v>
      </c>
      <c r="AQ29" t="s">
        <v>1981</v>
      </c>
      <c r="AR29" t="s">
        <v>1982</v>
      </c>
    </row>
    <row r="30" spans="1:44" x14ac:dyDescent="0.2">
      <c r="A30" t="s">
        <v>502</v>
      </c>
      <c r="B30" t="s">
        <v>501</v>
      </c>
      <c r="C30" s="14">
        <v>44789</v>
      </c>
      <c r="D30" s="14">
        <v>44926</v>
      </c>
      <c r="E30" s="34">
        <v>1370000</v>
      </c>
      <c r="F30" s="34">
        <v>1364674.97</v>
      </c>
      <c r="G30" s="34">
        <v>1364674.97</v>
      </c>
      <c r="H30" t="s">
        <v>1973</v>
      </c>
      <c r="J30" t="s">
        <v>2014</v>
      </c>
      <c r="K30" t="s">
        <v>2039</v>
      </c>
      <c r="L30" t="s">
        <v>2040</v>
      </c>
      <c r="AM30" t="s">
        <v>1978</v>
      </c>
      <c r="AN30">
        <v>250</v>
      </c>
      <c r="AO30" t="s">
        <v>1979</v>
      </c>
      <c r="AP30" t="s">
        <v>1980</v>
      </c>
      <c r="AQ30" t="s">
        <v>1981</v>
      </c>
      <c r="AR30" t="s">
        <v>1982</v>
      </c>
    </row>
    <row r="31" spans="1:44" x14ac:dyDescent="0.2">
      <c r="A31" t="s">
        <v>502</v>
      </c>
      <c r="B31" t="s">
        <v>501</v>
      </c>
      <c r="C31" s="14">
        <v>44789</v>
      </c>
      <c r="D31" s="14">
        <v>44926</v>
      </c>
      <c r="E31" s="34">
        <v>1370000</v>
      </c>
      <c r="F31" s="34">
        <v>1364674.97</v>
      </c>
      <c r="G31" s="34">
        <v>1364674.97</v>
      </c>
      <c r="H31" t="s">
        <v>1973</v>
      </c>
      <c r="J31" t="s">
        <v>2014</v>
      </c>
      <c r="K31" t="s">
        <v>2041</v>
      </c>
      <c r="L31" t="s">
        <v>2042</v>
      </c>
      <c r="AM31" t="s">
        <v>1978</v>
      </c>
      <c r="AN31">
        <v>250</v>
      </c>
      <c r="AO31" t="s">
        <v>1979</v>
      </c>
      <c r="AP31" t="s">
        <v>1980</v>
      </c>
      <c r="AQ31" t="s">
        <v>1981</v>
      </c>
      <c r="AR31" t="s">
        <v>1982</v>
      </c>
    </row>
    <row r="32" spans="1:44" x14ac:dyDescent="0.2">
      <c r="A32" t="s">
        <v>502</v>
      </c>
      <c r="B32" t="s">
        <v>501</v>
      </c>
      <c r="C32" s="14">
        <v>44789</v>
      </c>
      <c r="D32" s="14">
        <v>44926</v>
      </c>
      <c r="E32" s="34">
        <v>1370000</v>
      </c>
      <c r="F32" s="34">
        <v>1364674.97</v>
      </c>
      <c r="G32" s="34">
        <v>1364674.97</v>
      </c>
      <c r="H32" t="s">
        <v>1973</v>
      </c>
      <c r="I32" t="s">
        <v>1132</v>
      </c>
      <c r="J32" t="s">
        <v>2014</v>
      </c>
      <c r="K32" t="s">
        <v>2043</v>
      </c>
      <c r="L32" t="s">
        <v>2044</v>
      </c>
      <c r="M32" s="14">
        <v>44789</v>
      </c>
      <c r="N32" s="14">
        <v>44828</v>
      </c>
      <c r="O32" t="s">
        <v>1977</v>
      </c>
      <c r="P32" s="34">
        <v>17889.2</v>
      </c>
      <c r="Q32" s="34">
        <v>6.5</v>
      </c>
      <c r="R32" s="35">
        <v>2752184</v>
      </c>
      <c r="S32" s="34">
        <v>3578.09</v>
      </c>
      <c r="T32" s="34">
        <v>6.5</v>
      </c>
      <c r="U32">
        <v>550475</v>
      </c>
      <c r="V32">
        <v>20.001387999999999</v>
      </c>
      <c r="W32" s="34">
        <v>14311.11</v>
      </c>
      <c r="X32" s="34">
        <v>6.5</v>
      </c>
      <c r="Y32">
        <v>2201709</v>
      </c>
      <c r="Z32">
        <v>79.998611999999994</v>
      </c>
      <c r="AM32" t="s">
        <v>1978</v>
      </c>
      <c r="AN32">
        <v>250</v>
      </c>
      <c r="AO32" t="s">
        <v>1979</v>
      </c>
      <c r="AP32" t="s">
        <v>1980</v>
      </c>
      <c r="AQ32" t="s">
        <v>1981</v>
      </c>
      <c r="AR32" t="s">
        <v>1982</v>
      </c>
    </row>
    <row r="33" spans="1:44" x14ac:dyDescent="0.2">
      <c r="A33" t="s">
        <v>502</v>
      </c>
      <c r="B33" t="s">
        <v>501</v>
      </c>
      <c r="C33" s="14">
        <v>44789</v>
      </c>
      <c r="D33" s="14">
        <v>44926</v>
      </c>
      <c r="E33" s="34">
        <v>1370000</v>
      </c>
      <c r="F33" s="34">
        <v>1364674.97</v>
      </c>
      <c r="G33" s="34">
        <v>1364674.97</v>
      </c>
      <c r="H33" t="s">
        <v>1973</v>
      </c>
      <c r="J33" t="s">
        <v>2014</v>
      </c>
      <c r="K33" t="s">
        <v>2045</v>
      </c>
      <c r="L33" t="s">
        <v>2046</v>
      </c>
      <c r="AM33" t="s">
        <v>1978</v>
      </c>
      <c r="AN33">
        <v>250</v>
      </c>
      <c r="AO33" t="s">
        <v>1979</v>
      </c>
      <c r="AP33" t="s">
        <v>1980</v>
      </c>
      <c r="AQ33" t="s">
        <v>1981</v>
      </c>
      <c r="AR33" t="s">
        <v>1982</v>
      </c>
    </row>
    <row r="34" spans="1:44" x14ac:dyDescent="0.2">
      <c r="A34" t="s">
        <v>502</v>
      </c>
      <c r="B34" t="s">
        <v>501</v>
      </c>
      <c r="C34" s="14">
        <v>44789</v>
      </c>
      <c r="D34" s="14">
        <v>44926</v>
      </c>
      <c r="E34" s="34">
        <v>1370000</v>
      </c>
      <c r="F34" s="34">
        <v>1364674.97</v>
      </c>
      <c r="G34" s="34">
        <v>1364674.97</v>
      </c>
      <c r="H34" t="s">
        <v>1973</v>
      </c>
      <c r="J34" t="s">
        <v>2014</v>
      </c>
      <c r="K34" t="s">
        <v>2047</v>
      </c>
      <c r="L34" t="s">
        <v>2048</v>
      </c>
      <c r="AM34" t="s">
        <v>1978</v>
      </c>
      <c r="AN34">
        <v>250</v>
      </c>
      <c r="AO34" t="s">
        <v>1979</v>
      </c>
      <c r="AP34" t="s">
        <v>1980</v>
      </c>
      <c r="AQ34" t="s">
        <v>1981</v>
      </c>
      <c r="AR34" t="s">
        <v>1982</v>
      </c>
    </row>
    <row r="35" spans="1:44" x14ac:dyDescent="0.2">
      <c r="A35" t="s">
        <v>502</v>
      </c>
      <c r="B35" t="s">
        <v>501</v>
      </c>
      <c r="C35" s="14">
        <v>44789</v>
      </c>
      <c r="D35" s="14">
        <v>44926</v>
      </c>
      <c r="E35" s="34">
        <v>1370000</v>
      </c>
      <c r="F35" s="34">
        <v>1364674.97</v>
      </c>
      <c r="G35" s="34">
        <v>1364674.97</v>
      </c>
      <c r="H35" t="s">
        <v>1973</v>
      </c>
      <c r="J35" t="s">
        <v>2014</v>
      </c>
      <c r="K35" t="s">
        <v>2049</v>
      </c>
      <c r="L35" t="s">
        <v>2050</v>
      </c>
      <c r="AM35" t="s">
        <v>1978</v>
      </c>
      <c r="AN35">
        <v>250</v>
      </c>
      <c r="AO35" t="s">
        <v>1979</v>
      </c>
      <c r="AP35" t="s">
        <v>1980</v>
      </c>
      <c r="AQ35" t="s">
        <v>1981</v>
      </c>
      <c r="AR35" t="s">
        <v>1982</v>
      </c>
    </row>
    <row r="36" spans="1:44" x14ac:dyDescent="0.2">
      <c r="A36" t="s">
        <v>502</v>
      </c>
      <c r="B36" t="s">
        <v>501</v>
      </c>
      <c r="C36" s="14">
        <v>44789</v>
      </c>
      <c r="D36" s="14">
        <v>44926</v>
      </c>
      <c r="E36" s="34">
        <v>1370000</v>
      </c>
      <c r="F36" s="34">
        <v>1364674.97</v>
      </c>
      <c r="G36" s="34">
        <v>1364674.97</v>
      </c>
      <c r="H36" t="s">
        <v>1973</v>
      </c>
      <c r="J36" t="s">
        <v>2014</v>
      </c>
      <c r="K36" t="s">
        <v>2051</v>
      </c>
      <c r="L36" t="s">
        <v>2052</v>
      </c>
      <c r="AM36" t="s">
        <v>1978</v>
      </c>
      <c r="AN36">
        <v>250</v>
      </c>
      <c r="AO36" t="s">
        <v>1979</v>
      </c>
      <c r="AP36" t="s">
        <v>1980</v>
      </c>
      <c r="AQ36" t="s">
        <v>1981</v>
      </c>
      <c r="AR36" t="s">
        <v>1982</v>
      </c>
    </row>
    <row r="37" spans="1:44" x14ac:dyDescent="0.2">
      <c r="A37" t="s">
        <v>502</v>
      </c>
      <c r="B37" t="s">
        <v>501</v>
      </c>
      <c r="C37" s="14">
        <v>44789</v>
      </c>
      <c r="D37" s="14">
        <v>44926</v>
      </c>
      <c r="E37" s="34">
        <v>1370000</v>
      </c>
      <c r="F37" s="34">
        <v>1364674.97</v>
      </c>
      <c r="G37" s="34">
        <v>1364674.97</v>
      </c>
      <c r="H37" t="s">
        <v>1973</v>
      </c>
      <c r="J37" t="s">
        <v>2014</v>
      </c>
      <c r="K37" t="s">
        <v>2053</v>
      </c>
      <c r="L37" t="s">
        <v>2054</v>
      </c>
      <c r="AM37" t="s">
        <v>1978</v>
      </c>
      <c r="AN37">
        <v>250</v>
      </c>
      <c r="AO37" t="s">
        <v>1979</v>
      </c>
      <c r="AP37" t="s">
        <v>1980</v>
      </c>
      <c r="AQ37" t="s">
        <v>1981</v>
      </c>
      <c r="AR37" t="s">
        <v>1982</v>
      </c>
    </row>
    <row r="38" spans="1:44" x14ac:dyDescent="0.2">
      <c r="A38" t="s">
        <v>502</v>
      </c>
      <c r="B38" t="s">
        <v>501</v>
      </c>
      <c r="C38" s="14">
        <v>44789</v>
      </c>
      <c r="D38" s="14">
        <v>44926</v>
      </c>
      <c r="E38" s="34">
        <v>1370000</v>
      </c>
      <c r="F38" s="34">
        <v>1364674.97</v>
      </c>
      <c r="G38" s="34">
        <v>1364674.97</v>
      </c>
      <c r="H38" t="s">
        <v>1973</v>
      </c>
      <c r="J38" t="s">
        <v>2014</v>
      </c>
      <c r="K38" t="s">
        <v>2055</v>
      </c>
      <c r="L38" t="s">
        <v>2056</v>
      </c>
      <c r="AM38" t="s">
        <v>1978</v>
      </c>
      <c r="AN38">
        <v>250</v>
      </c>
      <c r="AO38" t="s">
        <v>1979</v>
      </c>
      <c r="AP38" t="s">
        <v>1980</v>
      </c>
      <c r="AQ38" t="s">
        <v>1981</v>
      </c>
      <c r="AR38" t="s">
        <v>1982</v>
      </c>
    </row>
    <row r="39" spans="1:44" x14ac:dyDescent="0.2">
      <c r="A39" t="s">
        <v>502</v>
      </c>
      <c r="B39" t="s">
        <v>501</v>
      </c>
      <c r="C39" s="14">
        <v>44789</v>
      </c>
      <c r="D39" s="14">
        <v>44926</v>
      </c>
      <c r="E39" s="34">
        <v>1370000</v>
      </c>
      <c r="F39" s="34">
        <v>1364674.97</v>
      </c>
      <c r="G39" s="34">
        <v>1364674.97</v>
      </c>
      <c r="H39" t="s">
        <v>1973</v>
      </c>
      <c r="J39" t="s">
        <v>2014</v>
      </c>
      <c r="K39" t="s">
        <v>2057</v>
      </c>
      <c r="L39" t="s">
        <v>2058</v>
      </c>
      <c r="AM39" t="s">
        <v>1978</v>
      </c>
      <c r="AN39">
        <v>250</v>
      </c>
      <c r="AO39" t="s">
        <v>1979</v>
      </c>
      <c r="AP39" t="s">
        <v>1980</v>
      </c>
      <c r="AQ39" t="s">
        <v>1981</v>
      </c>
      <c r="AR39" t="s">
        <v>1982</v>
      </c>
    </row>
    <row r="40" spans="1:44" x14ac:dyDescent="0.2">
      <c r="A40" t="s">
        <v>502</v>
      </c>
      <c r="B40" t="s">
        <v>501</v>
      </c>
      <c r="C40" s="14">
        <v>44789</v>
      </c>
      <c r="D40" s="14">
        <v>44926</v>
      </c>
      <c r="E40" s="34">
        <v>1370000</v>
      </c>
      <c r="F40" s="34">
        <v>1364674.97</v>
      </c>
      <c r="G40" s="34">
        <v>1364674.97</v>
      </c>
      <c r="H40" t="s">
        <v>1973</v>
      </c>
      <c r="J40" t="s">
        <v>2014</v>
      </c>
      <c r="K40" t="s">
        <v>2059</v>
      </c>
      <c r="L40" t="s">
        <v>2060</v>
      </c>
      <c r="AM40" t="s">
        <v>1978</v>
      </c>
      <c r="AN40">
        <v>250</v>
      </c>
      <c r="AO40" t="s">
        <v>1979</v>
      </c>
      <c r="AP40" t="s">
        <v>1980</v>
      </c>
      <c r="AQ40" t="s">
        <v>1981</v>
      </c>
      <c r="AR40" t="s">
        <v>1982</v>
      </c>
    </row>
    <row r="41" spans="1:44" x14ac:dyDescent="0.2">
      <c r="A41" t="s">
        <v>502</v>
      </c>
      <c r="B41" t="s">
        <v>501</v>
      </c>
      <c r="C41" s="14">
        <v>44789</v>
      </c>
      <c r="D41" s="14">
        <v>44926</v>
      </c>
      <c r="E41" s="34">
        <v>1370000</v>
      </c>
      <c r="F41" s="34">
        <v>1364674.97</v>
      </c>
      <c r="G41" s="34">
        <v>1364674.97</v>
      </c>
      <c r="H41" t="s">
        <v>1973</v>
      </c>
      <c r="J41" t="s">
        <v>2014</v>
      </c>
      <c r="K41" t="s">
        <v>2061</v>
      </c>
      <c r="L41" t="s">
        <v>2062</v>
      </c>
      <c r="AM41" t="s">
        <v>1978</v>
      </c>
      <c r="AN41">
        <v>250</v>
      </c>
      <c r="AO41" t="s">
        <v>1979</v>
      </c>
      <c r="AP41" t="s">
        <v>1980</v>
      </c>
      <c r="AQ41" t="s">
        <v>1981</v>
      </c>
      <c r="AR41" t="s">
        <v>1982</v>
      </c>
    </row>
    <row r="42" spans="1:44" x14ac:dyDescent="0.2">
      <c r="A42" t="s">
        <v>502</v>
      </c>
      <c r="B42" t="s">
        <v>501</v>
      </c>
      <c r="C42" s="14">
        <v>44789</v>
      </c>
      <c r="D42" s="14">
        <v>44926</v>
      </c>
      <c r="E42" s="34">
        <v>1370000</v>
      </c>
      <c r="F42" s="34">
        <v>1364674.97</v>
      </c>
      <c r="G42" s="34">
        <v>1364674.97</v>
      </c>
      <c r="H42" t="s">
        <v>1973</v>
      </c>
      <c r="J42" t="s">
        <v>2014</v>
      </c>
      <c r="K42" t="s">
        <v>2063</v>
      </c>
      <c r="L42" t="s">
        <v>2064</v>
      </c>
      <c r="AM42" t="s">
        <v>1978</v>
      </c>
      <c r="AN42">
        <v>250</v>
      </c>
      <c r="AO42" t="s">
        <v>1979</v>
      </c>
      <c r="AP42" t="s">
        <v>1980</v>
      </c>
      <c r="AQ42" t="s">
        <v>1981</v>
      </c>
      <c r="AR42" t="s">
        <v>1982</v>
      </c>
    </row>
    <row r="43" spans="1:44" x14ac:dyDescent="0.2">
      <c r="A43" t="s">
        <v>502</v>
      </c>
      <c r="B43" t="s">
        <v>501</v>
      </c>
      <c r="C43" s="14">
        <v>44789</v>
      </c>
      <c r="D43" s="14">
        <v>44926</v>
      </c>
      <c r="E43" s="34">
        <v>1370000</v>
      </c>
      <c r="F43" s="34">
        <v>1364674.97</v>
      </c>
      <c r="G43" s="34">
        <v>1364674.97</v>
      </c>
      <c r="H43" t="s">
        <v>1973</v>
      </c>
      <c r="J43" t="s">
        <v>2014</v>
      </c>
      <c r="K43" t="s">
        <v>2065</v>
      </c>
      <c r="L43" t="s">
        <v>2066</v>
      </c>
      <c r="AM43" t="s">
        <v>1978</v>
      </c>
      <c r="AN43">
        <v>250</v>
      </c>
      <c r="AO43" t="s">
        <v>1979</v>
      </c>
      <c r="AP43" t="s">
        <v>1980</v>
      </c>
      <c r="AQ43" t="s">
        <v>1981</v>
      </c>
      <c r="AR43" t="s">
        <v>1982</v>
      </c>
    </row>
    <row r="44" spans="1:44" x14ac:dyDescent="0.2">
      <c r="A44" t="s">
        <v>502</v>
      </c>
      <c r="B44" t="s">
        <v>501</v>
      </c>
      <c r="C44" s="14">
        <v>44789</v>
      </c>
      <c r="D44" s="14">
        <v>44926</v>
      </c>
      <c r="E44" s="34">
        <v>1370000</v>
      </c>
      <c r="F44" s="34">
        <v>1364674.97</v>
      </c>
      <c r="G44" s="34">
        <v>1364674.97</v>
      </c>
      <c r="H44" t="s">
        <v>1973</v>
      </c>
      <c r="J44" t="s">
        <v>2014</v>
      </c>
      <c r="K44" t="s">
        <v>2067</v>
      </c>
      <c r="L44" t="s">
        <v>2068</v>
      </c>
      <c r="AM44" t="s">
        <v>1978</v>
      </c>
      <c r="AN44">
        <v>250</v>
      </c>
      <c r="AO44" t="s">
        <v>1979</v>
      </c>
      <c r="AP44" t="s">
        <v>1980</v>
      </c>
      <c r="AQ44" t="s">
        <v>1981</v>
      </c>
      <c r="AR44" t="s">
        <v>1982</v>
      </c>
    </row>
    <row r="45" spans="1:44" x14ac:dyDescent="0.2">
      <c r="A45" t="s">
        <v>502</v>
      </c>
      <c r="B45" t="s">
        <v>501</v>
      </c>
      <c r="C45" s="14">
        <v>44789</v>
      </c>
      <c r="D45" s="14">
        <v>44926</v>
      </c>
      <c r="E45" s="34">
        <v>1370000</v>
      </c>
      <c r="F45" s="34">
        <v>1364674.97</v>
      </c>
      <c r="G45" s="34">
        <v>1364674.97</v>
      </c>
      <c r="H45" t="s">
        <v>1973</v>
      </c>
      <c r="J45" t="s">
        <v>2014</v>
      </c>
      <c r="K45" t="s">
        <v>2069</v>
      </c>
      <c r="L45" t="s">
        <v>2070</v>
      </c>
      <c r="AM45" t="s">
        <v>1978</v>
      </c>
      <c r="AN45">
        <v>250</v>
      </c>
      <c r="AO45" t="s">
        <v>1979</v>
      </c>
      <c r="AP45" t="s">
        <v>1980</v>
      </c>
      <c r="AQ45" t="s">
        <v>1981</v>
      </c>
      <c r="AR45" t="s">
        <v>1982</v>
      </c>
    </row>
    <row r="46" spans="1:44" x14ac:dyDescent="0.2">
      <c r="A46" t="s">
        <v>502</v>
      </c>
      <c r="B46" t="s">
        <v>501</v>
      </c>
      <c r="C46" s="14">
        <v>44789</v>
      </c>
      <c r="D46" s="14">
        <v>44926</v>
      </c>
      <c r="E46" s="34">
        <v>1370000</v>
      </c>
      <c r="F46" s="34">
        <v>1364674.97</v>
      </c>
      <c r="G46" s="34">
        <v>1364674.97</v>
      </c>
      <c r="H46" t="s">
        <v>1973</v>
      </c>
      <c r="I46" t="s">
        <v>1132</v>
      </c>
      <c r="J46" t="s">
        <v>2014</v>
      </c>
      <c r="K46" t="s">
        <v>2071</v>
      </c>
      <c r="L46" t="s">
        <v>2072</v>
      </c>
      <c r="M46" s="14">
        <v>44789</v>
      </c>
      <c r="N46" s="14">
        <v>44828</v>
      </c>
      <c r="O46" t="s">
        <v>1977</v>
      </c>
      <c r="P46" s="34">
        <v>13888.2</v>
      </c>
      <c r="Q46" s="34">
        <v>7</v>
      </c>
      <c r="R46" s="35">
        <v>1984028</v>
      </c>
      <c r="S46" s="34">
        <v>2777.79</v>
      </c>
      <c r="T46" s="34">
        <v>7</v>
      </c>
      <c r="U46">
        <v>396827</v>
      </c>
      <c r="V46">
        <v>20.001079000000001</v>
      </c>
      <c r="W46" s="34">
        <v>11110.41</v>
      </c>
      <c r="X46" s="34">
        <v>7</v>
      </c>
      <c r="Y46">
        <v>1587201</v>
      </c>
      <c r="Z46">
        <v>79.998920999999996</v>
      </c>
      <c r="AM46" t="s">
        <v>1978</v>
      </c>
      <c r="AN46">
        <v>250</v>
      </c>
      <c r="AO46" t="s">
        <v>1979</v>
      </c>
      <c r="AP46" t="s">
        <v>1980</v>
      </c>
      <c r="AQ46" t="s">
        <v>1981</v>
      </c>
      <c r="AR46" t="s">
        <v>1982</v>
      </c>
    </row>
    <row r="47" spans="1:44" x14ac:dyDescent="0.2">
      <c r="A47" t="s">
        <v>502</v>
      </c>
      <c r="B47" t="s">
        <v>501</v>
      </c>
      <c r="C47" s="14">
        <v>44789</v>
      </c>
      <c r="D47" s="14">
        <v>44926</v>
      </c>
      <c r="E47" s="34">
        <v>1370000</v>
      </c>
      <c r="F47" s="34">
        <v>1364674.97</v>
      </c>
      <c r="G47" s="34">
        <v>1364674.97</v>
      </c>
      <c r="H47" t="s">
        <v>1973</v>
      </c>
      <c r="J47" t="s">
        <v>2014</v>
      </c>
      <c r="K47" t="s">
        <v>2073</v>
      </c>
      <c r="L47" t="s">
        <v>2074</v>
      </c>
      <c r="AM47" t="s">
        <v>1978</v>
      </c>
      <c r="AN47">
        <v>250</v>
      </c>
      <c r="AO47" t="s">
        <v>1979</v>
      </c>
      <c r="AP47" t="s">
        <v>1980</v>
      </c>
      <c r="AQ47" t="s">
        <v>1981</v>
      </c>
      <c r="AR47" t="s">
        <v>1982</v>
      </c>
    </row>
    <row r="48" spans="1:44" x14ac:dyDescent="0.2">
      <c r="A48" t="s">
        <v>502</v>
      </c>
      <c r="B48" t="s">
        <v>501</v>
      </c>
      <c r="C48" s="14">
        <v>44789</v>
      </c>
      <c r="D48" s="14">
        <v>44926</v>
      </c>
      <c r="E48" s="34">
        <v>1370000</v>
      </c>
      <c r="F48" s="34">
        <v>1364674.97</v>
      </c>
      <c r="G48" s="34">
        <v>1364674.97</v>
      </c>
      <c r="H48" t="s">
        <v>1973</v>
      </c>
      <c r="J48" t="s">
        <v>2014</v>
      </c>
      <c r="K48" t="s">
        <v>2075</v>
      </c>
      <c r="L48" t="s">
        <v>2076</v>
      </c>
      <c r="AM48" t="s">
        <v>1978</v>
      </c>
      <c r="AN48">
        <v>250</v>
      </c>
      <c r="AO48" t="s">
        <v>1979</v>
      </c>
      <c r="AP48" t="s">
        <v>1980</v>
      </c>
      <c r="AQ48" t="s">
        <v>1981</v>
      </c>
      <c r="AR48" t="s">
        <v>1982</v>
      </c>
    </row>
    <row r="49" spans="1:44" x14ac:dyDescent="0.2">
      <c r="A49" t="s">
        <v>502</v>
      </c>
      <c r="B49" t="s">
        <v>501</v>
      </c>
      <c r="C49" s="14">
        <v>44789</v>
      </c>
      <c r="D49" s="14">
        <v>44926</v>
      </c>
      <c r="E49" s="34">
        <v>1370000</v>
      </c>
      <c r="F49" s="34">
        <v>1364674.97</v>
      </c>
      <c r="G49" s="34">
        <v>1364674.97</v>
      </c>
      <c r="H49" t="s">
        <v>1973</v>
      </c>
      <c r="J49" t="s">
        <v>2014</v>
      </c>
      <c r="K49" t="s">
        <v>2077</v>
      </c>
      <c r="L49" t="s">
        <v>2078</v>
      </c>
      <c r="AM49" t="s">
        <v>1978</v>
      </c>
      <c r="AN49">
        <v>250</v>
      </c>
      <c r="AO49" t="s">
        <v>1979</v>
      </c>
      <c r="AP49" t="s">
        <v>1980</v>
      </c>
      <c r="AQ49" t="s">
        <v>1981</v>
      </c>
      <c r="AR49" t="s">
        <v>1982</v>
      </c>
    </row>
    <row r="50" spans="1:44" x14ac:dyDescent="0.2">
      <c r="A50" t="s">
        <v>502</v>
      </c>
      <c r="B50" t="s">
        <v>501</v>
      </c>
      <c r="C50" s="14">
        <v>44789</v>
      </c>
      <c r="D50" s="14">
        <v>44926</v>
      </c>
      <c r="E50" s="34">
        <v>1370000</v>
      </c>
      <c r="F50" s="34">
        <v>1364674.97</v>
      </c>
      <c r="G50" s="34">
        <v>1364674.97</v>
      </c>
      <c r="H50" t="s">
        <v>1973</v>
      </c>
      <c r="J50" t="s">
        <v>2014</v>
      </c>
      <c r="K50" t="s">
        <v>2079</v>
      </c>
      <c r="L50" t="s">
        <v>2080</v>
      </c>
      <c r="AM50" t="s">
        <v>1978</v>
      </c>
      <c r="AN50">
        <v>250</v>
      </c>
      <c r="AO50" t="s">
        <v>1979</v>
      </c>
      <c r="AP50" t="s">
        <v>1980</v>
      </c>
      <c r="AQ50" t="s">
        <v>1981</v>
      </c>
      <c r="AR50" t="s">
        <v>1982</v>
      </c>
    </row>
    <row r="51" spans="1:44" x14ac:dyDescent="0.2">
      <c r="A51" t="s">
        <v>502</v>
      </c>
      <c r="B51" t="s">
        <v>501</v>
      </c>
      <c r="C51" s="14">
        <v>44789</v>
      </c>
      <c r="D51" s="14">
        <v>44926</v>
      </c>
      <c r="E51" s="34">
        <v>1370000</v>
      </c>
      <c r="F51" s="34">
        <v>1364674.97</v>
      </c>
      <c r="G51" s="34">
        <v>1364674.97</v>
      </c>
      <c r="H51" t="s">
        <v>1973</v>
      </c>
      <c r="J51" t="s">
        <v>2014</v>
      </c>
      <c r="K51" t="s">
        <v>2081</v>
      </c>
      <c r="L51" t="s">
        <v>2082</v>
      </c>
      <c r="AM51" t="s">
        <v>1978</v>
      </c>
      <c r="AN51">
        <v>250</v>
      </c>
      <c r="AO51" t="s">
        <v>1979</v>
      </c>
      <c r="AP51" t="s">
        <v>1980</v>
      </c>
      <c r="AQ51" t="s">
        <v>1981</v>
      </c>
      <c r="AR51" t="s">
        <v>1982</v>
      </c>
    </row>
    <row r="52" spans="1:44" x14ac:dyDescent="0.2">
      <c r="A52" t="s">
        <v>502</v>
      </c>
      <c r="B52" t="s">
        <v>501</v>
      </c>
      <c r="C52" s="14">
        <v>44789</v>
      </c>
      <c r="D52" s="14">
        <v>44926</v>
      </c>
      <c r="E52" s="34">
        <v>1370000</v>
      </c>
      <c r="F52" s="34">
        <v>1364674.97</v>
      </c>
      <c r="G52" s="34">
        <v>1364674.97</v>
      </c>
      <c r="H52" t="s">
        <v>1973</v>
      </c>
      <c r="J52" t="s">
        <v>2014</v>
      </c>
      <c r="K52" t="s">
        <v>2083</v>
      </c>
      <c r="L52" t="s">
        <v>2084</v>
      </c>
      <c r="AM52" t="s">
        <v>1978</v>
      </c>
      <c r="AN52">
        <v>250</v>
      </c>
      <c r="AO52" t="s">
        <v>1979</v>
      </c>
      <c r="AP52" t="s">
        <v>1980</v>
      </c>
      <c r="AQ52" t="s">
        <v>1981</v>
      </c>
      <c r="AR52" t="s">
        <v>1982</v>
      </c>
    </row>
    <row r="53" spans="1:44" x14ac:dyDescent="0.2">
      <c r="A53" t="s">
        <v>502</v>
      </c>
      <c r="B53" t="s">
        <v>501</v>
      </c>
      <c r="C53" s="14">
        <v>44789</v>
      </c>
      <c r="D53" s="14">
        <v>44926</v>
      </c>
      <c r="E53" s="34">
        <v>1370000</v>
      </c>
      <c r="F53" s="34">
        <v>1364674.97</v>
      </c>
      <c r="G53" s="34">
        <v>1364674.97</v>
      </c>
      <c r="H53" t="s">
        <v>1973</v>
      </c>
      <c r="J53" t="s">
        <v>2014</v>
      </c>
      <c r="K53" t="s">
        <v>2085</v>
      </c>
      <c r="L53" t="s">
        <v>2086</v>
      </c>
      <c r="AM53" t="s">
        <v>1978</v>
      </c>
      <c r="AN53">
        <v>250</v>
      </c>
      <c r="AO53" t="s">
        <v>1979</v>
      </c>
      <c r="AP53" t="s">
        <v>1980</v>
      </c>
      <c r="AQ53" t="s">
        <v>1981</v>
      </c>
      <c r="AR53" t="s">
        <v>1982</v>
      </c>
    </row>
    <row r="54" spans="1:44" x14ac:dyDescent="0.2">
      <c r="A54" t="s">
        <v>502</v>
      </c>
      <c r="B54" t="s">
        <v>501</v>
      </c>
      <c r="C54" s="14">
        <v>44789</v>
      </c>
      <c r="D54" s="14">
        <v>44926</v>
      </c>
      <c r="E54" s="34">
        <v>1370000</v>
      </c>
      <c r="F54" s="34">
        <v>1364674.97</v>
      </c>
      <c r="G54" s="34">
        <v>1364674.97</v>
      </c>
      <c r="H54" t="s">
        <v>1973</v>
      </c>
      <c r="J54" t="s">
        <v>2014</v>
      </c>
      <c r="K54" t="s">
        <v>2087</v>
      </c>
      <c r="L54" t="s">
        <v>2088</v>
      </c>
      <c r="AM54" t="s">
        <v>1978</v>
      </c>
      <c r="AN54">
        <v>250</v>
      </c>
      <c r="AO54" t="s">
        <v>1979</v>
      </c>
      <c r="AP54" t="s">
        <v>1980</v>
      </c>
      <c r="AQ54" t="s">
        <v>1981</v>
      </c>
      <c r="AR54" t="s">
        <v>1982</v>
      </c>
    </row>
    <row r="55" spans="1:44" x14ac:dyDescent="0.2">
      <c r="A55" t="s">
        <v>502</v>
      </c>
      <c r="B55" t="s">
        <v>501</v>
      </c>
      <c r="C55" s="14">
        <v>44789</v>
      </c>
      <c r="D55" s="14">
        <v>44926</v>
      </c>
      <c r="E55" s="34">
        <v>1370000</v>
      </c>
      <c r="F55" s="34">
        <v>1364674.97</v>
      </c>
      <c r="G55" s="34">
        <v>1364674.97</v>
      </c>
      <c r="H55" t="s">
        <v>1973</v>
      </c>
      <c r="J55" t="s">
        <v>2014</v>
      </c>
      <c r="K55" t="s">
        <v>2089</v>
      </c>
      <c r="L55" t="s">
        <v>2090</v>
      </c>
      <c r="AM55" t="s">
        <v>1978</v>
      </c>
      <c r="AN55">
        <v>250</v>
      </c>
      <c r="AO55" t="s">
        <v>1979</v>
      </c>
      <c r="AP55" t="s">
        <v>1980</v>
      </c>
      <c r="AQ55" t="s">
        <v>1981</v>
      </c>
      <c r="AR55" t="s">
        <v>1982</v>
      </c>
    </row>
    <row r="56" spans="1:44" x14ac:dyDescent="0.2">
      <c r="A56" t="s">
        <v>502</v>
      </c>
      <c r="B56" t="s">
        <v>501</v>
      </c>
      <c r="C56" s="14">
        <v>44789</v>
      </c>
      <c r="D56" s="14">
        <v>44926</v>
      </c>
      <c r="E56" s="34">
        <v>1370000</v>
      </c>
      <c r="F56" s="34">
        <v>1364674.97</v>
      </c>
      <c r="G56" s="34">
        <v>1364674.97</v>
      </c>
      <c r="H56" t="s">
        <v>1973</v>
      </c>
      <c r="J56" t="s">
        <v>2014</v>
      </c>
      <c r="K56" t="s">
        <v>2091</v>
      </c>
      <c r="L56" t="s">
        <v>2092</v>
      </c>
      <c r="AM56" t="s">
        <v>1978</v>
      </c>
      <c r="AN56">
        <v>250</v>
      </c>
      <c r="AO56" t="s">
        <v>1979</v>
      </c>
      <c r="AP56" t="s">
        <v>1980</v>
      </c>
      <c r="AQ56" t="s">
        <v>1981</v>
      </c>
      <c r="AR56" t="s">
        <v>1982</v>
      </c>
    </row>
    <row r="57" spans="1:44" x14ac:dyDescent="0.2">
      <c r="A57" t="s">
        <v>502</v>
      </c>
      <c r="B57" t="s">
        <v>501</v>
      </c>
      <c r="C57" s="14">
        <v>44789</v>
      </c>
      <c r="D57" s="14">
        <v>44926</v>
      </c>
      <c r="E57" s="34">
        <v>1370000</v>
      </c>
      <c r="F57" s="34">
        <v>1364674.97</v>
      </c>
      <c r="G57" s="34">
        <v>1364674.97</v>
      </c>
      <c r="H57" t="s">
        <v>1973</v>
      </c>
      <c r="J57" t="s">
        <v>2014</v>
      </c>
      <c r="K57" t="s">
        <v>2093</v>
      </c>
      <c r="L57" t="s">
        <v>2094</v>
      </c>
      <c r="AM57" t="s">
        <v>1978</v>
      </c>
      <c r="AN57">
        <v>250</v>
      </c>
      <c r="AO57" t="s">
        <v>1979</v>
      </c>
      <c r="AP57" t="s">
        <v>1980</v>
      </c>
      <c r="AQ57" t="s">
        <v>1981</v>
      </c>
      <c r="AR57" t="s">
        <v>1982</v>
      </c>
    </row>
    <row r="58" spans="1:44" x14ac:dyDescent="0.2">
      <c r="A58" t="s">
        <v>502</v>
      </c>
      <c r="B58" t="s">
        <v>501</v>
      </c>
      <c r="C58" s="14">
        <v>44789</v>
      </c>
      <c r="D58" s="14">
        <v>44926</v>
      </c>
      <c r="E58" s="34">
        <v>1370000</v>
      </c>
      <c r="F58" s="34">
        <v>1364674.97</v>
      </c>
      <c r="G58" s="34">
        <v>1364674.97</v>
      </c>
      <c r="H58" t="s">
        <v>1973</v>
      </c>
      <c r="J58" t="s">
        <v>2014</v>
      </c>
      <c r="K58" t="s">
        <v>2095</v>
      </c>
      <c r="L58" t="s">
        <v>2096</v>
      </c>
      <c r="AM58" t="s">
        <v>1978</v>
      </c>
      <c r="AN58">
        <v>250</v>
      </c>
      <c r="AO58" t="s">
        <v>1979</v>
      </c>
      <c r="AP58" t="s">
        <v>1980</v>
      </c>
      <c r="AQ58" t="s">
        <v>1981</v>
      </c>
      <c r="AR58" t="s">
        <v>1982</v>
      </c>
    </row>
    <row r="59" spans="1:44" x14ac:dyDescent="0.2">
      <c r="A59" t="s">
        <v>502</v>
      </c>
      <c r="B59" t="s">
        <v>501</v>
      </c>
      <c r="C59" s="14">
        <v>44789</v>
      </c>
      <c r="D59" s="14">
        <v>44926</v>
      </c>
      <c r="E59" s="34">
        <v>1370000</v>
      </c>
      <c r="F59" s="34">
        <v>1364674.97</v>
      </c>
      <c r="G59" s="34">
        <v>1364674.97</v>
      </c>
      <c r="H59" t="s">
        <v>1973</v>
      </c>
      <c r="J59" t="s">
        <v>2014</v>
      </c>
      <c r="K59" t="s">
        <v>2097</v>
      </c>
      <c r="L59" t="s">
        <v>2098</v>
      </c>
      <c r="AM59" t="s">
        <v>1978</v>
      </c>
      <c r="AN59">
        <v>250</v>
      </c>
      <c r="AO59" t="s">
        <v>1979</v>
      </c>
      <c r="AP59" t="s">
        <v>1980</v>
      </c>
      <c r="AQ59" t="s">
        <v>1981</v>
      </c>
      <c r="AR59" t="s">
        <v>1982</v>
      </c>
    </row>
    <row r="60" spans="1:44" x14ac:dyDescent="0.2">
      <c r="A60" t="s">
        <v>502</v>
      </c>
      <c r="B60" t="s">
        <v>501</v>
      </c>
      <c r="C60" s="14">
        <v>44789</v>
      </c>
      <c r="D60" s="14">
        <v>44926</v>
      </c>
      <c r="E60" s="34">
        <v>1370000</v>
      </c>
      <c r="F60" s="34">
        <v>1364674.97</v>
      </c>
      <c r="G60" s="34">
        <v>1364674.97</v>
      </c>
      <c r="H60" t="s">
        <v>1973</v>
      </c>
      <c r="I60" t="s">
        <v>1132</v>
      </c>
      <c r="J60" t="s">
        <v>2014</v>
      </c>
      <c r="K60" t="s">
        <v>2099</v>
      </c>
      <c r="L60" t="s">
        <v>2100</v>
      </c>
      <c r="M60" s="14">
        <v>44829</v>
      </c>
      <c r="N60" s="14">
        <v>44865</v>
      </c>
      <c r="O60" t="s">
        <v>2101</v>
      </c>
      <c r="P60" s="34">
        <v>17889.080000000002</v>
      </c>
      <c r="Q60" s="34">
        <v>1.9</v>
      </c>
      <c r="R60" s="35">
        <v>9415</v>
      </c>
      <c r="W60" s="34">
        <v>771.15</v>
      </c>
      <c r="X60" s="34">
        <v>1.9</v>
      </c>
      <c r="Y60">
        <v>406</v>
      </c>
      <c r="Z60">
        <v>4.3122680000000004</v>
      </c>
      <c r="AA60" s="34">
        <v>17117.93</v>
      </c>
      <c r="AB60" s="34">
        <v>1.9</v>
      </c>
      <c r="AC60">
        <v>9009</v>
      </c>
      <c r="AD60">
        <v>95.687731999999997</v>
      </c>
      <c r="AM60" t="s">
        <v>1978</v>
      </c>
      <c r="AN60">
        <v>250</v>
      </c>
      <c r="AO60" t="s">
        <v>1979</v>
      </c>
      <c r="AP60" t="s">
        <v>1980</v>
      </c>
      <c r="AQ60" t="s">
        <v>1981</v>
      </c>
      <c r="AR60" t="s">
        <v>1982</v>
      </c>
    </row>
    <row r="61" spans="1:44" x14ac:dyDescent="0.2">
      <c r="A61" t="s">
        <v>502</v>
      </c>
      <c r="B61" t="s">
        <v>501</v>
      </c>
      <c r="C61" s="14">
        <v>44789</v>
      </c>
      <c r="D61" s="14">
        <v>44926</v>
      </c>
      <c r="E61" s="34">
        <v>1370000</v>
      </c>
      <c r="F61" s="34">
        <v>1364674.97</v>
      </c>
      <c r="G61" s="34">
        <v>1364674.97</v>
      </c>
      <c r="H61" t="s">
        <v>1973</v>
      </c>
      <c r="J61" t="s">
        <v>2014</v>
      </c>
      <c r="K61" t="s">
        <v>2102</v>
      </c>
      <c r="L61" t="s">
        <v>2103</v>
      </c>
      <c r="AM61" t="s">
        <v>1978</v>
      </c>
      <c r="AN61">
        <v>250</v>
      </c>
      <c r="AO61" t="s">
        <v>1979</v>
      </c>
      <c r="AP61" t="s">
        <v>1980</v>
      </c>
      <c r="AQ61" t="s">
        <v>1981</v>
      </c>
      <c r="AR61" t="s">
        <v>1982</v>
      </c>
    </row>
    <row r="62" spans="1:44" x14ac:dyDescent="0.2">
      <c r="A62" t="s">
        <v>502</v>
      </c>
      <c r="B62" t="s">
        <v>501</v>
      </c>
      <c r="C62" s="14">
        <v>44789</v>
      </c>
      <c r="D62" s="14">
        <v>44926</v>
      </c>
      <c r="E62" s="34">
        <v>1370000</v>
      </c>
      <c r="F62" s="34">
        <v>1364674.97</v>
      </c>
      <c r="G62" s="34">
        <v>1364674.97</v>
      </c>
      <c r="H62" t="s">
        <v>1973</v>
      </c>
      <c r="J62" t="s">
        <v>2014</v>
      </c>
      <c r="K62" t="s">
        <v>2104</v>
      </c>
      <c r="L62" t="s">
        <v>2105</v>
      </c>
      <c r="AM62" t="s">
        <v>1978</v>
      </c>
      <c r="AN62">
        <v>250</v>
      </c>
      <c r="AO62" t="s">
        <v>1979</v>
      </c>
      <c r="AP62" t="s">
        <v>1980</v>
      </c>
      <c r="AQ62" t="s">
        <v>1981</v>
      </c>
      <c r="AR62" t="s">
        <v>1982</v>
      </c>
    </row>
    <row r="63" spans="1:44" x14ac:dyDescent="0.2">
      <c r="A63" t="s">
        <v>502</v>
      </c>
      <c r="B63" t="s">
        <v>501</v>
      </c>
      <c r="C63" s="14">
        <v>44789</v>
      </c>
      <c r="D63" s="14">
        <v>44926</v>
      </c>
      <c r="E63" s="34">
        <v>1370000</v>
      </c>
      <c r="F63" s="34">
        <v>1364674.97</v>
      </c>
      <c r="G63" s="34">
        <v>1364674.97</v>
      </c>
      <c r="H63" t="s">
        <v>1973</v>
      </c>
      <c r="J63" t="s">
        <v>2014</v>
      </c>
      <c r="K63" t="s">
        <v>2106</v>
      </c>
      <c r="L63" t="s">
        <v>2107</v>
      </c>
      <c r="AM63" t="s">
        <v>1978</v>
      </c>
      <c r="AN63">
        <v>250</v>
      </c>
      <c r="AO63" t="s">
        <v>1979</v>
      </c>
      <c r="AP63" t="s">
        <v>1980</v>
      </c>
      <c r="AQ63" t="s">
        <v>1981</v>
      </c>
      <c r="AR63" t="s">
        <v>1982</v>
      </c>
    </row>
    <row r="64" spans="1:44" x14ac:dyDescent="0.2">
      <c r="A64" t="s">
        <v>502</v>
      </c>
      <c r="B64" t="s">
        <v>501</v>
      </c>
      <c r="C64" s="14">
        <v>44789</v>
      </c>
      <c r="D64" s="14">
        <v>44926</v>
      </c>
      <c r="E64" s="34">
        <v>1370000</v>
      </c>
      <c r="F64" s="34">
        <v>1364674.97</v>
      </c>
      <c r="G64" s="34">
        <v>1364674.97</v>
      </c>
      <c r="H64" t="s">
        <v>1973</v>
      </c>
      <c r="J64" t="s">
        <v>2014</v>
      </c>
      <c r="K64" t="s">
        <v>2108</v>
      </c>
      <c r="L64" t="s">
        <v>2109</v>
      </c>
      <c r="AM64" t="s">
        <v>1978</v>
      </c>
      <c r="AN64">
        <v>250</v>
      </c>
      <c r="AO64" t="s">
        <v>1979</v>
      </c>
      <c r="AP64" t="s">
        <v>1980</v>
      </c>
      <c r="AQ64" t="s">
        <v>1981</v>
      </c>
      <c r="AR64" t="s">
        <v>1982</v>
      </c>
    </row>
    <row r="65" spans="1:44" x14ac:dyDescent="0.2">
      <c r="A65" t="s">
        <v>502</v>
      </c>
      <c r="B65" t="s">
        <v>501</v>
      </c>
      <c r="C65" s="14">
        <v>44789</v>
      </c>
      <c r="D65" s="14">
        <v>44926</v>
      </c>
      <c r="E65" s="34">
        <v>1370000</v>
      </c>
      <c r="F65" s="34">
        <v>1364674.97</v>
      </c>
      <c r="G65" s="34">
        <v>1364674.97</v>
      </c>
      <c r="H65" t="s">
        <v>1973</v>
      </c>
      <c r="J65" t="s">
        <v>2014</v>
      </c>
      <c r="K65" t="s">
        <v>2110</v>
      </c>
      <c r="L65" t="s">
        <v>2111</v>
      </c>
      <c r="AM65" t="s">
        <v>1978</v>
      </c>
      <c r="AN65">
        <v>250</v>
      </c>
      <c r="AO65" t="s">
        <v>1979</v>
      </c>
      <c r="AP65" t="s">
        <v>1980</v>
      </c>
      <c r="AQ65" t="s">
        <v>1981</v>
      </c>
      <c r="AR65" t="s">
        <v>1982</v>
      </c>
    </row>
    <row r="66" spans="1:44" x14ac:dyDescent="0.2">
      <c r="A66" t="s">
        <v>502</v>
      </c>
      <c r="B66" t="s">
        <v>501</v>
      </c>
      <c r="C66" s="14">
        <v>44789</v>
      </c>
      <c r="D66" s="14">
        <v>44926</v>
      </c>
      <c r="E66" s="34">
        <v>1370000</v>
      </c>
      <c r="F66" s="34">
        <v>1364674.97</v>
      </c>
      <c r="G66" s="34">
        <v>1364674.97</v>
      </c>
      <c r="H66" t="s">
        <v>1973</v>
      </c>
      <c r="J66" t="s">
        <v>2014</v>
      </c>
      <c r="K66" t="s">
        <v>2112</v>
      </c>
      <c r="L66" t="s">
        <v>2113</v>
      </c>
      <c r="AM66" t="s">
        <v>1978</v>
      </c>
      <c r="AN66">
        <v>250</v>
      </c>
      <c r="AO66" t="s">
        <v>1979</v>
      </c>
      <c r="AP66" t="s">
        <v>1980</v>
      </c>
      <c r="AQ66" t="s">
        <v>1981</v>
      </c>
      <c r="AR66" t="s">
        <v>1982</v>
      </c>
    </row>
    <row r="67" spans="1:44" x14ac:dyDescent="0.2">
      <c r="A67" t="s">
        <v>502</v>
      </c>
      <c r="B67" t="s">
        <v>501</v>
      </c>
      <c r="C67" s="14">
        <v>44789</v>
      </c>
      <c r="D67" s="14">
        <v>44926</v>
      </c>
      <c r="E67" s="34">
        <v>1370000</v>
      </c>
      <c r="F67" s="34">
        <v>1364674.97</v>
      </c>
      <c r="G67" s="34">
        <v>1364674.97</v>
      </c>
      <c r="H67" t="s">
        <v>1973</v>
      </c>
      <c r="J67" t="s">
        <v>2014</v>
      </c>
      <c r="K67" t="s">
        <v>2114</v>
      </c>
      <c r="L67" t="s">
        <v>2115</v>
      </c>
      <c r="AM67" t="s">
        <v>1978</v>
      </c>
      <c r="AN67">
        <v>250</v>
      </c>
      <c r="AO67" t="s">
        <v>1979</v>
      </c>
      <c r="AP67" t="s">
        <v>1980</v>
      </c>
      <c r="AQ67" t="s">
        <v>1981</v>
      </c>
      <c r="AR67" t="s">
        <v>1982</v>
      </c>
    </row>
    <row r="68" spans="1:44" x14ac:dyDescent="0.2">
      <c r="A68" t="s">
        <v>502</v>
      </c>
      <c r="B68" t="s">
        <v>501</v>
      </c>
      <c r="C68" s="14">
        <v>44789</v>
      </c>
      <c r="D68" s="14">
        <v>44926</v>
      </c>
      <c r="E68" s="34">
        <v>1370000</v>
      </c>
      <c r="F68" s="34">
        <v>1364674.97</v>
      </c>
      <c r="G68" s="34">
        <v>1364674.97</v>
      </c>
      <c r="H68" t="s">
        <v>1973</v>
      </c>
      <c r="J68" t="s">
        <v>2014</v>
      </c>
      <c r="K68" t="s">
        <v>2116</v>
      </c>
      <c r="L68" t="s">
        <v>2117</v>
      </c>
      <c r="AM68" t="s">
        <v>1978</v>
      </c>
      <c r="AN68">
        <v>250</v>
      </c>
      <c r="AO68" t="s">
        <v>1979</v>
      </c>
      <c r="AP68" t="s">
        <v>1980</v>
      </c>
      <c r="AQ68" t="s">
        <v>1981</v>
      </c>
      <c r="AR68" t="s">
        <v>1982</v>
      </c>
    </row>
    <row r="69" spans="1:44" x14ac:dyDescent="0.2">
      <c r="A69" t="s">
        <v>502</v>
      </c>
      <c r="B69" t="s">
        <v>501</v>
      </c>
      <c r="C69" s="14">
        <v>44789</v>
      </c>
      <c r="D69" s="14">
        <v>44926</v>
      </c>
      <c r="E69" s="34">
        <v>1370000</v>
      </c>
      <c r="F69" s="34">
        <v>1364674.97</v>
      </c>
      <c r="G69" s="34">
        <v>1364674.97</v>
      </c>
      <c r="H69" t="s">
        <v>1973</v>
      </c>
      <c r="J69" t="s">
        <v>2014</v>
      </c>
      <c r="K69" t="s">
        <v>2118</v>
      </c>
      <c r="L69" t="s">
        <v>2119</v>
      </c>
      <c r="AM69" t="s">
        <v>1978</v>
      </c>
      <c r="AN69">
        <v>250</v>
      </c>
      <c r="AO69" t="s">
        <v>1979</v>
      </c>
      <c r="AP69" t="s">
        <v>1980</v>
      </c>
      <c r="AQ69" t="s">
        <v>1981</v>
      </c>
      <c r="AR69" t="s">
        <v>1982</v>
      </c>
    </row>
    <row r="70" spans="1:44" x14ac:dyDescent="0.2">
      <c r="A70" t="s">
        <v>502</v>
      </c>
      <c r="B70" t="s">
        <v>501</v>
      </c>
      <c r="C70" s="14">
        <v>44789</v>
      </c>
      <c r="D70" s="14">
        <v>44926</v>
      </c>
      <c r="E70" s="34">
        <v>1370000</v>
      </c>
      <c r="F70" s="34">
        <v>1364674.97</v>
      </c>
      <c r="G70" s="34">
        <v>1364674.97</v>
      </c>
      <c r="H70" t="s">
        <v>1973</v>
      </c>
      <c r="I70" t="s">
        <v>1132</v>
      </c>
      <c r="J70" t="s">
        <v>2014</v>
      </c>
      <c r="K70" t="s">
        <v>2120</v>
      </c>
      <c r="L70" t="s">
        <v>2121</v>
      </c>
      <c r="M70" s="14">
        <v>44829</v>
      </c>
      <c r="N70" s="14">
        <v>44865</v>
      </c>
      <c r="O70" t="s">
        <v>2101</v>
      </c>
      <c r="P70" s="34">
        <v>13889.1</v>
      </c>
      <c r="Q70" s="34">
        <v>1.9</v>
      </c>
      <c r="R70" s="35">
        <v>7310</v>
      </c>
      <c r="W70" s="34">
        <v>267.39999999999998</v>
      </c>
      <c r="X70" s="34">
        <v>1.9</v>
      </c>
      <c r="Y70">
        <v>141</v>
      </c>
      <c r="Z70">
        <v>1.9288650000000001</v>
      </c>
      <c r="AA70" s="34">
        <v>13621.7</v>
      </c>
      <c r="AB70" s="34">
        <v>1.9</v>
      </c>
      <c r="AC70">
        <v>7169</v>
      </c>
      <c r="AD70">
        <v>98.071134999999998</v>
      </c>
      <c r="AM70" t="s">
        <v>1978</v>
      </c>
      <c r="AN70">
        <v>250</v>
      </c>
      <c r="AO70" t="s">
        <v>1979</v>
      </c>
      <c r="AP70" t="s">
        <v>1980</v>
      </c>
      <c r="AQ70" t="s">
        <v>1981</v>
      </c>
      <c r="AR70" t="s">
        <v>1982</v>
      </c>
    </row>
    <row r="71" spans="1:44" x14ac:dyDescent="0.2">
      <c r="A71" t="s">
        <v>502</v>
      </c>
      <c r="B71" t="s">
        <v>501</v>
      </c>
      <c r="C71" s="14">
        <v>44789</v>
      </c>
      <c r="D71" s="14">
        <v>44926</v>
      </c>
      <c r="E71" s="34">
        <v>1370000</v>
      </c>
      <c r="F71" s="34">
        <v>1364674.97</v>
      </c>
      <c r="G71" s="34">
        <v>1364674.97</v>
      </c>
      <c r="H71" t="s">
        <v>1973</v>
      </c>
      <c r="J71" t="s">
        <v>2014</v>
      </c>
      <c r="K71" t="s">
        <v>2122</v>
      </c>
      <c r="L71" t="s">
        <v>2123</v>
      </c>
      <c r="AM71" t="s">
        <v>1978</v>
      </c>
      <c r="AN71">
        <v>250</v>
      </c>
      <c r="AO71" t="s">
        <v>1979</v>
      </c>
      <c r="AP71" t="s">
        <v>1980</v>
      </c>
      <c r="AQ71" t="s">
        <v>1981</v>
      </c>
      <c r="AR71" t="s">
        <v>1982</v>
      </c>
    </row>
    <row r="72" spans="1:44" x14ac:dyDescent="0.2">
      <c r="A72" t="s">
        <v>502</v>
      </c>
      <c r="B72" t="s">
        <v>501</v>
      </c>
      <c r="C72" s="14">
        <v>44789</v>
      </c>
      <c r="D72" s="14">
        <v>44926</v>
      </c>
      <c r="E72" s="34">
        <v>1370000</v>
      </c>
      <c r="F72" s="34">
        <v>1364674.97</v>
      </c>
      <c r="G72" s="34">
        <v>1364674.97</v>
      </c>
      <c r="H72" t="s">
        <v>1973</v>
      </c>
      <c r="J72" t="s">
        <v>2014</v>
      </c>
      <c r="K72" t="s">
        <v>2124</v>
      </c>
      <c r="L72" t="s">
        <v>2125</v>
      </c>
      <c r="AM72" t="s">
        <v>1978</v>
      </c>
      <c r="AN72">
        <v>250</v>
      </c>
      <c r="AO72" t="s">
        <v>1979</v>
      </c>
      <c r="AP72" t="s">
        <v>1980</v>
      </c>
      <c r="AQ72" t="s">
        <v>1981</v>
      </c>
      <c r="AR72" t="s">
        <v>1982</v>
      </c>
    </row>
    <row r="73" spans="1:44" x14ac:dyDescent="0.2">
      <c r="A73" t="s">
        <v>502</v>
      </c>
      <c r="B73" t="s">
        <v>501</v>
      </c>
      <c r="C73" s="14">
        <v>44789</v>
      </c>
      <c r="D73" s="14">
        <v>44926</v>
      </c>
      <c r="E73" s="34">
        <v>1370000</v>
      </c>
      <c r="F73" s="34">
        <v>1364674.97</v>
      </c>
      <c r="G73" s="34">
        <v>1364674.97</v>
      </c>
      <c r="H73" t="s">
        <v>1973</v>
      </c>
      <c r="J73" t="s">
        <v>2014</v>
      </c>
      <c r="K73" t="s">
        <v>2126</v>
      </c>
      <c r="L73" t="s">
        <v>2127</v>
      </c>
      <c r="AM73" t="s">
        <v>1978</v>
      </c>
      <c r="AN73">
        <v>250</v>
      </c>
      <c r="AO73" t="s">
        <v>1979</v>
      </c>
      <c r="AP73" t="s">
        <v>1980</v>
      </c>
      <c r="AQ73" t="s">
        <v>1981</v>
      </c>
      <c r="AR73" t="s">
        <v>1982</v>
      </c>
    </row>
    <row r="74" spans="1:44" x14ac:dyDescent="0.2">
      <c r="A74" t="s">
        <v>502</v>
      </c>
      <c r="B74" t="s">
        <v>501</v>
      </c>
      <c r="C74" s="14">
        <v>44789</v>
      </c>
      <c r="D74" s="14">
        <v>44926</v>
      </c>
      <c r="E74" s="34">
        <v>1370000</v>
      </c>
      <c r="F74" s="34">
        <v>1364674.97</v>
      </c>
      <c r="G74" s="34">
        <v>1364674.97</v>
      </c>
      <c r="H74" t="s">
        <v>1973</v>
      </c>
      <c r="J74" t="s">
        <v>2014</v>
      </c>
      <c r="K74" t="s">
        <v>2128</v>
      </c>
      <c r="L74" t="s">
        <v>2129</v>
      </c>
      <c r="AM74" t="s">
        <v>1978</v>
      </c>
      <c r="AN74">
        <v>250</v>
      </c>
      <c r="AO74" t="s">
        <v>1979</v>
      </c>
      <c r="AP74" t="s">
        <v>1980</v>
      </c>
      <c r="AQ74" t="s">
        <v>1981</v>
      </c>
      <c r="AR74" t="s">
        <v>1982</v>
      </c>
    </row>
    <row r="75" spans="1:44" x14ac:dyDescent="0.2">
      <c r="A75" t="s">
        <v>502</v>
      </c>
      <c r="B75" t="s">
        <v>501</v>
      </c>
      <c r="C75" s="14">
        <v>44789</v>
      </c>
      <c r="D75" s="14">
        <v>44926</v>
      </c>
      <c r="E75" s="34">
        <v>1370000</v>
      </c>
      <c r="F75" s="34">
        <v>1364674.97</v>
      </c>
      <c r="G75" s="34">
        <v>1364674.97</v>
      </c>
      <c r="H75" t="s">
        <v>1973</v>
      </c>
      <c r="J75" t="s">
        <v>2014</v>
      </c>
      <c r="K75" t="s">
        <v>2130</v>
      </c>
      <c r="L75" t="s">
        <v>2131</v>
      </c>
      <c r="AM75" t="s">
        <v>1978</v>
      </c>
      <c r="AN75">
        <v>250</v>
      </c>
      <c r="AO75" t="s">
        <v>1979</v>
      </c>
      <c r="AP75" t="s">
        <v>1980</v>
      </c>
      <c r="AQ75" t="s">
        <v>1981</v>
      </c>
      <c r="AR75" t="s">
        <v>1982</v>
      </c>
    </row>
    <row r="76" spans="1:44" x14ac:dyDescent="0.2">
      <c r="A76" t="s">
        <v>502</v>
      </c>
      <c r="B76" t="s">
        <v>501</v>
      </c>
      <c r="C76" s="14">
        <v>44789</v>
      </c>
      <c r="D76" s="14">
        <v>44926</v>
      </c>
      <c r="E76" s="34">
        <v>1370000</v>
      </c>
      <c r="F76" s="34">
        <v>1364674.97</v>
      </c>
      <c r="G76" s="34">
        <v>1364674.97</v>
      </c>
      <c r="H76" t="s">
        <v>1973</v>
      </c>
      <c r="J76" t="s">
        <v>2014</v>
      </c>
      <c r="K76" t="s">
        <v>2132</v>
      </c>
      <c r="L76" t="s">
        <v>2133</v>
      </c>
      <c r="AM76" t="s">
        <v>1978</v>
      </c>
      <c r="AN76">
        <v>250</v>
      </c>
      <c r="AO76" t="s">
        <v>1979</v>
      </c>
      <c r="AP76" t="s">
        <v>1980</v>
      </c>
      <c r="AQ76" t="s">
        <v>1981</v>
      </c>
      <c r="AR76" t="s">
        <v>1982</v>
      </c>
    </row>
    <row r="77" spans="1:44" x14ac:dyDescent="0.2">
      <c r="A77" t="s">
        <v>502</v>
      </c>
      <c r="B77" t="s">
        <v>501</v>
      </c>
      <c r="C77" s="14">
        <v>44789</v>
      </c>
      <c r="D77" s="14">
        <v>44926</v>
      </c>
      <c r="E77" s="34">
        <v>1370000</v>
      </c>
      <c r="F77" s="34">
        <v>1364674.97</v>
      </c>
      <c r="G77" s="34">
        <v>1364674.97</v>
      </c>
      <c r="H77" t="s">
        <v>1973</v>
      </c>
      <c r="J77" t="s">
        <v>2014</v>
      </c>
      <c r="K77" t="s">
        <v>2134</v>
      </c>
      <c r="L77" t="s">
        <v>2135</v>
      </c>
      <c r="AM77" t="s">
        <v>1978</v>
      </c>
      <c r="AN77">
        <v>250</v>
      </c>
      <c r="AO77" t="s">
        <v>1979</v>
      </c>
      <c r="AP77" t="s">
        <v>1980</v>
      </c>
      <c r="AQ77" t="s">
        <v>1981</v>
      </c>
      <c r="AR77" t="s">
        <v>1982</v>
      </c>
    </row>
    <row r="78" spans="1:44" x14ac:dyDescent="0.2">
      <c r="A78" t="s">
        <v>502</v>
      </c>
      <c r="B78" t="s">
        <v>501</v>
      </c>
      <c r="C78" s="14">
        <v>44789</v>
      </c>
      <c r="D78" s="14">
        <v>44926</v>
      </c>
      <c r="E78" s="34">
        <v>1370000</v>
      </c>
      <c r="F78" s="34">
        <v>1364674.97</v>
      </c>
      <c r="G78" s="34">
        <v>1364674.97</v>
      </c>
      <c r="H78" t="s">
        <v>1973</v>
      </c>
      <c r="J78" t="s">
        <v>2014</v>
      </c>
      <c r="K78" t="s">
        <v>2136</v>
      </c>
      <c r="L78" t="s">
        <v>2137</v>
      </c>
      <c r="AM78" t="s">
        <v>1978</v>
      </c>
      <c r="AN78">
        <v>250</v>
      </c>
      <c r="AO78" t="s">
        <v>1979</v>
      </c>
      <c r="AP78" t="s">
        <v>1980</v>
      </c>
      <c r="AQ78" t="s">
        <v>1981</v>
      </c>
      <c r="AR78" t="s">
        <v>1982</v>
      </c>
    </row>
    <row r="79" spans="1:44" x14ac:dyDescent="0.2">
      <c r="A79" t="s">
        <v>502</v>
      </c>
      <c r="B79" t="s">
        <v>501</v>
      </c>
      <c r="C79" s="14">
        <v>44789</v>
      </c>
      <c r="D79" s="14">
        <v>44926</v>
      </c>
      <c r="E79" s="34">
        <v>1370000</v>
      </c>
      <c r="F79" s="34">
        <v>1364674.97</v>
      </c>
      <c r="G79" s="34">
        <v>1364674.97</v>
      </c>
      <c r="H79" t="s">
        <v>1973</v>
      </c>
      <c r="J79" t="s">
        <v>2014</v>
      </c>
      <c r="K79" t="s">
        <v>2138</v>
      </c>
      <c r="L79" t="s">
        <v>2139</v>
      </c>
      <c r="AM79" t="s">
        <v>1978</v>
      </c>
      <c r="AN79">
        <v>250</v>
      </c>
      <c r="AO79" t="s">
        <v>1979</v>
      </c>
      <c r="AP79" t="s">
        <v>1980</v>
      </c>
      <c r="AQ79" t="s">
        <v>1981</v>
      </c>
      <c r="AR79" t="s">
        <v>1982</v>
      </c>
    </row>
    <row r="80" spans="1:44" x14ac:dyDescent="0.2">
      <c r="A80" t="s">
        <v>502</v>
      </c>
      <c r="B80" t="s">
        <v>501</v>
      </c>
      <c r="C80" s="14">
        <v>44789</v>
      </c>
      <c r="D80" s="14">
        <v>44926</v>
      </c>
      <c r="E80" s="34">
        <v>1370000</v>
      </c>
      <c r="F80" s="34">
        <v>1364674.97</v>
      </c>
      <c r="G80" s="34">
        <v>1364674.97</v>
      </c>
      <c r="H80" t="s">
        <v>1973</v>
      </c>
      <c r="I80" t="s">
        <v>1132</v>
      </c>
      <c r="J80" t="s">
        <v>2014</v>
      </c>
      <c r="K80" t="s">
        <v>2140</v>
      </c>
      <c r="L80" t="s">
        <v>2141</v>
      </c>
      <c r="M80" s="14">
        <v>44829</v>
      </c>
      <c r="N80" s="14">
        <v>44865</v>
      </c>
      <c r="O80" t="s">
        <v>2101</v>
      </c>
      <c r="P80" s="34">
        <v>17889.099999999999</v>
      </c>
      <c r="Q80" s="34">
        <v>2</v>
      </c>
      <c r="R80" s="35">
        <v>8945</v>
      </c>
      <c r="W80" s="34">
        <v>410.9</v>
      </c>
      <c r="X80" s="34">
        <v>2</v>
      </c>
      <c r="Y80">
        <v>205</v>
      </c>
      <c r="Z80">
        <v>2.2917830000000001</v>
      </c>
      <c r="AA80" s="34">
        <v>17478.2</v>
      </c>
      <c r="AB80" s="34">
        <v>2</v>
      </c>
      <c r="AC80">
        <v>8740</v>
      </c>
      <c r="AD80">
        <v>97.708217000000005</v>
      </c>
      <c r="AM80" t="s">
        <v>1978</v>
      </c>
      <c r="AN80">
        <v>250</v>
      </c>
      <c r="AO80" t="s">
        <v>1979</v>
      </c>
      <c r="AP80" t="s">
        <v>1980</v>
      </c>
      <c r="AQ80" t="s">
        <v>1981</v>
      </c>
      <c r="AR80" t="s">
        <v>1982</v>
      </c>
    </row>
    <row r="81" spans="1:44" x14ac:dyDescent="0.2">
      <c r="A81" t="s">
        <v>502</v>
      </c>
      <c r="B81" t="s">
        <v>501</v>
      </c>
      <c r="C81" s="14">
        <v>44789</v>
      </c>
      <c r="D81" s="14">
        <v>44926</v>
      </c>
      <c r="E81" s="34">
        <v>1370000</v>
      </c>
      <c r="F81" s="34">
        <v>1364674.97</v>
      </c>
      <c r="G81" s="34">
        <v>1364674.97</v>
      </c>
      <c r="H81" t="s">
        <v>1973</v>
      </c>
      <c r="J81" t="s">
        <v>2014</v>
      </c>
      <c r="K81" t="s">
        <v>2142</v>
      </c>
      <c r="L81" t="s">
        <v>2143</v>
      </c>
      <c r="AM81" t="s">
        <v>1978</v>
      </c>
      <c r="AN81">
        <v>250</v>
      </c>
      <c r="AO81" t="s">
        <v>1979</v>
      </c>
      <c r="AP81" t="s">
        <v>1980</v>
      </c>
      <c r="AQ81" t="s">
        <v>1981</v>
      </c>
      <c r="AR81" t="s">
        <v>1982</v>
      </c>
    </row>
    <row r="82" spans="1:44" x14ac:dyDescent="0.2">
      <c r="A82" t="s">
        <v>502</v>
      </c>
      <c r="B82" t="s">
        <v>501</v>
      </c>
      <c r="C82" s="14">
        <v>44789</v>
      </c>
      <c r="D82" s="14">
        <v>44926</v>
      </c>
      <c r="E82" s="34">
        <v>1370000</v>
      </c>
      <c r="F82" s="34">
        <v>1364674.97</v>
      </c>
      <c r="G82" s="34">
        <v>1364674.97</v>
      </c>
      <c r="H82" t="s">
        <v>1973</v>
      </c>
      <c r="J82" t="s">
        <v>2014</v>
      </c>
      <c r="K82" t="s">
        <v>2144</v>
      </c>
      <c r="L82" t="s">
        <v>2145</v>
      </c>
      <c r="AM82" t="s">
        <v>1978</v>
      </c>
      <c r="AN82">
        <v>250</v>
      </c>
      <c r="AO82" t="s">
        <v>1979</v>
      </c>
      <c r="AP82" t="s">
        <v>1980</v>
      </c>
      <c r="AQ82" t="s">
        <v>1981</v>
      </c>
      <c r="AR82" t="s">
        <v>1982</v>
      </c>
    </row>
    <row r="83" spans="1:44" x14ac:dyDescent="0.2">
      <c r="A83" t="s">
        <v>502</v>
      </c>
      <c r="B83" t="s">
        <v>501</v>
      </c>
      <c r="C83" s="14">
        <v>44789</v>
      </c>
      <c r="D83" s="14">
        <v>44926</v>
      </c>
      <c r="E83" s="34">
        <v>1370000</v>
      </c>
      <c r="F83" s="34">
        <v>1364674.97</v>
      </c>
      <c r="G83" s="34">
        <v>1364674.97</v>
      </c>
      <c r="H83" t="s">
        <v>1973</v>
      </c>
      <c r="J83" t="s">
        <v>2014</v>
      </c>
      <c r="K83" t="s">
        <v>2146</v>
      </c>
      <c r="L83" t="s">
        <v>2147</v>
      </c>
      <c r="AM83" t="s">
        <v>1978</v>
      </c>
      <c r="AN83">
        <v>250</v>
      </c>
      <c r="AO83" t="s">
        <v>1979</v>
      </c>
      <c r="AP83" t="s">
        <v>1980</v>
      </c>
      <c r="AQ83" t="s">
        <v>1981</v>
      </c>
      <c r="AR83" t="s">
        <v>1982</v>
      </c>
    </row>
    <row r="84" spans="1:44" x14ac:dyDescent="0.2">
      <c r="A84" t="s">
        <v>502</v>
      </c>
      <c r="B84" t="s">
        <v>501</v>
      </c>
      <c r="C84" s="14">
        <v>44789</v>
      </c>
      <c r="D84" s="14">
        <v>44926</v>
      </c>
      <c r="E84" s="34">
        <v>1370000</v>
      </c>
      <c r="F84" s="34">
        <v>1364674.97</v>
      </c>
      <c r="G84" s="34">
        <v>1364674.97</v>
      </c>
      <c r="H84" t="s">
        <v>1973</v>
      </c>
      <c r="J84" t="s">
        <v>2014</v>
      </c>
      <c r="K84" t="s">
        <v>2148</v>
      </c>
      <c r="L84" t="s">
        <v>2149</v>
      </c>
      <c r="AM84" t="s">
        <v>1978</v>
      </c>
      <c r="AN84">
        <v>250</v>
      </c>
      <c r="AO84" t="s">
        <v>1979</v>
      </c>
      <c r="AP84" t="s">
        <v>1980</v>
      </c>
      <c r="AQ84" t="s">
        <v>1981</v>
      </c>
      <c r="AR84" t="s">
        <v>1982</v>
      </c>
    </row>
    <row r="85" spans="1:44" x14ac:dyDescent="0.2">
      <c r="A85" t="s">
        <v>502</v>
      </c>
      <c r="B85" t="s">
        <v>501</v>
      </c>
      <c r="C85" s="14">
        <v>44789</v>
      </c>
      <c r="D85" s="14">
        <v>44926</v>
      </c>
      <c r="E85" s="34">
        <v>1370000</v>
      </c>
      <c r="F85" s="34">
        <v>1364674.97</v>
      </c>
      <c r="G85" s="34">
        <v>1364674.97</v>
      </c>
      <c r="H85" t="s">
        <v>1973</v>
      </c>
      <c r="J85" t="s">
        <v>2014</v>
      </c>
      <c r="K85" t="s">
        <v>2150</v>
      </c>
      <c r="L85" t="s">
        <v>2151</v>
      </c>
      <c r="AM85" t="s">
        <v>1978</v>
      </c>
      <c r="AN85">
        <v>250</v>
      </c>
      <c r="AO85" t="s">
        <v>1979</v>
      </c>
      <c r="AP85" t="s">
        <v>1980</v>
      </c>
      <c r="AQ85" t="s">
        <v>1981</v>
      </c>
      <c r="AR85" t="s">
        <v>1982</v>
      </c>
    </row>
    <row r="86" spans="1:44" x14ac:dyDescent="0.2">
      <c r="A86" t="s">
        <v>502</v>
      </c>
      <c r="B86" t="s">
        <v>501</v>
      </c>
      <c r="C86" s="14">
        <v>44789</v>
      </c>
      <c r="D86" s="14">
        <v>44926</v>
      </c>
      <c r="E86" s="34">
        <v>1370000</v>
      </c>
      <c r="F86" s="34">
        <v>1364674.97</v>
      </c>
      <c r="G86" s="34">
        <v>1364674.97</v>
      </c>
      <c r="H86" t="s">
        <v>1973</v>
      </c>
      <c r="J86" t="s">
        <v>2014</v>
      </c>
      <c r="K86" t="s">
        <v>2152</v>
      </c>
      <c r="L86" t="s">
        <v>2153</v>
      </c>
      <c r="AM86" t="s">
        <v>1978</v>
      </c>
      <c r="AN86">
        <v>250</v>
      </c>
      <c r="AO86" t="s">
        <v>1979</v>
      </c>
      <c r="AP86" t="s">
        <v>1980</v>
      </c>
      <c r="AQ86" t="s">
        <v>1981</v>
      </c>
      <c r="AR86" t="s">
        <v>1982</v>
      </c>
    </row>
    <row r="87" spans="1:44" x14ac:dyDescent="0.2">
      <c r="A87" t="s">
        <v>502</v>
      </c>
      <c r="B87" t="s">
        <v>501</v>
      </c>
      <c r="C87" s="14">
        <v>44789</v>
      </c>
      <c r="D87" s="14">
        <v>44926</v>
      </c>
      <c r="E87" s="34">
        <v>1370000</v>
      </c>
      <c r="F87" s="34">
        <v>1364674.97</v>
      </c>
      <c r="G87" s="34">
        <v>1364674.97</v>
      </c>
      <c r="H87" t="s">
        <v>1973</v>
      </c>
      <c r="J87" t="s">
        <v>2014</v>
      </c>
      <c r="K87" t="s">
        <v>2154</v>
      </c>
      <c r="L87" t="s">
        <v>2155</v>
      </c>
      <c r="AM87" t="s">
        <v>1978</v>
      </c>
      <c r="AN87">
        <v>250</v>
      </c>
      <c r="AO87" t="s">
        <v>1979</v>
      </c>
      <c r="AP87" t="s">
        <v>1980</v>
      </c>
      <c r="AQ87" t="s">
        <v>1981</v>
      </c>
      <c r="AR87" t="s">
        <v>1982</v>
      </c>
    </row>
    <row r="88" spans="1:44" x14ac:dyDescent="0.2">
      <c r="A88" t="s">
        <v>502</v>
      </c>
      <c r="B88" t="s">
        <v>501</v>
      </c>
      <c r="C88" s="14">
        <v>44789</v>
      </c>
      <c r="D88" s="14">
        <v>44926</v>
      </c>
      <c r="E88" s="34">
        <v>1370000</v>
      </c>
      <c r="F88" s="34">
        <v>1364674.97</v>
      </c>
      <c r="G88" s="34">
        <v>1364674.97</v>
      </c>
      <c r="H88" t="s">
        <v>1973</v>
      </c>
      <c r="J88" t="s">
        <v>2014</v>
      </c>
      <c r="K88" t="s">
        <v>2156</v>
      </c>
      <c r="L88" t="s">
        <v>2157</v>
      </c>
      <c r="AM88" t="s">
        <v>1978</v>
      </c>
      <c r="AN88">
        <v>250</v>
      </c>
      <c r="AO88" t="s">
        <v>1979</v>
      </c>
      <c r="AP88" t="s">
        <v>1980</v>
      </c>
      <c r="AQ88" t="s">
        <v>1981</v>
      </c>
      <c r="AR88" t="s">
        <v>1982</v>
      </c>
    </row>
    <row r="89" spans="1:44" x14ac:dyDescent="0.2">
      <c r="A89" t="s">
        <v>502</v>
      </c>
      <c r="B89" t="s">
        <v>501</v>
      </c>
      <c r="C89" s="14">
        <v>44789</v>
      </c>
      <c r="D89" s="14">
        <v>44926</v>
      </c>
      <c r="E89" s="34">
        <v>1370000</v>
      </c>
      <c r="F89" s="34">
        <v>1364674.97</v>
      </c>
      <c r="G89" s="34">
        <v>1364674.97</v>
      </c>
      <c r="H89" t="s">
        <v>1973</v>
      </c>
      <c r="J89" t="s">
        <v>2014</v>
      </c>
      <c r="K89" t="s">
        <v>2158</v>
      </c>
      <c r="L89" t="s">
        <v>2159</v>
      </c>
      <c r="AM89" t="s">
        <v>1978</v>
      </c>
      <c r="AN89">
        <v>250</v>
      </c>
      <c r="AO89" t="s">
        <v>1979</v>
      </c>
      <c r="AP89" t="s">
        <v>1980</v>
      </c>
      <c r="AQ89" t="s">
        <v>1981</v>
      </c>
      <c r="AR89" t="s">
        <v>1982</v>
      </c>
    </row>
    <row r="90" spans="1:44" x14ac:dyDescent="0.2">
      <c r="A90" t="s">
        <v>502</v>
      </c>
      <c r="B90" t="s">
        <v>501</v>
      </c>
      <c r="C90" s="14">
        <v>44789</v>
      </c>
      <c r="D90" s="14">
        <v>44926</v>
      </c>
      <c r="E90" s="34">
        <v>1370000</v>
      </c>
      <c r="F90" s="34">
        <v>1364674.97</v>
      </c>
      <c r="G90" s="34">
        <v>1364674.97</v>
      </c>
      <c r="H90" t="s">
        <v>1973</v>
      </c>
      <c r="I90" t="s">
        <v>430</v>
      </c>
      <c r="J90" t="s">
        <v>2160</v>
      </c>
      <c r="K90" t="s">
        <v>2161</v>
      </c>
      <c r="L90" t="s">
        <v>2162</v>
      </c>
      <c r="M90" s="14">
        <v>44789</v>
      </c>
      <c r="N90" s="14">
        <v>44828</v>
      </c>
      <c r="O90" t="s">
        <v>1977</v>
      </c>
      <c r="P90" s="34">
        <v>17713.36</v>
      </c>
      <c r="Q90" s="34">
        <v>6.5</v>
      </c>
      <c r="R90" s="35">
        <v>2725133</v>
      </c>
      <c r="S90" s="34">
        <v>5153.53</v>
      </c>
      <c r="T90" s="34">
        <v>6.5</v>
      </c>
      <c r="U90">
        <v>792851</v>
      </c>
      <c r="V90">
        <v>29.09403</v>
      </c>
      <c r="W90" s="34">
        <v>12559.83</v>
      </c>
      <c r="X90" s="34">
        <v>6.5</v>
      </c>
      <c r="Y90">
        <v>1932282</v>
      </c>
      <c r="Z90">
        <v>70.905969999999996</v>
      </c>
      <c r="AM90" t="s">
        <v>1978</v>
      </c>
      <c r="AN90">
        <v>250</v>
      </c>
      <c r="AO90" t="s">
        <v>1979</v>
      </c>
      <c r="AP90" t="s">
        <v>1980</v>
      </c>
      <c r="AQ90" t="s">
        <v>1981</v>
      </c>
      <c r="AR90" t="s">
        <v>1982</v>
      </c>
    </row>
    <row r="91" spans="1:44" x14ac:dyDescent="0.2">
      <c r="A91" t="s">
        <v>502</v>
      </c>
      <c r="B91" t="s">
        <v>501</v>
      </c>
      <c r="C91" s="14">
        <v>44789</v>
      </c>
      <c r="D91" s="14">
        <v>44926</v>
      </c>
      <c r="E91" s="34">
        <v>1370000</v>
      </c>
      <c r="F91" s="34">
        <v>1364674.97</v>
      </c>
      <c r="G91" s="34">
        <v>1364674.97</v>
      </c>
      <c r="H91" t="s">
        <v>1973</v>
      </c>
      <c r="J91" t="s">
        <v>2160</v>
      </c>
      <c r="K91" t="s">
        <v>2163</v>
      </c>
      <c r="L91" t="s">
        <v>2164</v>
      </c>
      <c r="AM91" t="s">
        <v>1978</v>
      </c>
      <c r="AN91">
        <v>250</v>
      </c>
      <c r="AO91" t="s">
        <v>1979</v>
      </c>
      <c r="AP91" t="s">
        <v>1980</v>
      </c>
      <c r="AQ91" t="s">
        <v>1981</v>
      </c>
      <c r="AR91" t="s">
        <v>1982</v>
      </c>
    </row>
    <row r="92" spans="1:44" x14ac:dyDescent="0.2">
      <c r="A92" t="s">
        <v>502</v>
      </c>
      <c r="B92" t="s">
        <v>501</v>
      </c>
      <c r="C92" s="14">
        <v>44789</v>
      </c>
      <c r="D92" s="14">
        <v>44926</v>
      </c>
      <c r="E92" s="34">
        <v>1370000</v>
      </c>
      <c r="F92" s="34">
        <v>1364674.97</v>
      </c>
      <c r="G92" s="34">
        <v>1364674.97</v>
      </c>
      <c r="H92" t="s">
        <v>1973</v>
      </c>
      <c r="J92" t="s">
        <v>2160</v>
      </c>
      <c r="K92" t="s">
        <v>2165</v>
      </c>
      <c r="L92" t="s">
        <v>2166</v>
      </c>
      <c r="AM92" t="s">
        <v>1978</v>
      </c>
      <c r="AN92">
        <v>250</v>
      </c>
      <c r="AO92" t="s">
        <v>1979</v>
      </c>
      <c r="AP92" t="s">
        <v>1980</v>
      </c>
      <c r="AQ92" t="s">
        <v>1981</v>
      </c>
      <c r="AR92" t="s">
        <v>1982</v>
      </c>
    </row>
    <row r="93" spans="1:44" x14ac:dyDescent="0.2">
      <c r="A93" t="s">
        <v>502</v>
      </c>
      <c r="B93" t="s">
        <v>501</v>
      </c>
      <c r="C93" s="14">
        <v>44789</v>
      </c>
      <c r="D93" s="14">
        <v>44926</v>
      </c>
      <c r="E93" s="34">
        <v>1370000</v>
      </c>
      <c r="F93" s="34">
        <v>1364674.97</v>
      </c>
      <c r="G93" s="34">
        <v>1364674.97</v>
      </c>
      <c r="H93" t="s">
        <v>1973</v>
      </c>
      <c r="J93" t="s">
        <v>2160</v>
      </c>
      <c r="K93" t="s">
        <v>2167</v>
      </c>
      <c r="L93" t="s">
        <v>2168</v>
      </c>
      <c r="AM93" t="s">
        <v>1978</v>
      </c>
      <c r="AN93">
        <v>250</v>
      </c>
      <c r="AO93" t="s">
        <v>1979</v>
      </c>
      <c r="AP93" t="s">
        <v>1980</v>
      </c>
      <c r="AQ93" t="s">
        <v>1981</v>
      </c>
      <c r="AR93" t="s">
        <v>1982</v>
      </c>
    </row>
    <row r="94" spans="1:44" x14ac:dyDescent="0.2">
      <c r="A94" t="s">
        <v>502</v>
      </c>
      <c r="B94" t="s">
        <v>501</v>
      </c>
      <c r="C94" s="14">
        <v>44789</v>
      </c>
      <c r="D94" s="14">
        <v>44926</v>
      </c>
      <c r="E94" s="34">
        <v>1370000</v>
      </c>
      <c r="F94" s="34">
        <v>1364674.97</v>
      </c>
      <c r="G94" s="34">
        <v>1364674.97</v>
      </c>
      <c r="H94" t="s">
        <v>1973</v>
      </c>
      <c r="J94" t="s">
        <v>2160</v>
      </c>
      <c r="K94" t="s">
        <v>2169</v>
      </c>
      <c r="L94" t="s">
        <v>2170</v>
      </c>
      <c r="AM94" t="s">
        <v>1978</v>
      </c>
      <c r="AN94">
        <v>250</v>
      </c>
      <c r="AO94" t="s">
        <v>1979</v>
      </c>
      <c r="AP94" t="s">
        <v>1980</v>
      </c>
      <c r="AQ94" t="s">
        <v>1981</v>
      </c>
      <c r="AR94" t="s">
        <v>1982</v>
      </c>
    </row>
    <row r="95" spans="1:44" x14ac:dyDescent="0.2">
      <c r="A95" t="s">
        <v>502</v>
      </c>
      <c r="B95" t="s">
        <v>501</v>
      </c>
      <c r="C95" s="14">
        <v>44789</v>
      </c>
      <c r="D95" s="14">
        <v>44926</v>
      </c>
      <c r="E95" s="34">
        <v>1370000</v>
      </c>
      <c r="F95" s="34">
        <v>1364674.97</v>
      </c>
      <c r="G95" s="34">
        <v>1364674.97</v>
      </c>
      <c r="H95" t="s">
        <v>1973</v>
      </c>
      <c r="J95" t="s">
        <v>2160</v>
      </c>
      <c r="K95" t="s">
        <v>2171</v>
      </c>
      <c r="L95" t="s">
        <v>2172</v>
      </c>
      <c r="AM95" t="s">
        <v>1978</v>
      </c>
      <c r="AN95">
        <v>250</v>
      </c>
      <c r="AO95" t="s">
        <v>1979</v>
      </c>
      <c r="AP95" t="s">
        <v>1980</v>
      </c>
      <c r="AQ95" t="s">
        <v>1981</v>
      </c>
      <c r="AR95" t="s">
        <v>1982</v>
      </c>
    </row>
    <row r="96" spans="1:44" x14ac:dyDescent="0.2">
      <c r="A96" t="s">
        <v>502</v>
      </c>
      <c r="B96" t="s">
        <v>501</v>
      </c>
      <c r="C96" s="14">
        <v>44789</v>
      </c>
      <c r="D96" s="14">
        <v>44926</v>
      </c>
      <c r="E96" s="34">
        <v>1370000</v>
      </c>
      <c r="F96" s="34">
        <v>1364674.97</v>
      </c>
      <c r="G96" s="34">
        <v>1364674.97</v>
      </c>
      <c r="H96" t="s">
        <v>1973</v>
      </c>
      <c r="J96" t="s">
        <v>2160</v>
      </c>
      <c r="K96" t="s">
        <v>2173</v>
      </c>
      <c r="L96" t="s">
        <v>2174</v>
      </c>
      <c r="AM96" t="s">
        <v>1978</v>
      </c>
      <c r="AN96">
        <v>250</v>
      </c>
      <c r="AO96" t="s">
        <v>1979</v>
      </c>
      <c r="AP96" t="s">
        <v>1980</v>
      </c>
      <c r="AQ96" t="s">
        <v>1981</v>
      </c>
      <c r="AR96" t="s">
        <v>1982</v>
      </c>
    </row>
    <row r="97" spans="1:44" x14ac:dyDescent="0.2">
      <c r="A97" t="s">
        <v>502</v>
      </c>
      <c r="B97" t="s">
        <v>501</v>
      </c>
      <c r="C97" s="14">
        <v>44789</v>
      </c>
      <c r="D97" s="14">
        <v>44926</v>
      </c>
      <c r="E97" s="34">
        <v>1370000</v>
      </c>
      <c r="F97" s="34">
        <v>1364674.97</v>
      </c>
      <c r="G97" s="34">
        <v>1364674.97</v>
      </c>
      <c r="H97" t="s">
        <v>1973</v>
      </c>
      <c r="J97" t="s">
        <v>2160</v>
      </c>
      <c r="K97" t="s">
        <v>2175</v>
      </c>
      <c r="L97" t="s">
        <v>2176</v>
      </c>
      <c r="AM97" t="s">
        <v>1978</v>
      </c>
      <c r="AN97">
        <v>250</v>
      </c>
      <c r="AO97" t="s">
        <v>1979</v>
      </c>
      <c r="AP97" t="s">
        <v>1980</v>
      </c>
      <c r="AQ97" t="s">
        <v>1981</v>
      </c>
      <c r="AR97" t="s">
        <v>1982</v>
      </c>
    </row>
    <row r="98" spans="1:44" x14ac:dyDescent="0.2">
      <c r="A98" t="s">
        <v>502</v>
      </c>
      <c r="B98" t="s">
        <v>501</v>
      </c>
      <c r="C98" s="14">
        <v>44789</v>
      </c>
      <c r="D98" s="14">
        <v>44926</v>
      </c>
      <c r="E98" s="34">
        <v>1370000</v>
      </c>
      <c r="F98" s="34">
        <v>1364674.97</v>
      </c>
      <c r="G98" s="34">
        <v>1364674.97</v>
      </c>
      <c r="H98" t="s">
        <v>1973</v>
      </c>
      <c r="J98" t="s">
        <v>2160</v>
      </c>
      <c r="K98" t="s">
        <v>2177</v>
      </c>
      <c r="L98" t="s">
        <v>2178</v>
      </c>
      <c r="AM98" t="s">
        <v>1978</v>
      </c>
      <c r="AN98">
        <v>250</v>
      </c>
      <c r="AO98" t="s">
        <v>1979</v>
      </c>
      <c r="AP98" t="s">
        <v>1980</v>
      </c>
      <c r="AQ98" t="s">
        <v>1981</v>
      </c>
      <c r="AR98" t="s">
        <v>1982</v>
      </c>
    </row>
    <row r="99" spans="1:44" x14ac:dyDescent="0.2">
      <c r="A99" t="s">
        <v>502</v>
      </c>
      <c r="B99" t="s">
        <v>501</v>
      </c>
      <c r="C99" s="14">
        <v>44789</v>
      </c>
      <c r="D99" s="14">
        <v>44926</v>
      </c>
      <c r="E99" s="34">
        <v>1370000</v>
      </c>
      <c r="F99" s="34">
        <v>1364674.97</v>
      </c>
      <c r="G99" s="34">
        <v>1364674.97</v>
      </c>
      <c r="H99" t="s">
        <v>1973</v>
      </c>
      <c r="J99" t="s">
        <v>2160</v>
      </c>
      <c r="K99" t="s">
        <v>2179</v>
      </c>
      <c r="L99" t="s">
        <v>2180</v>
      </c>
      <c r="AM99" t="s">
        <v>1978</v>
      </c>
      <c r="AN99">
        <v>250</v>
      </c>
      <c r="AO99" t="s">
        <v>1979</v>
      </c>
      <c r="AP99" t="s">
        <v>1980</v>
      </c>
      <c r="AQ99" t="s">
        <v>1981</v>
      </c>
      <c r="AR99" t="s">
        <v>1982</v>
      </c>
    </row>
    <row r="100" spans="1:44" x14ac:dyDescent="0.2">
      <c r="A100" t="s">
        <v>502</v>
      </c>
      <c r="B100" t="s">
        <v>501</v>
      </c>
      <c r="C100" s="14">
        <v>44789</v>
      </c>
      <c r="D100" s="14">
        <v>44926</v>
      </c>
      <c r="E100" s="34">
        <v>1370000</v>
      </c>
      <c r="F100" s="34">
        <v>1364674.97</v>
      </c>
      <c r="G100" s="34">
        <v>1364674.97</v>
      </c>
      <c r="H100" t="s">
        <v>1973</v>
      </c>
      <c r="J100" t="s">
        <v>2160</v>
      </c>
      <c r="K100" t="s">
        <v>2181</v>
      </c>
      <c r="L100" t="s">
        <v>2182</v>
      </c>
      <c r="AM100" t="s">
        <v>1978</v>
      </c>
      <c r="AN100">
        <v>250</v>
      </c>
      <c r="AO100" t="s">
        <v>1979</v>
      </c>
      <c r="AP100" t="s">
        <v>1980</v>
      </c>
      <c r="AQ100" t="s">
        <v>1981</v>
      </c>
      <c r="AR100" t="s">
        <v>1982</v>
      </c>
    </row>
    <row r="101" spans="1:44" x14ac:dyDescent="0.2">
      <c r="A101" t="s">
        <v>502</v>
      </c>
      <c r="B101" t="s">
        <v>501</v>
      </c>
      <c r="C101" s="14">
        <v>44789</v>
      </c>
      <c r="D101" s="14">
        <v>44926</v>
      </c>
      <c r="E101" s="34">
        <v>1370000</v>
      </c>
      <c r="F101" s="34">
        <v>1364674.97</v>
      </c>
      <c r="G101" s="34">
        <v>1364674.97</v>
      </c>
      <c r="H101" t="s">
        <v>1973</v>
      </c>
      <c r="J101" t="s">
        <v>2160</v>
      </c>
      <c r="K101" t="s">
        <v>2183</v>
      </c>
      <c r="L101" t="s">
        <v>2184</v>
      </c>
      <c r="AM101" t="s">
        <v>1978</v>
      </c>
      <c r="AN101">
        <v>250</v>
      </c>
      <c r="AO101" t="s">
        <v>1979</v>
      </c>
      <c r="AP101" t="s">
        <v>1980</v>
      </c>
      <c r="AQ101" t="s">
        <v>1981</v>
      </c>
      <c r="AR101" t="s">
        <v>1982</v>
      </c>
    </row>
    <row r="102" spans="1:44" x14ac:dyDescent="0.2">
      <c r="A102" t="s">
        <v>502</v>
      </c>
      <c r="B102" t="s">
        <v>501</v>
      </c>
      <c r="C102" s="14">
        <v>44789</v>
      </c>
      <c r="D102" s="14">
        <v>44926</v>
      </c>
      <c r="E102" s="34">
        <v>1370000</v>
      </c>
      <c r="F102" s="34">
        <v>1364674.97</v>
      </c>
      <c r="G102" s="34">
        <v>1364674.97</v>
      </c>
      <c r="H102" t="s">
        <v>1973</v>
      </c>
      <c r="J102" t="s">
        <v>2160</v>
      </c>
      <c r="K102" t="s">
        <v>2185</v>
      </c>
      <c r="L102" t="s">
        <v>2186</v>
      </c>
      <c r="AM102" t="s">
        <v>1978</v>
      </c>
      <c r="AN102">
        <v>250</v>
      </c>
      <c r="AO102" t="s">
        <v>1979</v>
      </c>
      <c r="AP102" t="s">
        <v>1980</v>
      </c>
      <c r="AQ102" t="s">
        <v>1981</v>
      </c>
      <c r="AR102" t="s">
        <v>1982</v>
      </c>
    </row>
    <row r="103" spans="1:44" x14ac:dyDescent="0.2">
      <c r="A103" t="s">
        <v>502</v>
      </c>
      <c r="B103" t="s">
        <v>501</v>
      </c>
      <c r="C103" s="14">
        <v>44789</v>
      </c>
      <c r="D103" s="14">
        <v>44926</v>
      </c>
      <c r="E103" s="34">
        <v>1370000</v>
      </c>
      <c r="F103" s="34">
        <v>1364674.97</v>
      </c>
      <c r="G103" s="34">
        <v>1364674.97</v>
      </c>
      <c r="H103" t="s">
        <v>1973</v>
      </c>
      <c r="J103" t="s">
        <v>2160</v>
      </c>
      <c r="K103" t="s">
        <v>2187</v>
      </c>
      <c r="L103" t="s">
        <v>2188</v>
      </c>
      <c r="AM103" t="s">
        <v>1978</v>
      </c>
      <c r="AN103">
        <v>250</v>
      </c>
      <c r="AO103" t="s">
        <v>1979</v>
      </c>
      <c r="AP103" t="s">
        <v>1980</v>
      </c>
      <c r="AQ103" t="s">
        <v>1981</v>
      </c>
      <c r="AR103" t="s">
        <v>1982</v>
      </c>
    </row>
    <row r="104" spans="1:44" x14ac:dyDescent="0.2">
      <c r="A104" t="s">
        <v>502</v>
      </c>
      <c r="B104" t="s">
        <v>501</v>
      </c>
      <c r="C104" s="14">
        <v>44789</v>
      </c>
      <c r="D104" s="14">
        <v>44926</v>
      </c>
      <c r="E104" s="34">
        <v>1370000</v>
      </c>
      <c r="F104" s="34">
        <v>1364674.97</v>
      </c>
      <c r="G104" s="34">
        <v>1364674.97</v>
      </c>
      <c r="H104" t="s">
        <v>1973</v>
      </c>
      <c r="J104" t="s">
        <v>2160</v>
      </c>
      <c r="K104" t="s">
        <v>2189</v>
      </c>
      <c r="L104" t="s">
        <v>2190</v>
      </c>
      <c r="AM104" t="s">
        <v>1978</v>
      </c>
      <c r="AN104">
        <v>250</v>
      </c>
      <c r="AO104" t="s">
        <v>1979</v>
      </c>
      <c r="AP104" t="s">
        <v>1980</v>
      </c>
      <c r="AQ104" t="s">
        <v>1981</v>
      </c>
      <c r="AR104" t="s">
        <v>1982</v>
      </c>
    </row>
    <row r="105" spans="1:44" x14ac:dyDescent="0.2">
      <c r="A105" t="s">
        <v>502</v>
      </c>
      <c r="B105" t="s">
        <v>501</v>
      </c>
      <c r="C105" s="14">
        <v>44789</v>
      </c>
      <c r="D105" s="14">
        <v>44926</v>
      </c>
      <c r="E105" s="34">
        <v>1370000</v>
      </c>
      <c r="F105" s="34">
        <v>1364674.97</v>
      </c>
      <c r="G105" s="34">
        <v>1364674.97</v>
      </c>
      <c r="H105" t="s">
        <v>1973</v>
      </c>
      <c r="J105" t="s">
        <v>2160</v>
      </c>
      <c r="K105" t="s">
        <v>2191</v>
      </c>
      <c r="L105" t="s">
        <v>2192</v>
      </c>
      <c r="AM105" t="s">
        <v>1978</v>
      </c>
      <c r="AN105">
        <v>250</v>
      </c>
      <c r="AO105" t="s">
        <v>1979</v>
      </c>
      <c r="AP105" t="s">
        <v>1980</v>
      </c>
      <c r="AQ105" t="s">
        <v>1981</v>
      </c>
      <c r="AR105" t="s">
        <v>1982</v>
      </c>
    </row>
    <row r="106" spans="1:44" x14ac:dyDescent="0.2">
      <c r="A106" t="s">
        <v>502</v>
      </c>
      <c r="B106" t="s">
        <v>501</v>
      </c>
      <c r="C106" s="14">
        <v>44789</v>
      </c>
      <c r="D106" s="14">
        <v>44926</v>
      </c>
      <c r="E106" s="34">
        <v>1370000</v>
      </c>
      <c r="F106" s="34">
        <v>1364674.97</v>
      </c>
      <c r="G106" s="34">
        <v>1364674.97</v>
      </c>
      <c r="H106" t="s">
        <v>1973</v>
      </c>
      <c r="J106" t="s">
        <v>2160</v>
      </c>
      <c r="K106" t="s">
        <v>2193</v>
      </c>
      <c r="L106" t="s">
        <v>2194</v>
      </c>
      <c r="AM106" t="s">
        <v>1978</v>
      </c>
      <c r="AN106">
        <v>250</v>
      </c>
      <c r="AO106" t="s">
        <v>1979</v>
      </c>
      <c r="AP106" t="s">
        <v>1980</v>
      </c>
      <c r="AQ106" t="s">
        <v>1981</v>
      </c>
      <c r="AR106" t="s">
        <v>1982</v>
      </c>
    </row>
    <row r="107" spans="1:44" x14ac:dyDescent="0.2">
      <c r="A107" t="s">
        <v>502</v>
      </c>
      <c r="B107" t="s">
        <v>501</v>
      </c>
      <c r="C107" s="14">
        <v>44789</v>
      </c>
      <c r="D107" s="14">
        <v>44926</v>
      </c>
      <c r="E107" s="34">
        <v>1370000</v>
      </c>
      <c r="F107" s="34">
        <v>1364674.97</v>
      </c>
      <c r="G107" s="34">
        <v>1364674.97</v>
      </c>
      <c r="H107" t="s">
        <v>1973</v>
      </c>
      <c r="I107" t="s">
        <v>430</v>
      </c>
      <c r="J107" t="s">
        <v>2160</v>
      </c>
      <c r="K107" t="s">
        <v>2195</v>
      </c>
      <c r="L107" t="s">
        <v>2196</v>
      </c>
      <c r="M107" s="14">
        <v>44789</v>
      </c>
      <c r="N107" s="14">
        <v>44828</v>
      </c>
      <c r="O107" t="s">
        <v>1977</v>
      </c>
      <c r="P107" s="34">
        <v>17977.28</v>
      </c>
      <c r="Q107" s="34">
        <v>7</v>
      </c>
      <c r="R107" s="35">
        <v>2568183</v>
      </c>
      <c r="S107" s="34">
        <v>5517.39</v>
      </c>
      <c r="T107" s="34">
        <v>7</v>
      </c>
      <c r="U107">
        <v>788199</v>
      </c>
      <c r="V107">
        <v>30.690919999999998</v>
      </c>
      <c r="W107" s="34">
        <v>12459.89</v>
      </c>
      <c r="X107" s="34">
        <v>7</v>
      </c>
      <c r="Y107">
        <v>1779984</v>
      </c>
      <c r="Z107">
        <v>69.309079999999994</v>
      </c>
      <c r="AM107" t="s">
        <v>1978</v>
      </c>
      <c r="AN107">
        <v>250</v>
      </c>
      <c r="AO107" t="s">
        <v>1979</v>
      </c>
      <c r="AP107" t="s">
        <v>1980</v>
      </c>
      <c r="AQ107" t="s">
        <v>1981</v>
      </c>
      <c r="AR107" t="s">
        <v>1982</v>
      </c>
    </row>
    <row r="108" spans="1:44" x14ac:dyDescent="0.2">
      <c r="A108" t="s">
        <v>502</v>
      </c>
      <c r="B108" t="s">
        <v>501</v>
      </c>
      <c r="C108" s="14">
        <v>44789</v>
      </c>
      <c r="D108" s="14">
        <v>44926</v>
      </c>
      <c r="E108" s="34">
        <v>1370000</v>
      </c>
      <c r="F108" s="34">
        <v>1364674.97</v>
      </c>
      <c r="G108" s="34">
        <v>1364674.97</v>
      </c>
      <c r="H108" t="s">
        <v>1973</v>
      </c>
      <c r="J108" t="s">
        <v>2160</v>
      </c>
      <c r="K108" t="s">
        <v>2197</v>
      </c>
      <c r="L108" t="s">
        <v>2198</v>
      </c>
      <c r="AM108" t="s">
        <v>1978</v>
      </c>
      <c r="AN108">
        <v>250</v>
      </c>
      <c r="AO108" t="s">
        <v>1979</v>
      </c>
      <c r="AP108" t="s">
        <v>1980</v>
      </c>
      <c r="AQ108" t="s">
        <v>1981</v>
      </c>
      <c r="AR108" t="s">
        <v>1982</v>
      </c>
    </row>
    <row r="109" spans="1:44" x14ac:dyDescent="0.2">
      <c r="A109" t="s">
        <v>502</v>
      </c>
      <c r="B109" t="s">
        <v>501</v>
      </c>
      <c r="C109" s="14">
        <v>44789</v>
      </c>
      <c r="D109" s="14">
        <v>44926</v>
      </c>
      <c r="E109" s="34">
        <v>1370000</v>
      </c>
      <c r="F109" s="34">
        <v>1364674.97</v>
      </c>
      <c r="G109" s="34">
        <v>1364674.97</v>
      </c>
      <c r="H109" t="s">
        <v>1973</v>
      </c>
      <c r="J109" t="s">
        <v>2160</v>
      </c>
      <c r="K109" t="s">
        <v>2199</v>
      </c>
      <c r="L109" t="s">
        <v>2200</v>
      </c>
      <c r="AM109" t="s">
        <v>1978</v>
      </c>
      <c r="AN109">
        <v>250</v>
      </c>
      <c r="AO109" t="s">
        <v>1979</v>
      </c>
      <c r="AP109" t="s">
        <v>1980</v>
      </c>
      <c r="AQ109" t="s">
        <v>1981</v>
      </c>
      <c r="AR109" t="s">
        <v>1982</v>
      </c>
    </row>
    <row r="110" spans="1:44" x14ac:dyDescent="0.2">
      <c r="A110" t="s">
        <v>502</v>
      </c>
      <c r="B110" t="s">
        <v>501</v>
      </c>
      <c r="C110" s="14">
        <v>44789</v>
      </c>
      <c r="D110" s="14">
        <v>44926</v>
      </c>
      <c r="E110" s="34">
        <v>1370000</v>
      </c>
      <c r="F110" s="34">
        <v>1364674.97</v>
      </c>
      <c r="G110" s="34">
        <v>1364674.97</v>
      </c>
      <c r="H110" t="s">
        <v>1973</v>
      </c>
      <c r="J110" t="s">
        <v>2160</v>
      </c>
      <c r="K110" t="s">
        <v>2201</v>
      </c>
      <c r="L110" t="s">
        <v>2202</v>
      </c>
      <c r="AM110" t="s">
        <v>1978</v>
      </c>
      <c r="AN110">
        <v>250</v>
      </c>
      <c r="AO110" t="s">
        <v>1979</v>
      </c>
      <c r="AP110" t="s">
        <v>1980</v>
      </c>
      <c r="AQ110" t="s">
        <v>1981</v>
      </c>
      <c r="AR110" t="s">
        <v>1982</v>
      </c>
    </row>
    <row r="111" spans="1:44" x14ac:dyDescent="0.2">
      <c r="A111" t="s">
        <v>502</v>
      </c>
      <c r="B111" t="s">
        <v>501</v>
      </c>
      <c r="C111" s="14">
        <v>44789</v>
      </c>
      <c r="D111" s="14">
        <v>44926</v>
      </c>
      <c r="E111" s="34">
        <v>1370000</v>
      </c>
      <c r="F111" s="34">
        <v>1364674.97</v>
      </c>
      <c r="G111" s="34">
        <v>1364674.97</v>
      </c>
      <c r="H111" t="s">
        <v>1973</v>
      </c>
      <c r="J111" t="s">
        <v>2160</v>
      </c>
      <c r="K111" t="s">
        <v>2203</v>
      </c>
      <c r="L111" t="s">
        <v>2204</v>
      </c>
      <c r="AM111" t="s">
        <v>1978</v>
      </c>
      <c r="AN111">
        <v>250</v>
      </c>
      <c r="AO111" t="s">
        <v>1979</v>
      </c>
      <c r="AP111" t="s">
        <v>1980</v>
      </c>
      <c r="AQ111" t="s">
        <v>1981</v>
      </c>
      <c r="AR111" t="s">
        <v>1982</v>
      </c>
    </row>
    <row r="112" spans="1:44" x14ac:dyDescent="0.2">
      <c r="A112" t="s">
        <v>502</v>
      </c>
      <c r="B112" t="s">
        <v>501</v>
      </c>
      <c r="C112" s="14">
        <v>44789</v>
      </c>
      <c r="D112" s="14">
        <v>44926</v>
      </c>
      <c r="E112" s="34">
        <v>1370000</v>
      </c>
      <c r="F112" s="34">
        <v>1364674.97</v>
      </c>
      <c r="G112" s="34">
        <v>1364674.97</v>
      </c>
      <c r="H112" t="s">
        <v>1973</v>
      </c>
      <c r="J112" t="s">
        <v>2160</v>
      </c>
      <c r="K112" t="s">
        <v>2205</v>
      </c>
      <c r="L112" t="s">
        <v>2206</v>
      </c>
      <c r="AM112" t="s">
        <v>1978</v>
      </c>
      <c r="AN112">
        <v>250</v>
      </c>
      <c r="AO112" t="s">
        <v>1979</v>
      </c>
      <c r="AP112" t="s">
        <v>1980</v>
      </c>
      <c r="AQ112" t="s">
        <v>1981</v>
      </c>
      <c r="AR112" t="s">
        <v>1982</v>
      </c>
    </row>
    <row r="113" spans="1:44" x14ac:dyDescent="0.2">
      <c r="A113" t="s">
        <v>502</v>
      </c>
      <c r="B113" t="s">
        <v>501</v>
      </c>
      <c r="C113" s="14">
        <v>44789</v>
      </c>
      <c r="D113" s="14">
        <v>44926</v>
      </c>
      <c r="E113" s="34">
        <v>1370000</v>
      </c>
      <c r="F113" s="34">
        <v>1364674.97</v>
      </c>
      <c r="G113" s="34">
        <v>1364674.97</v>
      </c>
      <c r="H113" t="s">
        <v>1973</v>
      </c>
      <c r="J113" t="s">
        <v>2160</v>
      </c>
      <c r="K113" t="s">
        <v>2207</v>
      </c>
      <c r="L113" t="s">
        <v>2208</v>
      </c>
      <c r="AM113" t="s">
        <v>1978</v>
      </c>
      <c r="AN113">
        <v>250</v>
      </c>
      <c r="AO113" t="s">
        <v>1979</v>
      </c>
      <c r="AP113" t="s">
        <v>1980</v>
      </c>
      <c r="AQ113" t="s">
        <v>1981</v>
      </c>
      <c r="AR113" t="s">
        <v>1982</v>
      </c>
    </row>
    <row r="114" spans="1:44" x14ac:dyDescent="0.2">
      <c r="A114" t="s">
        <v>502</v>
      </c>
      <c r="B114" t="s">
        <v>501</v>
      </c>
      <c r="C114" s="14">
        <v>44789</v>
      </c>
      <c r="D114" s="14">
        <v>44926</v>
      </c>
      <c r="E114" s="34">
        <v>1370000</v>
      </c>
      <c r="F114" s="34">
        <v>1364674.97</v>
      </c>
      <c r="G114" s="34">
        <v>1364674.97</v>
      </c>
      <c r="H114" t="s">
        <v>1973</v>
      </c>
      <c r="J114" t="s">
        <v>2160</v>
      </c>
      <c r="K114" t="s">
        <v>2209</v>
      </c>
      <c r="L114" t="s">
        <v>2210</v>
      </c>
      <c r="AM114" t="s">
        <v>1978</v>
      </c>
      <c r="AN114">
        <v>250</v>
      </c>
      <c r="AO114" t="s">
        <v>1979</v>
      </c>
      <c r="AP114" t="s">
        <v>1980</v>
      </c>
      <c r="AQ114" t="s">
        <v>1981</v>
      </c>
      <c r="AR114" t="s">
        <v>1982</v>
      </c>
    </row>
    <row r="115" spans="1:44" x14ac:dyDescent="0.2">
      <c r="A115" t="s">
        <v>502</v>
      </c>
      <c r="B115" t="s">
        <v>501</v>
      </c>
      <c r="C115" s="14">
        <v>44789</v>
      </c>
      <c r="D115" s="14">
        <v>44926</v>
      </c>
      <c r="E115" s="34">
        <v>1370000</v>
      </c>
      <c r="F115" s="34">
        <v>1364674.97</v>
      </c>
      <c r="G115" s="34">
        <v>1364674.97</v>
      </c>
      <c r="H115" t="s">
        <v>1973</v>
      </c>
      <c r="J115" t="s">
        <v>2160</v>
      </c>
      <c r="K115" t="s">
        <v>2211</v>
      </c>
      <c r="L115" t="s">
        <v>2212</v>
      </c>
      <c r="AM115" t="s">
        <v>1978</v>
      </c>
      <c r="AN115">
        <v>250</v>
      </c>
      <c r="AO115" t="s">
        <v>1979</v>
      </c>
      <c r="AP115" t="s">
        <v>1980</v>
      </c>
      <c r="AQ115" t="s">
        <v>1981</v>
      </c>
      <c r="AR115" t="s">
        <v>1982</v>
      </c>
    </row>
    <row r="116" spans="1:44" x14ac:dyDescent="0.2">
      <c r="A116" t="s">
        <v>502</v>
      </c>
      <c r="B116" t="s">
        <v>501</v>
      </c>
      <c r="C116" s="14">
        <v>44789</v>
      </c>
      <c r="D116" s="14">
        <v>44926</v>
      </c>
      <c r="E116" s="34">
        <v>1370000</v>
      </c>
      <c r="F116" s="34">
        <v>1364674.97</v>
      </c>
      <c r="G116" s="34">
        <v>1364674.97</v>
      </c>
      <c r="H116" t="s">
        <v>1973</v>
      </c>
      <c r="J116" t="s">
        <v>2160</v>
      </c>
      <c r="K116" t="s">
        <v>2213</v>
      </c>
      <c r="L116" t="s">
        <v>2214</v>
      </c>
      <c r="AM116" t="s">
        <v>1978</v>
      </c>
      <c r="AN116">
        <v>250</v>
      </c>
      <c r="AO116" t="s">
        <v>1979</v>
      </c>
      <c r="AP116" t="s">
        <v>1980</v>
      </c>
      <c r="AQ116" t="s">
        <v>1981</v>
      </c>
      <c r="AR116" t="s">
        <v>1982</v>
      </c>
    </row>
    <row r="117" spans="1:44" x14ac:dyDescent="0.2">
      <c r="A117" t="s">
        <v>502</v>
      </c>
      <c r="B117" t="s">
        <v>501</v>
      </c>
      <c r="C117" s="14">
        <v>44789</v>
      </c>
      <c r="D117" s="14">
        <v>44926</v>
      </c>
      <c r="E117" s="34">
        <v>1370000</v>
      </c>
      <c r="F117" s="34">
        <v>1364674.97</v>
      </c>
      <c r="G117" s="34">
        <v>1364674.97</v>
      </c>
      <c r="H117" t="s">
        <v>1973</v>
      </c>
      <c r="J117" t="s">
        <v>2160</v>
      </c>
      <c r="K117" t="s">
        <v>2215</v>
      </c>
      <c r="L117" t="s">
        <v>2216</v>
      </c>
      <c r="AM117" t="s">
        <v>1978</v>
      </c>
      <c r="AN117">
        <v>250</v>
      </c>
      <c r="AO117" t="s">
        <v>1979</v>
      </c>
      <c r="AP117" t="s">
        <v>1980</v>
      </c>
      <c r="AQ117" t="s">
        <v>1981</v>
      </c>
      <c r="AR117" t="s">
        <v>1982</v>
      </c>
    </row>
    <row r="118" spans="1:44" x14ac:dyDescent="0.2">
      <c r="A118" t="s">
        <v>502</v>
      </c>
      <c r="B118" t="s">
        <v>501</v>
      </c>
      <c r="C118" s="14">
        <v>44789</v>
      </c>
      <c r="D118" s="14">
        <v>44926</v>
      </c>
      <c r="E118" s="34">
        <v>1370000</v>
      </c>
      <c r="F118" s="34">
        <v>1364674.97</v>
      </c>
      <c r="G118" s="34">
        <v>1364674.97</v>
      </c>
      <c r="H118" t="s">
        <v>1973</v>
      </c>
      <c r="J118" t="s">
        <v>2160</v>
      </c>
      <c r="K118" t="s">
        <v>2217</v>
      </c>
      <c r="L118" t="s">
        <v>2218</v>
      </c>
      <c r="AM118" t="s">
        <v>1978</v>
      </c>
      <c r="AN118">
        <v>250</v>
      </c>
      <c r="AO118" t="s">
        <v>1979</v>
      </c>
      <c r="AP118" t="s">
        <v>1980</v>
      </c>
      <c r="AQ118" t="s">
        <v>1981</v>
      </c>
      <c r="AR118" t="s">
        <v>1982</v>
      </c>
    </row>
    <row r="119" spans="1:44" x14ac:dyDescent="0.2">
      <c r="A119" t="s">
        <v>502</v>
      </c>
      <c r="B119" t="s">
        <v>501</v>
      </c>
      <c r="C119" s="14">
        <v>44789</v>
      </c>
      <c r="D119" s="14">
        <v>44926</v>
      </c>
      <c r="E119" s="34">
        <v>1370000</v>
      </c>
      <c r="F119" s="34">
        <v>1364674.97</v>
      </c>
      <c r="G119" s="34">
        <v>1364674.97</v>
      </c>
      <c r="H119" t="s">
        <v>1973</v>
      </c>
      <c r="J119" t="s">
        <v>2160</v>
      </c>
      <c r="K119" t="s">
        <v>2219</v>
      </c>
      <c r="L119" t="s">
        <v>2220</v>
      </c>
      <c r="AM119" t="s">
        <v>1978</v>
      </c>
      <c r="AN119">
        <v>250</v>
      </c>
      <c r="AO119" t="s">
        <v>1979</v>
      </c>
      <c r="AP119" t="s">
        <v>1980</v>
      </c>
      <c r="AQ119" t="s">
        <v>1981</v>
      </c>
      <c r="AR119" t="s">
        <v>1982</v>
      </c>
    </row>
    <row r="120" spans="1:44" x14ac:dyDescent="0.2">
      <c r="A120" t="s">
        <v>502</v>
      </c>
      <c r="B120" t="s">
        <v>501</v>
      </c>
      <c r="C120" s="14">
        <v>44789</v>
      </c>
      <c r="D120" s="14">
        <v>44926</v>
      </c>
      <c r="E120" s="34">
        <v>1370000</v>
      </c>
      <c r="F120" s="34">
        <v>1364674.97</v>
      </c>
      <c r="G120" s="34">
        <v>1364674.97</v>
      </c>
      <c r="H120" t="s">
        <v>1973</v>
      </c>
      <c r="J120" t="s">
        <v>2160</v>
      </c>
      <c r="K120" t="s">
        <v>2221</v>
      </c>
      <c r="L120" t="s">
        <v>2222</v>
      </c>
      <c r="AM120" t="s">
        <v>1978</v>
      </c>
      <c r="AN120">
        <v>250</v>
      </c>
      <c r="AO120" t="s">
        <v>1979</v>
      </c>
      <c r="AP120" t="s">
        <v>1980</v>
      </c>
      <c r="AQ120" t="s">
        <v>1981</v>
      </c>
      <c r="AR120" t="s">
        <v>1982</v>
      </c>
    </row>
    <row r="121" spans="1:44" x14ac:dyDescent="0.2">
      <c r="A121" t="s">
        <v>502</v>
      </c>
      <c r="B121" t="s">
        <v>501</v>
      </c>
      <c r="C121" s="14">
        <v>44789</v>
      </c>
      <c r="D121" s="14">
        <v>44926</v>
      </c>
      <c r="E121" s="34">
        <v>1370000</v>
      </c>
      <c r="F121" s="34">
        <v>1364674.97</v>
      </c>
      <c r="G121" s="34">
        <v>1364674.97</v>
      </c>
      <c r="H121" t="s">
        <v>1973</v>
      </c>
      <c r="J121" t="s">
        <v>2160</v>
      </c>
      <c r="K121" t="s">
        <v>2223</v>
      </c>
      <c r="L121" t="s">
        <v>2224</v>
      </c>
      <c r="AM121" t="s">
        <v>1978</v>
      </c>
      <c r="AN121">
        <v>250</v>
      </c>
      <c r="AO121" t="s">
        <v>1979</v>
      </c>
      <c r="AP121" t="s">
        <v>1980</v>
      </c>
      <c r="AQ121" t="s">
        <v>1981</v>
      </c>
      <c r="AR121" t="s">
        <v>1982</v>
      </c>
    </row>
    <row r="122" spans="1:44" x14ac:dyDescent="0.2">
      <c r="A122" t="s">
        <v>502</v>
      </c>
      <c r="B122" t="s">
        <v>501</v>
      </c>
      <c r="C122" s="14">
        <v>44789</v>
      </c>
      <c r="D122" s="14">
        <v>44926</v>
      </c>
      <c r="E122" s="34">
        <v>1370000</v>
      </c>
      <c r="F122" s="34">
        <v>1364674.97</v>
      </c>
      <c r="G122" s="34">
        <v>1364674.97</v>
      </c>
      <c r="H122" t="s">
        <v>1973</v>
      </c>
      <c r="J122" t="s">
        <v>2160</v>
      </c>
      <c r="K122" t="s">
        <v>2225</v>
      </c>
      <c r="L122" t="s">
        <v>2226</v>
      </c>
      <c r="AM122" t="s">
        <v>1978</v>
      </c>
      <c r="AN122">
        <v>250</v>
      </c>
      <c r="AO122" t="s">
        <v>1979</v>
      </c>
      <c r="AP122" t="s">
        <v>1980</v>
      </c>
      <c r="AQ122" t="s">
        <v>1981</v>
      </c>
      <c r="AR122" t="s">
        <v>1982</v>
      </c>
    </row>
    <row r="123" spans="1:44" x14ac:dyDescent="0.2">
      <c r="A123" t="s">
        <v>502</v>
      </c>
      <c r="B123" t="s">
        <v>501</v>
      </c>
      <c r="C123" s="14">
        <v>44789</v>
      </c>
      <c r="D123" s="14">
        <v>44926</v>
      </c>
      <c r="E123" s="34">
        <v>1370000</v>
      </c>
      <c r="F123" s="34">
        <v>1364674.97</v>
      </c>
      <c r="G123" s="34">
        <v>1364674.97</v>
      </c>
      <c r="H123" t="s">
        <v>1973</v>
      </c>
      <c r="J123" t="s">
        <v>2160</v>
      </c>
      <c r="K123" t="s">
        <v>2227</v>
      </c>
      <c r="L123" t="s">
        <v>2228</v>
      </c>
      <c r="AM123" t="s">
        <v>1978</v>
      </c>
      <c r="AN123">
        <v>250</v>
      </c>
      <c r="AO123" t="s">
        <v>1979</v>
      </c>
      <c r="AP123" t="s">
        <v>1980</v>
      </c>
      <c r="AQ123" t="s">
        <v>1981</v>
      </c>
      <c r="AR123" t="s">
        <v>1982</v>
      </c>
    </row>
    <row r="124" spans="1:44" x14ac:dyDescent="0.2">
      <c r="A124" t="s">
        <v>502</v>
      </c>
      <c r="B124" t="s">
        <v>501</v>
      </c>
      <c r="C124" s="14">
        <v>44789</v>
      </c>
      <c r="D124" s="14">
        <v>44926</v>
      </c>
      <c r="E124" s="34">
        <v>1370000</v>
      </c>
      <c r="F124" s="34">
        <v>1364674.97</v>
      </c>
      <c r="G124" s="34">
        <v>1364674.97</v>
      </c>
      <c r="H124" t="s">
        <v>1973</v>
      </c>
      <c r="I124" t="s">
        <v>430</v>
      </c>
      <c r="J124" t="s">
        <v>2160</v>
      </c>
      <c r="K124" t="s">
        <v>2229</v>
      </c>
      <c r="L124" t="s">
        <v>2230</v>
      </c>
      <c r="M124" s="14">
        <v>44789</v>
      </c>
      <c r="N124" s="14">
        <v>44828</v>
      </c>
      <c r="O124" t="s">
        <v>1977</v>
      </c>
      <c r="P124" s="34">
        <v>18733</v>
      </c>
      <c r="Q124" s="34">
        <v>6.5</v>
      </c>
      <c r="R124" s="35">
        <v>2882000</v>
      </c>
      <c r="S124" s="34">
        <v>6388.79</v>
      </c>
      <c r="T124" s="34">
        <v>6.5</v>
      </c>
      <c r="U124">
        <v>982891</v>
      </c>
      <c r="V124">
        <v>34.104475999999998</v>
      </c>
      <c r="W124" s="34">
        <v>12344.21</v>
      </c>
      <c r="X124" s="34">
        <v>6.5</v>
      </c>
      <c r="Y124">
        <v>1899109</v>
      </c>
      <c r="Z124">
        <v>65.895523999999995</v>
      </c>
      <c r="AM124" t="s">
        <v>1978</v>
      </c>
      <c r="AN124">
        <v>250</v>
      </c>
      <c r="AO124" t="s">
        <v>1979</v>
      </c>
      <c r="AP124" t="s">
        <v>1980</v>
      </c>
      <c r="AQ124" t="s">
        <v>1981</v>
      </c>
      <c r="AR124" t="s">
        <v>1982</v>
      </c>
    </row>
    <row r="125" spans="1:44" x14ac:dyDescent="0.2">
      <c r="A125" t="s">
        <v>502</v>
      </c>
      <c r="B125" t="s">
        <v>501</v>
      </c>
      <c r="C125" s="14">
        <v>44789</v>
      </c>
      <c r="D125" s="14">
        <v>44926</v>
      </c>
      <c r="E125" s="34">
        <v>1370000</v>
      </c>
      <c r="F125" s="34">
        <v>1364674.97</v>
      </c>
      <c r="G125" s="34">
        <v>1364674.97</v>
      </c>
      <c r="H125" t="s">
        <v>1973</v>
      </c>
      <c r="J125" t="s">
        <v>2160</v>
      </c>
      <c r="K125" t="s">
        <v>2231</v>
      </c>
      <c r="L125" t="s">
        <v>2232</v>
      </c>
      <c r="AM125" t="s">
        <v>1978</v>
      </c>
      <c r="AN125">
        <v>250</v>
      </c>
      <c r="AO125" t="s">
        <v>1979</v>
      </c>
      <c r="AP125" t="s">
        <v>1980</v>
      </c>
      <c r="AQ125" t="s">
        <v>1981</v>
      </c>
      <c r="AR125" t="s">
        <v>1982</v>
      </c>
    </row>
    <row r="126" spans="1:44" x14ac:dyDescent="0.2">
      <c r="A126" t="s">
        <v>502</v>
      </c>
      <c r="B126" t="s">
        <v>501</v>
      </c>
      <c r="C126" s="14">
        <v>44789</v>
      </c>
      <c r="D126" s="14">
        <v>44926</v>
      </c>
      <c r="E126" s="34">
        <v>1370000</v>
      </c>
      <c r="F126" s="34">
        <v>1364674.97</v>
      </c>
      <c r="G126" s="34">
        <v>1364674.97</v>
      </c>
      <c r="H126" t="s">
        <v>1973</v>
      </c>
      <c r="J126" t="s">
        <v>2160</v>
      </c>
      <c r="K126" t="s">
        <v>2233</v>
      </c>
      <c r="L126" t="s">
        <v>2234</v>
      </c>
      <c r="AM126" t="s">
        <v>1978</v>
      </c>
      <c r="AN126">
        <v>250</v>
      </c>
      <c r="AO126" t="s">
        <v>1979</v>
      </c>
      <c r="AP126" t="s">
        <v>1980</v>
      </c>
      <c r="AQ126" t="s">
        <v>1981</v>
      </c>
      <c r="AR126" t="s">
        <v>1982</v>
      </c>
    </row>
    <row r="127" spans="1:44" x14ac:dyDescent="0.2">
      <c r="A127" t="s">
        <v>502</v>
      </c>
      <c r="B127" t="s">
        <v>501</v>
      </c>
      <c r="C127" s="14">
        <v>44789</v>
      </c>
      <c r="D127" s="14">
        <v>44926</v>
      </c>
      <c r="E127" s="34">
        <v>1370000</v>
      </c>
      <c r="F127" s="34">
        <v>1364674.97</v>
      </c>
      <c r="G127" s="34">
        <v>1364674.97</v>
      </c>
      <c r="H127" t="s">
        <v>1973</v>
      </c>
      <c r="J127" t="s">
        <v>2160</v>
      </c>
      <c r="K127" t="s">
        <v>2235</v>
      </c>
      <c r="L127" t="s">
        <v>2236</v>
      </c>
      <c r="AM127" t="s">
        <v>1978</v>
      </c>
      <c r="AN127">
        <v>250</v>
      </c>
      <c r="AO127" t="s">
        <v>1979</v>
      </c>
      <c r="AP127" t="s">
        <v>1980</v>
      </c>
      <c r="AQ127" t="s">
        <v>1981</v>
      </c>
      <c r="AR127" t="s">
        <v>1982</v>
      </c>
    </row>
    <row r="128" spans="1:44" x14ac:dyDescent="0.2">
      <c r="A128" t="s">
        <v>502</v>
      </c>
      <c r="B128" t="s">
        <v>501</v>
      </c>
      <c r="C128" s="14">
        <v>44789</v>
      </c>
      <c r="D128" s="14">
        <v>44926</v>
      </c>
      <c r="E128" s="34">
        <v>1370000</v>
      </c>
      <c r="F128" s="34">
        <v>1364674.97</v>
      </c>
      <c r="G128" s="34">
        <v>1364674.97</v>
      </c>
      <c r="H128" t="s">
        <v>1973</v>
      </c>
      <c r="J128" t="s">
        <v>2160</v>
      </c>
      <c r="K128" t="s">
        <v>2237</v>
      </c>
      <c r="L128" t="s">
        <v>2238</v>
      </c>
      <c r="AM128" t="s">
        <v>1978</v>
      </c>
      <c r="AN128">
        <v>250</v>
      </c>
      <c r="AO128" t="s">
        <v>1979</v>
      </c>
      <c r="AP128" t="s">
        <v>1980</v>
      </c>
      <c r="AQ128" t="s">
        <v>1981</v>
      </c>
      <c r="AR128" t="s">
        <v>1982</v>
      </c>
    </row>
    <row r="129" spans="1:44" x14ac:dyDescent="0.2">
      <c r="A129" t="s">
        <v>502</v>
      </c>
      <c r="B129" t="s">
        <v>501</v>
      </c>
      <c r="C129" s="14">
        <v>44789</v>
      </c>
      <c r="D129" s="14">
        <v>44926</v>
      </c>
      <c r="E129" s="34">
        <v>1370000</v>
      </c>
      <c r="F129" s="34">
        <v>1364674.97</v>
      </c>
      <c r="G129" s="34">
        <v>1364674.97</v>
      </c>
      <c r="H129" t="s">
        <v>1973</v>
      </c>
      <c r="J129" t="s">
        <v>2160</v>
      </c>
      <c r="K129" t="s">
        <v>2239</v>
      </c>
      <c r="L129" t="s">
        <v>2240</v>
      </c>
      <c r="AM129" t="s">
        <v>1978</v>
      </c>
      <c r="AN129">
        <v>250</v>
      </c>
      <c r="AO129" t="s">
        <v>1979</v>
      </c>
      <c r="AP129" t="s">
        <v>1980</v>
      </c>
      <c r="AQ129" t="s">
        <v>1981</v>
      </c>
      <c r="AR129" t="s">
        <v>1982</v>
      </c>
    </row>
    <row r="130" spans="1:44" x14ac:dyDescent="0.2">
      <c r="A130" t="s">
        <v>502</v>
      </c>
      <c r="B130" t="s">
        <v>501</v>
      </c>
      <c r="C130" s="14">
        <v>44789</v>
      </c>
      <c r="D130" s="14">
        <v>44926</v>
      </c>
      <c r="E130" s="34">
        <v>1370000</v>
      </c>
      <c r="F130" s="34">
        <v>1364674.97</v>
      </c>
      <c r="G130" s="34">
        <v>1364674.97</v>
      </c>
      <c r="H130" t="s">
        <v>1973</v>
      </c>
      <c r="J130" t="s">
        <v>2160</v>
      </c>
      <c r="K130" t="s">
        <v>2241</v>
      </c>
      <c r="L130" t="s">
        <v>2242</v>
      </c>
      <c r="AM130" t="s">
        <v>1978</v>
      </c>
      <c r="AN130">
        <v>250</v>
      </c>
      <c r="AO130" t="s">
        <v>1979</v>
      </c>
      <c r="AP130" t="s">
        <v>1980</v>
      </c>
      <c r="AQ130" t="s">
        <v>1981</v>
      </c>
      <c r="AR130" t="s">
        <v>1982</v>
      </c>
    </row>
    <row r="131" spans="1:44" x14ac:dyDescent="0.2">
      <c r="A131" t="s">
        <v>502</v>
      </c>
      <c r="B131" t="s">
        <v>501</v>
      </c>
      <c r="C131" s="14">
        <v>44789</v>
      </c>
      <c r="D131" s="14">
        <v>44926</v>
      </c>
      <c r="E131" s="34">
        <v>1370000</v>
      </c>
      <c r="F131" s="34">
        <v>1364674.97</v>
      </c>
      <c r="G131" s="34">
        <v>1364674.97</v>
      </c>
      <c r="H131" t="s">
        <v>1973</v>
      </c>
      <c r="J131" t="s">
        <v>2160</v>
      </c>
      <c r="K131" t="s">
        <v>2243</v>
      </c>
      <c r="L131" t="s">
        <v>2244</v>
      </c>
      <c r="AM131" t="s">
        <v>1978</v>
      </c>
      <c r="AN131">
        <v>250</v>
      </c>
      <c r="AO131" t="s">
        <v>1979</v>
      </c>
      <c r="AP131" t="s">
        <v>1980</v>
      </c>
      <c r="AQ131" t="s">
        <v>1981</v>
      </c>
      <c r="AR131" t="s">
        <v>1982</v>
      </c>
    </row>
    <row r="132" spans="1:44" x14ac:dyDescent="0.2">
      <c r="A132" t="s">
        <v>502</v>
      </c>
      <c r="B132" t="s">
        <v>501</v>
      </c>
      <c r="C132" s="14">
        <v>44789</v>
      </c>
      <c r="D132" s="14">
        <v>44926</v>
      </c>
      <c r="E132" s="34">
        <v>1370000</v>
      </c>
      <c r="F132" s="34">
        <v>1364674.97</v>
      </c>
      <c r="G132" s="34">
        <v>1364674.97</v>
      </c>
      <c r="H132" t="s">
        <v>1973</v>
      </c>
      <c r="J132" t="s">
        <v>2160</v>
      </c>
      <c r="K132" t="s">
        <v>2245</v>
      </c>
      <c r="L132" t="s">
        <v>2246</v>
      </c>
      <c r="AM132" t="s">
        <v>1978</v>
      </c>
      <c r="AN132">
        <v>250</v>
      </c>
      <c r="AO132" t="s">
        <v>1979</v>
      </c>
      <c r="AP132" t="s">
        <v>1980</v>
      </c>
      <c r="AQ132" t="s">
        <v>1981</v>
      </c>
      <c r="AR132" t="s">
        <v>1982</v>
      </c>
    </row>
    <row r="133" spans="1:44" x14ac:dyDescent="0.2">
      <c r="A133" t="s">
        <v>502</v>
      </c>
      <c r="B133" t="s">
        <v>501</v>
      </c>
      <c r="C133" s="14">
        <v>44789</v>
      </c>
      <c r="D133" s="14">
        <v>44926</v>
      </c>
      <c r="E133" s="34">
        <v>1370000</v>
      </c>
      <c r="F133" s="34">
        <v>1364674.97</v>
      </c>
      <c r="G133" s="34">
        <v>1364674.97</v>
      </c>
      <c r="H133" t="s">
        <v>1973</v>
      </c>
      <c r="J133" t="s">
        <v>2160</v>
      </c>
      <c r="K133" t="s">
        <v>2247</v>
      </c>
      <c r="L133" t="s">
        <v>2248</v>
      </c>
      <c r="AM133" t="s">
        <v>1978</v>
      </c>
      <c r="AN133">
        <v>250</v>
      </c>
      <c r="AO133" t="s">
        <v>1979</v>
      </c>
      <c r="AP133" t="s">
        <v>1980</v>
      </c>
      <c r="AQ133" t="s">
        <v>1981</v>
      </c>
      <c r="AR133" t="s">
        <v>1982</v>
      </c>
    </row>
    <row r="134" spans="1:44" x14ac:dyDescent="0.2">
      <c r="A134" t="s">
        <v>502</v>
      </c>
      <c r="B134" t="s">
        <v>501</v>
      </c>
      <c r="C134" s="14">
        <v>44789</v>
      </c>
      <c r="D134" s="14">
        <v>44926</v>
      </c>
      <c r="E134" s="34">
        <v>1370000</v>
      </c>
      <c r="F134" s="34">
        <v>1364674.97</v>
      </c>
      <c r="G134" s="34">
        <v>1364674.97</v>
      </c>
      <c r="H134" t="s">
        <v>1973</v>
      </c>
      <c r="J134" t="s">
        <v>2160</v>
      </c>
      <c r="K134" t="s">
        <v>2249</v>
      </c>
      <c r="L134" t="s">
        <v>2250</v>
      </c>
      <c r="AM134" t="s">
        <v>1978</v>
      </c>
      <c r="AN134">
        <v>250</v>
      </c>
      <c r="AO134" t="s">
        <v>1979</v>
      </c>
      <c r="AP134" t="s">
        <v>1980</v>
      </c>
      <c r="AQ134" t="s">
        <v>1981</v>
      </c>
      <c r="AR134" t="s">
        <v>1982</v>
      </c>
    </row>
    <row r="135" spans="1:44" x14ac:dyDescent="0.2">
      <c r="A135" t="s">
        <v>502</v>
      </c>
      <c r="B135" t="s">
        <v>501</v>
      </c>
      <c r="C135" s="14">
        <v>44789</v>
      </c>
      <c r="D135" s="14">
        <v>44926</v>
      </c>
      <c r="E135" s="34">
        <v>1370000</v>
      </c>
      <c r="F135" s="34">
        <v>1364674.97</v>
      </c>
      <c r="G135" s="34">
        <v>1364674.97</v>
      </c>
      <c r="H135" t="s">
        <v>1973</v>
      </c>
      <c r="J135" t="s">
        <v>2160</v>
      </c>
      <c r="K135" t="s">
        <v>2251</v>
      </c>
      <c r="L135" t="s">
        <v>2252</v>
      </c>
      <c r="AM135" t="s">
        <v>1978</v>
      </c>
      <c r="AN135">
        <v>250</v>
      </c>
      <c r="AO135" t="s">
        <v>1979</v>
      </c>
      <c r="AP135" t="s">
        <v>1980</v>
      </c>
      <c r="AQ135" t="s">
        <v>1981</v>
      </c>
      <c r="AR135" t="s">
        <v>1982</v>
      </c>
    </row>
    <row r="136" spans="1:44" x14ac:dyDescent="0.2">
      <c r="A136" t="s">
        <v>502</v>
      </c>
      <c r="B136" t="s">
        <v>501</v>
      </c>
      <c r="C136" s="14">
        <v>44789</v>
      </c>
      <c r="D136" s="14">
        <v>44926</v>
      </c>
      <c r="E136" s="34">
        <v>1370000</v>
      </c>
      <c r="F136" s="34">
        <v>1364674.97</v>
      </c>
      <c r="G136" s="34">
        <v>1364674.97</v>
      </c>
      <c r="H136" t="s">
        <v>1973</v>
      </c>
      <c r="J136" t="s">
        <v>2160</v>
      </c>
      <c r="K136" t="s">
        <v>2253</v>
      </c>
      <c r="L136" t="s">
        <v>2254</v>
      </c>
      <c r="AM136" t="s">
        <v>1978</v>
      </c>
      <c r="AN136">
        <v>250</v>
      </c>
      <c r="AO136" t="s">
        <v>1979</v>
      </c>
      <c r="AP136" t="s">
        <v>1980</v>
      </c>
      <c r="AQ136" t="s">
        <v>1981</v>
      </c>
      <c r="AR136" t="s">
        <v>1982</v>
      </c>
    </row>
    <row r="137" spans="1:44" x14ac:dyDescent="0.2">
      <c r="A137" t="s">
        <v>502</v>
      </c>
      <c r="B137" t="s">
        <v>501</v>
      </c>
      <c r="C137" s="14">
        <v>44789</v>
      </c>
      <c r="D137" s="14">
        <v>44926</v>
      </c>
      <c r="E137" s="34">
        <v>1370000</v>
      </c>
      <c r="F137" s="34">
        <v>1364674.97</v>
      </c>
      <c r="G137" s="34">
        <v>1364674.97</v>
      </c>
      <c r="H137" t="s">
        <v>1973</v>
      </c>
      <c r="J137" t="s">
        <v>2160</v>
      </c>
      <c r="K137" t="s">
        <v>2255</v>
      </c>
      <c r="L137" t="s">
        <v>2256</v>
      </c>
      <c r="AM137" t="s">
        <v>1978</v>
      </c>
      <c r="AN137">
        <v>250</v>
      </c>
      <c r="AO137" t="s">
        <v>1979</v>
      </c>
      <c r="AP137" t="s">
        <v>1980</v>
      </c>
      <c r="AQ137" t="s">
        <v>1981</v>
      </c>
      <c r="AR137" t="s">
        <v>1982</v>
      </c>
    </row>
    <row r="138" spans="1:44" x14ac:dyDescent="0.2">
      <c r="A138" t="s">
        <v>502</v>
      </c>
      <c r="B138" t="s">
        <v>501</v>
      </c>
      <c r="C138" s="14">
        <v>44789</v>
      </c>
      <c r="D138" s="14">
        <v>44926</v>
      </c>
      <c r="E138" s="34">
        <v>1370000</v>
      </c>
      <c r="F138" s="34">
        <v>1364674.97</v>
      </c>
      <c r="G138" s="34">
        <v>1364674.97</v>
      </c>
      <c r="H138" t="s">
        <v>1973</v>
      </c>
      <c r="J138" t="s">
        <v>2160</v>
      </c>
      <c r="K138" t="s">
        <v>2257</v>
      </c>
      <c r="L138" t="s">
        <v>2258</v>
      </c>
      <c r="AM138" t="s">
        <v>1978</v>
      </c>
      <c r="AN138">
        <v>250</v>
      </c>
      <c r="AO138" t="s">
        <v>1979</v>
      </c>
      <c r="AP138" t="s">
        <v>1980</v>
      </c>
      <c r="AQ138" t="s">
        <v>1981</v>
      </c>
      <c r="AR138" t="s">
        <v>1982</v>
      </c>
    </row>
    <row r="139" spans="1:44" x14ac:dyDescent="0.2">
      <c r="A139" t="s">
        <v>502</v>
      </c>
      <c r="B139" t="s">
        <v>501</v>
      </c>
      <c r="C139" s="14">
        <v>44789</v>
      </c>
      <c r="D139" s="14">
        <v>44926</v>
      </c>
      <c r="E139" s="34">
        <v>1370000</v>
      </c>
      <c r="F139" s="34">
        <v>1364674.97</v>
      </c>
      <c r="G139" s="34">
        <v>1364674.97</v>
      </c>
      <c r="H139" t="s">
        <v>1973</v>
      </c>
      <c r="J139" t="s">
        <v>2160</v>
      </c>
      <c r="K139" t="s">
        <v>2259</v>
      </c>
      <c r="L139" t="s">
        <v>2260</v>
      </c>
      <c r="AM139" t="s">
        <v>1978</v>
      </c>
      <c r="AN139">
        <v>250</v>
      </c>
      <c r="AO139" t="s">
        <v>1979</v>
      </c>
      <c r="AP139" t="s">
        <v>1980</v>
      </c>
      <c r="AQ139" t="s">
        <v>1981</v>
      </c>
      <c r="AR139" t="s">
        <v>1982</v>
      </c>
    </row>
    <row r="140" spans="1:44" x14ac:dyDescent="0.2">
      <c r="A140" t="s">
        <v>502</v>
      </c>
      <c r="B140" t="s">
        <v>501</v>
      </c>
      <c r="C140" s="14">
        <v>44789</v>
      </c>
      <c r="D140" s="14">
        <v>44926</v>
      </c>
      <c r="E140" s="34">
        <v>1370000</v>
      </c>
      <c r="F140" s="34">
        <v>1364674.97</v>
      </c>
      <c r="G140" s="34">
        <v>1364674.97</v>
      </c>
      <c r="H140" t="s">
        <v>1973</v>
      </c>
      <c r="J140" t="s">
        <v>2160</v>
      </c>
      <c r="K140" t="s">
        <v>2261</v>
      </c>
      <c r="L140" t="s">
        <v>2262</v>
      </c>
      <c r="AM140" t="s">
        <v>1978</v>
      </c>
      <c r="AN140">
        <v>250</v>
      </c>
      <c r="AO140" t="s">
        <v>1979</v>
      </c>
      <c r="AP140" t="s">
        <v>1980</v>
      </c>
      <c r="AQ140" t="s">
        <v>1981</v>
      </c>
      <c r="AR140" t="s">
        <v>1982</v>
      </c>
    </row>
    <row r="141" spans="1:44" x14ac:dyDescent="0.2">
      <c r="A141" t="s">
        <v>502</v>
      </c>
      <c r="B141" t="s">
        <v>501</v>
      </c>
      <c r="C141" s="14">
        <v>44789</v>
      </c>
      <c r="D141" s="14">
        <v>44926</v>
      </c>
      <c r="E141" s="34">
        <v>1370000</v>
      </c>
      <c r="F141" s="34">
        <v>1364674.97</v>
      </c>
      <c r="G141" s="34">
        <v>1364674.97</v>
      </c>
      <c r="H141" t="s">
        <v>1973</v>
      </c>
      <c r="I141" t="s">
        <v>430</v>
      </c>
      <c r="J141" t="s">
        <v>2160</v>
      </c>
      <c r="K141" t="s">
        <v>2263</v>
      </c>
      <c r="L141" t="s">
        <v>2264</v>
      </c>
      <c r="M141" s="14">
        <v>44829</v>
      </c>
      <c r="N141" s="14">
        <v>44865</v>
      </c>
      <c r="O141" t="s">
        <v>2101</v>
      </c>
      <c r="P141" s="34">
        <v>6642.73</v>
      </c>
      <c r="Q141" s="34">
        <v>1.5</v>
      </c>
      <c r="R141" s="35">
        <v>4428</v>
      </c>
      <c r="W141" s="34">
        <v>640.98</v>
      </c>
      <c r="X141" s="34">
        <v>1.5</v>
      </c>
      <c r="Y141">
        <v>427</v>
      </c>
      <c r="Z141">
        <v>9.6431799999999992</v>
      </c>
      <c r="AA141" s="34">
        <v>6001.75</v>
      </c>
      <c r="AB141" s="34">
        <v>1.5</v>
      </c>
      <c r="AC141">
        <v>4001</v>
      </c>
      <c r="AD141">
        <v>90.356819999999999</v>
      </c>
      <c r="AM141" t="s">
        <v>1978</v>
      </c>
      <c r="AN141">
        <v>250</v>
      </c>
      <c r="AO141" t="s">
        <v>1979</v>
      </c>
      <c r="AP141" t="s">
        <v>1980</v>
      </c>
      <c r="AQ141" t="s">
        <v>1981</v>
      </c>
      <c r="AR141" t="s">
        <v>1982</v>
      </c>
    </row>
    <row r="142" spans="1:44" x14ac:dyDescent="0.2">
      <c r="A142" t="s">
        <v>502</v>
      </c>
      <c r="B142" t="s">
        <v>501</v>
      </c>
      <c r="C142" s="14">
        <v>44789</v>
      </c>
      <c r="D142" s="14">
        <v>44926</v>
      </c>
      <c r="E142" s="34">
        <v>1370000</v>
      </c>
      <c r="F142" s="34">
        <v>1364674.97</v>
      </c>
      <c r="G142" s="34">
        <v>1364674.97</v>
      </c>
      <c r="H142" t="s">
        <v>1973</v>
      </c>
      <c r="J142" t="s">
        <v>2160</v>
      </c>
      <c r="K142" t="s">
        <v>2265</v>
      </c>
      <c r="L142" t="s">
        <v>2266</v>
      </c>
      <c r="AM142" t="s">
        <v>1978</v>
      </c>
      <c r="AN142">
        <v>250</v>
      </c>
      <c r="AO142" t="s">
        <v>1979</v>
      </c>
      <c r="AP142" t="s">
        <v>1980</v>
      </c>
      <c r="AQ142" t="s">
        <v>1981</v>
      </c>
      <c r="AR142" t="s">
        <v>1982</v>
      </c>
    </row>
    <row r="143" spans="1:44" x14ac:dyDescent="0.2">
      <c r="A143" t="s">
        <v>502</v>
      </c>
      <c r="B143" t="s">
        <v>501</v>
      </c>
      <c r="C143" s="14">
        <v>44789</v>
      </c>
      <c r="D143" s="14">
        <v>44926</v>
      </c>
      <c r="E143" s="34">
        <v>1370000</v>
      </c>
      <c r="F143" s="34">
        <v>1364674.97</v>
      </c>
      <c r="G143" s="34">
        <v>1364674.97</v>
      </c>
      <c r="H143" t="s">
        <v>1973</v>
      </c>
      <c r="J143" t="s">
        <v>2160</v>
      </c>
      <c r="K143" t="s">
        <v>2267</v>
      </c>
      <c r="L143" t="s">
        <v>2268</v>
      </c>
      <c r="AM143" t="s">
        <v>1978</v>
      </c>
      <c r="AN143">
        <v>250</v>
      </c>
      <c r="AO143" t="s">
        <v>1979</v>
      </c>
      <c r="AP143" t="s">
        <v>1980</v>
      </c>
      <c r="AQ143" t="s">
        <v>1981</v>
      </c>
      <c r="AR143" t="s">
        <v>1982</v>
      </c>
    </row>
    <row r="144" spans="1:44" x14ac:dyDescent="0.2">
      <c r="A144" t="s">
        <v>502</v>
      </c>
      <c r="B144" t="s">
        <v>501</v>
      </c>
      <c r="C144" s="14">
        <v>44789</v>
      </c>
      <c r="D144" s="14">
        <v>44926</v>
      </c>
      <c r="E144" s="34">
        <v>1370000</v>
      </c>
      <c r="F144" s="34">
        <v>1364674.97</v>
      </c>
      <c r="G144" s="34">
        <v>1364674.97</v>
      </c>
      <c r="H144" t="s">
        <v>1973</v>
      </c>
      <c r="J144" t="s">
        <v>2160</v>
      </c>
      <c r="K144" t="s">
        <v>2269</v>
      </c>
      <c r="L144" t="s">
        <v>2270</v>
      </c>
      <c r="AM144" t="s">
        <v>1978</v>
      </c>
      <c r="AN144">
        <v>250</v>
      </c>
      <c r="AO144" t="s">
        <v>1979</v>
      </c>
      <c r="AP144" t="s">
        <v>1980</v>
      </c>
      <c r="AQ144" t="s">
        <v>1981</v>
      </c>
      <c r="AR144" t="s">
        <v>1982</v>
      </c>
    </row>
    <row r="145" spans="1:44" x14ac:dyDescent="0.2">
      <c r="A145" t="s">
        <v>502</v>
      </c>
      <c r="B145" t="s">
        <v>501</v>
      </c>
      <c r="C145" s="14">
        <v>44789</v>
      </c>
      <c r="D145" s="14">
        <v>44926</v>
      </c>
      <c r="E145" s="34">
        <v>1370000</v>
      </c>
      <c r="F145" s="34">
        <v>1364674.97</v>
      </c>
      <c r="G145" s="34">
        <v>1364674.97</v>
      </c>
      <c r="H145" t="s">
        <v>1973</v>
      </c>
      <c r="J145" t="s">
        <v>2160</v>
      </c>
      <c r="K145" t="s">
        <v>2271</v>
      </c>
      <c r="L145" t="s">
        <v>2272</v>
      </c>
      <c r="AM145" t="s">
        <v>1978</v>
      </c>
      <c r="AN145">
        <v>250</v>
      </c>
      <c r="AO145" t="s">
        <v>1979</v>
      </c>
      <c r="AP145" t="s">
        <v>1980</v>
      </c>
      <c r="AQ145" t="s">
        <v>1981</v>
      </c>
      <c r="AR145" t="s">
        <v>1982</v>
      </c>
    </row>
    <row r="146" spans="1:44" x14ac:dyDescent="0.2">
      <c r="A146" t="s">
        <v>502</v>
      </c>
      <c r="B146" t="s">
        <v>501</v>
      </c>
      <c r="C146" s="14">
        <v>44789</v>
      </c>
      <c r="D146" s="14">
        <v>44926</v>
      </c>
      <c r="E146" s="34">
        <v>1370000</v>
      </c>
      <c r="F146" s="34">
        <v>1364674.97</v>
      </c>
      <c r="G146" s="34">
        <v>1364674.97</v>
      </c>
      <c r="H146" t="s">
        <v>1973</v>
      </c>
      <c r="J146" t="s">
        <v>2160</v>
      </c>
      <c r="K146" t="s">
        <v>2273</v>
      </c>
      <c r="L146" t="s">
        <v>2274</v>
      </c>
      <c r="AM146" t="s">
        <v>1978</v>
      </c>
      <c r="AN146">
        <v>250</v>
      </c>
      <c r="AO146" t="s">
        <v>1979</v>
      </c>
      <c r="AP146" t="s">
        <v>1980</v>
      </c>
      <c r="AQ146" t="s">
        <v>1981</v>
      </c>
      <c r="AR146" t="s">
        <v>1982</v>
      </c>
    </row>
    <row r="147" spans="1:44" x14ac:dyDescent="0.2">
      <c r="A147" t="s">
        <v>502</v>
      </c>
      <c r="B147" t="s">
        <v>501</v>
      </c>
      <c r="C147" s="14">
        <v>44789</v>
      </c>
      <c r="D147" s="14">
        <v>44926</v>
      </c>
      <c r="E147" s="34">
        <v>1370000</v>
      </c>
      <c r="F147" s="34">
        <v>1364674.97</v>
      </c>
      <c r="G147" s="34">
        <v>1364674.97</v>
      </c>
      <c r="H147" t="s">
        <v>1973</v>
      </c>
      <c r="J147" t="s">
        <v>2160</v>
      </c>
      <c r="K147" t="s">
        <v>2275</v>
      </c>
      <c r="L147" t="s">
        <v>2276</v>
      </c>
      <c r="AM147" t="s">
        <v>1978</v>
      </c>
      <c r="AN147">
        <v>250</v>
      </c>
      <c r="AO147" t="s">
        <v>1979</v>
      </c>
      <c r="AP147" t="s">
        <v>1980</v>
      </c>
      <c r="AQ147" t="s">
        <v>1981</v>
      </c>
      <c r="AR147" t="s">
        <v>1982</v>
      </c>
    </row>
    <row r="148" spans="1:44" x14ac:dyDescent="0.2">
      <c r="A148" t="s">
        <v>502</v>
      </c>
      <c r="B148" t="s">
        <v>501</v>
      </c>
      <c r="C148" s="14">
        <v>44789</v>
      </c>
      <c r="D148" s="14">
        <v>44926</v>
      </c>
      <c r="E148" s="34">
        <v>1370000</v>
      </c>
      <c r="F148" s="34">
        <v>1364674.97</v>
      </c>
      <c r="G148" s="34">
        <v>1364674.97</v>
      </c>
      <c r="H148" t="s">
        <v>1973</v>
      </c>
      <c r="J148" t="s">
        <v>2160</v>
      </c>
      <c r="K148" t="s">
        <v>2277</v>
      </c>
      <c r="L148" t="s">
        <v>2278</v>
      </c>
      <c r="AM148" t="s">
        <v>1978</v>
      </c>
      <c r="AN148">
        <v>250</v>
      </c>
      <c r="AO148" t="s">
        <v>1979</v>
      </c>
      <c r="AP148" t="s">
        <v>1980</v>
      </c>
      <c r="AQ148" t="s">
        <v>1981</v>
      </c>
      <c r="AR148" t="s">
        <v>1982</v>
      </c>
    </row>
    <row r="149" spans="1:44" x14ac:dyDescent="0.2">
      <c r="A149" t="s">
        <v>502</v>
      </c>
      <c r="B149" t="s">
        <v>501</v>
      </c>
      <c r="C149" s="14">
        <v>44789</v>
      </c>
      <c r="D149" s="14">
        <v>44926</v>
      </c>
      <c r="E149" s="34">
        <v>1370000</v>
      </c>
      <c r="F149" s="34">
        <v>1364674.97</v>
      </c>
      <c r="G149" s="34">
        <v>1364674.97</v>
      </c>
      <c r="H149" t="s">
        <v>1973</v>
      </c>
      <c r="J149" t="s">
        <v>2160</v>
      </c>
      <c r="K149" t="s">
        <v>2279</v>
      </c>
      <c r="L149" t="s">
        <v>2280</v>
      </c>
      <c r="AM149" t="s">
        <v>1978</v>
      </c>
      <c r="AN149">
        <v>250</v>
      </c>
      <c r="AO149" t="s">
        <v>1979</v>
      </c>
      <c r="AP149" t="s">
        <v>1980</v>
      </c>
      <c r="AQ149" t="s">
        <v>1981</v>
      </c>
      <c r="AR149" t="s">
        <v>1982</v>
      </c>
    </row>
    <row r="150" spans="1:44" x14ac:dyDescent="0.2">
      <c r="A150" t="s">
        <v>502</v>
      </c>
      <c r="B150" t="s">
        <v>501</v>
      </c>
      <c r="C150" s="14">
        <v>44789</v>
      </c>
      <c r="D150" s="14">
        <v>44926</v>
      </c>
      <c r="E150" s="34">
        <v>1370000</v>
      </c>
      <c r="F150" s="34">
        <v>1364674.97</v>
      </c>
      <c r="G150" s="34">
        <v>1364674.97</v>
      </c>
      <c r="H150" t="s">
        <v>1973</v>
      </c>
      <c r="J150" t="s">
        <v>2160</v>
      </c>
      <c r="K150" t="s">
        <v>2281</v>
      </c>
      <c r="L150" t="s">
        <v>2282</v>
      </c>
      <c r="AM150" t="s">
        <v>1978</v>
      </c>
      <c r="AN150">
        <v>250</v>
      </c>
      <c r="AO150" t="s">
        <v>1979</v>
      </c>
      <c r="AP150" t="s">
        <v>1980</v>
      </c>
      <c r="AQ150" t="s">
        <v>1981</v>
      </c>
      <c r="AR150" t="s">
        <v>1982</v>
      </c>
    </row>
    <row r="151" spans="1:44" x14ac:dyDescent="0.2">
      <c r="A151" t="s">
        <v>502</v>
      </c>
      <c r="B151" t="s">
        <v>501</v>
      </c>
      <c r="C151" s="14">
        <v>44789</v>
      </c>
      <c r="D151" s="14">
        <v>44926</v>
      </c>
      <c r="E151" s="34">
        <v>1370000</v>
      </c>
      <c r="F151" s="34">
        <v>1364674.97</v>
      </c>
      <c r="G151" s="34">
        <v>1364674.97</v>
      </c>
      <c r="H151" t="s">
        <v>1973</v>
      </c>
      <c r="J151" t="s">
        <v>2160</v>
      </c>
      <c r="K151" t="s">
        <v>2283</v>
      </c>
      <c r="L151" t="s">
        <v>2284</v>
      </c>
      <c r="AM151" t="s">
        <v>1978</v>
      </c>
      <c r="AN151">
        <v>250</v>
      </c>
      <c r="AO151" t="s">
        <v>1979</v>
      </c>
      <c r="AP151" t="s">
        <v>1980</v>
      </c>
      <c r="AQ151" t="s">
        <v>1981</v>
      </c>
      <c r="AR151" t="s">
        <v>1982</v>
      </c>
    </row>
    <row r="152" spans="1:44" x14ac:dyDescent="0.2">
      <c r="A152" t="s">
        <v>502</v>
      </c>
      <c r="B152" t="s">
        <v>501</v>
      </c>
      <c r="C152" s="14">
        <v>44789</v>
      </c>
      <c r="D152" s="14">
        <v>44926</v>
      </c>
      <c r="E152" s="34">
        <v>1370000</v>
      </c>
      <c r="F152" s="34">
        <v>1364674.97</v>
      </c>
      <c r="G152" s="34">
        <v>1364674.97</v>
      </c>
      <c r="H152" t="s">
        <v>1973</v>
      </c>
      <c r="I152" t="s">
        <v>430</v>
      </c>
      <c r="J152" t="s">
        <v>2160</v>
      </c>
      <c r="K152" t="s">
        <v>2285</v>
      </c>
      <c r="L152" t="s">
        <v>2286</v>
      </c>
      <c r="M152" s="14">
        <v>44829</v>
      </c>
      <c r="N152" s="14">
        <v>44865</v>
      </c>
      <c r="O152" t="s">
        <v>2101</v>
      </c>
      <c r="P152" s="34">
        <v>6642.73</v>
      </c>
      <c r="Q152" s="34">
        <v>1.5</v>
      </c>
      <c r="R152" s="35">
        <v>4428</v>
      </c>
      <c r="W152" s="34">
        <v>572.64</v>
      </c>
      <c r="X152" s="34">
        <v>1.5</v>
      </c>
      <c r="Y152">
        <v>382</v>
      </c>
      <c r="Z152">
        <v>8.6269200000000001</v>
      </c>
      <c r="AA152" s="34">
        <v>6070.09</v>
      </c>
      <c r="AB152" s="34">
        <v>1.5</v>
      </c>
      <c r="AC152">
        <v>4046</v>
      </c>
      <c r="AD152">
        <v>91.373080000000002</v>
      </c>
      <c r="AM152" t="s">
        <v>1978</v>
      </c>
      <c r="AN152">
        <v>250</v>
      </c>
      <c r="AO152" t="s">
        <v>1979</v>
      </c>
      <c r="AP152" t="s">
        <v>1980</v>
      </c>
      <c r="AQ152" t="s">
        <v>1981</v>
      </c>
      <c r="AR152" t="s">
        <v>1982</v>
      </c>
    </row>
    <row r="153" spans="1:44" x14ac:dyDescent="0.2">
      <c r="A153" t="s">
        <v>502</v>
      </c>
      <c r="B153" t="s">
        <v>501</v>
      </c>
      <c r="C153" s="14">
        <v>44789</v>
      </c>
      <c r="D153" s="14">
        <v>44926</v>
      </c>
      <c r="E153" s="34">
        <v>1370000</v>
      </c>
      <c r="F153" s="34">
        <v>1364674.97</v>
      </c>
      <c r="G153" s="34">
        <v>1364674.97</v>
      </c>
      <c r="H153" t="s">
        <v>1973</v>
      </c>
      <c r="J153" t="s">
        <v>2160</v>
      </c>
      <c r="K153" t="s">
        <v>2287</v>
      </c>
      <c r="L153" t="s">
        <v>2288</v>
      </c>
      <c r="AM153" t="s">
        <v>1978</v>
      </c>
      <c r="AN153">
        <v>250</v>
      </c>
      <c r="AO153" t="s">
        <v>1979</v>
      </c>
      <c r="AP153" t="s">
        <v>1980</v>
      </c>
      <c r="AQ153" t="s">
        <v>1981</v>
      </c>
      <c r="AR153" t="s">
        <v>1982</v>
      </c>
    </row>
    <row r="154" spans="1:44" x14ac:dyDescent="0.2">
      <c r="A154" t="s">
        <v>502</v>
      </c>
      <c r="B154" t="s">
        <v>501</v>
      </c>
      <c r="C154" s="14">
        <v>44789</v>
      </c>
      <c r="D154" s="14">
        <v>44926</v>
      </c>
      <c r="E154" s="34">
        <v>1370000</v>
      </c>
      <c r="F154" s="34">
        <v>1364674.97</v>
      </c>
      <c r="G154" s="34">
        <v>1364674.97</v>
      </c>
      <c r="H154" t="s">
        <v>1973</v>
      </c>
      <c r="J154" t="s">
        <v>2160</v>
      </c>
      <c r="K154" t="s">
        <v>2289</v>
      </c>
      <c r="L154" t="s">
        <v>2290</v>
      </c>
      <c r="AM154" t="s">
        <v>1978</v>
      </c>
      <c r="AN154">
        <v>250</v>
      </c>
      <c r="AO154" t="s">
        <v>1979</v>
      </c>
      <c r="AP154" t="s">
        <v>1980</v>
      </c>
      <c r="AQ154" t="s">
        <v>1981</v>
      </c>
      <c r="AR154" t="s">
        <v>1982</v>
      </c>
    </row>
    <row r="155" spans="1:44" x14ac:dyDescent="0.2">
      <c r="A155" t="s">
        <v>502</v>
      </c>
      <c r="B155" t="s">
        <v>501</v>
      </c>
      <c r="C155" s="14">
        <v>44789</v>
      </c>
      <c r="D155" s="14">
        <v>44926</v>
      </c>
      <c r="E155" s="34">
        <v>1370000</v>
      </c>
      <c r="F155" s="34">
        <v>1364674.97</v>
      </c>
      <c r="G155" s="34">
        <v>1364674.97</v>
      </c>
      <c r="H155" t="s">
        <v>1973</v>
      </c>
      <c r="J155" t="s">
        <v>2160</v>
      </c>
      <c r="K155" t="s">
        <v>2291</v>
      </c>
      <c r="L155" t="s">
        <v>2292</v>
      </c>
      <c r="AM155" t="s">
        <v>1978</v>
      </c>
      <c r="AN155">
        <v>250</v>
      </c>
      <c r="AO155" t="s">
        <v>1979</v>
      </c>
      <c r="AP155" t="s">
        <v>1980</v>
      </c>
      <c r="AQ155" t="s">
        <v>1981</v>
      </c>
      <c r="AR155" t="s">
        <v>1982</v>
      </c>
    </row>
    <row r="156" spans="1:44" x14ac:dyDescent="0.2">
      <c r="A156" t="s">
        <v>502</v>
      </c>
      <c r="B156" t="s">
        <v>501</v>
      </c>
      <c r="C156" s="14">
        <v>44789</v>
      </c>
      <c r="D156" s="14">
        <v>44926</v>
      </c>
      <c r="E156" s="34">
        <v>1370000</v>
      </c>
      <c r="F156" s="34">
        <v>1364674.97</v>
      </c>
      <c r="G156" s="34">
        <v>1364674.97</v>
      </c>
      <c r="H156" t="s">
        <v>1973</v>
      </c>
      <c r="J156" t="s">
        <v>2160</v>
      </c>
      <c r="K156" t="s">
        <v>2293</v>
      </c>
      <c r="L156" t="s">
        <v>2294</v>
      </c>
      <c r="AM156" t="s">
        <v>1978</v>
      </c>
      <c r="AN156">
        <v>250</v>
      </c>
      <c r="AO156" t="s">
        <v>1979</v>
      </c>
      <c r="AP156" t="s">
        <v>1980</v>
      </c>
      <c r="AQ156" t="s">
        <v>1981</v>
      </c>
      <c r="AR156" t="s">
        <v>1982</v>
      </c>
    </row>
    <row r="157" spans="1:44" x14ac:dyDescent="0.2">
      <c r="A157" t="s">
        <v>502</v>
      </c>
      <c r="B157" t="s">
        <v>501</v>
      </c>
      <c r="C157" s="14">
        <v>44789</v>
      </c>
      <c r="D157" s="14">
        <v>44926</v>
      </c>
      <c r="E157" s="34">
        <v>1370000</v>
      </c>
      <c r="F157" s="34">
        <v>1364674.97</v>
      </c>
      <c r="G157" s="34">
        <v>1364674.97</v>
      </c>
      <c r="H157" t="s">
        <v>1973</v>
      </c>
      <c r="J157" t="s">
        <v>2160</v>
      </c>
      <c r="K157" t="s">
        <v>2295</v>
      </c>
      <c r="L157" t="s">
        <v>2296</v>
      </c>
      <c r="AM157" t="s">
        <v>1978</v>
      </c>
      <c r="AN157">
        <v>250</v>
      </c>
      <c r="AO157" t="s">
        <v>1979</v>
      </c>
      <c r="AP157" t="s">
        <v>1980</v>
      </c>
      <c r="AQ157" t="s">
        <v>1981</v>
      </c>
      <c r="AR157" t="s">
        <v>1982</v>
      </c>
    </row>
    <row r="158" spans="1:44" x14ac:dyDescent="0.2">
      <c r="A158" t="s">
        <v>502</v>
      </c>
      <c r="B158" t="s">
        <v>501</v>
      </c>
      <c r="C158" s="14">
        <v>44789</v>
      </c>
      <c r="D158" s="14">
        <v>44926</v>
      </c>
      <c r="E158" s="34">
        <v>1370000</v>
      </c>
      <c r="F158" s="34">
        <v>1364674.97</v>
      </c>
      <c r="G158" s="34">
        <v>1364674.97</v>
      </c>
      <c r="H158" t="s">
        <v>1973</v>
      </c>
      <c r="J158" t="s">
        <v>2160</v>
      </c>
      <c r="K158" t="s">
        <v>2297</v>
      </c>
      <c r="L158" t="s">
        <v>2298</v>
      </c>
      <c r="AM158" t="s">
        <v>1978</v>
      </c>
      <c r="AN158">
        <v>250</v>
      </c>
      <c r="AO158" t="s">
        <v>1979</v>
      </c>
      <c r="AP158" t="s">
        <v>1980</v>
      </c>
      <c r="AQ158" t="s">
        <v>1981</v>
      </c>
      <c r="AR158" t="s">
        <v>1982</v>
      </c>
    </row>
    <row r="159" spans="1:44" x14ac:dyDescent="0.2">
      <c r="A159" t="s">
        <v>502</v>
      </c>
      <c r="B159" t="s">
        <v>501</v>
      </c>
      <c r="C159" s="14">
        <v>44789</v>
      </c>
      <c r="D159" s="14">
        <v>44926</v>
      </c>
      <c r="E159" s="34">
        <v>1370000</v>
      </c>
      <c r="F159" s="34">
        <v>1364674.97</v>
      </c>
      <c r="G159" s="34">
        <v>1364674.97</v>
      </c>
      <c r="H159" t="s">
        <v>1973</v>
      </c>
      <c r="J159" t="s">
        <v>2160</v>
      </c>
      <c r="K159" t="s">
        <v>2299</v>
      </c>
      <c r="L159" t="s">
        <v>2300</v>
      </c>
      <c r="AM159" t="s">
        <v>1978</v>
      </c>
      <c r="AN159">
        <v>250</v>
      </c>
      <c r="AO159" t="s">
        <v>1979</v>
      </c>
      <c r="AP159" t="s">
        <v>1980</v>
      </c>
      <c r="AQ159" t="s">
        <v>1981</v>
      </c>
      <c r="AR159" t="s">
        <v>1982</v>
      </c>
    </row>
    <row r="160" spans="1:44" x14ac:dyDescent="0.2">
      <c r="A160" t="s">
        <v>502</v>
      </c>
      <c r="B160" t="s">
        <v>501</v>
      </c>
      <c r="C160" s="14">
        <v>44789</v>
      </c>
      <c r="D160" s="14">
        <v>44926</v>
      </c>
      <c r="E160" s="34">
        <v>1370000</v>
      </c>
      <c r="F160" s="34">
        <v>1364674.97</v>
      </c>
      <c r="G160" s="34">
        <v>1364674.97</v>
      </c>
      <c r="H160" t="s">
        <v>1973</v>
      </c>
      <c r="J160" t="s">
        <v>2160</v>
      </c>
      <c r="K160" t="s">
        <v>2301</v>
      </c>
      <c r="L160" t="s">
        <v>2302</v>
      </c>
      <c r="AM160" t="s">
        <v>1978</v>
      </c>
      <c r="AN160">
        <v>250</v>
      </c>
      <c r="AO160" t="s">
        <v>1979</v>
      </c>
      <c r="AP160" t="s">
        <v>1980</v>
      </c>
      <c r="AQ160" t="s">
        <v>1981</v>
      </c>
      <c r="AR160" t="s">
        <v>1982</v>
      </c>
    </row>
    <row r="161" spans="1:44" x14ac:dyDescent="0.2">
      <c r="A161" t="s">
        <v>502</v>
      </c>
      <c r="B161" t="s">
        <v>501</v>
      </c>
      <c r="C161" s="14">
        <v>44789</v>
      </c>
      <c r="D161" s="14">
        <v>44926</v>
      </c>
      <c r="E161" s="34">
        <v>1370000</v>
      </c>
      <c r="F161" s="34">
        <v>1364674.97</v>
      </c>
      <c r="G161" s="34">
        <v>1364674.97</v>
      </c>
      <c r="H161" t="s">
        <v>1973</v>
      </c>
      <c r="J161" t="s">
        <v>2160</v>
      </c>
      <c r="K161" t="s">
        <v>2303</v>
      </c>
      <c r="L161" t="s">
        <v>2304</v>
      </c>
      <c r="AM161" t="s">
        <v>1978</v>
      </c>
      <c r="AN161">
        <v>250</v>
      </c>
      <c r="AO161" t="s">
        <v>1979</v>
      </c>
      <c r="AP161" t="s">
        <v>1980</v>
      </c>
      <c r="AQ161" t="s">
        <v>1981</v>
      </c>
      <c r="AR161" t="s">
        <v>1982</v>
      </c>
    </row>
    <row r="162" spans="1:44" x14ac:dyDescent="0.2">
      <c r="A162" t="s">
        <v>502</v>
      </c>
      <c r="B162" t="s">
        <v>501</v>
      </c>
      <c r="C162" s="14">
        <v>44789</v>
      </c>
      <c r="D162" s="14">
        <v>44926</v>
      </c>
      <c r="E162" s="34">
        <v>1370000</v>
      </c>
      <c r="F162" s="34">
        <v>1364674.97</v>
      </c>
      <c r="G162" s="34">
        <v>1364674.97</v>
      </c>
      <c r="H162" t="s">
        <v>1973</v>
      </c>
      <c r="J162" t="s">
        <v>2160</v>
      </c>
      <c r="K162" t="s">
        <v>2305</v>
      </c>
      <c r="L162" t="s">
        <v>2306</v>
      </c>
      <c r="AM162" t="s">
        <v>1978</v>
      </c>
      <c r="AN162">
        <v>250</v>
      </c>
      <c r="AO162" t="s">
        <v>1979</v>
      </c>
      <c r="AP162" t="s">
        <v>1980</v>
      </c>
      <c r="AQ162" t="s">
        <v>1981</v>
      </c>
      <c r="AR162" t="s">
        <v>1982</v>
      </c>
    </row>
    <row r="163" spans="1:44" x14ac:dyDescent="0.2">
      <c r="A163" t="s">
        <v>502</v>
      </c>
      <c r="B163" t="s">
        <v>501</v>
      </c>
      <c r="C163" s="14">
        <v>44789</v>
      </c>
      <c r="D163" s="14">
        <v>44926</v>
      </c>
      <c r="E163" s="34">
        <v>1370000</v>
      </c>
      <c r="F163" s="34">
        <v>1364674.97</v>
      </c>
      <c r="G163" s="34">
        <v>1364674.97</v>
      </c>
      <c r="H163" t="s">
        <v>1973</v>
      </c>
      <c r="I163" t="s">
        <v>430</v>
      </c>
      <c r="J163" t="s">
        <v>2160</v>
      </c>
      <c r="K163" t="s">
        <v>2307</v>
      </c>
      <c r="L163" t="s">
        <v>2308</v>
      </c>
      <c r="M163" s="14">
        <v>44829</v>
      </c>
      <c r="N163" s="14">
        <v>44865</v>
      </c>
      <c r="O163" t="s">
        <v>2101</v>
      </c>
      <c r="P163" s="34">
        <v>6642.73</v>
      </c>
      <c r="Q163" s="34">
        <v>1.5</v>
      </c>
      <c r="R163" s="35">
        <v>4428</v>
      </c>
      <c r="W163" s="34">
        <v>601.88</v>
      </c>
      <c r="X163" s="34">
        <v>1.5</v>
      </c>
      <c r="Y163">
        <v>401</v>
      </c>
      <c r="Z163">
        <v>9.0560069999999993</v>
      </c>
      <c r="AA163" s="34">
        <v>6040.85</v>
      </c>
      <c r="AB163" s="34">
        <v>1.5</v>
      </c>
      <c r="AC163">
        <v>4027</v>
      </c>
      <c r="AD163">
        <v>90.943993000000006</v>
      </c>
      <c r="AM163" t="s">
        <v>1978</v>
      </c>
      <c r="AN163">
        <v>250</v>
      </c>
      <c r="AO163" t="s">
        <v>1979</v>
      </c>
      <c r="AP163" t="s">
        <v>1980</v>
      </c>
      <c r="AQ163" t="s">
        <v>1981</v>
      </c>
      <c r="AR163" t="s">
        <v>1982</v>
      </c>
    </row>
    <row r="164" spans="1:44" x14ac:dyDescent="0.2">
      <c r="A164" t="s">
        <v>502</v>
      </c>
      <c r="B164" t="s">
        <v>501</v>
      </c>
      <c r="C164" s="14">
        <v>44789</v>
      </c>
      <c r="D164" s="14">
        <v>44926</v>
      </c>
      <c r="E164" s="34">
        <v>1370000</v>
      </c>
      <c r="F164" s="34">
        <v>1364674.97</v>
      </c>
      <c r="G164" s="34">
        <v>1364674.97</v>
      </c>
      <c r="H164" t="s">
        <v>1973</v>
      </c>
      <c r="J164" t="s">
        <v>2160</v>
      </c>
      <c r="K164" t="s">
        <v>2309</v>
      </c>
      <c r="L164" t="s">
        <v>2310</v>
      </c>
      <c r="AM164" t="s">
        <v>1978</v>
      </c>
      <c r="AN164">
        <v>250</v>
      </c>
      <c r="AO164" t="s">
        <v>1979</v>
      </c>
      <c r="AP164" t="s">
        <v>1980</v>
      </c>
      <c r="AQ164" t="s">
        <v>1981</v>
      </c>
      <c r="AR164" t="s">
        <v>1982</v>
      </c>
    </row>
    <row r="165" spans="1:44" x14ac:dyDescent="0.2">
      <c r="A165" t="s">
        <v>502</v>
      </c>
      <c r="B165" t="s">
        <v>501</v>
      </c>
      <c r="C165" s="14">
        <v>44789</v>
      </c>
      <c r="D165" s="14">
        <v>44926</v>
      </c>
      <c r="E165" s="34">
        <v>1370000</v>
      </c>
      <c r="F165" s="34">
        <v>1364674.97</v>
      </c>
      <c r="G165" s="34">
        <v>1364674.97</v>
      </c>
      <c r="H165" t="s">
        <v>1973</v>
      </c>
      <c r="J165" t="s">
        <v>2160</v>
      </c>
      <c r="K165" t="s">
        <v>2311</v>
      </c>
      <c r="L165" t="s">
        <v>2312</v>
      </c>
      <c r="AM165" t="s">
        <v>1978</v>
      </c>
      <c r="AN165">
        <v>250</v>
      </c>
      <c r="AO165" t="s">
        <v>1979</v>
      </c>
      <c r="AP165" t="s">
        <v>1980</v>
      </c>
      <c r="AQ165" t="s">
        <v>1981</v>
      </c>
      <c r="AR165" t="s">
        <v>1982</v>
      </c>
    </row>
    <row r="166" spans="1:44" x14ac:dyDescent="0.2">
      <c r="A166" t="s">
        <v>502</v>
      </c>
      <c r="B166" t="s">
        <v>501</v>
      </c>
      <c r="C166" s="14">
        <v>44789</v>
      </c>
      <c r="D166" s="14">
        <v>44926</v>
      </c>
      <c r="E166" s="34">
        <v>1370000</v>
      </c>
      <c r="F166" s="34">
        <v>1364674.97</v>
      </c>
      <c r="G166" s="34">
        <v>1364674.97</v>
      </c>
      <c r="H166" t="s">
        <v>1973</v>
      </c>
      <c r="J166" t="s">
        <v>2160</v>
      </c>
      <c r="K166" t="s">
        <v>2313</v>
      </c>
      <c r="L166" t="s">
        <v>2314</v>
      </c>
      <c r="AM166" t="s">
        <v>1978</v>
      </c>
      <c r="AN166">
        <v>250</v>
      </c>
      <c r="AO166" t="s">
        <v>1979</v>
      </c>
      <c r="AP166" t="s">
        <v>1980</v>
      </c>
      <c r="AQ166" t="s">
        <v>1981</v>
      </c>
      <c r="AR166" t="s">
        <v>1982</v>
      </c>
    </row>
    <row r="167" spans="1:44" x14ac:dyDescent="0.2">
      <c r="A167" t="s">
        <v>502</v>
      </c>
      <c r="B167" t="s">
        <v>501</v>
      </c>
      <c r="C167" s="14">
        <v>44789</v>
      </c>
      <c r="D167" s="14">
        <v>44926</v>
      </c>
      <c r="E167" s="34">
        <v>1370000</v>
      </c>
      <c r="F167" s="34">
        <v>1364674.97</v>
      </c>
      <c r="G167" s="34">
        <v>1364674.97</v>
      </c>
      <c r="H167" t="s">
        <v>1973</v>
      </c>
      <c r="J167" t="s">
        <v>2160</v>
      </c>
      <c r="K167" t="s">
        <v>2315</v>
      </c>
      <c r="L167" t="s">
        <v>2316</v>
      </c>
      <c r="AM167" t="s">
        <v>1978</v>
      </c>
      <c r="AN167">
        <v>250</v>
      </c>
      <c r="AO167" t="s">
        <v>1979</v>
      </c>
      <c r="AP167" t="s">
        <v>1980</v>
      </c>
      <c r="AQ167" t="s">
        <v>1981</v>
      </c>
      <c r="AR167" t="s">
        <v>1982</v>
      </c>
    </row>
    <row r="168" spans="1:44" x14ac:dyDescent="0.2">
      <c r="A168" t="s">
        <v>502</v>
      </c>
      <c r="B168" t="s">
        <v>501</v>
      </c>
      <c r="C168" s="14">
        <v>44789</v>
      </c>
      <c r="D168" s="14">
        <v>44926</v>
      </c>
      <c r="E168" s="34">
        <v>1370000</v>
      </c>
      <c r="F168" s="34">
        <v>1364674.97</v>
      </c>
      <c r="G168" s="34">
        <v>1364674.97</v>
      </c>
      <c r="H168" t="s">
        <v>1973</v>
      </c>
      <c r="J168" t="s">
        <v>2160</v>
      </c>
      <c r="K168" t="s">
        <v>2317</v>
      </c>
      <c r="L168" t="s">
        <v>2318</v>
      </c>
      <c r="AM168" t="s">
        <v>1978</v>
      </c>
      <c r="AN168">
        <v>250</v>
      </c>
      <c r="AO168" t="s">
        <v>1979</v>
      </c>
      <c r="AP168" t="s">
        <v>1980</v>
      </c>
      <c r="AQ168" t="s">
        <v>1981</v>
      </c>
      <c r="AR168" t="s">
        <v>1982</v>
      </c>
    </row>
    <row r="169" spans="1:44" x14ac:dyDescent="0.2">
      <c r="A169" t="s">
        <v>502</v>
      </c>
      <c r="B169" t="s">
        <v>501</v>
      </c>
      <c r="C169" s="14">
        <v>44789</v>
      </c>
      <c r="D169" s="14">
        <v>44926</v>
      </c>
      <c r="E169" s="34">
        <v>1370000</v>
      </c>
      <c r="F169" s="34">
        <v>1364674.97</v>
      </c>
      <c r="G169" s="34">
        <v>1364674.97</v>
      </c>
      <c r="H169" t="s">
        <v>1973</v>
      </c>
      <c r="J169" t="s">
        <v>2160</v>
      </c>
      <c r="K169" t="s">
        <v>2319</v>
      </c>
      <c r="L169" t="s">
        <v>2320</v>
      </c>
      <c r="AM169" t="s">
        <v>1978</v>
      </c>
      <c r="AN169">
        <v>250</v>
      </c>
      <c r="AO169" t="s">
        <v>1979</v>
      </c>
      <c r="AP169" t="s">
        <v>1980</v>
      </c>
      <c r="AQ169" t="s">
        <v>1981</v>
      </c>
      <c r="AR169" t="s">
        <v>1982</v>
      </c>
    </row>
    <row r="170" spans="1:44" x14ac:dyDescent="0.2">
      <c r="A170" t="s">
        <v>502</v>
      </c>
      <c r="B170" t="s">
        <v>501</v>
      </c>
      <c r="C170" s="14">
        <v>44789</v>
      </c>
      <c r="D170" s="14">
        <v>44926</v>
      </c>
      <c r="E170" s="34">
        <v>1370000</v>
      </c>
      <c r="F170" s="34">
        <v>1364674.97</v>
      </c>
      <c r="G170" s="34">
        <v>1364674.97</v>
      </c>
      <c r="H170" t="s">
        <v>1973</v>
      </c>
      <c r="J170" t="s">
        <v>2160</v>
      </c>
      <c r="K170" t="s">
        <v>2321</v>
      </c>
      <c r="L170" t="s">
        <v>2322</v>
      </c>
      <c r="AM170" t="s">
        <v>1978</v>
      </c>
      <c r="AN170">
        <v>250</v>
      </c>
      <c r="AO170" t="s">
        <v>1979</v>
      </c>
      <c r="AP170" t="s">
        <v>1980</v>
      </c>
      <c r="AQ170" t="s">
        <v>1981</v>
      </c>
      <c r="AR170" t="s">
        <v>1982</v>
      </c>
    </row>
    <row r="171" spans="1:44" x14ac:dyDescent="0.2">
      <c r="A171" t="s">
        <v>502</v>
      </c>
      <c r="B171" t="s">
        <v>501</v>
      </c>
      <c r="C171" s="14">
        <v>44789</v>
      </c>
      <c r="D171" s="14">
        <v>44926</v>
      </c>
      <c r="E171" s="34">
        <v>1370000</v>
      </c>
      <c r="F171" s="34">
        <v>1364674.97</v>
      </c>
      <c r="G171" s="34">
        <v>1364674.97</v>
      </c>
      <c r="H171" t="s">
        <v>1973</v>
      </c>
      <c r="J171" t="s">
        <v>2160</v>
      </c>
      <c r="K171" t="s">
        <v>2323</v>
      </c>
      <c r="L171" t="s">
        <v>2324</v>
      </c>
      <c r="AM171" t="s">
        <v>1978</v>
      </c>
      <c r="AN171">
        <v>250</v>
      </c>
      <c r="AO171" t="s">
        <v>1979</v>
      </c>
      <c r="AP171" t="s">
        <v>1980</v>
      </c>
      <c r="AQ171" t="s">
        <v>1981</v>
      </c>
      <c r="AR171" t="s">
        <v>1982</v>
      </c>
    </row>
    <row r="172" spans="1:44" x14ac:dyDescent="0.2">
      <c r="A172" t="s">
        <v>502</v>
      </c>
      <c r="B172" t="s">
        <v>501</v>
      </c>
      <c r="C172" s="14">
        <v>44789</v>
      </c>
      <c r="D172" s="14">
        <v>44926</v>
      </c>
      <c r="E172" s="34">
        <v>1370000</v>
      </c>
      <c r="F172" s="34">
        <v>1364674.97</v>
      </c>
      <c r="G172" s="34">
        <v>1364674.97</v>
      </c>
      <c r="H172" t="s">
        <v>1973</v>
      </c>
      <c r="J172" t="s">
        <v>2160</v>
      </c>
      <c r="K172" t="s">
        <v>2325</v>
      </c>
      <c r="L172" t="s">
        <v>2326</v>
      </c>
      <c r="AM172" t="s">
        <v>1978</v>
      </c>
      <c r="AN172">
        <v>250</v>
      </c>
      <c r="AO172" t="s">
        <v>1979</v>
      </c>
      <c r="AP172" t="s">
        <v>1980</v>
      </c>
      <c r="AQ172" t="s">
        <v>1981</v>
      </c>
      <c r="AR172" t="s">
        <v>1982</v>
      </c>
    </row>
    <row r="173" spans="1:44" x14ac:dyDescent="0.2">
      <c r="A173" t="s">
        <v>502</v>
      </c>
      <c r="B173" t="s">
        <v>501</v>
      </c>
      <c r="C173" s="14">
        <v>44789</v>
      </c>
      <c r="D173" s="14">
        <v>44926</v>
      </c>
      <c r="E173" s="34">
        <v>1370000</v>
      </c>
      <c r="F173" s="34">
        <v>1364674.97</v>
      </c>
      <c r="G173" s="34">
        <v>1364674.97</v>
      </c>
      <c r="H173" t="s">
        <v>1973</v>
      </c>
      <c r="J173" t="s">
        <v>2160</v>
      </c>
      <c r="K173" t="s">
        <v>2327</v>
      </c>
      <c r="L173" t="s">
        <v>2328</v>
      </c>
      <c r="AM173" t="s">
        <v>1978</v>
      </c>
      <c r="AN173">
        <v>250</v>
      </c>
      <c r="AO173" t="s">
        <v>1979</v>
      </c>
      <c r="AP173" t="s">
        <v>1980</v>
      </c>
      <c r="AQ173" t="s">
        <v>1981</v>
      </c>
      <c r="AR173" t="s">
        <v>1982</v>
      </c>
    </row>
    <row r="174" spans="1:44" x14ac:dyDescent="0.2">
      <c r="A174" t="s">
        <v>502</v>
      </c>
      <c r="B174" t="s">
        <v>501</v>
      </c>
      <c r="C174" s="14">
        <v>44789</v>
      </c>
      <c r="D174" s="14">
        <v>44926</v>
      </c>
      <c r="E174" s="34">
        <v>1370000</v>
      </c>
      <c r="F174" s="34">
        <v>1364674.97</v>
      </c>
      <c r="G174" s="34">
        <v>1364674.97</v>
      </c>
      <c r="H174" t="s">
        <v>2329</v>
      </c>
      <c r="I174" t="s">
        <v>1139</v>
      </c>
      <c r="J174" t="s">
        <v>2330</v>
      </c>
      <c r="K174" t="s">
        <v>2331</v>
      </c>
      <c r="L174" t="s">
        <v>2332</v>
      </c>
      <c r="M174" s="14">
        <v>44789</v>
      </c>
      <c r="N174" s="14">
        <v>44865</v>
      </c>
      <c r="O174" t="s">
        <v>2013</v>
      </c>
      <c r="P174" s="34">
        <v>22000</v>
      </c>
      <c r="Q174" s="34">
        <v>22000</v>
      </c>
      <c r="R174" s="35">
        <v>500000</v>
      </c>
      <c r="S174" s="34">
        <v>0</v>
      </c>
      <c r="U174">
        <v>0</v>
      </c>
      <c r="V174">
        <v>0</v>
      </c>
      <c r="W174" s="34">
        <v>14470.39</v>
      </c>
      <c r="Y174">
        <v>245902</v>
      </c>
      <c r="Z174">
        <v>49.180399999999999</v>
      </c>
      <c r="AA174" s="34">
        <v>7529.61</v>
      </c>
      <c r="AC174">
        <v>254098</v>
      </c>
      <c r="AD174">
        <v>50.819600000000001</v>
      </c>
      <c r="AM174" t="s">
        <v>1978</v>
      </c>
      <c r="AN174">
        <v>250</v>
      </c>
      <c r="AO174" t="s">
        <v>1979</v>
      </c>
      <c r="AP174" t="s">
        <v>1980</v>
      </c>
      <c r="AQ174" t="s">
        <v>1981</v>
      </c>
      <c r="AR174" t="s">
        <v>1982</v>
      </c>
    </row>
    <row r="175" spans="1:44" x14ac:dyDescent="0.2">
      <c r="A175" t="s">
        <v>502</v>
      </c>
      <c r="B175" t="s">
        <v>501</v>
      </c>
      <c r="C175" s="14">
        <v>44789</v>
      </c>
      <c r="D175" s="14">
        <v>44926</v>
      </c>
      <c r="E175" s="34">
        <v>1370000</v>
      </c>
      <c r="F175" s="34">
        <v>1364674.97</v>
      </c>
      <c r="G175" s="34">
        <v>1364674.97</v>
      </c>
      <c r="H175" t="s">
        <v>2329</v>
      </c>
      <c r="J175" t="s">
        <v>2330</v>
      </c>
      <c r="K175" t="s">
        <v>2333</v>
      </c>
      <c r="L175" t="s">
        <v>2334</v>
      </c>
      <c r="AM175" t="s">
        <v>1978</v>
      </c>
      <c r="AN175">
        <v>250</v>
      </c>
      <c r="AO175" t="s">
        <v>1979</v>
      </c>
      <c r="AP175" t="s">
        <v>1980</v>
      </c>
      <c r="AQ175" t="s">
        <v>1981</v>
      </c>
      <c r="AR175" t="s">
        <v>1982</v>
      </c>
    </row>
    <row r="176" spans="1:44" x14ac:dyDescent="0.2">
      <c r="A176" t="s">
        <v>502</v>
      </c>
      <c r="B176" t="s">
        <v>501</v>
      </c>
      <c r="C176" s="14">
        <v>44789</v>
      </c>
      <c r="D176" s="14">
        <v>44926</v>
      </c>
      <c r="E176" s="34">
        <v>1370000</v>
      </c>
      <c r="F176" s="34">
        <v>1364674.97</v>
      </c>
      <c r="G176" s="34">
        <v>1364674.97</v>
      </c>
      <c r="H176" t="s">
        <v>2329</v>
      </c>
      <c r="J176" t="s">
        <v>2330</v>
      </c>
      <c r="K176" t="s">
        <v>2335</v>
      </c>
      <c r="L176" t="s">
        <v>2336</v>
      </c>
      <c r="AM176" t="s">
        <v>1978</v>
      </c>
      <c r="AN176">
        <v>250</v>
      </c>
      <c r="AO176" t="s">
        <v>1979</v>
      </c>
      <c r="AP176" t="s">
        <v>1980</v>
      </c>
      <c r="AQ176" t="s">
        <v>1981</v>
      </c>
      <c r="AR176" t="s">
        <v>1982</v>
      </c>
    </row>
    <row r="177" spans="1:44" x14ac:dyDescent="0.2">
      <c r="A177" t="s">
        <v>502</v>
      </c>
      <c r="B177" t="s">
        <v>501</v>
      </c>
      <c r="C177" s="14">
        <v>44789</v>
      </c>
      <c r="D177" s="14">
        <v>44926</v>
      </c>
      <c r="E177" s="34">
        <v>1370000</v>
      </c>
      <c r="F177" s="34">
        <v>1364674.97</v>
      </c>
      <c r="G177" s="34">
        <v>1364674.97</v>
      </c>
      <c r="H177" t="s">
        <v>2329</v>
      </c>
      <c r="J177" t="s">
        <v>2330</v>
      </c>
      <c r="K177" t="s">
        <v>2337</v>
      </c>
      <c r="L177" t="s">
        <v>2338</v>
      </c>
      <c r="AM177" t="s">
        <v>1978</v>
      </c>
      <c r="AN177">
        <v>250</v>
      </c>
      <c r="AO177" t="s">
        <v>1979</v>
      </c>
      <c r="AP177" t="s">
        <v>1980</v>
      </c>
      <c r="AQ177" t="s">
        <v>1981</v>
      </c>
      <c r="AR177" t="s">
        <v>1982</v>
      </c>
    </row>
    <row r="178" spans="1:44" x14ac:dyDescent="0.2">
      <c r="A178" t="s">
        <v>502</v>
      </c>
      <c r="B178" t="s">
        <v>501</v>
      </c>
      <c r="C178" s="14">
        <v>44789</v>
      </c>
      <c r="D178" s="14">
        <v>44926</v>
      </c>
      <c r="E178" s="34">
        <v>1370000</v>
      </c>
      <c r="F178" s="34">
        <v>1364674.97</v>
      </c>
      <c r="G178" s="34">
        <v>1364674.97</v>
      </c>
      <c r="H178" t="s">
        <v>2329</v>
      </c>
      <c r="J178" t="s">
        <v>2330</v>
      </c>
      <c r="K178" t="s">
        <v>2339</v>
      </c>
      <c r="L178" t="s">
        <v>2340</v>
      </c>
      <c r="AM178" t="s">
        <v>1978</v>
      </c>
      <c r="AN178">
        <v>250</v>
      </c>
      <c r="AO178" t="s">
        <v>1979</v>
      </c>
      <c r="AP178" t="s">
        <v>1980</v>
      </c>
      <c r="AQ178" t="s">
        <v>1981</v>
      </c>
      <c r="AR178" t="s">
        <v>1982</v>
      </c>
    </row>
    <row r="179" spans="1:44" x14ac:dyDescent="0.2">
      <c r="A179" t="s">
        <v>502</v>
      </c>
      <c r="B179" t="s">
        <v>501</v>
      </c>
      <c r="C179" s="14">
        <v>44789</v>
      </c>
      <c r="D179" s="14">
        <v>44926</v>
      </c>
      <c r="E179" s="34">
        <v>1370000</v>
      </c>
      <c r="F179" s="34">
        <v>1364674.97</v>
      </c>
      <c r="G179" s="34">
        <v>1364674.97</v>
      </c>
      <c r="H179" t="s">
        <v>2329</v>
      </c>
      <c r="J179" t="s">
        <v>2330</v>
      </c>
      <c r="K179" t="s">
        <v>2341</v>
      </c>
      <c r="L179" t="s">
        <v>2342</v>
      </c>
      <c r="AM179" t="s">
        <v>1978</v>
      </c>
      <c r="AN179">
        <v>250</v>
      </c>
      <c r="AO179" t="s">
        <v>1979</v>
      </c>
      <c r="AP179" t="s">
        <v>1980</v>
      </c>
      <c r="AQ179" t="s">
        <v>1981</v>
      </c>
      <c r="AR179" t="s">
        <v>1982</v>
      </c>
    </row>
    <row r="180" spans="1:44" x14ac:dyDescent="0.2">
      <c r="A180" t="s">
        <v>502</v>
      </c>
      <c r="B180" t="s">
        <v>501</v>
      </c>
      <c r="C180" s="14">
        <v>44789</v>
      </c>
      <c r="D180" s="14">
        <v>44926</v>
      </c>
      <c r="E180" s="34">
        <v>1370000</v>
      </c>
      <c r="F180" s="34">
        <v>1364674.97</v>
      </c>
      <c r="G180" s="34">
        <v>1364674.97</v>
      </c>
      <c r="H180" t="s">
        <v>2329</v>
      </c>
      <c r="J180" t="s">
        <v>2330</v>
      </c>
      <c r="K180" t="s">
        <v>2343</v>
      </c>
      <c r="L180" t="s">
        <v>2344</v>
      </c>
      <c r="AM180" t="s">
        <v>1978</v>
      </c>
      <c r="AN180">
        <v>250</v>
      </c>
      <c r="AO180" t="s">
        <v>1979</v>
      </c>
      <c r="AP180" t="s">
        <v>1980</v>
      </c>
      <c r="AQ180" t="s">
        <v>1981</v>
      </c>
      <c r="AR180" t="s">
        <v>1982</v>
      </c>
    </row>
    <row r="181" spans="1:44" x14ac:dyDescent="0.2">
      <c r="A181" t="s">
        <v>502</v>
      </c>
      <c r="B181" t="s">
        <v>501</v>
      </c>
      <c r="C181" s="14">
        <v>44789</v>
      </c>
      <c r="D181" s="14">
        <v>44926</v>
      </c>
      <c r="E181" s="34">
        <v>1370000</v>
      </c>
      <c r="F181" s="34">
        <v>1364674.97</v>
      </c>
      <c r="G181" s="34">
        <v>1364674.97</v>
      </c>
      <c r="H181" t="s">
        <v>2329</v>
      </c>
      <c r="J181" t="s">
        <v>2330</v>
      </c>
      <c r="K181" t="s">
        <v>2345</v>
      </c>
      <c r="L181" t="s">
        <v>2346</v>
      </c>
      <c r="AM181" t="s">
        <v>1978</v>
      </c>
      <c r="AN181">
        <v>250</v>
      </c>
      <c r="AO181" t="s">
        <v>1979</v>
      </c>
      <c r="AP181" t="s">
        <v>1980</v>
      </c>
      <c r="AQ181" t="s">
        <v>1981</v>
      </c>
      <c r="AR181" t="s">
        <v>1982</v>
      </c>
    </row>
    <row r="182" spans="1:44" x14ac:dyDescent="0.2">
      <c r="A182" t="s">
        <v>502</v>
      </c>
      <c r="B182" t="s">
        <v>501</v>
      </c>
      <c r="C182" s="14">
        <v>44789</v>
      </c>
      <c r="D182" s="14">
        <v>44926</v>
      </c>
      <c r="E182" s="34">
        <v>1370000</v>
      </c>
      <c r="F182" s="34">
        <v>1364674.97</v>
      </c>
      <c r="G182" s="34">
        <v>1364674.97</v>
      </c>
      <c r="H182" t="s">
        <v>2329</v>
      </c>
      <c r="I182" t="s">
        <v>1139</v>
      </c>
      <c r="J182" t="s">
        <v>2330</v>
      </c>
      <c r="K182" t="s">
        <v>2347</v>
      </c>
      <c r="L182" t="s">
        <v>2348</v>
      </c>
      <c r="M182" s="14">
        <v>44789</v>
      </c>
      <c r="N182" s="14">
        <v>44865</v>
      </c>
      <c r="O182" t="s">
        <v>2013</v>
      </c>
      <c r="P182" s="34">
        <v>22000</v>
      </c>
      <c r="Q182" s="34">
        <v>22000</v>
      </c>
      <c r="R182" s="35">
        <v>500000</v>
      </c>
      <c r="S182" s="34">
        <v>0</v>
      </c>
      <c r="U182">
        <v>0</v>
      </c>
      <c r="V182">
        <v>0</v>
      </c>
      <c r="W182" s="34">
        <v>14470.39</v>
      </c>
      <c r="Y182">
        <v>245902</v>
      </c>
      <c r="Z182">
        <v>49.180399999999999</v>
      </c>
      <c r="AA182" s="34">
        <v>7529.61</v>
      </c>
      <c r="AC182">
        <v>254098</v>
      </c>
      <c r="AD182">
        <v>50.819600000000001</v>
      </c>
      <c r="AM182" t="s">
        <v>1978</v>
      </c>
      <c r="AN182">
        <v>250</v>
      </c>
      <c r="AO182" t="s">
        <v>1979</v>
      </c>
      <c r="AP182" t="s">
        <v>1980</v>
      </c>
      <c r="AQ182" t="s">
        <v>1981</v>
      </c>
      <c r="AR182" t="s">
        <v>1982</v>
      </c>
    </row>
    <row r="183" spans="1:44" x14ac:dyDescent="0.2">
      <c r="A183" t="s">
        <v>502</v>
      </c>
      <c r="B183" t="s">
        <v>501</v>
      </c>
      <c r="C183" s="14">
        <v>44789</v>
      </c>
      <c r="D183" s="14">
        <v>44926</v>
      </c>
      <c r="E183" s="34">
        <v>1370000</v>
      </c>
      <c r="F183" s="34">
        <v>1364674.97</v>
      </c>
      <c r="G183" s="34">
        <v>1364674.97</v>
      </c>
      <c r="H183" t="s">
        <v>2329</v>
      </c>
      <c r="J183" t="s">
        <v>2330</v>
      </c>
      <c r="K183" t="s">
        <v>2349</v>
      </c>
      <c r="L183" t="s">
        <v>2350</v>
      </c>
      <c r="AM183" t="s">
        <v>1978</v>
      </c>
      <c r="AN183">
        <v>250</v>
      </c>
      <c r="AO183" t="s">
        <v>1979</v>
      </c>
      <c r="AP183" t="s">
        <v>1980</v>
      </c>
      <c r="AQ183" t="s">
        <v>1981</v>
      </c>
      <c r="AR183" t="s">
        <v>1982</v>
      </c>
    </row>
    <row r="184" spans="1:44" x14ac:dyDescent="0.2">
      <c r="A184" t="s">
        <v>502</v>
      </c>
      <c r="B184" t="s">
        <v>501</v>
      </c>
      <c r="C184" s="14">
        <v>44789</v>
      </c>
      <c r="D184" s="14">
        <v>44926</v>
      </c>
      <c r="E184" s="34">
        <v>1370000</v>
      </c>
      <c r="F184" s="34">
        <v>1364674.97</v>
      </c>
      <c r="G184" s="34">
        <v>1364674.97</v>
      </c>
      <c r="H184" t="s">
        <v>2329</v>
      </c>
      <c r="J184" t="s">
        <v>2330</v>
      </c>
      <c r="K184" t="s">
        <v>2351</v>
      </c>
      <c r="L184" t="s">
        <v>2352</v>
      </c>
      <c r="AM184" t="s">
        <v>1978</v>
      </c>
      <c r="AN184">
        <v>250</v>
      </c>
      <c r="AO184" t="s">
        <v>1979</v>
      </c>
      <c r="AP184" t="s">
        <v>1980</v>
      </c>
      <c r="AQ184" t="s">
        <v>1981</v>
      </c>
      <c r="AR184" t="s">
        <v>1982</v>
      </c>
    </row>
    <row r="185" spans="1:44" x14ac:dyDescent="0.2">
      <c r="A185" t="s">
        <v>502</v>
      </c>
      <c r="B185" t="s">
        <v>501</v>
      </c>
      <c r="C185" s="14">
        <v>44789</v>
      </c>
      <c r="D185" s="14">
        <v>44926</v>
      </c>
      <c r="E185" s="34">
        <v>1370000</v>
      </c>
      <c r="F185" s="34">
        <v>1364674.97</v>
      </c>
      <c r="G185" s="34">
        <v>1364674.97</v>
      </c>
      <c r="H185" t="s">
        <v>2329</v>
      </c>
      <c r="J185" t="s">
        <v>2330</v>
      </c>
      <c r="K185" t="s">
        <v>2353</v>
      </c>
      <c r="L185" t="s">
        <v>2354</v>
      </c>
      <c r="AM185" t="s">
        <v>1978</v>
      </c>
      <c r="AN185">
        <v>250</v>
      </c>
      <c r="AO185" t="s">
        <v>1979</v>
      </c>
      <c r="AP185" t="s">
        <v>1980</v>
      </c>
      <c r="AQ185" t="s">
        <v>1981</v>
      </c>
      <c r="AR185" t="s">
        <v>1982</v>
      </c>
    </row>
    <row r="186" spans="1:44" x14ac:dyDescent="0.2">
      <c r="A186" t="s">
        <v>502</v>
      </c>
      <c r="B186" t="s">
        <v>501</v>
      </c>
      <c r="C186" s="14">
        <v>44789</v>
      </c>
      <c r="D186" s="14">
        <v>44926</v>
      </c>
      <c r="E186" s="34">
        <v>1370000</v>
      </c>
      <c r="F186" s="34">
        <v>1364674.97</v>
      </c>
      <c r="G186" s="34">
        <v>1364674.97</v>
      </c>
      <c r="H186" t="s">
        <v>2329</v>
      </c>
      <c r="J186" t="s">
        <v>2330</v>
      </c>
      <c r="K186" t="s">
        <v>2355</v>
      </c>
      <c r="L186" t="s">
        <v>2356</v>
      </c>
      <c r="AM186" t="s">
        <v>1978</v>
      </c>
      <c r="AN186">
        <v>250</v>
      </c>
      <c r="AO186" t="s">
        <v>1979</v>
      </c>
      <c r="AP186" t="s">
        <v>1980</v>
      </c>
      <c r="AQ186" t="s">
        <v>1981</v>
      </c>
      <c r="AR186" t="s">
        <v>1982</v>
      </c>
    </row>
    <row r="187" spans="1:44" x14ac:dyDescent="0.2">
      <c r="A187" t="s">
        <v>502</v>
      </c>
      <c r="B187" t="s">
        <v>501</v>
      </c>
      <c r="C187" s="14">
        <v>44789</v>
      </c>
      <c r="D187" s="14">
        <v>44926</v>
      </c>
      <c r="E187" s="34">
        <v>1370000</v>
      </c>
      <c r="F187" s="34">
        <v>1364674.97</v>
      </c>
      <c r="G187" s="34">
        <v>1364674.97</v>
      </c>
      <c r="H187" t="s">
        <v>2329</v>
      </c>
      <c r="J187" t="s">
        <v>2330</v>
      </c>
      <c r="K187" t="s">
        <v>2357</v>
      </c>
      <c r="L187" t="s">
        <v>2358</v>
      </c>
      <c r="AM187" t="s">
        <v>1978</v>
      </c>
      <c r="AN187">
        <v>250</v>
      </c>
      <c r="AO187" t="s">
        <v>1979</v>
      </c>
      <c r="AP187" t="s">
        <v>1980</v>
      </c>
      <c r="AQ187" t="s">
        <v>1981</v>
      </c>
      <c r="AR187" t="s">
        <v>1982</v>
      </c>
    </row>
    <row r="188" spans="1:44" x14ac:dyDescent="0.2">
      <c r="A188" t="s">
        <v>502</v>
      </c>
      <c r="B188" t="s">
        <v>501</v>
      </c>
      <c r="C188" s="14">
        <v>44789</v>
      </c>
      <c r="D188" s="14">
        <v>44926</v>
      </c>
      <c r="E188" s="34">
        <v>1370000</v>
      </c>
      <c r="F188" s="34">
        <v>1364674.97</v>
      </c>
      <c r="G188" s="34">
        <v>1364674.97</v>
      </c>
      <c r="H188" t="s">
        <v>2329</v>
      </c>
      <c r="J188" t="s">
        <v>2330</v>
      </c>
      <c r="K188" t="s">
        <v>2359</v>
      </c>
      <c r="L188" t="s">
        <v>2360</v>
      </c>
      <c r="AM188" t="s">
        <v>1978</v>
      </c>
      <c r="AN188">
        <v>250</v>
      </c>
      <c r="AO188" t="s">
        <v>1979</v>
      </c>
      <c r="AP188" t="s">
        <v>1980</v>
      </c>
      <c r="AQ188" t="s">
        <v>1981</v>
      </c>
      <c r="AR188" t="s">
        <v>1982</v>
      </c>
    </row>
    <row r="189" spans="1:44" x14ac:dyDescent="0.2">
      <c r="A189" t="s">
        <v>502</v>
      </c>
      <c r="B189" t="s">
        <v>501</v>
      </c>
      <c r="C189" s="14">
        <v>44789</v>
      </c>
      <c r="D189" s="14">
        <v>44926</v>
      </c>
      <c r="E189" s="34">
        <v>1370000</v>
      </c>
      <c r="F189" s="34">
        <v>1364674.97</v>
      </c>
      <c r="G189" s="34">
        <v>1364674.97</v>
      </c>
      <c r="H189" t="s">
        <v>2329</v>
      </c>
      <c r="J189" t="s">
        <v>2330</v>
      </c>
      <c r="K189" t="s">
        <v>2361</v>
      </c>
      <c r="L189" t="s">
        <v>2362</v>
      </c>
      <c r="AM189" t="s">
        <v>1978</v>
      </c>
      <c r="AN189">
        <v>250</v>
      </c>
      <c r="AO189" t="s">
        <v>1979</v>
      </c>
      <c r="AP189" t="s">
        <v>1980</v>
      </c>
      <c r="AQ189" t="s">
        <v>1981</v>
      </c>
      <c r="AR189" t="s">
        <v>1982</v>
      </c>
    </row>
    <row r="190" spans="1:44" x14ac:dyDescent="0.2">
      <c r="A190" t="s">
        <v>502</v>
      </c>
      <c r="B190" t="s">
        <v>501</v>
      </c>
      <c r="C190" s="14">
        <v>44789</v>
      </c>
      <c r="D190" s="14">
        <v>44926</v>
      </c>
      <c r="E190" s="34">
        <v>1370000</v>
      </c>
      <c r="F190" s="34">
        <v>1364674.97</v>
      </c>
      <c r="G190" s="34">
        <v>1364674.97</v>
      </c>
      <c r="H190" t="s">
        <v>1973</v>
      </c>
      <c r="I190" t="s">
        <v>1974</v>
      </c>
      <c r="J190" t="s">
        <v>406</v>
      </c>
      <c r="K190" t="s">
        <v>2363</v>
      </c>
      <c r="L190" t="s">
        <v>2364</v>
      </c>
      <c r="M190" s="14">
        <v>44789</v>
      </c>
      <c r="N190" s="14">
        <v>44828</v>
      </c>
      <c r="O190" t="s">
        <v>1977</v>
      </c>
      <c r="P190" s="34">
        <v>18970</v>
      </c>
      <c r="S190" s="34">
        <v>6194.93</v>
      </c>
      <c r="W190" s="34">
        <v>12731.02</v>
      </c>
      <c r="AM190" t="s">
        <v>1978</v>
      </c>
      <c r="AN190">
        <v>250</v>
      </c>
      <c r="AO190" t="s">
        <v>1979</v>
      </c>
      <c r="AP190" t="s">
        <v>1980</v>
      </c>
      <c r="AQ190" t="s">
        <v>1981</v>
      </c>
      <c r="AR190" t="s">
        <v>1982</v>
      </c>
    </row>
    <row r="191" spans="1:44" x14ac:dyDescent="0.2">
      <c r="A191" t="s">
        <v>502</v>
      </c>
      <c r="B191" t="s">
        <v>501</v>
      </c>
      <c r="C191" s="14">
        <v>44789</v>
      </c>
      <c r="D191" s="14">
        <v>44926</v>
      </c>
      <c r="E191" s="34">
        <v>1370000</v>
      </c>
      <c r="F191" s="34">
        <v>1364674.97</v>
      </c>
      <c r="G191" s="34">
        <v>1364674.97</v>
      </c>
      <c r="H191" t="s">
        <v>1973</v>
      </c>
      <c r="I191" t="s">
        <v>406</v>
      </c>
      <c r="J191" t="s">
        <v>1983</v>
      </c>
      <c r="K191" t="s">
        <v>2363</v>
      </c>
      <c r="L191" t="s">
        <v>2365</v>
      </c>
      <c r="M191" s="14">
        <v>44789</v>
      </c>
      <c r="N191" s="14">
        <v>44828</v>
      </c>
      <c r="O191" t="s">
        <v>1977</v>
      </c>
      <c r="P191" s="34">
        <v>18925.95</v>
      </c>
      <c r="Q191" s="34">
        <v>6.5</v>
      </c>
      <c r="R191" s="35">
        <v>2911684</v>
      </c>
      <c r="S191" s="34">
        <v>6194.93</v>
      </c>
      <c r="T191" s="34">
        <v>6.5</v>
      </c>
      <c r="U191">
        <v>953066</v>
      </c>
      <c r="V191">
        <v>32.732467</v>
      </c>
      <c r="W191" s="34">
        <v>12731.02</v>
      </c>
      <c r="X191" s="34">
        <v>6.5</v>
      </c>
      <c r="Y191">
        <v>1958618</v>
      </c>
      <c r="Z191">
        <v>67.267533</v>
      </c>
      <c r="AM191" t="s">
        <v>1978</v>
      </c>
      <c r="AN191">
        <v>250</v>
      </c>
      <c r="AO191" t="s">
        <v>1979</v>
      </c>
      <c r="AP191" t="s">
        <v>1980</v>
      </c>
      <c r="AQ191" t="s">
        <v>1981</v>
      </c>
      <c r="AR191" t="s">
        <v>1982</v>
      </c>
    </row>
    <row r="192" spans="1:44" x14ac:dyDescent="0.2">
      <c r="A192" t="s">
        <v>502</v>
      </c>
      <c r="B192" t="s">
        <v>501</v>
      </c>
      <c r="C192" s="14">
        <v>44789</v>
      </c>
      <c r="D192" s="14">
        <v>44926</v>
      </c>
      <c r="E192" s="34">
        <v>1370000</v>
      </c>
      <c r="F192" s="34">
        <v>1364674.97</v>
      </c>
      <c r="G192" s="34">
        <v>1364674.97</v>
      </c>
      <c r="H192" t="s">
        <v>1973</v>
      </c>
      <c r="J192" t="s">
        <v>1983</v>
      </c>
      <c r="K192" t="s">
        <v>2366</v>
      </c>
      <c r="L192" t="s">
        <v>2367</v>
      </c>
      <c r="AM192" t="s">
        <v>1978</v>
      </c>
      <c r="AN192">
        <v>250</v>
      </c>
      <c r="AO192" t="s">
        <v>1979</v>
      </c>
      <c r="AP192" t="s">
        <v>1980</v>
      </c>
      <c r="AQ192" t="s">
        <v>1981</v>
      </c>
      <c r="AR192" t="s">
        <v>1982</v>
      </c>
    </row>
    <row r="193" spans="1:44" x14ac:dyDescent="0.2">
      <c r="A193" t="s">
        <v>502</v>
      </c>
      <c r="B193" t="s">
        <v>501</v>
      </c>
      <c r="C193" s="14">
        <v>44789</v>
      </c>
      <c r="D193" s="14">
        <v>44926</v>
      </c>
      <c r="E193" s="34">
        <v>1370000</v>
      </c>
      <c r="F193" s="34">
        <v>1364674.97</v>
      </c>
      <c r="G193" s="34">
        <v>1364674.97</v>
      </c>
      <c r="H193" t="s">
        <v>1973</v>
      </c>
      <c r="J193" t="s">
        <v>1983</v>
      </c>
      <c r="K193" t="s">
        <v>2368</v>
      </c>
      <c r="L193" t="s">
        <v>2369</v>
      </c>
      <c r="AM193" t="s">
        <v>1978</v>
      </c>
      <c r="AN193">
        <v>250</v>
      </c>
      <c r="AO193" t="s">
        <v>1979</v>
      </c>
      <c r="AP193" t="s">
        <v>1980</v>
      </c>
      <c r="AQ193" t="s">
        <v>1981</v>
      </c>
      <c r="AR193" t="s">
        <v>1982</v>
      </c>
    </row>
    <row r="194" spans="1:44" x14ac:dyDescent="0.2">
      <c r="A194" t="s">
        <v>502</v>
      </c>
      <c r="B194" t="s">
        <v>501</v>
      </c>
      <c r="C194" s="14">
        <v>44789</v>
      </c>
      <c r="D194" s="14">
        <v>44926</v>
      </c>
      <c r="E194" s="34">
        <v>1370000</v>
      </c>
      <c r="F194" s="34">
        <v>1364674.97</v>
      </c>
      <c r="G194" s="34">
        <v>1364674.97</v>
      </c>
      <c r="H194" t="s">
        <v>1973</v>
      </c>
      <c r="J194" t="s">
        <v>1983</v>
      </c>
      <c r="K194" t="s">
        <v>2370</v>
      </c>
      <c r="L194" t="s">
        <v>2371</v>
      </c>
      <c r="AM194" t="s">
        <v>1978</v>
      </c>
      <c r="AN194">
        <v>250</v>
      </c>
      <c r="AO194" t="s">
        <v>1979</v>
      </c>
      <c r="AP194" t="s">
        <v>1980</v>
      </c>
      <c r="AQ194" t="s">
        <v>1981</v>
      </c>
      <c r="AR194" t="s">
        <v>1982</v>
      </c>
    </row>
    <row r="195" spans="1:44" x14ac:dyDescent="0.2">
      <c r="A195" t="s">
        <v>502</v>
      </c>
      <c r="B195" t="s">
        <v>501</v>
      </c>
      <c r="C195" s="14">
        <v>44789</v>
      </c>
      <c r="D195" s="14">
        <v>44926</v>
      </c>
      <c r="E195" s="34">
        <v>1370000</v>
      </c>
      <c r="F195" s="34">
        <v>1364674.97</v>
      </c>
      <c r="G195" s="34">
        <v>1364674.97</v>
      </c>
      <c r="H195" t="s">
        <v>1973</v>
      </c>
      <c r="J195" t="s">
        <v>1983</v>
      </c>
      <c r="K195" t="s">
        <v>2372</v>
      </c>
      <c r="L195" t="s">
        <v>2373</v>
      </c>
      <c r="AM195" t="s">
        <v>1978</v>
      </c>
      <c r="AN195">
        <v>250</v>
      </c>
      <c r="AO195" t="s">
        <v>1979</v>
      </c>
      <c r="AP195" t="s">
        <v>1980</v>
      </c>
      <c r="AQ195" t="s">
        <v>1981</v>
      </c>
      <c r="AR195" t="s">
        <v>1982</v>
      </c>
    </row>
    <row r="196" spans="1:44" x14ac:dyDescent="0.2">
      <c r="A196" t="s">
        <v>502</v>
      </c>
      <c r="B196" t="s">
        <v>501</v>
      </c>
      <c r="C196" s="14">
        <v>44789</v>
      </c>
      <c r="D196" s="14">
        <v>44926</v>
      </c>
      <c r="E196" s="34">
        <v>1370000</v>
      </c>
      <c r="F196" s="34">
        <v>1364674.97</v>
      </c>
      <c r="G196" s="34">
        <v>1364674.97</v>
      </c>
      <c r="H196" t="s">
        <v>1973</v>
      </c>
      <c r="J196" t="s">
        <v>1983</v>
      </c>
      <c r="K196" t="s">
        <v>2374</v>
      </c>
      <c r="L196" t="s">
        <v>2375</v>
      </c>
      <c r="AM196" t="s">
        <v>1978</v>
      </c>
      <c r="AN196">
        <v>250</v>
      </c>
      <c r="AO196" t="s">
        <v>1979</v>
      </c>
      <c r="AP196" t="s">
        <v>1980</v>
      </c>
      <c r="AQ196" t="s">
        <v>1981</v>
      </c>
      <c r="AR196" t="s">
        <v>1982</v>
      </c>
    </row>
    <row r="197" spans="1:44" x14ac:dyDescent="0.2">
      <c r="A197" t="s">
        <v>502</v>
      </c>
      <c r="B197" t="s">
        <v>501</v>
      </c>
      <c r="C197" s="14">
        <v>44789</v>
      </c>
      <c r="D197" s="14">
        <v>44926</v>
      </c>
      <c r="E197" s="34">
        <v>1370000</v>
      </c>
      <c r="F197" s="34">
        <v>1364674.97</v>
      </c>
      <c r="G197" s="34">
        <v>1364674.97</v>
      </c>
      <c r="H197" t="s">
        <v>1973</v>
      </c>
      <c r="J197" t="s">
        <v>1983</v>
      </c>
      <c r="K197" t="s">
        <v>2376</v>
      </c>
      <c r="L197" t="s">
        <v>2377</v>
      </c>
      <c r="AM197" t="s">
        <v>1978</v>
      </c>
      <c r="AN197">
        <v>250</v>
      </c>
      <c r="AO197" t="s">
        <v>1979</v>
      </c>
      <c r="AP197" t="s">
        <v>1980</v>
      </c>
      <c r="AQ197" t="s">
        <v>1981</v>
      </c>
      <c r="AR197" t="s">
        <v>1982</v>
      </c>
    </row>
    <row r="198" spans="1:44" x14ac:dyDescent="0.2">
      <c r="A198" t="s">
        <v>502</v>
      </c>
      <c r="B198" t="s">
        <v>501</v>
      </c>
      <c r="C198" s="14">
        <v>44789</v>
      </c>
      <c r="D198" s="14">
        <v>44926</v>
      </c>
      <c r="E198" s="34">
        <v>1370000</v>
      </c>
      <c r="F198" s="34">
        <v>1364674.97</v>
      </c>
      <c r="G198" s="34">
        <v>1364674.97</v>
      </c>
      <c r="H198" t="s">
        <v>1973</v>
      </c>
      <c r="J198" t="s">
        <v>1983</v>
      </c>
      <c r="K198" t="s">
        <v>2378</v>
      </c>
      <c r="L198" t="s">
        <v>2379</v>
      </c>
      <c r="AM198" t="s">
        <v>1978</v>
      </c>
      <c r="AN198">
        <v>250</v>
      </c>
      <c r="AO198" t="s">
        <v>1979</v>
      </c>
      <c r="AP198" t="s">
        <v>1980</v>
      </c>
      <c r="AQ198" t="s">
        <v>1981</v>
      </c>
      <c r="AR198" t="s">
        <v>1982</v>
      </c>
    </row>
    <row r="199" spans="1:44" x14ac:dyDescent="0.2">
      <c r="A199" t="s">
        <v>502</v>
      </c>
      <c r="B199" t="s">
        <v>501</v>
      </c>
      <c r="C199" s="14">
        <v>44789</v>
      </c>
      <c r="D199" s="14">
        <v>44926</v>
      </c>
      <c r="E199" s="34">
        <v>1370000</v>
      </c>
      <c r="F199" s="34">
        <v>1364674.97</v>
      </c>
      <c r="G199" s="34">
        <v>1364674.97</v>
      </c>
      <c r="H199" t="s">
        <v>1973</v>
      </c>
      <c r="J199" t="s">
        <v>1983</v>
      </c>
      <c r="K199" t="s">
        <v>2380</v>
      </c>
      <c r="L199" t="s">
        <v>2381</v>
      </c>
      <c r="AM199" t="s">
        <v>1978</v>
      </c>
      <c r="AN199">
        <v>250</v>
      </c>
      <c r="AO199" t="s">
        <v>1979</v>
      </c>
      <c r="AP199" t="s">
        <v>1980</v>
      </c>
      <c r="AQ199" t="s">
        <v>1981</v>
      </c>
      <c r="AR199" t="s">
        <v>1982</v>
      </c>
    </row>
    <row r="200" spans="1:44" x14ac:dyDescent="0.2">
      <c r="A200" t="s">
        <v>502</v>
      </c>
      <c r="B200" t="s">
        <v>501</v>
      </c>
      <c r="C200" s="14">
        <v>44789</v>
      </c>
      <c r="D200" s="14">
        <v>44926</v>
      </c>
      <c r="E200" s="34">
        <v>1370000</v>
      </c>
      <c r="F200" s="34">
        <v>1364674.97</v>
      </c>
      <c r="G200" s="34">
        <v>1364674.97</v>
      </c>
      <c r="H200" t="s">
        <v>1973</v>
      </c>
      <c r="J200" t="s">
        <v>1983</v>
      </c>
      <c r="K200" t="s">
        <v>2382</v>
      </c>
      <c r="L200" t="s">
        <v>2383</v>
      </c>
      <c r="AM200" t="s">
        <v>1978</v>
      </c>
      <c r="AN200">
        <v>250</v>
      </c>
      <c r="AO200" t="s">
        <v>1979</v>
      </c>
      <c r="AP200" t="s">
        <v>1980</v>
      </c>
      <c r="AQ200" t="s">
        <v>1981</v>
      </c>
      <c r="AR200" t="s">
        <v>1982</v>
      </c>
    </row>
    <row r="201" spans="1:44" x14ac:dyDescent="0.2">
      <c r="A201" t="s">
        <v>502</v>
      </c>
      <c r="B201" t="s">
        <v>501</v>
      </c>
      <c r="C201" s="14">
        <v>44789</v>
      </c>
      <c r="D201" s="14">
        <v>44926</v>
      </c>
      <c r="E201" s="34">
        <v>1370000</v>
      </c>
      <c r="F201" s="34">
        <v>1364674.97</v>
      </c>
      <c r="G201" s="34">
        <v>1364674.97</v>
      </c>
      <c r="H201" t="s">
        <v>1973</v>
      </c>
      <c r="J201" t="s">
        <v>1983</v>
      </c>
      <c r="K201" t="s">
        <v>2384</v>
      </c>
      <c r="L201" t="s">
        <v>2385</v>
      </c>
      <c r="AM201" t="s">
        <v>1978</v>
      </c>
      <c r="AN201">
        <v>250</v>
      </c>
      <c r="AO201" t="s">
        <v>1979</v>
      </c>
      <c r="AP201" t="s">
        <v>1980</v>
      </c>
      <c r="AQ201" t="s">
        <v>1981</v>
      </c>
      <c r="AR201" t="s">
        <v>1982</v>
      </c>
    </row>
    <row r="202" spans="1:44" x14ac:dyDescent="0.2">
      <c r="A202" t="s">
        <v>502</v>
      </c>
      <c r="B202" t="s">
        <v>501</v>
      </c>
      <c r="C202" s="14">
        <v>44789</v>
      </c>
      <c r="D202" s="14">
        <v>44926</v>
      </c>
      <c r="E202" s="34">
        <v>1370000</v>
      </c>
      <c r="F202" s="34">
        <v>1364674.97</v>
      </c>
      <c r="G202" s="34">
        <v>1364674.97</v>
      </c>
      <c r="H202" t="s">
        <v>1973</v>
      </c>
      <c r="J202" t="s">
        <v>1983</v>
      </c>
      <c r="K202" t="s">
        <v>2386</v>
      </c>
      <c r="L202" t="s">
        <v>2387</v>
      </c>
      <c r="AM202" t="s">
        <v>1978</v>
      </c>
      <c r="AN202">
        <v>250</v>
      </c>
      <c r="AO202" t="s">
        <v>1979</v>
      </c>
      <c r="AP202" t="s">
        <v>1980</v>
      </c>
      <c r="AQ202" t="s">
        <v>1981</v>
      </c>
      <c r="AR202" t="s">
        <v>1982</v>
      </c>
    </row>
    <row r="203" spans="1:44" x14ac:dyDescent="0.2">
      <c r="A203" t="s">
        <v>502</v>
      </c>
      <c r="B203" t="s">
        <v>501</v>
      </c>
      <c r="C203" s="14">
        <v>44789</v>
      </c>
      <c r="D203" s="14">
        <v>44926</v>
      </c>
      <c r="E203" s="34">
        <v>1370000</v>
      </c>
      <c r="F203" s="34">
        <v>1364674.97</v>
      </c>
      <c r="G203" s="34">
        <v>1364674.97</v>
      </c>
      <c r="H203" t="s">
        <v>1973</v>
      </c>
      <c r="J203" t="s">
        <v>1983</v>
      </c>
      <c r="K203" t="s">
        <v>2388</v>
      </c>
      <c r="L203" t="s">
        <v>2389</v>
      </c>
      <c r="AM203" t="s">
        <v>1978</v>
      </c>
      <c r="AN203">
        <v>250</v>
      </c>
      <c r="AO203" t="s">
        <v>1979</v>
      </c>
      <c r="AP203" t="s">
        <v>1980</v>
      </c>
      <c r="AQ203" t="s">
        <v>1981</v>
      </c>
      <c r="AR203" t="s">
        <v>1982</v>
      </c>
    </row>
    <row r="204" spans="1:44" x14ac:dyDescent="0.2">
      <c r="A204" t="s">
        <v>502</v>
      </c>
      <c r="B204" t="s">
        <v>501</v>
      </c>
      <c r="C204" s="14">
        <v>44789</v>
      </c>
      <c r="D204" s="14">
        <v>44926</v>
      </c>
      <c r="E204" s="34">
        <v>1370000</v>
      </c>
      <c r="F204" s="34">
        <v>1364674.97</v>
      </c>
      <c r="G204" s="34">
        <v>1364674.97</v>
      </c>
      <c r="H204" t="s">
        <v>1973</v>
      </c>
      <c r="J204" t="s">
        <v>1983</v>
      </c>
      <c r="K204" t="s">
        <v>2390</v>
      </c>
      <c r="L204" t="s">
        <v>2391</v>
      </c>
      <c r="AM204" t="s">
        <v>1978</v>
      </c>
      <c r="AN204">
        <v>250</v>
      </c>
      <c r="AO204" t="s">
        <v>1979</v>
      </c>
      <c r="AP204" t="s">
        <v>1980</v>
      </c>
      <c r="AQ204" t="s">
        <v>1981</v>
      </c>
      <c r="AR204" t="s">
        <v>1982</v>
      </c>
    </row>
    <row r="205" spans="1:44" x14ac:dyDescent="0.2">
      <c r="A205" t="s">
        <v>502</v>
      </c>
      <c r="B205" t="s">
        <v>501</v>
      </c>
      <c r="C205" s="14">
        <v>44789</v>
      </c>
      <c r="D205" s="14">
        <v>44926</v>
      </c>
      <c r="E205" s="34">
        <v>1370000</v>
      </c>
      <c r="F205" s="34">
        <v>1364674.97</v>
      </c>
      <c r="G205" s="34">
        <v>1364674.97</v>
      </c>
      <c r="H205" t="s">
        <v>1973</v>
      </c>
      <c r="I205" t="s">
        <v>406</v>
      </c>
      <c r="J205" t="s">
        <v>406</v>
      </c>
      <c r="K205" t="s">
        <v>2011</v>
      </c>
      <c r="L205" t="s">
        <v>2392</v>
      </c>
      <c r="M205" s="14">
        <v>44789</v>
      </c>
      <c r="N205" s="14">
        <v>44828</v>
      </c>
      <c r="O205" t="s">
        <v>2013</v>
      </c>
      <c r="P205" s="34">
        <v>0</v>
      </c>
      <c r="Q205" s="34">
        <v>0</v>
      </c>
      <c r="R205">
        <v>0</v>
      </c>
      <c r="S205" s="34">
        <v>0</v>
      </c>
      <c r="U205">
        <v>0</v>
      </c>
      <c r="V205">
        <v>0</v>
      </c>
      <c r="W205" s="34">
        <v>0</v>
      </c>
      <c r="Y205">
        <v>0</v>
      </c>
      <c r="Z205">
        <v>0</v>
      </c>
      <c r="AM205" t="s">
        <v>1978</v>
      </c>
      <c r="AN205">
        <v>250</v>
      </c>
      <c r="AO205" t="s">
        <v>1979</v>
      </c>
      <c r="AP205" t="s">
        <v>1980</v>
      </c>
      <c r="AQ205" t="s">
        <v>1981</v>
      </c>
      <c r="AR205" t="s">
        <v>1982</v>
      </c>
    </row>
    <row r="206" spans="1:44" x14ac:dyDescent="0.2">
      <c r="A206" t="s">
        <v>502</v>
      </c>
      <c r="B206" t="s">
        <v>501</v>
      </c>
      <c r="C206" s="14">
        <v>44789</v>
      </c>
      <c r="D206" s="14">
        <v>44926</v>
      </c>
      <c r="E206" s="34">
        <v>1370000</v>
      </c>
      <c r="F206" s="34">
        <v>1364674.97</v>
      </c>
      <c r="G206" s="34">
        <v>1364674.97</v>
      </c>
      <c r="H206" t="s">
        <v>1973</v>
      </c>
      <c r="I206" t="s">
        <v>1974</v>
      </c>
      <c r="J206" t="s">
        <v>406</v>
      </c>
      <c r="K206" t="s">
        <v>2393</v>
      </c>
      <c r="L206" t="s">
        <v>2394</v>
      </c>
      <c r="M206" s="14">
        <v>44789</v>
      </c>
      <c r="N206" s="14">
        <v>44828</v>
      </c>
      <c r="O206" t="s">
        <v>1977</v>
      </c>
      <c r="P206" s="34">
        <v>18970</v>
      </c>
      <c r="S206" s="34">
        <v>6238.97</v>
      </c>
      <c r="W206" s="34">
        <v>12775.06</v>
      </c>
      <c r="AM206" t="s">
        <v>1978</v>
      </c>
      <c r="AN206">
        <v>250</v>
      </c>
      <c r="AO206" t="s">
        <v>1979</v>
      </c>
      <c r="AP206" t="s">
        <v>1980</v>
      </c>
      <c r="AQ206" t="s">
        <v>1981</v>
      </c>
      <c r="AR206" t="s">
        <v>1982</v>
      </c>
    </row>
    <row r="207" spans="1:44" x14ac:dyDescent="0.2">
      <c r="A207" t="s">
        <v>502</v>
      </c>
      <c r="B207" t="s">
        <v>501</v>
      </c>
      <c r="C207" s="14">
        <v>44789</v>
      </c>
      <c r="D207" s="14">
        <v>44926</v>
      </c>
      <c r="E207" s="34">
        <v>1370000</v>
      </c>
      <c r="F207" s="34">
        <v>1364674.97</v>
      </c>
      <c r="G207" s="34">
        <v>1364674.97</v>
      </c>
      <c r="H207" t="s">
        <v>1973</v>
      </c>
      <c r="I207" t="s">
        <v>406</v>
      </c>
      <c r="J207" t="s">
        <v>1983</v>
      </c>
      <c r="K207" t="s">
        <v>2393</v>
      </c>
      <c r="L207" t="s">
        <v>2395</v>
      </c>
      <c r="M207" s="14">
        <v>44789</v>
      </c>
      <c r="N207" s="14">
        <v>44828</v>
      </c>
      <c r="O207" t="s">
        <v>1977</v>
      </c>
      <c r="P207" s="34">
        <v>19014.03</v>
      </c>
      <c r="Q207" s="34">
        <v>6</v>
      </c>
      <c r="R207" s="35">
        <v>3169005</v>
      </c>
      <c r="S207" s="34">
        <v>6238.97</v>
      </c>
      <c r="T207" s="34">
        <v>6</v>
      </c>
      <c r="U207">
        <v>1039828</v>
      </c>
      <c r="V207">
        <v>32.812443999999999</v>
      </c>
      <c r="W207" s="34">
        <v>12775.06</v>
      </c>
      <c r="X207" s="34">
        <v>6</v>
      </c>
      <c r="Y207">
        <v>2129177</v>
      </c>
      <c r="Z207">
        <v>67.187556000000001</v>
      </c>
      <c r="AM207" t="s">
        <v>1978</v>
      </c>
      <c r="AN207">
        <v>250</v>
      </c>
      <c r="AO207" t="s">
        <v>1979</v>
      </c>
      <c r="AP207" t="s">
        <v>1980</v>
      </c>
      <c r="AQ207" t="s">
        <v>1981</v>
      </c>
      <c r="AR207" t="s">
        <v>1982</v>
      </c>
    </row>
    <row r="208" spans="1:44" x14ac:dyDescent="0.2">
      <c r="A208" t="s">
        <v>502</v>
      </c>
      <c r="B208" t="s">
        <v>501</v>
      </c>
      <c r="C208" s="14">
        <v>44789</v>
      </c>
      <c r="D208" s="14">
        <v>44926</v>
      </c>
      <c r="E208" s="34">
        <v>1370000</v>
      </c>
      <c r="F208" s="34">
        <v>1364674.97</v>
      </c>
      <c r="G208" s="34">
        <v>1364674.97</v>
      </c>
      <c r="H208" t="s">
        <v>1973</v>
      </c>
      <c r="J208" t="s">
        <v>1983</v>
      </c>
      <c r="K208" t="s">
        <v>2396</v>
      </c>
      <c r="L208" t="s">
        <v>2397</v>
      </c>
      <c r="AM208" t="s">
        <v>1978</v>
      </c>
      <c r="AN208">
        <v>250</v>
      </c>
      <c r="AO208" t="s">
        <v>1979</v>
      </c>
      <c r="AP208" t="s">
        <v>1980</v>
      </c>
      <c r="AQ208" t="s">
        <v>1981</v>
      </c>
      <c r="AR208" t="s">
        <v>1982</v>
      </c>
    </row>
    <row r="209" spans="1:44" x14ac:dyDescent="0.2">
      <c r="A209" t="s">
        <v>502</v>
      </c>
      <c r="B209" t="s">
        <v>501</v>
      </c>
      <c r="C209" s="14">
        <v>44789</v>
      </c>
      <c r="D209" s="14">
        <v>44926</v>
      </c>
      <c r="E209" s="34">
        <v>1370000</v>
      </c>
      <c r="F209" s="34">
        <v>1364674.97</v>
      </c>
      <c r="G209" s="34">
        <v>1364674.97</v>
      </c>
      <c r="H209" t="s">
        <v>1973</v>
      </c>
      <c r="J209" t="s">
        <v>1983</v>
      </c>
      <c r="K209" t="s">
        <v>2398</v>
      </c>
      <c r="L209" t="s">
        <v>2399</v>
      </c>
      <c r="AM209" t="s">
        <v>1978</v>
      </c>
      <c r="AN209">
        <v>250</v>
      </c>
      <c r="AO209" t="s">
        <v>1979</v>
      </c>
      <c r="AP209" t="s">
        <v>1980</v>
      </c>
      <c r="AQ209" t="s">
        <v>1981</v>
      </c>
      <c r="AR209" t="s">
        <v>1982</v>
      </c>
    </row>
    <row r="210" spans="1:44" x14ac:dyDescent="0.2">
      <c r="A210" t="s">
        <v>502</v>
      </c>
      <c r="B210" t="s">
        <v>501</v>
      </c>
      <c r="C210" s="14">
        <v>44789</v>
      </c>
      <c r="D210" s="14">
        <v>44926</v>
      </c>
      <c r="E210" s="34">
        <v>1370000</v>
      </c>
      <c r="F210" s="34">
        <v>1364674.97</v>
      </c>
      <c r="G210" s="34">
        <v>1364674.97</v>
      </c>
      <c r="H210" t="s">
        <v>1973</v>
      </c>
      <c r="J210" t="s">
        <v>1983</v>
      </c>
      <c r="K210" t="s">
        <v>2400</v>
      </c>
      <c r="L210" t="s">
        <v>2401</v>
      </c>
      <c r="AM210" t="s">
        <v>1978</v>
      </c>
      <c r="AN210">
        <v>250</v>
      </c>
      <c r="AO210" t="s">
        <v>1979</v>
      </c>
      <c r="AP210" t="s">
        <v>1980</v>
      </c>
      <c r="AQ210" t="s">
        <v>1981</v>
      </c>
      <c r="AR210" t="s">
        <v>1982</v>
      </c>
    </row>
    <row r="211" spans="1:44" x14ac:dyDescent="0.2">
      <c r="A211" t="s">
        <v>502</v>
      </c>
      <c r="B211" t="s">
        <v>501</v>
      </c>
      <c r="C211" s="14">
        <v>44789</v>
      </c>
      <c r="D211" s="14">
        <v>44926</v>
      </c>
      <c r="E211" s="34">
        <v>1370000</v>
      </c>
      <c r="F211" s="34">
        <v>1364674.97</v>
      </c>
      <c r="G211" s="34">
        <v>1364674.97</v>
      </c>
      <c r="H211" t="s">
        <v>1973</v>
      </c>
      <c r="J211" t="s">
        <v>1983</v>
      </c>
      <c r="K211" t="s">
        <v>2402</v>
      </c>
      <c r="L211" t="s">
        <v>2403</v>
      </c>
      <c r="AM211" t="s">
        <v>1978</v>
      </c>
      <c r="AN211">
        <v>250</v>
      </c>
      <c r="AO211" t="s">
        <v>1979</v>
      </c>
      <c r="AP211" t="s">
        <v>1980</v>
      </c>
      <c r="AQ211" t="s">
        <v>1981</v>
      </c>
      <c r="AR211" t="s">
        <v>1982</v>
      </c>
    </row>
    <row r="212" spans="1:44" x14ac:dyDescent="0.2">
      <c r="A212" t="s">
        <v>502</v>
      </c>
      <c r="B212" t="s">
        <v>501</v>
      </c>
      <c r="C212" s="14">
        <v>44789</v>
      </c>
      <c r="D212" s="14">
        <v>44926</v>
      </c>
      <c r="E212" s="34">
        <v>1370000</v>
      </c>
      <c r="F212" s="34">
        <v>1364674.97</v>
      </c>
      <c r="G212" s="34">
        <v>1364674.97</v>
      </c>
      <c r="H212" t="s">
        <v>1973</v>
      </c>
      <c r="J212" t="s">
        <v>1983</v>
      </c>
      <c r="K212" t="s">
        <v>2404</v>
      </c>
      <c r="L212" t="s">
        <v>2405</v>
      </c>
      <c r="AM212" t="s">
        <v>1978</v>
      </c>
      <c r="AN212">
        <v>250</v>
      </c>
      <c r="AO212" t="s">
        <v>1979</v>
      </c>
      <c r="AP212" t="s">
        <v>1980</v>
      </c>
      <c r="AQ212" t="s">
        <v>1981</v>
      </c>
      <c r="AR212" t="s">
        <v>1982</v>
      </c>
    </row>
    <row r="213" spans="1:44" x14ac:dyDescent="0.2">
      <c r="A213" t="s">
        <v>502</v>
      </c>
      <c r="B213" t="s">
        <v>501</v>
      </c>
      <c r="C213" s="14">
        <v>44789</v>
      </c>
      <c r="D213" s="14">
        <v>44926</v>
      </c>
      <c r="E213" s="34">
        <v>1370000</v>
      </c>
      <c r="F213" s="34">
        <v>1364674.97</v>
      </c>
      <c r="G213" s="34">
        <v>1364674.97</v>
      </c>
      <c r="H213" t="s">
        <v>1973</v>
      </c>
      <c r="J213" t="s">
        <v>1983</v>
      </c>
      <c r="K213" t="s">
        <v>2406</v>
      </c>
      <c r="L213" t="s">
        <v>2407</v>
      </c>
      <c r="AM213" t="s">
        <v>1978</v>
      </c>
      <c r="AN213">
        <v>250</v>
      </c>
      <c r="AO213" t="s">
        <v>1979</v>
      </c>
      <c r="AP213" t="s">
        <v>1980</v>
      </c>
      <c r="AQ213" t="s">
        <v>1981</v>
      </c>
      <c r="AR213" t="s">
        <v>1982</v>
      </c>
    </row>
    <row r="214" spans="1:44" x14ac:dyDescent="0.2">
      <c r="A214" t="s">
        <v>502</v>
      </c>
      <c r="B214" t="s">
        <v>501</v>
      </c>
      <c r="C214" s="14">
        <v>44789</v>
      </c>
      <c r="D214" s="14">
        <v>44926</v>
      </c>
      <c r="E214" s="34">
        <v>1370000</v>
      </c>
      <c r="F214" s="34">
        <v>1364674.97</v>
      </c>
      <c r="G214" s="34">
        <v>1364674.97</v>
      </c>
      <c r="H214" t="s">
        <v>1973</v>
      </c>
      <c r="J214" t="s">
        <v>1983</v>
      </c>
      <c r="K214" t="s">
        <v>2408</v>
      </c>
      <c r="L214" t="s">
        <v>2409</v>
      </c>
      <c r="AM214" t="s">
        <v>1978</v>
      </c>
      <c r="AN214">
        <v>250</v>
      </c>
      <c r="AO214" t="s">
        <v>1979</v>
      </c>
      <c r="AP214" t="s">
        <v>1980</v>
      </c>
      <c r="AQ214" t="s">
        <v>1981</v>
      </c>
      <c r="AR214" t="s">
        <v>1982</v>
      </c>
    </row>
    <row r="215" spans="1:44" x14ac:dyDescent="0.2">
      <c r="A215" t="s">
        <v>502</v>
      </c>
      <c r="B215" t="s">
        <v>501</v>
      </c>
      <c r="C215" s="14">
        <v>44789</v>
      </c>
      <c r="D215" s="14">
        <v>44926</v>
      </c>
      <c r="E215" s="34">
        <v>1370000</v>
      </c>
      <c r="F215" s="34">
        <v>1364674.97</v>
      </c>
      <c r="G215" s="34">
        <v>1364674.97</v>
      </c>
      <c r="H215" t="s">
        <v>1973</v>
      </c>
      <c r="J215" t="s">
        <v>1983</v>
      </c>
      <c r="K215" t="s">
        <v>2410</v>
      </c>
      <c r="L215" t="s">
        <v>2411</v>
      </c>
      <c r="AM215" t="s">
        <v>1978</v>
      </c>
      <c r="AN215">
        <v>250</v>
      </c>
      <c r="AO215" t="s">
        <v>1979</v>
      </c>
      <c r="AP215" t="s">
        <v>1980</v>
      </c>
      <c r="AQ215" t="s">
        <v>1981</v>
      </c>
      <c r="AR215" t="s">
        <v>1982</v>
      </c>
    </row>
    <row r="216" spans="1:44" x14ac:dyDescent="0.2">
      <c r="A216" t="s">
        <v>502</v>
      </c>
      <c r="B216" t="s">
        <v>501</v>
      </c>
      <c r="C216" s="14">
        <v>44789</v>
      </c>
      <c r="D216" s="14">
        <v>44926</v>
      </c>
      <c r="E216" s="34">
        <v>1370000</v>
      </c>
      <c r="F216" s="34">
        <v>1364674.97</v>
      </c>
      <c r="G216" s="34">
        <v>1364674.97</v>
      </c>
      <c r="H216" t="s">
        <v>1973</v>
      </c>
      <c r="J216" t="s">
        <v>1983</v>
      </c>
      <c r="K216" t="s">
        <v>2412</v>
      </c>
      <c r="L216" t="s">
        <v>2413</v>
      </c>
      <c r="AM216" t="s">
        <v>1978</v>
      </c>
      <c r="AN216">
        <v>250</v>
      </c>
      <c r="AO216" t="s">
        <v>1979</v>
      </c>
      <c r="AP216" t="s">
        <v>1980</v>
      </c>
      <c r="AQ216" t="s">
        <v>1981</v>
      </c>
      <c r="AR216" t="s">
        <v>1982</v>
      </c>
    </row>
    <row r="217" spans="1:44" x14ac:dyDescent="0.2">
      <c r="A217" t="s">
        <v>502</v>
      </c>
      <c r="B217" t="s">
        <v>501</v>
      </c>
      <c r="C217" s="14">
        <v>44789</v>
      </c>
      <c r="D217" s="14">
        <v>44926</v>
      </c>
      <c r="E217" s="34">
        <v>1370000</v>
      </c>
      <c r="F217" s="34">
        <v>1364674.97</v>
      </c>
      <c r="G217" s="34">
        <v>1364674.97</v>
      </c>
      <c r="H217" t="s">
        <v>1973</v>
      </c>
      <c r="J217" t="s">
        <v>1983</v>
      </c>
      <c r="K217" t="s">
        <v>2414</v>
      </c>
      <c r="L217" t="s">
        <v>2415</v>
      </c>
      <c r="AM217" t="s">
        <v>1978</v>
      </c>
      <c r="AN217">
        <v>250</v>
      </c>
      <c r="AO217" t="s">
        <v>1979</v>
      </c>
      <c r="AP217" t="s">
        <v>1980</v>
      </c>
      <c r="AQ217" t="s">
        <v>1981</v>
      </c>
      <c r="AR217" t="s">
        <v>1982</v>
      </c>
    </row>
    <row r="218" spans="1:44" x14ac:dyDescent="0.2">
      <c r="A218" t="s">
        <v>502</v>
      </c>
      <c r="B218" t="s">
        <v>501</v>
      </c>
      <c r="C218" s="14">
        <v>44789</v>
      </c>
      <c r="D218" s="14">
        <v>44926</v>
      </c>
      <c r="E218" s="34">
        <v>1370000</v>
      </c>
      <c r="F218" s="34">
        <v>1364674.97</v>
      </c>
      <c r="G218" s="34">
        <v>1364674.97</v>
      </c>
      <c r="H218" t="s">
        <v>1973</v>
      </c>
      <c r="J218" t="s">
        <v>1983</v>
      </c>
      <c r="K218" t="s">
        <v>2416</v>
      </c>
      <c r="L218" t="s">
        <v>2417</v>
      </c>
      <c r="AM218" t="s">
        <v>1978</v>
      </c>
      <c r="AN218">
        <v>250</v>
      </c>
      <c r="AO218" t="s">
        <v>1979</v>
      </c>
      <c r="AP218" t="s">
        <v>1980</v>
      </c>
      <c r="AQ218" t="s">
        <v>1981</v>
      </c>
      <c r="AR218" t="s">
        <v>1982</v>
      </c>
    </row>
    <row r="219" spans="1:44" x14ac:dyDescent="0.2">
      <c r="A219" t="s">
        <v>502</v>
      </c>
      <c r="B219" t="s">
        <v>501</v>
      </c>
      <c r="C219" s="14">
        <v>44789</v>
      </c>
      <c r="D219" s="14">
        <v>44926</v>
      </c>
      <c r="E219" s="34">
        <v>1370000</v>
      </c>
      <c r="F219" s="34">
        <v>1364674.97</v>
      </c>
      <c r="G219" s="34">
        <v>1364674.97</v>
      </c>
      <c r="H219" t="s">
        <v>1973</v>
      </c>
      <c r="J219" t="s">
        <v>1983</v>
      </c>
      <c r="K219" t="s">
        <v>2418</v>
      </c>
      <c r="L219" t="s">
        <v>2419</v>
      </c>
      <c r="AM219" t="s">
        <v>1978</v>
      </c>
      <c r="AN219">
        <v>250</v>
      </c>
      <c r="AO219" t="s">
        <v>1979</v>
      </c>
      <c r="AP219" t="s">
        <v>1980</v>
      </c>
      <c r="AQ219" t="s">
        <v>1981</v>
      </c>
      <c r="AR219" t="s">
        <v>1982</v>
      </c>
    </row>
    <row r="220" spans="1:44" x14ac:dyDescent="0.2">
      <c r="A220" t="s">
        <v>502</v>
      </c>
      <c r="B220" t="s">
        <v>501</v>
      </c>
      <c r="C220" s="14">
        <v>44789</v>
      </c>
      <c r="D220" s="14">
        <v>44926</v>
      </c>
      <c r="E220" s="34">
        <v>1370000</v>
      </c>
      <c r="F220" s="34">
        <v>1364674.97</v>
      </c>
      <c r="G220" s="34">
        <v>1364674.97</v>
      </c>
      <c r="H220" t="s">
        <v>1973</v>
      </c>
      <c r="J220" t="s">
        <v>1983</v>
      </c>
      <c r="K220" t="s">
        <v>2420</v>
      </c>
      <c r="L220" t="s">
        <v>2421</v>
      </c>
      <c r="AM220" t="s">
        <v>1978</v>
      </c>
      <c r="AN220">
        <v>250</v>
      </c>
      <c r="AO220" t="s">
        <v>1979</v>
      </c>
      <c r="AP220" t="s">
        <v>1980</v>
      </c>
      <c r="AQ220" t="s">
        <v>1981</v>
      </c>
      <c r="AR220" t="s">
        <v>1982</v>
      </c>
    </row>
    <row r="221" spans="1:44" x14ac:dyDescent="0.2">
      <c r="A221" t="s">
        <v>502</v>
      </c>
      <c r="B221" t="s">
        <v>501</v>
      </c>
      <c r="C221" s="14">
        <v>44789</v>
      </c>
      <c r="D221" s="14">
        <v>44926</v>
      </c>
      <c r="E221" s="34">
        <v>1370000</v>
      </c>
      <c r="F221" s="34">
        <v>1364674.97</v>
      </c>
      <c r="G221" s="34">
        <v>1364674.97</v>
      </c>
      <c r="H221" t="s">
        <v>1973</v>
      </c>
      <c r="I221" t="s">
        <v>406</v>
      </c>
      <c r="J221" t="s">
        <v>406</v>
      </c>
      <c r="K221" t="s">
        <v>2011</v>
      </c>
      <c r="L221" t="s">
        <v>2422</v>
      </c>
      <c r="M221" s="14">
        <v>44789</v>
      </c>
      <c r="N221" s="14">
        <v>44828</v>
      </c>
      <c r="O221" t="s">
        <v>2013</v>
      </c>
      <c r="P221" s="34">
        <v>0</v>
      </c>
      <c r="Q221" s="34">
        <v>0</v>
      </c>
      <c r="R221">
        <v>0</v>
      </c>
      <c r="S221" s="34">
        <v>0</v>
      </c>
      <c r="U221">
        <v>0</v>
      </c>
      <c r="V221">
        <v>0</v>
      </c>
      <c r="W221" s="34">
        <v>0</v>
      </c>
      <c r="Y221">
        <v>0</v>
      </c>
      <c r="Z221">
        <v>0</v>
      </c>
      <c r="AM221" t="s">
        <v>1978</v>
      </c>
      <c r="AN221">
        <v>250</v>
      </c>
      <c r="AO221" t="s">
        <v>1979</v>
      </c>
      <c r="AP221" t="s">
        <v>1980</v>
      </c>
      <c r="AQ221" t="s">
        <v>1981</v>
      </c>
      <c r="AR221" t="s">
        <v>1982</v>
      </c>
    </row>
    <row r="222" spans="1:44" x14ac:dyDescent="0.2">
      <c r="A222" t="s">
        <v>502</v>
      </c>
      <c r="B222" t="s">
        <v>501</v>
      </c>
      <c r="C222" s="14">
        <v>44789</v>
      </c>
      <c r="D222" s="14">
        <v>44926</v>
      </c>
      <c r="E222" s="34">
        <v>1370000</v>
      </c>
      <c r="F222" s="34">
        <v>1364674.97</v>
      </c>
      <c r="G222" s="34">
        <v>1364674.97</v>
      </c>
      <c r="H222" t="s">
        <v>1973</v>
      </c>
      <c r="I222" t="s">
        <v>1974</v>
      </c>
      <c r="J222" t="s">
        <v>406</v>
      </c>
      <c r="K222" t="s">
        <v>2423</v>
      </c>
      <c r="L222" t="s">
        <v>2424</v>
      </c>
      <c r="M222" s="14">
        <v>44829</v>
      </c>
      <c r="N222" s="14">
        <v>44865</v>
      </c>
      <c r="O222" t="s">
        <v>1977</v>
      </c>
      <c r="P222" s="34">
        <v>13170</v>
      </c>
      <c r="W222" s="34">
        <v>1471.1</v>
      </c>
      <c r="AA222" s="34">
        <v>11698.9</v>
      </c>
      <c r="AM222" t="s">
        <v>1978</v>
      </c>
      <c r="AN222">
        <v>250</v>
      </c>
      <c r="AO222" t="s">
        <v>1979</v>
      </c>
      <c r="AP222" t="s">
        <v>1980</v>
      </c>
      <c r="AQ222" t="s">
        <v>1981</v>
      </c>
      <c r="AR222" t="s">
        <v>1982</v>
      </c>
    </row>
    <row r="223" spans="1:44" x14ac:dyDescent="0.2">
      <c r="A223" t="s">
        <v>502</v>
      </c>
      <c r="B223" t="s">
        <v>501</v>
      </c>
      <c r="C223" s="14">
        <v>44789</v>
      </c>
      <c r="D223" s="14">
        <v>44926</v>
      </c>
      <c r="E223" s="34">
        <v>1370000</v>
      </c>
      <c r="F223" s="34">
        <v>1364674.97</v>
      </c>
      <c r="G223" s="34">
        <v>1364674.97</v>
      </c>
      <c r="H223" t="s">
        <v>1973</v>
      </c>
      <c r="I223" t="s">
        <v>406</v>
      </c>
      <c r="J223" t="s">
        <v>1983</v>
      </c>
      <c r="K223" t="s">
        <v>2423</v>
      </c>
      <c r="L223" t="s">
        <v>2425</v>
      </c>
      <c r="M223" s="14">
        <v>44829</v>
      </c>
      <c r="N223" s="14">
        <v>44865</v>
      </c>
      <c r="O223" t="s">
        <v>1977</v>
      </c>
      <c r="P223" s="34">
        <v>13170</v>
      </c>
      <c r="Q223" s="34">
        <v>6</v>
      </c>
      <c r="R223" s="35">
        <v>2195000</v>
      </c>
      <c r="W223" s="34">
        <v>1471.1</v>
      </c>
      <c r="X223" s="34">
        <v>6</v>
      </c>
      <c r="Y223">
        <v>245183</v>
      </c>
      <c r="Z223">
        <v>11.170068000000001</v>
      </c>
      <c r="AA223" s="34">
        <v>11698.9</v>
      </c>
      <c r="AB223" s="34">
        <v>6</v>
      </c>
      <c r="AC223">
        <v>1949817</v>
      </c>
      <c r="AD223">
        <v>88.829931999999999</v>
      </c>
      <c r="AM223" t="s">
        <v>1978</v>
      </c>
      <c r="AN223">
        <v>250</v>
      </c>
      <c r="AO223" t="s">
        <v>1979</v>
      </c>
      <c r="AP223" t="s">
        <v>1980</v>
      </c>
      <c r="AQ223" t="s">
        <v>1981</v>
      </c>
      <c r="AR223" t="s">
        <v>1982</v>
      </c>
    </row>
    <row r="224" spans="1:44" x14ac:dyDescent="0.2">
      <c r="A224" t="s">
        <v>502</v>
      </c>
      <c r="B224" t="s">
        <v>501</v>
      </c>
      <c r="C224" s="14">
        <v>44789</v>
      </c>
      <c r="D224" s="14">
        <v>44926</v>
      </c>
      <c r="E224" s="34">
        <v>1370000</v>
      </c>
      <c r="F224" s="34">
        <v>1364674.97</v>
      </c>
      <c r="G224" s="34">
        <v>1364674.97</v>
      </c>
      <c r="H224" t="s">
        <v>1973</v>
      </c>
      <c r="J224" t="s">
        <v>1983</v>
      </c>
      <c r="K224" t="s">
        <v>2426</v>
      </c>
      <c r="L224" t="s">
        <v>2427</v>
      </c>
      <c r="AM224" t="s">
        <v>1978</v>
      </c>
      <c r="AN224">
        <v>250</v>
      </c>
      <c r="AO224" t="s">
        <v>1979</v>
      </c>
      <c r="AP224" t="s">
        <v>1980</v>
      </c>
      <c r="AQ224" t="s">
        <v>1981</v>
      </c>
      <c r="AR224" t="s">
        <v>1982</v>
      </c>
    </row>
    <row r="225" spans="1:44" x14ac:dyDescent="0.2">
      <c r="A225" t="s">
        <v>502</v>
      </c>
      <c r="B225" t="s">
        <v>501</v>
      </c>
      <c r="C225" s="14">
        <v>44789</v>
      </c>
      <c r="D225" s="14">
        <v>44926</v>
      </c>
      <c r="E225" s="34">
        <v>1370000</v>
      </c>
      <c r="F225" s="34">
        <v>1364674.97</v>
      </c>
      <c r="G225" s="34">
        <v>1364674.97</v>
      </c>
      <c r="H225" t="s">
        <v>1973</v>
      </c>
      <c r="J225" t="s">
        <v>1983</v>
      </c>
      <c r="K225" t="s">
        <v>2428</v>
      </c>
      <c r="L225" t="s">
        <v>2429</v>
      </c>
      <c r="AM225" t="s">
        <v>1978</v>
      </c>
      <c r="AN225">
        <v>250</v>
      </c>
      <c r="AO225" t="s">
        <v>1979</v>
      </c>
      <c r="AP225" t="s">
        <v>1980</v>
      </c>
      <c r="AQ225" t="s">
        <v>1981</v>
      </c>
      <c r="AR225" t="s">
        <v>1982</v>
      </c>
    </row>
    <row r="226" spans="1:44" x14ac:dyDescent="0.2">
      <c r="A226" t="s">
        <v>502</v>
      </c>
      <c r="B226" t="s">
        <v>501</v>
      </c>
      <c r="C226" s="14">
        <v>44789</v>
      </c>
      <c r="D226" s="14">
        <v>44926</v>
      </c>
      <c r="E226" s="34">
        <v>1370000</v>
      </c>
      <c r="F226" s="34">
        <v>1364674.97</v>
      </c>
      <c r="G226" s="34">
        <v>1364674.97</v>
      </c>
      <c r="H226" t="s">
        <v>1973</v>
      </c>
      <c r="J226" t="s">
        <v>1983</v>
      </c>
      <c r="K226" t="s">
        <v>2430</v>
      </c>
      <c r="L226" t="s">
        <v>2431</v>
      </c>
      <c r="AM226" t="s">
        <v>1978</v>
      </c>
      <c r="AN226">
        <v>250</v>
      </c>
      <c r="AO226" t="s">
        <v>1979</v>
      </c>
      <c r="AP226" t="s">
        <v>1980</v>
      </c>
      <c r="AQ226" t="s">
        <v>1981</v>
      </c>
      <c r="AR226" t="s">
        <v>1982</v>
      </c>
    </row>
    <row r="227" spans="1:44" x14ac:dyDescent="0.2">
      <c r="A227" t="s">
        <v>502</v>
      </c>
      <c r="B227" t="s">
        <v>501</v>
      </c>
      <c r="C227" s="14">
        <v>44789</v>
      </c>
      <c r="D227" s="14">
        <v>44926</v>
      </c>
      <c r="E227" s="34">
        <v>1370000</v>
      </c>
      <c r="F227" s="34">
        <v>1364674.97</v>
      </c>
      <c r="G227" s="34">
        <v>1364674.97</v>
      </c>
      <c r="H227" t="s">
        <v>1973</v>
      </c>
      <c r="J227" t="s">
        <v>1983</v>
      </c>
      <c r="K227" t="s">
        <v>2432</v>
      </c>
      <c r="L227" t="s">
        <v>2433</v>
      </c>
      <c r="AM227" t="s">
        <v>1978</v>
      </c>
      <c r="AN227">
        <v>250</v>
      </c>
      <c r="AO227" t="s">
        <v>1979</v>
      </c>
      <c r="AP227" t="s">
        <v>1980</v>
      </c>
      <c r="AQ227" t="s">
        <v>1981</v>
      </c>
      <c r="AR227" t="s">
        <v>1982</v>
      </c>
    </row>
    <row r="228" spans="1:44" x14ac:dyDescent="0.2">
      <c r="A228" t="s">
        <v>502</v>
      </c>
      <c r="B228" t="s">
        <v>501</v>
      </c>
      <c r="C228" s="14">
        <v>44789</v>
      </c>
      <c r="D228" s="14">
        <v>44926</v>
      </c>
      <c r="E228" s="34">
        <v>1370000</v>
      </c>
      <c r="F228" s="34">
        <v>1364674.97</v>
      </c>
      <c r="G228" s="34">
        <v>1364674.97</v>
      </c>
      <c r="H228" t="s">
        <v>1973</v>
      </c>
      <c r="J228" t="s">
        <v>1983</v>
      </c>
      <c r="K228" t="s">
        <v>2434</v>
      </c>
      <c r="L228" t="s">
        <v>2435</v>
      </c>
      <c r="AM228" t="s">
        <v>1978</v>
      </c>
      <c r="AN228">
        <v>250</v>
      </c>
      <c r="AO228" t="s">
        <v>1979</v>
      </c>
      <c r="AP228" t="s">
        <v>1980</v>
      </c>
      <c r="AQ228" t="s">
        <v>1981</v>
      </c>
      <c r="AR228" t="s">
        <v>1982</v>
      </c>
    </row>
    <row r="229" spans="1:44" x14ac:dyDescent="0.2">
      <c r="A229" t="s">
        <v>502</v>
      </c>
      <c r="B229" t="s">
        <v>501</v>
      </c>
      <c r="C229" s="14">
        <v>44789</v>
      </c>
      <c r="D229" s="14">
        <v>44926</v>
      </c>
      <c r="E229" s="34">
        <v>1370000</v>
      </c>
      <c r="F229" s="34">
        <v>1364674.97</v>
      </c>
      <c r="G229" s="34">
        <v>1364674.97</v>
      </c>
      <c r="H229" t="s">
        <v>1973</v>
      </c>
      <c r="J229" t="s">
        <v>1983</v>
      </c>
      <c r="K229" t="s">
        <v>2436</v>
      </c>
      <c r="L229" t="s">
        <v>2437</v>
      </c>
      <c r="AM229" t="s">
        <v>1978</v>
      </c>
      <c r="AN229">
        <v>250</v>
      </c>
      <c r="AO229" t="s">
        <v>1979</v>
      </c>
      <c r="AP229" t="s">
        <v>1980</v>
      </c>
      <c r="AQ229" t="s">
        <v>1981</v>
      </c>
      <c r="AR229" t="s">
        <v>1982</v>
      </c>
    </row>
    <row r="230" spans="1:44" x14ac:dyDescent="0.2">
      <c r="A230" t="s">
        <v>502</v>
      </c>
      <c r="B230" t="s">
        <v>501</v>
      </c>
      <c r="C230" s="14">
        <v>44789</v>
      </c>
      <c r="D230" s="14">
        <v>44926</v>
      </c>
      <c r="E230" s="34">
        <v>1370000</v>
      </c>
      <c r="F230" s="34">
        <v>1364674.97</v>
      </c>
      <c r="G230" s="34">
        <v>1364674.97</v>
      </c>
      <c r="H230" t="s">
        <v>1973</v>
      </c>
      <c r="J230" t="s">
        <v>1983</v>
      </c>
      <c r="K230" t="s">
        <v>2438</v>
      </c>
      <c r="L230" t="s">
        <v>2439</v>
      </c>
      <c r="AM230" t="s">
        <v>1978</v>
      </c>
      <c r="AN230">
        <v>250</v>
      </c>
      <c r="AO230" t="s">
        <v>1979</v>
      </c>
      <c r="AP230" t="s">
        <v>1980</v>
      </c>
      <c r="AQ230" t="s">
        <v>1981</v>
      </c>
      <c r="AR230" t="s">
        <v>1982</v>
      </c>
    </row>
    <row r="231" spans="1:44" x14ac:dyDescent="0.2">
      <c r="A231" t="s">
        <v>502</v>
      </c>
      <c r="B231" t="s">
        <v>501</v>
      </c>
      <c r="C231" s="14">
        <v>44789</v>
      </c>
      <c r="D231" s="14">
        <v>44926</v>
      </c>
      <c r="E231" s="34">
        <v>1370000</v>
      </c>
      <c r="F231" s="34">
        <v>1364674.97</v>
      </c>
      <c r="G231" s="34">
        <v>1364674.97</v>
      </c>
      <c r="H231" t="s">
        <v>1973</v>
      </c>
      <c r="J231" t="s">
        <v>1983</v>
      </c>
      <c r="K231" t="s">
        <v>2440</v>
      </c>
      <c r="L231" t="s">
        <v>2441</v>
      </c>
      <c r="AM231" t="s">
        <v>1978</v>
      </c>
      <c r="AN231">
        <v>250</v>
      </c>
      <c r="AO231" t="s">
        <v>1979</v>
      </c>
      <c r="AP231" t="s">
        <v>1980</v>
      </c>
      <c r="AQ231" t="s">
        <v>1981</v>
      </c>
      <c r="AR231" t="s">
        <v>1982</v>
      </c>
    </row>
    <row r="232" spans="1:44" x14ac:dyDescent="0.2">
      <c r="A232" t="s">
        <v>502</v>
      </c>
      <c r="B232" t="s">
        <v>501</v>
      </c>
      <c r="C232" s="14">
        <v>44789</v>
      </c>
      <c r="D232" s="14">
        <v>44926</v>
      </c>
      <c r="E232" s="34">
        <v>1370000</v>
      </c>
      <c r="F232" s="34">
        <v>1364674.97</v>
      </c>
      <c r="G232" s="34">
        <v>1364674.97</v>
      </c>
      <c r="H232" t="s">
        <v>1973</v>
      </c>
      <c r="J232" t="s">
        <v>1983</v>
      </c>
      <c r="K232" t="s">
        <v>2442</v>
      </c>
      <c r="L232" t="s">
        <v>2443</v>
      </c>
      <c r="AM232" t="s">
        <v>1978</v>
      </c>
      <c r="AN232">
        <v>250</v>
      </c>
      <c r="AO232" t="s">
        <v>1979</v>
      </c>
      <c r="AP232" t="s">
        <v>1980</v>
      </c>
      <c r="AQ232" t="s">
        <v>1981</v>
      </c>
      <c r="AR232" t="s">
        <v>1982</v>
      </c>
    </row>
    <row r="233" spans="1:44" x14ac:dyDescent="0.2">
      <c r="A233" t="s">
        <v>502</v>
      </c>
      <c r="B233" t="s">
        <v>501</v>
      </c>
      <c r="C233" s="14">
        <v>44789</v>
      </c>
      <c r="D233" s="14">
        <v>44926</v>
      </c>
      <c r="E233" s="34">
        <v>1370000</v>
      </c>
      <c r="F233" s="34">
        <v>1364674.97</v>
      </c>
      <c r="G233" s="34">
        <v>1364674.97</v>
      </c>
      <c r="H233" t="s">
        <v>1973</v>
      </c>
      <c r="J233" t="s">
        <v>1983</v>
      </c>
      <c r="K233" t="s">
        <v>2444</v>
      </c>
      <c r="L233" t="s">
        <v>2445</v>
      </c>
      <c r="AM233" t="s">
        <v>1978</v>
      </c>
      <c r="AN233">
        <v>250</v>
      </c>
      <c r="AO233" t="s">
        <v>1979</v>
      </c>
      <c r="AP233" t="s">
        <v>1980</v>
      </c>
      <c r="AQ233" t="s">
        <v>1981</v>
      </c>
      <c r="AR233" t="s">
        <v>1982</v>
      </c>
    </row>
    <row r="234" spans="1:44" x14ac:dyDescent="0.2">
      <c r="A234" t="s">
        <v>502</v>
      </c>
      <c r="B234" t="s">
        <v>501</v>
      </c>
      <c r="C234" s="14">
        <v>44789</v>
      </c>
      <c r="D234" s="14">
        <v>44926</v>
      </c>
      <c r="E234" s="34">
        <v>1370000</v>
      </c>
      <c r="F234" s="34">
        <v>1364674.97</v>
      </c>
      <c r="G234" s="34">
        <v>1364674.97</v>
      </c>
      <c r="H234" t="s">
        <v>1973</v>
      </c>
      <c r="J234" t="s">
        <v>1983</v>
      </c>
      <c r="K234" t="s">
        <v>2446</v>
      </c>
      <c r="L234" t="s">
        <v>2447</v>
      </c>
      <c r="AM234" t="s">
        <v>1978</v>
      </c>
      <c r="AN234">
        <v>250</v>
      </c>
      <c r="AO234" t="s">
        <v>1979</v>
      </c>
      <c r="AP234" t="s">
        <v>1980</v>
      </c>
      <c r="AQ234" t="s">
        <v>1981</v>
      </c>
      <c r="AR234" t="s">
        <v>1982</v>
      </c>
    </row>
    <row r="235" spans="1:44" x14ac:dyDescent="0.2">
      <c r="A235" t="s">
        <v>502</v>
      </c>
      <c r="B235" t="s">
        <v>501</v>
      </c>
      <c r="C235" s="14">
        <v>44789</v>
      </c>
      <c r="D235" s="14">
        <v>44926</v>
      </c>
      <c r="E235" s="34">
        <v>1370000</v>
      </c>
      <c r="F235" s="34">
        <v>1364674.97</v>
      </c>
      <c r="G235" s="34">
        <v>1364674.97</v>
      </c>
      <c r="H235" t="s">
        <v>1973</v>
      </c>
      <c r="J235" t="s">
        <v>1983</v>
      </c>
      <c r="K235" t="s">
        <v>2448</v>
      </c>
      <c r="L235" t="s">
        <v>2449</v>
      </c>
      <c r="AM235" t="s">
        <v>1978</v>
      </c>
      <c r="AN235">
        <v>250</v>
      </c>
      <c r="AO235" t="s">
        <v>1979</v>
      </c>
      <c r="AP235" t="s">
        <v>1980</v>
      </c>
      <c r="AQ235" t="s">
        <v>1981</v>
      </c>
      <c r="AR235" t="s">
        <v>1982</v>
      </c>
    </row>
    <row r="236" spans="1:44" x14ac:dyDescent="0.2">
      <c r="A236" t="s">
        <v>502</v>
      </c>
      <c r="B236" t="s">
        <v>501</v>
      </c>
      <c r="C236" s="14">
        <v>44789</v>
      </c>
      <c r="D236" s="14">
        <v>44926</v>
      </c>
      <c r="E236" s="34">
        <v>1370000</v>
      </c>
      <c r="F236" s="34">
        <v>1364674.97</v>
      </c>
      <c r="G236" s="34">
        <v>1364674.97</v>
      </c>
      <c r="H236" t="s">
        <v>1973</v>
      </c>
      <c r="J236" t="s">
        <v>1983</v>
      </c>
      <c r="K236" t="s">
        <v>2450</v>
      </c>
      <c r="L236" t="s">
        <v>2451</v>
      </c>
      <c r="AM236" t="s">
        <v>1978</v>
      </c>
      <c r="AN236">
        <v>250</v>
      </c>
      <c r="AO236" t="s">
        <v>1979</v>
      </c>
      <c r="AP236" t="s">
        <v>1980</v>
      </c>
      <c r="AQ236" t="s">
        <v>1981</v>
      </c>
      <c r="AR236" t="s">
        <v>1982</v>
      </c>
    </row>
    <row r="237" spans="1:44" x14ac:dyDescent="0.2">
      <c r="A237" t="s">
        <v>502</v>
      </c>
      <c r="B237" t="s">
        <v>501</v>
      </c>
      <c r="C237" s="14">
        <v>44789</v>
      </c>
      <c r="D237" s="14">
        <v>44926</v>
      </c>
      <c r="E237" s="34">
        <v>1370000</v>
      </c>
      <c r="F237" s="34">
        <v>1364674.97</v>
      </c>
      <c r="G237" s="34">
        <v>1364674.97</v>
      </c>
      <c r="H237" t="s">
        <v>1973</v>
      </c>
      <c r="J237" t="s">
        <v>1983</v>
      </c>
      <c r="K237" t="s">
        <v>2452</v>
      </c>
      <c r="L237" t="s">
        <v>2453</v>
      </c>
      <c r="AM237" t="s">
        <v>1978</v>
      </c>
      <c r="AN237">
        <v>250</v>
      </c>
      <c r="AO237" t="s">
        <v>1979</v>
      </c>
      <c r="AP237" t="s">
        <v>1980</v>
      </c>
      <c r="AQ237" t="s">
        <v>1981</v>
      </c>
      <c r="AR237" t="s">
        <v>1982</v>
      </c>
    </row>
    <row r="238" spans="1:44" x14ac:dyDescent="0.2">
      <c r="A238" t="s">
        <v>502</v>
      </c>
      <c r="B238" t="s">
        <v>501</v>
      </c>
      <c r="C238" s="14">
        <v>44789</v>
      </c>
      <c r="D238" s="14">
        <v>44926</v>
      </c>
      <c r="E238" s="34">
        <v>1370000</v>
      </c>
      <c r="F238" s="34">
        <v>1364674.97</v>
      </c>
      <c r="G238" s="34">
        <v>1364674.97</v>
      </c>
      <c r="H238" t="s">
        <v>1973</v>
      </c>
      <c r="J238" t="s">
        <v>1983</v>
      </c>
      <c r="K238" t="s">
        <v>2454</v>
      </c>
      <c r="L238" t="s">
        <v>2455</v>
      </c>
      <c r="AM238" t="s">
        <v>1978</v>
      </c>
      <c r="AN238">
        <v>250</v>
      </c>
      <c r="AO238" t="s">
        <v>1979</v>
      </c>
      <c r="AP238" t="s">
        <v>1980</v>
      </c>
      <c r="AQ238" t="s">
        <v>1981</v>
      </c>
      <c r="AR238" t="s">
        <v>1982</v>
      </c>
    </row>
    <row r="239" spans="1:44" x14ac:dyDescent="0.2">
      <c r="A239" t="s">
        <v>502</v>
      </c>
      <c r="B239" t="s">
        <v>501</v>
      </c>
      <c r="C239" s="14">
        <v>44789</v>
      </c>
      <c r="D239" s="14">
        <v>44926</v>
      </c>
      <c r="E239" s="34">
        <v>1370000</v>
      </c>
      <c r="F239" s="34">
        <v>1364674.97</v>
      </c>
      <c r="G239" s="34">
        <v>1364674.97</v>
      </c>
      <c r="H239" t="s">
        <v>1973</v>
      </c>
      <c r="J239" t="s">
        <v>1983</v>
      </c>
      <c r="K239" t="s">
        <v>2456</v>
      </c>
      <c r="L239" t="s">
        <v>2457</v>
      </c>
      <c r="AM239" t="s">
        <v>1978</v>
      </c>
      <c r="AN239">
        <v>250</v>
      </c>
      <c r="AO239" t="s">
        <v>1979</v>
      </c>
      <c r="AP239" t="s">
        <v>1980</v>
      </c>
      <c r="AQ239" t="s">
        <v>1981</v>
      </c>
      <c r="AR239" t="s">
        <v>1982</v>
      </c>
    </row>
    <row r="240" spans="1:44" x14ac:dyDescent="0.2">
      <c r="A240" t="s">
        <v>502</v>
      </c>
      <c r="B240" t="s">
        <v>501</v>
      </c>
      <c r="C240" s="14">
        <v>44789</v>
      </c>
      <c r="D240" s="14">
        <v>44926</v>
      </c>
      <c r="E240" s="34">
        <v>1370000</v>
      </c>
      <c r="F240" s="34">
        <v>1364674.97</v>
      </c>
      <c r="G240" s="34">
        <v>1364674.97</v>
      </c>
      <c r="H240" t="s">
        <v>1973</v>
      </c>
      <c r="J240" t="s">
        <v>1983</v>
      </c>
      <c r="K240" t="s">
        <v>2458</v>
      </c>
      <c r="L240" t="s">
        <v>2459</v>
      </c>
      <c r="AM240" t="s">
        <v>1978</v>
      </c>
      <c r="AN240">
        <v>250</v>
      </c>
      <c r="AO240" t="s">
        <v>1979</v>
      </c>
      <c r="AP240" t="s">
        <v>1980</v>
      </c>
      <c r="AQ240" t="s">
        <v>1981</v>
      </c>
      <c r="AR240" t="s">
        <v>1982</v>
      </c>
    </row>
    <row r="241" spans="1:44" x14ac:dyDescent="0.2">
      <c r="A241" t="s">
        <v>502</v>
      </c>
      <c r="B241" t="s">
        <v>501</v>
      </c>
      <c r="C241" s="14">
        <v>44789</v>
      </c>
      <c r="D241" s="14">
        <v>44926</v>
      </c>
      <c r="E241" s="34">
        <v>1370000</v>
      </c>
      <c r="F241" s="34">
        <v>1364674.97</v>
      </c>
      <c r="G241" s="34">
        <v>1364674.97</v>
      </c>
      <c r="H241" t="s">
        <v>1973</v>
      </c>
      <c r="J241" t="s">
        <v>1983</v>
      </c>
      <c r="K241" t="s">
        <v>2460</v>
      </c>
      <c r="L241" t="s">
        <v>2461</v>
      </c>
      <c r="AM241" t="s">
        <v>1978</v>
      </c>
      <c r="AN241">
        <v>250</v>
      </c>
      <c r="AO241" t="s">
        <v>1979</v>
      </c>
      <c r="AP241" t="s">
        <v>1980</v>
      </c>
      <c r="AQ241" t="s">
        <v>1981</v>
      </c>
      <c r="AR241" t="s">
        <v>1982</v>
      </c>
    </row>
    <row r="242" spans="1:44" x14ac:dyDescent="0.2">
      <c r="A242" t="s">
        <v>502</v>
      </c>
      <c r="B242" t="s">
        <v>501</v>
      </c>
      <c r="C242" s="14">
        <v>44789</v>
      </c>
      <c r="D242" s="14">
        <v>44926</v>
      </c>
      <c r="E242" s="34">
        <v>1370000</v>
      </c>
      <c r="F242" s="34">
        <v>1364674.97</v>
      </c>
      <c r="G242" s="34">
        <v>1364674.97</v>
      </c>
      <c r="H242" t="s">
        <v>1973</v>
      </c>
      <c r="J242" t="s">
        <v>1983</v>
      </c>
      <c r="K242" t="s">
        <v>2462</v>
      </c>
      <c r="L242" t="s">
        <v>2463</v>
      </c>
      <c r="AM242" t="s">
        <v>1978</v>
      </c>
      <c r="AN242">
        <v>250</v>
      </c>
      <c r="AO242" t="s">
        <v>1979</v>
      </c>
      <c r="AP242" t="s">
        <v>1980</v>
      </c>
      <c r="AQ242" t="s">
        <v>1981</v>
      </c>
      <c r="AR242" t="s">
        <v>1982</v>
      </c>
    </row>
    <row r="243" spans="1:44" x14ac:dyDescent="0.2">
      <c r="A243" t="s">
        <v>502</v>
      </c>
      <c r="B243" t="s">
        <v>501</v>
      </c>
      <c r="C243" s="14">
        <v>44789</v>
      </c>
      <c r="D243" s="14">
        <v>44926</v>
      </c>
      <c r="E243" s="34">
        <v>1370000</v>
      </c>
      <c r="F243" s="34">
        <v>1364674.97</v>
      </c>
      <c r="G243" s="34">
        <v>1364674.97</v>
      </c>
      <c r="H243" t="s">
        <v>1973</v>
      </c>
      <c r="J243" t="s">
        <v>1983</v>
      </c>
      <c r="K243" t="s">
        <v>2464</v>
      </c>
      <c r="L243" t="s">
        <v>2465</v>
      </c>
      <c r="AM243" t="s">
        <v>1978</v>
      </c>
      <c r="AN243">
        <v>250</v>
      </c>
      <c r="AO243" t="s">
        <v>1979</v>
      </c>
      <c r="AP243" t="s">
        <v>1980</v>
      </c>
      <c r="AQ243" t="s">
        <v>1981</v>
      </c>
      <c r="AR243" t="s">
        <v>1982</v>
      </c>
    </row>
    <row r="244" spans="1:44" x14ac:dyDescent="0.2">
      <c r="A244" t="s">
        <v>502</v>
      </c>
      <c r="B244" t="s">
        <v>501</v>
      </c>
      <c r="C244" s="14">
        <v>44789</v>
      </c>
      <c r="D244" s="14">
        <v>44926</v>
      </c>
      <c r="E244" s="34">
        <v>1370000</v>
      </c>
      <c r="F244" s="34">
        <v>1364674.97</v>
      </c>
      <c r="G244" s="34">
        <v>1364674.97</v>
      </c>
      <c r="H244" t="s">
        <v>1973</v>
      </c>
      <c r="J244" t="s">
        <v>1983</v>
      </c>
      <c r="K244" t="s">
        <v>2466</v>
      </c>
      <c r="L244" t="s">
        <v>2467</v>
      </c>
      <c r="AM244" t="s">
        <v>1978</v>
      </c>
      <c r="AN244">
        <v>250</v>
      </c>
      <c r="AO244" t="s">
        <v>1979</v>
      </c>
      <c r="AP244" t="s">
        <v>1980</v>
      </c>
      <c r="AQ244" t="s">
        <v>1981</v>
      </c>
      <c r="AR244" t="s">
        <v>1982</v>
      </c>
    </row>
    <row r="245" spans="1:44" x14ac:dyDescent="0.2">
      <c r="A245" t="s">
        <v>502</v>
      </c>
      <c r="B245" t="s">
        <v>501</v>
      </c>
      <c r="C245" s="14">
        <v>44789</v>
      </c>
      <c r="D245" s="14">
        <v>44926</v>
      </c>
      <c r="E245" s="34">
        <v>1370000</v>
      </c>
      <c r="F245" s="34">
        <v>1364674.97</v>
      </c>
      <c r="G245" s="34">
        <v>1364674.97</v>
      </c>
      <c r="H245" t="s">
        <v>1973</v>
      </c>
      <c r="I245" t="s">
        <v>406</v>
      </c>
      <c r="J245" t="s">
        <v>406</v>
      </c>
      <c r="K245" t="s">
        <v>2468</v>
      </c>
      <c r="L245" t="s">
        <v>2469</v>
      </c>
      <c r="M245" s="14">
        <v>44829</v>
      </c>
      <c r="N245" s="14">
        <v>44865</v>
      </c>
      <c r="O245" t="s">
        <v>2013</v>
      </c>
      <c r="P245" s="34">
        <v>0</v>
      </c>
      <c r="Q245" s="34">
        <v>0</v>
      </c>
      <c r="R245">
        <v>0</v>
      </c>
      <c r="W245" s="34">
        <v>0</v>
      </c>
      <c r="Y245">
        <v>0</v>
      </c>
      <c r="Z245">
        <v>0</v>
      </c>
      <c r="AA245" s="34">
        <v>0</v>
      </c>
      <c r="AC245">
        <v>0</v>
      </c>
      <c r="AD245">
        <v>0</v>
      </c>
      <c r="AM245" t="s">
        <v>1978</v>
      </c>
      <c r="AN245">
        <v>250</v>
      </c>
      <c r="AO245" t="s">
        <v>1979</v>
      </c>
      <c r="AP245" t="s">
        <v>1980</v>
      </c>
      <c r="AQ245" t="s">
        <v>1981</v>
      </c>
      <c r="AR245" t="s">
        <v>1982</v>
      </c>
    </row>
    <row r="246" spans="1:44" x14ac:dyDescent="0.2">
      <c r="A246" t="s">
        <v>502</v>
      </c>
      <c r="B246" t="s">
        <v>501</v>
      </c>
      <c r="C246" s="14">
        <v>44789</v>
      </c>
      <c r="D246" s="14">
        <v>44926</v>
      </c>
      <c r="E246" s="34">
        <v>1370000</v>
      </c>
      <c r="F246" s="34">
        <v>1364674.97</v>
      </c>
      <c r="G246" s="34">
        <v>1364674.97</v>
      </c>
      <c r="H246" t="s">
        <v>1973</v>
      </c>
      <c r="I246" t="s">
        <v>1974</v>
      </c>
      <c r="J246" t="s">
        <v>406</v>
      </c>
      <c r="K246" t="s">
        <v>2470</v>
      </c>
      <c r="L246" t="s">
        <v>2471</v>
      </c>
      <c r="M246" s="14">
        <v>44829</v>
      </c>
      <c r="N246" s="14">
        <v>44865</v>
      </c>
      <c r="O246" t="s">
        <v>1977</v>
      </c>
      <c r="P246" s="34">
        <v>13170</v>
      </c>
      <c r="W246" s="34">
        <v>1443.99</v>
      </c>
      <c r="AA246" s="34">
        <v>11726.01</v>
      </c>
      <c r="AM246" t="s">
        <v>1978</v>
      </c>
      <c r="AN246">
        <v>250</v>
      </c>
      <c r="AO246" t="s">
        <v>1979</v>
      </c>
      <c r="AP246" t="s">
        <v>1980</v>
      </c>
      <c r="AQ246" t="s">
        <v>1981</v>
      </c>
      <c r="AR246" t="s">
        <v>1982</v>
      </c>
    </row>
    <row r="247" spans="1:44" x14ac:dyDescent="0.2">
      <c r="A247" t="s">
        <v>502</v>
      </c>
      <c r="B247" t="s">
        <v>501</v>
      </c>
      <c r="C247" s="14">
        <v>44789</v>
      </c>
      <c r="D247" s="14">
        <v>44926</v>
      </c>
      <c r="E247" s="34">
        <v>1370000</v>
      </c>
      <c r="F247" s="34">
        <v>1364674.97</v>
      </c>
      <c r="G247" s="34">
        <v>1364674.97</v>
      </c>
      <c r="H247" t="s">
        <v>1973</v>
      </c>
      <c r="I247" t="s">
        <v>406</v>
      </c>
      <c r="J247" t="s">
        <v>1983</v>
      </c>
      <c r="K247" t="s">
        <v>2470</v>
      </c>
      <c r="L247" t="s">
        <v>2472</v>
      </c>
      <c r="M247" s="14">
        <v>44829</v>
      </c>
      <c r="N247" s="14">
        <v>44865</v>
      </c>
      <c r="O247" t="s">
        <v>1977</v>
      </c>
      <c r="P247" s="34">
        <v>13170</v>
      </c>
      <c r="Q247" s="34">
        <v>6.5</v>
      </c>
      <c r="R247" s="35">
        <v>2026154</v>
      </c>
      <c r="W247" s="34">
        <v>1443.99</v>
      </c>
      <c r="X247" s="34">
        <v>6.5</v>
      </c>
      <c r="Y247">
        <v>222152</v>
      </c>
      <c r="Z247">
        <v>10.964221</v>
      </c>
      <c r="AA247" s="34">
        <v>11726.01</v>
      </c>
      <c r="AB247" s="34">
        <v>6.5</v>
      </c>
      <c r="AC247">
        <v>1804002</v>
      </c>
      <c r="AD247">
        <v>89.035779000000005</v>
      </c>
      <c r="AM247" t="s">
        <v>1978</v>
      </c>
      <c r="AN247">
        <v>250</v>
      </c>
      <c r="AO247" t="s">
        <v>1979</v>
      </c>
      <c r="AP247" t="s">
        <v>1980</v>
      </c>
      <c r="AQ247" t="s">
        <v>1981</v>
      </c>
      <c r="AR247" t="s">
        <v>1982</v>
      </c>
    </row>
    <row r="248" spans="1:44" x14ac:dyDescent="0.2">
      <c r="A248" t="s">
        <v>502</v>
      </c>
      <c r="B248" t="s">
        <v>501</v>
      </c>
      <c r="C248" s="14">
        <v>44789</v>
      </c>
      <c r="D248" s="14">
        <v>44926</v>
      </c>
      <c r="E248" s="34">
        <v>1370000</v>
      </c>
      <c r="F248" s="34">
        <v>1364674.97</v>
      </c>
      <c r="G248" s="34">
        <v>1364674.97</v>
      </c>
      <c r="H248" t="s">
        <v>1973</v>
      </c>
      <c r="J248" t="s">
        <v>1983</v>
      </c>
      <c r="K248" t="s">
        <v>2473</v>
      </c>
      <c r="L248" t="s">
        <v>2474</v>
      </c>
      <c r="AM248" t="s">
        <v>1978</v>
      </c>
      <c r="AN248">
        <v>250</v>
      </c>
      <c r="AO248" t="s">
        <v>1979</v>
      </c>
      <c r="AP248" t="s">
        <v>1980</v>
      </c>
      <c r="AQ248" t="s">
        <v>1981</v>
      </c>
      <c r="AR248" t="s">
        <v>1982</v>
      </c>
    </row>
    <row r="249" spans="1:44" x14ac:dyDescent="0.2">
      <c r="A249" t="s">
        <v>502</v>
      </c>
      <c r="B249" t="s">
        <v>501</v>
      </c>
      <c r="C249" s="14">
        <v>44789</v>
      </c>
      <c r="D249" s="14">
        <v>44926</v>
      </c>
      <c r="E249" s="34">
        <v>1370000</v>
      </c>
      <c r="F249" s="34">
        <v>1364674.97</v>
      </c>
      <c r="G249" s="34">
        <v>1364674.97</v>
      </c>
      <c r="H249" t="s">
        <v>1973</v>
      </c>
      <c r="J249" t="s">
        <v>1983</v>
      </c>
      <c r="K249" t="s">
        <v>2475</v>
      </c>
      <c r="L249" t="s">
        <v>2476</v>
      </c>
      <c r="AM249" t="s">
        <v>1978</v>
      </c>
      <c r="AN249">
        <v>250</v>
      </c>
      <c r="AO249" t="s">
        <v>1979</v>
      </c>
      <c r="AP249" t="s">
        <v>1980</v>
      </c>
      <c r="AQ249" t="s">
        <v>1981</v>
      </c>
      <c r="AR249" t="s">
        <v>1982</v>
      </c>
    </row>
    <row r="250" spans="1:44" x14ac:dyDescent="0.2">
      <c r="A250" t="s">
        <v>502</v>
      </c>
      <c r="B250" t="s">
        <v>501</v>
      </c>
      <c r="C250" s="14">
        <v>44789</v>
      </c>
      <c r="D250" s="14">
        <v>44926</v>
      </c>
      <c r="E250" s="34">
        <v>1370000</v>
      </c>
      <c r="F250" s="34">
        <v>1364674.97</v>
      </c>
      <c r="G250" s="34">
        <v>1364674.97</v>
      </c>
      <c r="H250" t="s">
        <v>1973</v>
      </c>
      <c r="J250" t="s">
        <v>1983</v>
      </c>
      <c r="K250" t="s">
        <v>2477</v>
      </c>
      <c r="L250" t="s">
        <v>2478</v>
      </c>
      <c r="AM250" t="s">
        <v>1978</v>
      </c>
      <c r="AN250">
        <v>250</v>
      </c>
      <c r="AO250" t="s">
        <v>1979</v>
      </c>
      <c r="AP250" t="s">
        <v>1980</v>
      </c>
      <c r="AQ250" t="s">
        <v>1981</v>
      </c>
      <c r="AR250" t="s">
        <v>1982</v>
      </c>
    </row>
    <row r="251" spans="1:44" x14ac:dyDescent="0.2">
      <c r="A251" t="s">
        <v>502</v>
      </c>
      <c r="B251" t="s">
        <v>501</v>
      </c>
      <c r="C251" s="14">
        <v>44789</v>
      </c>
      <c r="D251" s="14">
        <v>44926</v>
      </c>
      <c r="E251" s="34">
        <v>1370000</v>
      </c>
      <c r="F251" s="34">
        <v>1364674.97</v>
      </c>
      <c r="G251" s="34">
        <v>1364674.97</v>
      </c>
      <c r="H251" t="s">
        <v>1973</v>
      </c>
      <c r="J251" t="s">
        <v>1983</v>
      </c>
      <c r="K251" t="s">
        <v>2479</v>
      </c>
      <c r="L251" t="s">
        <v>2480</v>
      </c>
      <c r="AM251" t="s">
        <v>1978</v>
      </c>
      <c r="AN251">
        <v>250</v>
      </c>
      <c r="AO251" t="s">
        <v>1979</v>
      </c>
      <c r="AP251" t="s">
        <v>1980</v>
      </c>
      <c r="AQ251" t="s">
        <v>1981</v>
      </c>
      <c r="AR251" t="s">
        <v>1982</v>
      </c>
    </row>
    <row r="252" spans="1:44" x14ac:dyDescent="0.2">
      <c r="A252" t="s">
        <v>502</v>
      </c>
      <c r="B252" t="s">
        <v>501</v>
      </c>
      <c r="C252" s="14">
        <v>44789</v>
      </c>
      <c r="D252" s="14">
        <v>44926</v>
      </c>
      <c r="E252" s="34">
        <v>1370000</v>
      </c>
      <c r="F252" s="34">
        <v>1364674.97</v>
      </c>
      <c r="G252" s="34">
        <v>1364674.97</v>
      </c>
      <c r="H252" t="s">
        <v>1973</v>
      </c>
      <c r="J252" t="s">
        <v>1983</v>
      </c>
      <c r="K252" t="s">
        <v>2481</v>
      </c>
      <c r="L252" t="s">
        <v>2482</v>
      </c>
      <c r="AM252" t="s">
        <v>1978</v>
      </c>
      <c r="AN252">
        <v>250</v>
      </c>
      <c r="AO252" t="s">
        <v>1979</v>
      </c>
      <c r="AP252" t="s">
        <v>1980</v>
      </c>
      <c r="AQ252" t="s">
        <v>1981</v>
      </c>
      <c r="AR252" t="s">
        <v>1982</v>
      </c>
    </row>
    <row r="253" spans="1:44" x14ac:dyDescent="0.2">
      <c r="A253" t="s">
        <v>502</v>
      </c>
      <c r="B253" t="s">
        <v>501</v>
      </c>
      <c r="C253" s="14">
        <v>44789</v>
      </c>
      <c r="D253" s="14">
        <v>44926</v>
      </c>
      <c r="E253" s="34">
        <v>1370000</v>
      </c>
      <c r="F253" s="34">
        <v>1364674.97</v>
      </c>
      <c r="G253" s="34">
        <v>1364674.97</v>
      </c>
      <c r="H253" t="s">
        <v>1973</v>
      </c>
      <c r="J253" t="s">
        <v>1983</v>
      </c>
      <c r="K253" t="s">
        <v>2483</v>
      </c>
      <c r="L253" t="s">
        <v>2484</v>
      </c>
      <c r="AM253" t="s">
        <v>1978</v>
      </c>
      <c r="AN253">
        <v>250</v>
      </c>
      <c r="AO253" t="s">
        <v>1979</v>
      </c>
      <c r="AP253" t="s">
        <v>1980</v>
      </c>
      <c r="AQ253" t="s">
        <v>1981</v>
      </c>
      <c r="AR253" t="s">
        <v>1982</v>
      </c>
    </row>
    <row r="254" spans="1:44" x14ac:dyDescent="0.2">
      <c r="A254" t="s">
        <v>502</v>
      </c>
      <c r="B254" t="s">
        <v>501</v>
      </c>
      <c r="C254" s="14">
        <v>44789</v>
      </c>
      <c r="D254" s="14">
        <v>44926</v>
      </c>
      <c r="E254" s="34">
        <v>1370000</v>
      </c>
      <c r="F254" s="34">
        <v>1364674.97</v>
      </c>
      <c r="G254" s="34">
        <v>1364674.97</v>
      </c>
      <c r="H254" t="s">
        <v>1973</v>
      </c>
      <c r="J254" t="s">
        <v>1983</v>
      </c>
      <c r="K254" t="s">
        <v>2485</v>
      </c>
      <c r="L254" t="s">
        <v>2486</v>
      </c>
      <c r="AM254" t="s">
        <v>1978</v>
      </c>
      <c r="AN254">
        <v>250</v>
      </c>
      <c r="AO254" t="s">
        <v>1979</v>
      </c>
      <c r="AP254" t="s">
        <v>1980</v>
      </c>
      <c r="AQ254" t="s">
        <v>1981</v>
      </c>
      <c r="AR254" t="s">
        <v>1982</v>
      </c>
    </row>
    <row r="255" spans="1:44" x14ac:dyDescent="0.2">
      <c r="A255" t="s">
        <v>502</v>
      </c>
      <c r="B255" t="s">
        <v>501</v>
      </c>
      <c r="C255" s="14">
        <v>44789</v>
      </c>
      <c r="D255" s="14">
        <v>44926</v>
      </c>
      <c r="E255" s="34">
        <v>1370000</v>
      </c>
      <c r="F255" s="34">
        <v>1364674.97</v>
      </c>
      <c r="G255" s="34">
        <v>1364674.97</v>
      </c>
      <c r="H255" t="s">
        <v>1973</v>
      </c>
      <c r="J255" t="s">
        <v>1983</v>
      </c>
      <c r="K255" t="s">
        <v>2487</v>
      </c>
      <c r="L255" t="s">
        <v>2488</v>
      </c>
      <c r="AM255" t="s">
        <v>1978</v>
      </c>
      <c r="AN255">
        <v>250</v>
      </c>
      <c r="AO255" t="s">
        <v>1979</v>
      </c>
      <c r="AP255" t="s">
        <v>1980</v>
      </c>
      <c r="AQ255" t="s">
        <v>1981</v>
      </c>
      <c r="AR255" t="s">
        <v>1982</v>
      </c>
    </row>
    <row r="256" spans="1:44" x14ac:dyDescent="0.2">
      <c r="A256" t="s">
        <v>502</v>
      </c>
      <c r="B256" t="s">
        <v>501</v>
      </c>
      <c r="C256" s="14">
        <v>44789</v>
      </c>
      <c r="D256" s="14">
        <v>44926</v>
      </c>
      <c r="E256" s="34">
        <v>1370000</v>
      </c>
      <c r="F256" s="34">
        <v>1364674.97</v>
      </c>
      <c r="G256" s="34">
        <v>1364674.97</v>
      </c>
      <c r="H256" t="s">
        <v>1973</v>
      </c>
      <c r="J256" t="s">
        <v>1983</v>
      </c>
      <c r="K256" t="s">
        <v>2489</v>
      </c>
      <c r="L256" t="s">
        <v>2490</v>
      </c>
      <c r="AM256" t="s">
        <v>1978</v>
      </c>
      <c r="AN256">
        <v>250</v>
      </c>
      <c r="AO256" t="s">
        <v>1979</v>
      </c>
      <c r="AP256" t="s">
        <v>1980</v>
      </c>
      <c r="AQ256" t="s">
        <v>1981</v>
      </c>
      <c r="AR256" t="s">
        <v>1982</v>
      </c>
    </row>
    <row r="257" spans="1:44" x14ac:dyDescent="0.2">
      <c r="A257" t="s">
        <v>502</v>
      </c>
      <c r="B257" t="s">
        <v>501</v>
      </c>
      <c r="C257" s="14">
        <v>44789</v>
      </c>
      <c r="D257" s="14">
        <v>44926</v>
      </c>
      <c r="E257" s="34">
        <v>1370000</v>
      </c>
      <c r="F257" s="34">
        <v>1364674.97</v>
      </c>
      <c r="G257" s="34">
        <v>1364674.97</v>
      </c>
      <c r="H257" t="s">
        <v>1973</v>
      </c>
      <c r="J257" t="s">
        <v>1983</v>
      </c>
      <c r="K257" t="s">
        <v>2491</v>
      </c>
      <c r="L257" t="s">
        <v>2492</v>
      </c>
      <c r="AM257" t="s">
        <v>1978</v>
      </c>
      <c r="AN257">
        <v>250</v>
      </c>
      <c r="AO257" t="s">
        <v>1979</v>
      </c>
      <c r="AP257" t="s">
        <v>1980</v>
      </c>
      <c r="AQ257" t="s">
        <v>1981</v>
      </c>
      <c r="AR257" t="s">
        <v>1982</v>
      </c>
    </row>
    <row r="258" spans="1:44" x14ac:dyDescent="0.2">
      <c r="A258" t="s">
        <v>502</v>
      </c>
      <c r="B258" t="s">
        <v>501</v>
      </c>
      <c r="C258" s="14">
        <v>44789</v>
      </c>
      <c r="D258" s="14">
        <v>44926</v>
      </c>
      <c r="E258" s="34">
        <v>1370000</v>
      </c>
      <c r="F258" s="34">
        <v>1364674.97</v>
      </c>
      <c r="G258" s="34">
        <v>1364674.97</v>
      </c>
      <c r="H258" t="s">
        <v>1973</v>
      </c>
      <c r="J258" t="s">
        <v>1983</v>
      </c>
      <c r="K258" t="s">
        <v>2493</v>
      </c>
      <c r="L258" t="s">
        <v>2494</v>
      </c>
      <c r="AM258" t="s">
        <v>1978</v>
      </c>
      <c r="AN258">
        <v>250</v>
      </c>
      <c r="AO258" t="s">
        <v>1979</v>
      </c>
      <c r="AP258" t="s">
        <v>1980</v>
      </c>
      <c r="AQ258" t="s">
        <v>1981</v>
      </c>
      <c r="AR258" t="s">
        <v>1982</v>
      </c>
    </row>
    <row r="259" spans="1:44" x14ac:dyDescent="0.2">
      <c r="A259" t="s">
        <v>502</v>
      </c>
      <c r="B259" t="s">
        <v>501</v>
      </c>
      <c r="C259" s="14">
        <v>44789</v>
      </c>
      <c r="D259" s="14">
        <v>44926</v>
      </c>
      <c r="E259" s="34">
        <v>1370000</v>
      </c>
      <c r="F259" s="34">
        <v>1364674.97</v>
      </c>
      <c r="G259" s="34">
        <v>1364674.97</v>
      </c>
      <c r="H259" t="s">
        <v>1973</v>
      </c>
      <c r="J259" t="s">
        <v>1983</v>
      </c>
      <c r="K259" t="s">
        <v>2495</v>
      </c>
      <c r="L259" t="s">
        <v>2496</v>
      </c>
      <c r="AM259" t="s">
        <v>1978</v>
      </c>
      <c r="AN259">
        <v>250</v>
      </c>
      <c r="AO259" t="s">
        <v>1979</v>
      </c>
      <c r="AP259" t="s">
        <v>1980</v>
      </c>
      <c r="AQ259" t="s">
        <v>1981</v>
      </c>
      <c r="AR259" t="s">
        <v>1982</v>
      </c>
    </row>
    <row r="260" spans="1:44" x14ac:dyDescent="0.2">
      <c r="A260" t="s">
        <v>502</v>
      </c>
      <c r="B260" t="s">
        <v>501</v>
      </c>
      <c r="C260" s="14">
        <v>44789</v>
      </c>
      <c r="D260" s="14">
        <v>44926</v>
      </c>
      <c r="E260" s="34">
        <v>1370000</v>
      </c>
      <c r="F260" s="34">
        <v>1364674.97</v>
      </c>
      <c r="G260" s="34">
        <v>1364674.97</v>
      </c>
      <c r="H260" t="s">
        <v>1973</v>
      </c>
      <c r="J260" t="s">
        <v>1983</v>
      </c>
      <c r="K260" t="s">
        <v>2497</v>
      </c>
      <c r="L260" t="s">
        <v>2498</v>
      </c>
      <c r="AM260" t="s">
        <v>1978</v>
      </c>
      <c r="AN260">
        <v>250</v>
      </c>
      <c r="AO260" t="s">
        <v>1979</v>
      </c>
      <c r="AP260" t="s">
        <v>1980</v>
      </c>
      <c r="AQ260" t="s">
        <v>1981</v>
      </c>
      <c r="AR260" t="s">
        <v>1982</v>
      </c>
    </row>
    <row r="261" spans="1:44" x14ac:dyDescent="0.2">
      <c r="A261" t="s">
        <v>502</v>
      </c>
      <c r="B261" t="s">
        <v>501</v>
      </c>
      <c r="C261" s="14">
        <v>44789</v>
      </c>
      <c r="D261" s="14">
        <v>44926</v>
      </c>
      <c r="E261" s="34">
        <v>1370000</v>
      </c>
      <c r="F261" s="34">
        <v>1364674.97</v>
      </c>
      <c r="G261" s="34">
        <v>1364674.97</v>
      </c>
      <c r="H261" t="s">
        <v>1973</v>
      </c>
      <c r="J261" t="s">
        <v>1983</v>
      </c>
      <c r="K261" t="s">
        <v>2499</v>
      </c>
      <c r="L261" t="s">
        <v>2500</v>
      </c>
      <c r="AM261" t="s">
        <v>1978</v>
      </c>
      <c r="AN261">
        <v>250</v>
      </c>
      <c r="AO261" t="s">
        <v>1979</v>
      </c>
      <c r="AP261" t="s">
        <v>1980</v>
      </c>
      <c r="AQ261" t="s">
        <v>1981</v>
      </c>
      <c r="AR261" t="s">
        <v>1982</v>
      </c>
    </row>
    <row r="262" spans="1:44" x14ac:dyDescent="0.2">
      <c r="A262" t="s">
        <v>502</v>
      </c>
      <c r="B262" t="s">
        <v>501</v>
      </c>
      <c r="C262" s="14">
        <v>44789</v>
      </c>
      <c r="D262" s="14">
        <v>44926</v>
      </c>
      <c r="E262" s="34">
        <v>1370000</v>
      </c>
      <c r="F262" s="34">
        <v>1364674.97</v>
      </c>
      <c r="G262" s="34">
        <v>1364674.97</v>
      </c>
      <c r="H262" t="s">
        <v>1973</v>
      </c>
      <c r="J262" t="s">
        <v>1983</v>
      </c>
      <c r="K262" t="s">
        <v>2501</v>
      </c>
      <c r="L262" t="s">
        <v>2502</v>
      </c>
      <c r="AM262" t="s">
        <v>1978</v>
      </c>
      <c r="AN262">
        <v>250</v>
      </c>
      <c r="AO262" t="s">
        <v>1979</v>
      </c>
      <c r="AP262" t="s">
        <v>1980</v>
      </c>
      <c r="AQ262" t="s">
        <v>1981</v>
      </c>
      <c r="AR262" t="s">
        <v>1982</v>
      </c>
    </row>
    <row r="263" spans="1:44" x14ac:dyDescent="0.2">
      <c r="A263" t="s">
        <v>502</v>
      </c>
      <c r="B263" t="s">
        <v>501</v>
      </c>
      <c r="C263" s="14">
        <v>44789</v>
      </c>
      <c r="D263" s="14">
        <v>44926</v>
      </c>
      <c r="E263" s="34">
        <v>1370000</v>
      </c>
      <c r="F263" s="34">
        <v>1364674.97</v>
      </c>
      <c r="G263" s="34">
        <v>1364674.97</v>
      </c>
      <c r="H263" t="s">
        <v>1973</v>
      </c>
      <c r="J263" t="s">
        <v>1983</v>
      </c>
      <c r="K263" t="s">
        <v>2503</v>
      </c>
      <c r="L263" t="s">
        <v>2504</v>
      </c>
      <c r="AM263" t="s">
        <v>1978</v>
      </c>
      <c r="AN263">
        <v>250</v>
      </c>
      <c r="AO263" t="s">
        <v>1979</v>
      </c>
      <c r="AP263" t="s">
        <v>1980</v>
      </c>
      <c r="AQ263" t="s">
        <v>1981</v>
      </c>
      <c r="AR263" t="s">
        <v>1982</v>
      </c>
    </row>
    <row r="264" spans="1:44" x14ac:dyDescent="0.2">
      <c r="A264" t="s">
        <v>502</v>
      </c>
      <c r="B264" t="s">
        <v>501</v>
      </c>
      <c r="C264" s="14">
        <v>44789</v>
      </c>
      <c r="D264" s="14">
        <v>44926</v>
      </c>
      <c r="E264" s="34">
        <v>1370000</v>
      </c>
      <c r="F264" s="34">
        <v>1364674.97</v>
      </c>
      <c r="G264" s="34">
        <v>1364674.97</v>
      </c>
      <c r="H264" t="s">
        <v>1973</v>
      </c>
      <c r="J264" t="s">
        <v>1983</v>
      </c>
      <c r="K264" t="s">
        <v>2505</v>
      </c>
      <c r="L264" t="s">
        <v>2506</v>
      </c>
      <c r="AM264" t="s">
        <v>1978</v>
      </c>
      <c r="AN264">
        <v>250</v>
      </c>
      <c r="AO264" t="s">
        <v>1979</v>
      </c>
      <c r="AP264" t="s">
        <v>1980</v>
      </c>
      <c r="AQ264" t="s">
        <v>1981</v>
      </c>
      <c r="AR264" t="s">
        <v>1982</v>
      </c>
    </row>
    <row r="265" spans="1:44" x14ac:dyDescent="0.2">
      <c r="A265" t="s">
        <v>502</v>
      </c>
      <c r="B265" t="s">
        <v>501</v>
      </c>
      <c r="C265" s="14">
        <v>44789</v>
      </c>
      <c r="D265" s="14">
        <v>44926</v>
      </c>
      <c r="E265" s="34">
        <v>1370000</v>
      </c>
      <c r="F265" s="34">
        <v>1364674.97</v>
      </c>
      <c r="G265" s="34">
        <v>1364674.97</v>
      </c>
      <c r="H265" t="s">
        <v>1973</v>
      </c>
      <c r="J265" t="s">
        <v>1983</v>
      </c>
      <c r="K265" t="s">
        <v>2507</v>
      </c>
      <c r="L265" t="s">
        <v>2508</v>
      </c>
      <c r="AM265" t="s">
        <v>1978</v>
      </c>
      <c r="AN265">
        <v>250</v>
      </c>
      <c r="AO265" t="s">
        <v>1979</v>
      </c>
      <c r="AP265" t="s">
        <v>1980</v>
      </c>
      <c r="AQ265" t="s">
        <v>1981</v>
      </c>
      <c r="AR265" t="s">
        <v>1982</v>
      </c>
    </row>
    <row r="266" spans="1:44" x14ac:dyDescent="0.2">
      <c r="A266" t="s">
        <v>502</v>
      </c>
      <c r="B266" t="s">
        <v>501</v>
      </c>
      <c r="C266" s="14">
        <v>44789</v>
      </c>
      <c r="D266" s="14">
        <v>44926</v>
      </c>
      <c r="E266" s="34">
        <v>1370000</v>
      </c>
      <c r="F266" s="34">
        <v>1364674.97</v>
      </c>
      <c r="G266" s="34">
        <v>1364674.97</v>
      </c>
      <c r="H266" t="s">
        <v>1973</v>
      </c>
      <c r="J266" t="s">
        <v>1983</v>
      </c>
      <c r="K266" t="s">
        <v>2509</v>
      </c>
      <c r="L266" t="s">
        <v>2510</v>
      </c>
      <c r="AM266" t="s">
        <v>1978</v>
      </c>
      <c r="AN266">
        <v>250</v>
      </c>
      <c r="AO266" t="s">
        <v>1979</v>
      </c>
      <c r="AP266" t="s">
        <v>1980</v>
      </c>
      <c r="AQ266" t="s">
        <v>1981</v>
      </c>
      <c r="AR266" t="s">
        <v>1982</v>
      </c>
    </row>
    <row r="267" spans="1:44" x14ac:dyDescent="0.2">
      <c r="A267" t="s">
        <v>502</v>
      </c>
      <c r="B267" t="s">
        <v>501</v>
      </c>
      <c r="C267" s="14">
        <v>44789</v>
      </c>
      <c r="D267" s="14">
        <v>44926</v>
      </c>
      <c r="E267" s="34">
        <v>1370000</v>
      </c>
      <c r="F267" s="34">
        <v>1364674.97</v>
      </c>
      <c r="G267" s="34">
        <v>1364674.97</v>
      </c>
      <c r="H267" t="s">
        <v>1973</v>
      </c>
      <c r="J267" t="s">
        <v>1983</v>
      </c>
      <c r="K267" t="s">
        <v>2511</v>
      </c>
      <c r="L267" t="s">
        <v>2512</v>
      </c>
      <c r="AM267" t="s">
        <v>1978</v>
      </c>
      <c r="AN267">
        <v>250</v>
      </c>
      <c r="AO267" t="s">
        <v>1979</v>
      </c>
      <c r="AP267" t="s">
        <v>1980</v>
      </c>
      <c r="AQ267" t="s">
        <v>1981</v>
      </c>
      <c r="AR267" t="s">
        <v>1982</v>
      </c>
    </row>
    <row r="268" spans="1:44" x14ac:dyDescent="0.2">
      <c r="A268" t="s">
        <v>502</v>
      </c>
      <c r="B268" t="s">
        <v>501</v>
      </c>
      <c r="C268" s="14">
        <v>44789</v>
      </c>
      <c r="D268" s="14">
        <v>44926</v>
      </c>
      <c r="E268" s="34">
        <v>1370000</v>
      </c>
      <c r="F268" s="34">
        <v>1364674.97</v>
      </c>
      <c r="G268" s="34">
        <v>1364674.97</v>
      </c>
      <c r="H268" t="s">
        <v>1973</v>
      </c>
      <c r="J268" t="s">
        <v>1983</v>
      </c>
      <c r="K268" t="s">
        <v>2513</v>
      </c>
      <c r="L268" t="s">
        <v>2514</v>
      </c>
      <c r="AM268" t="s">
        <v>1978</v>
      </c>
      <c r="AN268">
        <v>250</v>
      </c>
      <c r="AO268" t="s">
        <v>1979</v>
      </c>
      <c r="AP268" t="s">
        <v>1980</v>
      </c>
      <c r="AQ268" t="s">
        <v>1981</v>
      </c>
      <c r="AR268" t="s">
        <v>1982</v>
      </c>
    </row>
    <row r="269" spans="1:44" x14ac:dyDescent="0.2">
      <c r="A269" t="s">
        <v>502</v>
      </c>
      <c r="B269" t="s">
        <v>501</v>
      </c>
      <c r="C269" s="14">
        <v>44789</v>
      </c>
      <c r="D269" s="14">
        <v>44926</v>
      </c>
      <c r="E269" s="34">
        <v>1370000</v>
      </c>
      <c r="F269" s="34">
        <v>1364674.97</v>
      </c>
      <c r="G269" s="34">
        <v>1364674.97</v>
      </c>
      <c r="H269" t="s">
        <v>1973</v>
      </c>
      <c r="I269" t="s">
        <v>406</v>
      </c>
      <c r="J269" t="s">
        <v>406</v>
      </c>
      <c r="K269" t="s">
        <v>2468</v>
      </c>
      <c r="L269" t="s">
        <v>2515</v>
      </c>
      <c r="M269" s="14">
        <v>44829</v>
      </c>
      <c r="N269" s="14">
        <v>44865</v>
      </c>
      <c r="O269" t="s">
        <v>2013</v>
      </c>
      <c r="P269" s="34">
        <v>0</v>
      </c>
      <c r="Q269" s="34">
        <v>0</v>
      </c>
      <c r="R269">
        <v>0</v>
      </c>
      <c r="W269" s="34">
        <v>0</v>
      </c>
      <c r="Y269">
        <v>0</v>
      </c>
      <c r="Z269">
        <v>0</v>
      </c>
      <c r="AA269" s="34">
        <v>0</v>
      </c>
      <c r="AC269">
        <v>0</v>
      </c>
      <c r="AD269">
        <v>0</v>
      </c>
      <c r="AM269" t="s">
        <v>1978</v>
      </c>
      <c r="AN269">
        <v>250</v>
      </c>
      <c r="AO269" t="s">
        <v>1979</v>
      </c>
      <c r="AP269" t="s">
        <v>1980</v>
      </c>
      <c r="AQ269" t="s">
        <v>1981</v>
      </c>
      <c r="AR269" t="s">
        <v>1982</v>
      </c>
    </row>
    <row r="270" spans="1:44" x14ac:dyDescent="0.2">
      <c r="A270" t="s">
        <v>502</v>
      </c>
      <c r="B270" t="s">
        <v>501</v>
      </c>
      <c r="C270" s="14">
        <v>44789</v>
      </c>
      <c r="D270" s="14">
        <v>44926</v>
      </c>
      <c r="E270" s="34">
        <v>1370000</v>
      </c>
      <c r="F270" s="34">
        <v>1364674.97</v>
      </c>
      <c r="G270" s="34">
        <v>1364674.97</v>
      </c>
      <c r="H270" t="s">
        <v>1973</v>
      </c>
      <c r="I270" t="s">
        <v>1974</v>
      </c>
      <c r="J270" t="s">
        <v>406</v>
      </c>
      <c r="K270" t="s">
        <v>2516</v>
      </c>
      <c r="L270" t="s">
        <v>2517</v>
      </c>
      <c r="M270" s="14">
        <v>44829</v>
      </c>
      <c r="N270" s="14">
        <v>44865</v>
      </c>
      <c r="O270" t="s">
        <v>1977</v>
      </c>
      <c r="P270" s="34">
        <v>13170</v>
      </c>
      <c r="W270" s="34">
        <v>1483.52</v>
      </c>
      <c r="AA270" s="34">
        <v>11686.48</v>
      </c>
      <c r="AM270" t="s">
        <v>1978</v>
      </c>
      <c r="AN270">
        <v>250</v>
      </c>
      <c r="AO270" t="s">
        <v>1979</v>
      </c>
      <c r="AP270" t="s">
        <v>1980</v>
      </c>
      <c r="AQ270" t="s">
        <v>1981</v>
      </c>
      <c r="AR270" t="s">
        <v>1982</v>
      </c>
    </row>
    <row r="271" spans="1:44" x14ac:dyDescent="0.2">
      <c r="A271" t="s">
        <v>502</v>
      </c>
      <c r="B271" t="s">
        <v>501</v>
      </c>
      <c r="C271" s="14">
        <v>44789</v>
      </c>
      <c r="D271" s="14">
        <v>44926</v>
      </c>
      <c r="E271" s="34">
        <v>1370000</v>
      </c>
      <c r="F271" s="34">
        <v>1364674.97</v>
      </c>
      <c r="G271" s="34">
        <v>1364674.97</v>
      </c>
      <c r="H271" t="s">
        <v>1973</v>
      </c>
      <c r="I271" t="s">
        <v>406</v>
      </c>
      <c r="J271" t="s">
        <v>1983</v>
      </c>
      <c r="K271" t="s">
        <v>2516</v>
      </c>
      <c r="L271" t="s">
        <v>2518</v>
      </c>
      <c r="M271" s="14">
        <v>44829</v>
      </c>
      <c r="N271" s="14">
        <v>44865</v>
      </c>
      <c r="O271" t="s">
        <v>1977</v>
      </c>
      <c r="P271" s="34">
        <v>13170</v>
      </c>
      <c r="Q271" s="34">
        <v>6</v>
      </c>
      <c r="R271" s="35">
        <v>2195000</v>
      </c>
      <c r="W271" s="34">
        <v>1483.52</v>
      </c>
      <c r="X271" s="34">
        <v>6</v>
      </c>
      <c r="Y271">
        <v>247253</v>
      </c>
      <c r="Z271">
        <v>11.264374</v>
      </c>
      <c r="AA271" s="34">
        <v>11686.48</v>
      </c>
      <c r="AB271" s="34">
        <v>6</v>
      </c>
      <c r="AC271">
        <v>1947747</v>
      </c>
      <c r="AD271">
        <v>88.735625999999996</v>
      </c>
      <c r="AM271" t="s">
        <v>1978</v>
      </c>
      <c r="AN271">
        <v>250</v>
      </c>
      <c r="AO271" t="s">
        <v>1979</v>
      </c>
      <c r="AP271" t="s">
        <v>1980</v>
      </c>
      <c r="AQ271" t="s">
        <v>1981</v>
      </c>
      <c r="AR271" t="s">
        <v>1982</v>
      </c>
    </row>
    <row r="272" spans="1:44" x14ac:dyDescent="0.2">
      <c r="A272" t="s">
        <v>502</v>
      </c>
      <c r="B272" t="s">
        <v>501</v>
      </c>
      <c r="C272" s="14">
        <v>44789</v>
      </c>
      <c r="D272" s="14">
        <v>44926</v>
      </c>
      <c r="E272" s="34">
        <v>1370000</v>
      </c>
      <c r="F272" s="34">
        <v>1364674.97</v>
      </c>
      <c r="G272" s="34">
        <v>1364674.97</v>
      </c>
      <c r="H272" t="s">
        <v>1973</v>
      </c>
      <c r="J272" t="s">
        <v>1983</v>
      </c>
      <c r="K272" t="s">
        <v>2519</v>
      </c>
      <c r="L272" t="s">
        <v>2520</v>
      </c>
      <c r="AM272" t="s">
        <v>1978</v>
      </c>
      <c r="AN272">
        <v>250</v>
      </c>
      <c r="AO272" t="s">
        <v>1979</v>
      </c>
      <c r="AP272" t="s">
        <v>1980</v>
      </c>
      <c r="AQ272" t="s">
        <v>1981</v>
      </c>
      <c r="AR272" t="s">
        <v>1982</v>
      </c>
    </row>
    <row r="273" spans="1:44" x14ac:dyDescent="0.2">
      <c r="A273" t="s">
        <v>502</v>
      </c>
      <c r="B273" t="s">
        <v>501</v>
      </c>
      <c r="C273" s="14">
        <v>44789</v>
      </c>
      <c r="D273" s="14">
        <v>44926</v>
      </c>
      <c r="E273" s="34">
        <v>1370000</v>
      </c>
      <c r="F273" s="34">
        <v>1364674.97</v>
      </c>
      <c r="G273" s="34">
        <v>1364674.97</v>
      </c>
      <c r="H273" t="s">
        <v>1973</v>
      </c>
      <c r="J273" t="s">
        <v>1983</v>
      </c>
      <c r="K273" t="s">
        <v>2521</v>
      </c>
      <c r="L273" t="s">
        <v>2522</v>
      </c>
      <c r="AM273" t="s">
        <v>1978</v>
      </c>
      <c r="AN273">
        <v>250</v>
      </c>
      <c r="AO273" t="s">
        <v>1979</v>
      </c>
      <c r="AP273" t="s">
        <v>1980</v>
      </c>
      <c r="AQ273" t="s">
        <v>1981</v>
      </c>
      <c r="AR273" t="s">
        <v>1982</v>
      </c>
    </row>
    <row r="274" spans="1:44" x14ac:dyDescent="0.2">
      <c r="A274" t="s">
        <v>502</v>
      </c>
      <c r="B274" t="s">
        <v>501</v>
      </c>
      <c r="C274" s="14">
        <v>44789</v>
      </c>
      <c r="D274" s="14">
        <v>44926</v>
      </c>
      <c r="E274" s="34">
        <v>1370000</v>
      </c>
      <c r="F274" s="34">
        <v>1364674.97</v>
      </c>
      <c r="G274" s="34">
        <v>1364674.97</v>
      </c>
      <c r="H274" t="s">
        <v>1973</v>
      </c>
      <c r="J274" t="s">
        <v>1983</v>
      </c>
      <c r="K274" t="s">
        <v>2523</v>
      </c>
      <c r="L274" t="s">
        <v>2524</v>
      </c>
      <c r="AM274" t="s">
        <v>1978</v>
      </c>
      <c r="AN274">
        <v>250</v>
      </c>
      <c r="AO274" t="s">
        <v>1979</v>
      </c>
      <c r="AP274" t="s">
        <v>1980</v>
      </c>
      <c r="AQ274" t="s">
        <v>1981</v>
      </c>
      <c r="AR274" t="s">
        <v>1982</v>
      </c>
    </row>
    <row r="275" spans="1:44" x14ac:dyDescent="0.2">
      <c r="A275" t="s">
        <v>502</v>
      </c>
      <c r="B275" t="s">
        <v>501</v>
      </c>
      <c r="C275" s="14">
        <v>44789</v>
      </c>
      <c r="D275" s="14">
        <v>44926</v>
      </c>
      <c r="E275" s="34">
        <v>1370000</v>
      </c>
      <c r="F275" s="34">
        <v>1364674.97</v>
      </c>
      <c r="G275" s="34">
        <v>1364674.97</v>
      </c>
      <c r="H275" t="s">
        <v>1973</v>
      </c>
      <c r="J275" t="s">
        <v>1983</v>
      </c>
      <c r="K275" t="s">
        <v>2525</v>
      </c>
      <c r="L275" t="s">
        <v>2526</v>
      </c>
      <c r="AM275" t="s">
        <v>1978</v>
      </c>
      <c r="AN275">
        <v>250</v>
      </c>
      <c r="AO275" t="s">
        <v>1979</v>
      </c>
      <c r="AP275" t="s">
        <v>1980</v>
      </c>
      <c r="AQ275" t="s">
        <v>1981</v>
      </c>
      <c r="AR275" t="s">
        <v>1982</v>
      </c>
    </row>
    <row r="276" spans="1:44" x14ac:dyDescent="0.2">
      <c r="A276" t="s">
        <v>502</v>
      </c>
      <c r="B276" t="s">
        <v>501</v>
      </c>
      <c r="C276" s="14">
        <v>44789</v>
      </c>
      <c r="D276" s="14">
        <v>44926</v>
      </c>
      <c r="E276" s="34">
        <v>1370000</v>
      </c>
      <c r="F276" s="34">
        <v>1364674.97</v>
      </c>
      <c r="G276" s="34">
        <v>1364674.97</v>
      </c>
      <c r="H276" t="s">
        <v>1973</v>
      </c>
      <c r="J276" t="s">
        <v>1983</v>
      </c>
      <c r="K276" t="s">
        <v>2527</v>
      </c>
      <c r="L276" t="s">
        <v>2528</v>
      </c>
      <c r="AM276" t="s">
        <v>1978</v>
      </c>
      <c r="AN276">
        <v>250</v>
      </c>
      <c r="AO276" t="s">
        <v>1979</v>
      </c>
      <c r="AP276" t="s">
        <v>1980</v>
      </c>
      <c r="AQ276" t="s">
        <v>1981</v>
      </c>
      <c r="AR276" t="s">
        <v>1982</v>
      </c>
    </row>
    <row r="277" spans="1:44" x14ac:dyDescent="0.2">
      <c r="A277" t="s">
        <v>502</v>
      </c>
      <c r="B277" t="s">
        <v>501</v>
      </c>
      <c r="C277" s="14">
        <v>44789</v>
      </c>
      <c r="D277" s="14">
        <v>44926</v>
      </c>
      <c r="E277" s="34">
        <v>1370000</v>
      </c>
      <c r="F277" s="34">
        <v>1364674.97</v>
      </c>
      <c r="G277" s="34">
        <v>1364674.97</v>
      </c>
      <c r="H277" t="s">
        <v>1973</v>
      </c>
      <c r="J277" t="s">
        <v>1983</v>
      </c>
      <c r="K277" t="s">
        <v>2529</v>
      </c>
      <c r="L277" t="s">
        <v>2530</v>
      </c>
      <c r="AM277" t="s">
        <v>1978</v>
      </c>
      <c r="AN277">
        <v>250</v>
      </c>
      <c r="AO277" t="s">
        <v>1979</v>
      </c>
      <c r="AP277" t="s">
        <v>1980</v>
      </c>
      <c r="AQ277" t="s">
        <v>1981</v>
      </c>
      <c r="AR277" t="s">
        <v>1982</v>
      </c>
    </row>
    <row r="278" spans="1:44" x14ac:dyDescent="0.2">
      <c r="A278" t="s">
        <v>502</v>
      </c>
      <c r="B278" t="s">
        <v>501</v>
      </c>
      <c r="C278" s="14">
        <v>44789</v>
      </c>
      <c r="D278" s="14">
        <v>44926</v>
      </c>
      <c r="E278" s="34">
        <v>1370000</v>
      </c>
      <c r="F278" s="34">
        <v>1364674.97</v>
      </c>
      <c r="G278" s="34">
        <v>1364674.97</v>
      </c>
      <c r="H278" t="s">
        <v>1973</v>
      </c>
      <c r="J278" t="s">
        <v>1983</v>
      </c>
      <c r="K278" t="s">
        <v>2531</v>
      </c>
      <c r="L278" t="s">
        <v>2532</v>
      </c>
      <c r="AM278" t="s">
        <v>1978</v>
      </c>
      <c r="AN278">
        <v>250</v>
      </c>
      <c r="AO278" t="s">
        <v>1979</v>
      </c>
      <c r="AP278" t="s">
        <v>1980</v>
      </c>
      <c r="AQ278" t="s">
        <v>1981</v>
      </c>
      <c r="AR278" t="s">
        <v>1982</v>
      </c>
    </row>
    <row r="279" spans="1:44" x14ac:dyDescent="0.2">
      <c r="A279" t="s">
        <v>502</v>
      </c>
      <c r="B279" t="s">
        <v>501</v>
      </c>
      <c r="C279" s="14">
        <v>44789</v>
      </c>
      <c r="D279" s="14">
        <v>44926</v>
      </c>
      <c r="E279" s="34">
        <v>1370000</v>
      </c>
      <c r="F279" s="34">
        <v>1364674.97</v>
      </c>
      <c r="G279" s="34">
        <v>1364674.97</v>
      </c>
      <c r="H279" t="s">
        <v>1973</v>
      </c>
      <c r="J279" t="s">
        <v>1983</v>
      </c>
      <c r="K279" t="s">
        <v>2533</v>
      </c>
      <c r="L279" t="s">
        <v>2534</v>
      </c>
      <c r="AM279" t="s">
        <v>1978</v>
      </c>
      <c r="AN279">
        <v>250</v>
      </c>
      <c r="AO279" t="s">
        <v>1979</v>
      </c>
      <c r="AP279" t="s">
        <v>1980</v>
      </c>
      <c r="AQ279" t="s">
        <v>1981</v>
      </c>
      <c r="AR279" t="s">
        <v>1982</v>
      </c>
    </row>
    <row r="280" spans="1:44" x14ac:dyDescent="0.2">
      <c r="A280" t="s">
        <v>502</v>
      </c>
      <c r="B280" t="s">
        <v>501</v>
      </c>
      <c r="C280" s="14">
        <v>44789</v>
      </c>
      <c r="D280" s="14">
        <v>44926</v>
      </c>
      <c r="E280" s="34">
        <v>1370000</v>
      </c>
      <c r="F280" s="34">
        <v>1364674.97</v>
      </c>
      <c r="G280" s="34">
        <v>1364674.97</v>
      </c>
      <c r="H280" t="s">
        <v>1973</v>
      </c>
      <c r="J280" t="s">
        <v>1983</v>
      </c>
      <c r="K280" t="s">
        <v>2535</v>
      </c>
      <c r="L280" t="s">
        <v>2536</v>
      </c>
      <c r="AM280" t="s">
        <v>1978</v>
      </c>
      <c r="AN280">
        <v>250</v>
      </c>
      <c r="AO280" t="s">
        <v>1979</v>
      </c>
      <c r="AP280" t="s">
        <v>1980</v>
      </c>
      <c r="AQ280" t="s">
        <v>1981</v>
      </c>
      <c r="AR280" t="s">
        <v>1982</v>
      </c>
    </row>
    <row r="281" spans="1:44" x14ac:dyDescent="0.2">
      <c r="A281" t="s">
        <v>502</v>
      </c>
      <c r="B281" t="s">
        <v>501</v>
      </c>
      <c r="C281" s="14">
        <v>44789</v>
      </c>
      <c r="D281" s="14">
        <v>44926</v>
      </c>
      <c r="E281" s="34">
        <v>1370000</v>
      </c>
      <c r="F281" s="34">
        <v>1364674.97</v>
      </c>
      <c r="G281" s="34">
        <v>1364674.97</v>
      </c>
      <c r="H281" t="s">
        <v>1973</v>
      </c>
      <c r="J281" t="s">
        <v>1983</v>
      </c>
      <c r="K281" t="s">
        <v>2537</v>
      </c>
      <c r="L281" t="s">
        <v>2538</v>
      </c>
      <c r="AM281" t="s">
        <v>1978</v>
      </c>
      <c r="AN281">
        <v>250</v>
      </c>
      <c r="AO281" t="s">
        <v>1979</v>
      </c>
      <c r="AP281" t="s">
        <v>1980</v>
      </c>
      <c r="AQ281" t="s">
        <v>1981</v>
      </c>
      <c r="AR281" t="s">
        <v>1982</v>
      </c>
    </row>
    <row r="282" spans="1:44" x14ac:dyDescent="0.2">
      <c r="A282" t="s">
        <v>502</v>
      </c>
      <c r="B282" t="s">
        <v>501</v>
      </c>
      <c r="C282" s="14">
        <v>44789</v>
      </c>
      <c r="D282" s="14">
        <v>44926</v>
      </c>
      <c r="E282" s="34">
        <v>1370000</v>
      </c>
      <c r="F282" s="34">
        <v>1364674.97</v>
      </c>
      <c r="G282" s="34">
        <v>1364674.97</v>
      </c>
      <c r="H282" t="s">
        <v>1973</v>
      </c>
      <c r="J282" t="s">
        <v>1983</v>
      </c>
      <c r="K282" t="s">
        <v>2539</v>
      </c>
      <c r="L282" t="s">
        <v>2540</v>
      </c>
      <c r="AM282" t="s">
        <v>1978</v>
      </c>
      <c r="AN282">
        <v>250</v>
      </c>
      <c r="AO282" t="s">
        <v>1979</v>
      </c>
      <c r="AP282" t="s">
        <v>1980</v>
      </c>
      <c r="AQ282" t="s">
        <v>1981</v>
      </c>
      <c r="AR282" t="s">
        <v>1982</v>
      </c>
    </row>
    <row r="283" spans="1:44" x14ac:dyDescent="0.2">
      <c r="A283" t="s">
        <v>502</v>
      </c>
      <c r="B283" t="s">
        <v>501</v>
      </c>
      <c r="C283" s="14">
        <v>44789</v>
      </c>
      <c r="D283" s="14">
        <v>44926</v>
      </c>
      <c r="E283" s="34">
        <v>1370000</v>
      </c>
      <c r="F283" s="34">
        <v>1364674.97</v>
      </c>
      <c r="G283" s="34">
        <v>1364674.97</v>
      </c>
      <c r="H283" t="s">
        <v>1973</v>
      </c>
      <c r="J283" t="s">
        <v>1983</v>
      </c>
      <c r="K283" t="s">
        <v>2541</v>
      </c>
      <c r="L283" t="s">
        <v>2542</v>
      </c>
      <c r="AM283" t="s">
        <v>1978</v>
      </c>
      <c r="AN283">
        <v>250</v>
      </c>
      <c r="AO283" t="s">
        <v>1979</v>
      </c>
      <c r="AP283" t="s">
        <v>1980</v>
      </c>
      <c r="AQ283" t="s">
        <v>1981</v>
      </c>
      <c r="AR283" t="s">
        <v>1982</v>
      </c>
    </row>
    <row r="284" spans="1:44" x14ac:dyDescent="0.2">
      <c r="A284" t="s">
        <v>502</v>
      </c>
      <c r="B284" t="s">
        <v>501</v>
      </c>
      <c r="C284" s="14">
        <v>44789</v>
      </c>
      <c r="D284" s="14">
        <v>44926</v>
      </c>
      <c r="E284" s="34">
        <v>1370000</v>
      </c>
      <c r="F284" s="34">
        <v>1364674.97</v>
      </c>
      <c r="G284" s="34">
        <v>1364674.97</v>
      </c>
      <c r="H284" t="s">
        <v>1973</v>
      </c>
      <c r="J284" t="s">
        <v>1983</v>
      </c>
      <c r="K284" t="s">
        <v>2543</v>
      </c>
      <c r="L284" t="s">
        <v>2544</v>
      </c>
      <c r="AM284" t="s">
        <v>1978</v>
      </c>
      <c r="AN284">
        <v>250</v>
      </c>
      <c r="AO284" t="s">
        <v>1979</v>
      </c>
      <c r="AP284" t="s">
        <v>1980</v>
      </c>
      <c r="AQ284" t="s">
        <v>1981</v>
      </c>
      <c r="AR284" t="s">
        <v>1982</v>
      </c>
    </row>
    <row r="285" spans="1:44" x14ac:dyDescent="0.2">
      <c r="A285" t="s">
        <v>502</v>
      </c>
      <c r="B285" t="s">
        <v>501</v>
      </c>
      <c r="C285" s="14">
        <v>44789</v>
      </c>
      <c r="D285" s="14">
        <v>44926</v>
      </c>
      <c r="E285" s="34">
        <v>1370000</v>
      </c>
      <c r="F285" s="34">
        <v>1364674.97</v>
      </c>
      <c r="G285" s="34">
        <v>1364674.97</v>
      </c>
      <c r="H285" t="s">
        <v>1973</v>
      </c>
      <c r="J285" t="s">
        <v>1983</v>
      </c>
      <c r="K285" t="s">
        <v>2545</v>
      </c>
      <c r="L285" t="s">
        <v>2546</v>
      </c>
      <c r="AM285" t="s">
        <v>1978</v>
      </c>
      <c r="AN285">
        <v>250</v>
      </c>
      <c r="AO285" t="s">
        <v>1979</v>
      </c>
      <c r="AP285" t="s">
        <v>1980</v>
      </c>
      <c r="AQ285" t="s">
        <v>1981</v>
      </c>
      <c r="AR285" t="s">
        <v>1982</v>
      </c>
    </row>
    <row r="286" spans="1:44" x14ac:dyDescent="0.2">
      <c r="A286" t="s">
        <v>502</v>
      </c>
      <c r="B286" t="s">
        <v>501</v>
      </c>
      <c r="C286" s="14">
        <v>44789</v>
      </c>
      <c r="D286" s="14">
        <v>44926</v>
      </c>
      <c r="E286" s="34">
        <v>1370000</v>
      </c>
      <c r="F286" s="34">
        <v>1364674.97</v>
      </c>
      <c r="G286" s="34">
        <v>1364674.97</v>
      </c>
      <c r="H286" t="s">
        <v>1973</v>
      </c>
      <c r="J286" t="s">
        <v>1983</v>
      </c>
      <c r="K286" t="s">
        <v>2547</v>
      </c>
      <c r="L286" t="s">
        <v>2548</v>
      </c>
      <c r="AM286" t="s">
        <v>1978</v>
      </c>
      <c r="AN286">
        <v>250</v>
      </c>
      <c r="AO286" t="s">
        <v>1979</v>
      </c>
      <c r="AP286" t="s">
        <v>1980</v>
      </c>
      <c r="AQ286" t="s">
        <v>1981</v>
      </c>
      <c r="AR286" t="s">
        <v>1982</v>
      </c>
    </row>
    <row r="287" spans="1:44" x14ac:dyDescent="0.2">
      <c r="A287" t="s">
        <v>502</v>
      </c>
      <c r="B287" t="s">
        <v>501</v>
      </c>
      <c r="C287" s="14">
        <v>44789</v>
      </c>
      <c r="D287" s="14">
        <v>44926</v>
      </c>
      <c r="E287" s="34">
        <v>1370000</v>
      </c>
      <c r="F287" s="34">
        <v>1364674.97</v>
      </c>
      <c r="G287" s="34">
        <v>1364674.97</v>
      </c>
      <c r="H287" t="s">
        <v>1973</v>
      </c>
      <c r="J287" t="s">
        <v>1983</v>
      </c>
      <c r="K287" t="s">
        <v>2549</v>
      </c>
      <c r="L287" t="s">
        <v>2550</v>
      </c>
      <c r="AM287" t="s">
        <v>1978</v>
      </c>
      <c r="AN287">
        <v>250</v>
      </c>
      <c r="AO287" t="s">
        <v>1979</v>
      </c>
      <c r="AP287" t="s">
        <v>1980</v>
      </c>
      <c r="AQ287" t="s">
        <v>1981</v>
      </c>
      <c r="AR287" t="s">
        <v>1982</v>
      </c>
    </row>
    <row r="288" spans="1:44" x14ac:dyDescent="0.2">
      <c r="A288" t="s">
        <v>502</v>
      </c>
      <c r="B288" t="s">
        <v>501</v>
      </c>
      <c r="C288" s="14">
        <v>44789</v>
      </c>
      <c r="D288" s="14">
        <v>44926</v>
      </c>
      <c r="E288" s="34">
        <v>1370000</v>
      </c>
      <c r="F288" s="34">
        <v>1364674.97</v>
      </c>
      <c r="G288" s="34">
        <v>1364674.97</v>
      </c>
      <c r="H288" t="s">
        <v>1973</v>
      </c>
      <c r="J288" t="s">
        <v>1983</v>
      </c>
      <c r="K288" t="s">
        <v>2551</v>
      </c>
      <c r="L288" t="s">
        <v>2552</v>
      </c>
      <c r="AM288" t="s">
        <v>1978</v>
      </c>
      <c r="AN288">
        <v>250</v>
      </c>
      <c r="AO288" t="s">
        <v>1979</v>
      </c>
      <c r="AP288" t="s">
        <v>1980</v>
      </c>
      <c r="AQ288" t="s">
        <v>1981</v>
      </c>
      <c r="AR288" t="s">
        <v>1982</v>
      </c>
    </row>
    <row r="289" spans="1:44" x14ac:dyDescent="0.2">
      <c r="A289" t="s">
        <v>502</v>
      </c>
      <c r="B289" t="s">
        <v>501</v>
      </c>
      <c r="C289" s="14">
        <v>44789</v>
      </c>
      <c r="D289" s="14">
        <v>44926</v>
      </c>
      <c r="E289" s="34">
        <v>1370000</v>
      </c>
      <c r="F289" s="34">
        <v>1364674.97</v>
      </c>
      <c r="G289" s="34">
        <v>1364674.97</v>
      </c>
      <c r="H289" t="s">
        <v>1973</v>
      </c>
      <c r="J289" t="s">
        <v>1983</v>
      </c>
      <c r="K289" t="s">
        <v>2553</v>
      </c>
      <c r="L289" t="s">
        <v>2554</v>
      </c>
      <c r="AM289" t="s">
        <v>1978</v>
      </c>
      <c r="AN289">
        <v>250</v>
      </c>
      <c r="AO289" t="s">
        <v>1979</v>
      </c>
      <c r="AP289" t="s">
        <v>1980</v>
      </c>
      <c r="AQ289" t="s">
        <v>1981</v>
      </c>
      <c r="AR289" t="s">
        <v>1982</v>
      </c>
    </row>
    <row r="290" spans="1:44" x14ac:dyDescent="0.2">
      <c r="A290" t="s">
        <v>502</v>
      </c>
      <c r="B290" t="s">
        <v>501</v>
      </c>
      <c r="C290" s="14">
        <v>44789</v>
      </c>
      <c r="D290" s="14">
        <v>44926</v>
      </c>
      <c r="E290" s="34">
        <v>1370000</v>
      </c>
      <c r="F290" s="34">
        <v>1364674.97</v>
      </c>
      <c r="G290" s="34">
        <v>1364674.97</v>
      </c>
      <c r="H290" t="s">
        <v>1973</v>
      </c>
      <c r="J290" t="s">
        <v>1983</v>
      </c>
      <c r="K290" t="s">
        <v>2555</v>
      </c>
      <c r="L290" t="s">
        <v>2556</v>
      </c>
      <c r="AM290" t="s">
        <v>1978</v>
      </c>
      <c r="AN290">
        <v>250</v>
      </c>
      <c r="AO290" t="s">
        <v>1979</v>
      </c>
      <c r="AP290" t="s">
        <v>1980</v>
      </c>
      <c r="AQ290" t="s">
        <v>1981</v>
      </c>
      <c r="AR290" t="s">
        <v>1982</v>
      </c>
    </row>
    <row r="291" spans="1:44" x14ac:dyDescent="0.2">
      <c r="A291" t="s">
        <v>502</v>
      </c>
      <c r="B291" t="s">
        <v>501</v>
      </c>
      <c r="C291" s="14">
        <v>44789</v>
      </c>
      <c r="D291" s="14">
        <v>44926</v>
      </c>
      <c r="E291" s="34">
        <v>1370000</v>
      </c>
      <c r="F291" s="34">
        <v>1364674.97</v>
      </c>
      <c r="G291" s="34">
        <v>1364674.97</v>
      </c>
      <c r="H291" t="s">
        <v>1973</v>
      </c>
      <c r="J291" t="s">
        <v>1983</v>
      </c>
      <c r="K291" t="s">
        <v>2557</v>
      </c>
      <c r="L291" t="s">
        <v>2558</v>
      </c>
      <c r="AM291" t="s">
        <v>1978</v>
      </c>
      <c r="AN291">
        <v>250</v>
      </c>
      <c r="AO291" t="s">
        <v>1979</v>
      </c>
      <c r="AP291" t="s">
        <v>1980</v>
      </c>
      <c r="AQ291" t="s">
        <v>1981</v>
      </c>
      <c r="AR291" t="s">
        <v>1982</v>
      </c>
    </row>
    <row r="292" spans="1:44" x14ac:dyDescent="0.2">
      <c r="A292" t="s">
        <v>502</v>
      </c>
      <c r="B292" t="s">
        <v>501</v>
      </c>
      <c r="C292" s="14">
        <v>44789</v>
      </c>
      <c r="D292" s="14">
        <v>44926</v>
      </c>
      <c r="E292" s="34">
        <v>1370000</v>
      </c>
      <c r="F292" s="34">
        <v>1364674.97</v>
      </c>
      <c r="G292" s="34">
        <v>1364674.97</v>
      </c>
      <c r="H292" t="s">
        <v>1973</v>
      </c>
      <c r="J292" t="s">
        <v>1983</v>
      </c>
      <c r="K292" t="s">
        <v>2559</v>
      </c>
      <c r="L292" t="s">
        <v>2560</v>
      </c>
      <c r="AM292" t="s">
        <v>1978</v>
      </c>
      <c r="AN292">
        <v>250</v>
      </c>
      <c r="AO292" t="s">
        <v>1979</v>
      </c>
      <c r="AP292" t="s">
        <v>1980</v>
      </c>
      <c r="AQ292" t="s">
        <v>1981</v>
      </c>
      <c r="AR292" t="s">
        <v>1982</v>
      </c>
    </row>
    <row r="293" spans="1:44" x14ac:dyDescent="0.2">
      <c r="A293" t="s">
        <v>502</v>
      </c>
      <c r="B293" t="s">
        <v>501</v>
      </c>
      <c r="C293" s="14">
        <v>44789</v>
      </c>
      <c r="D293" s="14">
        <v>44926</v>
      </c>
      <c r="E293" s="34">
        <v>1370000</v>
      </c>
      <c r="F293" s="34">
        <v>1364674.97</v>
      </c>
      <c r="G293" s="34">
        <v>1364674.97</v>
      </c>
      <c r="H293" t="s">
        <v>1973</v>
      </c>
      <c r="I293" t="s">
        <v>406</v>
      </c>
      <c r="J293" t="s">
        <v>406</v>
      </c>
      <c r="K293" t="s">
        <v>2468</v>
      </c>
      <c r="L293" t="s">
        <v>2561</v>
      </c>
      <c r="M293" s="14">
        <v>44829</v>
      </c>
      <c r="N293" s="14">
        <v>44865</v>
      </c>
      <c r="O293" t="s">
        <v>2013</v>
      </c>
      <c r="P293" s="34">
        <v>0</v>
      </c>
      <c r="Q293" s="34">
        <v>0</v>
      </c>
      <c r="R293">
        <v>0</v>
      </c>
      <c r="W293" s="34">
        <v>0</v>
      </c>
      <c r="Y293">
        <v>0</v>
      </c>
      <c r="Z293">
        <v>0</v>
      </c>
      <c r="AA293" s="34">
        <v>0</v>
      </c>
      <c r="AC293">
        <v>0</v>
      </c>
      <c r="AD293">
        <v>0</v>
      </c>
      <c r="AM293" t="s">
        <v>1978</v>
      </c>
      <c r="AN293">
        <v>250</v>
      </c>
      <c r="AO293" t="s">
        <v>1979</v>
      </c>
      <c r="AP293" t="s">
        <v>1980</v>
      </c>
      <c r="AQ293" t="s">
        <v>1981</v>
      </c>
      <c r="AR293" t="s">
        <v>1982</v>
      </c>
    </row>
    <row r="294" spans="1:44" x14ac:dyDescent="0.2">
      <c r="A294" t="s">
        <v>502</v>
      </c>
      <c r="B294" t="s">
        <v>501</v>
      </c>
      <c r="C294" s="14">
        <v>44789</v>
      </c>
      <c r="D294" s="14">
        <v>44926</v>
      </c>
      <c r="E294" s="34">
        <v>1370000</v>
      </c>
      <c r="F294" s="34">
        <v>1364674.97</v>
      </c>
      <c r="G294" s="34">
        <v>1364674.97</v>
      </c>
      <c r="H294" t="s">
        <v>1973</v>
      </c>
      <c r="I294" t="s">
        <v>1974</v>
      </c>
      <c r="J294" t="s">
        <v>406</v>
      </c>
      <c r="K294" t="s">
        <v>2562</v>
      </c>
      <c r="L294" t="s">
        <v>2563</v>
      </c>
      <c r="M294" s="14">
        <v>44829</v>
      </c>
      <c r="N294" s="14">
        <v>44865</v>
      </c>
      <c r="O294" t="s">
        <v>2101</v>
      </c>
      <c r="P294" s="34">
        <v>16500</v>
      </c>
      <c r="W294" s="34">
        <v>0</v>
      </c>
      <c r="AA294" s="34">
        <v>16500</v>
      </c>
      <c r="AM294" t="s">
        <v>1978</v>
      </c>
      <c r="AN294">
        <v>250</v>
      </c>
      <c r="AO294" t="s">
        <v>1979</v>
      </c>
      <c r="AP294" t="s">
        <v>1980</v>
      </c>
      <c r="AQ294" t="s">
        <v>1981</v>
      </c>
      <c r="AR294" t="s">
        <v>1982</v>
      </c>
    </row>
    <row r="295" spans="1:44" x14ac:dyDescent="0.2">
      <c r="A295" t="s">
        <v>502</v>
      </c>
      <c r="B295" t="s">
        <v>501</v>
      </c>
      <c r="C295" s="14">
        <v>44789</v>
      </c>
      <c r="D295" s="14">
        <v>44926</v>
      </c>
      <c r="E295" s="34">
        <v>1370000</v>
      </c>
      <c r="F295" s="34">
        <v>1364674.97</v>
      </c>
      <c r="G295" s="34">
        <v>1364674.97</v>
      </c>
      <c r="H295" t="s">
        <v>1973</v>
      </c>
      <c r="I295" t="s">
        <v>406</v>
      </c>
      <c r="J295" t="s">
        <v>1983</v>
      </c>
      <c r="K295" t="s">
        <v>2562</v>
      </c>
      <c r="L295" t="s">
        <v>2564</v>
      </c>
      <c r="M295" s="14">
        <v>44829</v>
      </c>
      <c r="N295" s="14">
        <v>44865</v>
      </c>
      <c r="O295" t="s">
        <v>2101</v>
      </c>
      <c r="P295" s="34">
        <v>16500</v>
      </c>
      <c r="Q295" s="34">
        <v>1.5</v>
      </c>
      <c r="R295" s="35">
        <v>11000</v>
      </c>
      <c r="W295" s="34">
        <v>0</v>
      </c>
      <c r="X295" s="34">
        <v>1.5</v>
      </c>
      <c r="Y295">
        <v>0</v>
      </c>
      <c r="Z295">
        <v>0</v>
      </c>
      <c r="AA295" s="34">
        <v>16500</v>
      </c>
      <c r="AB295" s="34">
        <v>1.5</v>
      </c>
      <c r="AC295">
        <v>11000</v>
      </c>
      <c r="AD295">
        <v>100</v>
      </c>
      <c r="AM295" t="s">
        <v>1978</v>
      </c>
      <c r="AN295">
        <v>250</v>
      </c>
      <c r="AO295" t="s">
        <v>1979</v>
      </c>
      <c r="AP295" t="s">
        <v>1980</v>
      </c>
      <c r="AQ295" t="s">
        <v>1981</v>
      </c>
      <c r="AR295" t="s">
        <v>1982</v>
      </c>
    </row>
    <row r="296" spans="1:44" x14ac:dyDescent="0.2">
      <c r="A296" t="s">
        <v>502</v>
      </c>
      <c r="B296" t="s">
        <v>501</v>
      </c>
      <c r="C296" s="14">
        <v>44789</v>
      </c>
      <c r="D296" s="14">
        <v>44926</v>
      </c>
      <c r="E296" s="34">
        <v>1370000</v>
      </c>
      <c r="F296" s="34">
        <v>1364674.97</v>
      </c>
      <c r="G296" s="34">
        <v>1364674.97</v>
      </c>
      <c r="H296" t="s">
        <v>1973</v>
      </c>
      <c r="J296" t="s">
        <v>1983</v>
      </c>
      <c r="K296" t="s">
        <v>2565</v>
      </c>
      <c r="L296" t="s">
        <v>2566</v>
      </c>
      <c r="AM296" t="s">
        <v>1978</v>
      </c>
      <c r="AN296">
        <v>250</v>
      </c>
      <c r="AO296" t="s">
        <v>1979</v>
      </c>
      <c r="AP296" t="s">
        <v>1980</v>
      </c>
      <c r="AQ296" t="s">
        <v>1981</v>
      </c>
      <c r="AR296" t="s">
        <v>1982</v>
      </c>
    </row>
    <row r="297" spans="1:44" x14ac:dyDescent="0.2">
      <c r="A297" t="s">
        <v>502</v>
      </c>
      <c r="B297" t="s">
        <v>501</v>
      </c>
      <c r="C297" s="14">
        <v>44789</v>
      </c>
      <c r="D297" s="14">
        <v>44926</v>
      </c>
      <c r="E297" s="34">
        <v>1370000</v>
      </c>
      <c r="F297" s="34">
        <v>1364674.97</v>
      </c>
      <c r="G297" s="34">
        <v>1364674.97</v>
      </c>
      <c r="H297" t="s">
        <v>1973</v>
      </c>
      <c r="J297" t="s">
        <v>1983</v>
      </c>
      <c r="K297" t="s">
        <v>2567</v>
      </c>
      <c r="L297" t="s">
        <v>2568</v>
      </c>
      <c r="AM297" t="s">
        <v>1978</v>
      </c>
      <c r="AN297">
        <v>250</v>
      </c>
      <c r="AO297" t="s">
        <v>1979</v>
      </c>
      <c r="AP297" t="s">
        <v>1980</v>
      </c>
      <c r="AQ297" t="s">
        <v>1981</v>
      </c>
      <c r="AR297" t="s">
        <v>1982</v>
      </c>
    </row>
    <row r="298" spans="1:44" x14ac:dyDescent="0.2">
      <c r="A298" t="s">
        <v>502</v>
      </c>
      <c r="B298" t="s">
        <v>501</v>
      </c>
      <c r="C298" s="14">
        <v>44789</v>
      </c>
      <c r="D298" s="14">
        <v>44926</v>
      </c>
      <c r="E298" s="34">
        <v>1370000</v>
      </c>
      <c r="F298" s="34">
        <v>1364674.97</v>
      </c>
      <c r="G298" s="34">
        <v>1364674.97</v>
      </c>
      <c r="H298" t="s">
        <v>1973</v>
      </c>
      <c r="J298" t="s">
        <v>1983</v>
      </c>
      <c r="K298" t="s">
        <v>2569</v>
      </c>
      <c r="L298" t="s">
        <v>2570</v>
      </c>
      <c r="AM298" t="s">
        <v>1978</v>
      </c>
      <c r="AN298">
        <v>250</v>
      </c>
      <c r="AO298" t="s">
        <v>1979</v>
      </c>
      <c r="AP298" t="s">
        <v>1980</v>
      </c>
      <c r="AQ298" t="s">
        <v>1981</v>
      </c>
      <c r="AR298" t="s">
        <v>1982</v>
      </c>
    </row>
    <row r="299" spans="1:44" x14ac:dyDescent="0.2">
      <c r="A299" t="s">
        <v>502</v>
      </c>
      <c r="B299" t="s">
        <v>501</v>
      </c>
      <c r="C299" s="14">
        <v>44789</v>
      </c>
      <c r="D299" s="14">
        <v>44926</v>
      </c>
      <c r="E299" s="34">
        <v>1370000</v>
      </c>
      <c r="F299" s="34">
        <v>1364674.97</v>
      </c>
      <c r="G299" s="34">
        <v>1364674.97</v>
      </c>
      <c r="H299" t="s">
        <v>1973</v>
      </c>
      <c r="J299" t="s">
        <v>1983</v>
      </c>
      <c r="K299" t="s">
        <v>2571</v>
      </c>
      <c r="L299" t="s">
        <v>2572</v>
      </c>
      <c r="AM299" t="s">
        <v>1978</v>
      </c>
      <c r="AN299">
        <v>250</v>
      </c>
      <c r="AO299" t="s">
        <v>1979</v>
      </c>
      <c r="AP299" t="s">
        <v>1980</v>
      </c>
      <c r="AQ299" t="s">
        <v>1981</v>
      </c>
      <c r="AR299" t="s">
        <v>1982</v>
      </c>
    </row>
    <row r="300" spans="1:44" x14ac:dyDescent="0.2">
      <c r="A300" t="s">
        <v>502</v>
      </c>
      <c r="B300" t="s">
        <v>501</v>
      </c>
      <c r="C300" s="14">
        <v>44789</v>
      </c>
      <c r="D300" s="14">
        <v>44926</v>
      </c>
      <c r="E300" s="34">
        <v>1370000</v>
      </c>
      <c r="F300" s="34">
        <v>1364674.97</v>
      </c>
      <c r="G300" s="34">
        <v>1364674.97</v>
      </c>
      <c r="H300" t="s">
        <v>1973</v>
      </c>
      <c r="J300" t="s">
        <v>1983</v>
      </c>
      <c r="K300" t="s">
        <v>2573</v>
      </c>
      <c r="L300" t="s">
        <v>2574</v>
      </c>
      <c r="AM300" t="s">
        <v>1978</v>
      </c>
      <c r="AN300">
        <v>250</v>
      </c>
      <c r="AO300" t="s">
        <v>1979</v>
      </c>
      <c r="AP300" t="s">
        <v>1980</v>
      </c>
      <c r="AQ300" t="s">
        <v>1981</v>
      </c>
      <c r="AR300" t="s">
        <v>1982</v>
      </c>
    </row>
    <row r="301" spans="1:44" x14ac:dyDescent="0.2">
      <c r="A301" t="s">
        <v>502</v>
      </c>
      <c r="B301" t="s">
        <v>501</v>
      </c>
      <c r="C301" s="14">
        <v>44789</v>
      </c>
      <c r="D301" s="14">
        <v>44926</v>
      </c>
      <c r="E301" s="34">
        <v>1370000</v>
      </c>
      <c r="F301" s="34">
        <v>1364674.97</v>
      </c>
      <c r="G301" s="34">
        <v>1364674.97</v>
      </c>
      <c r="H301" t="s">
        <v>1973</v>
      </c>
      <c r="J301" t="s">
        <v>1983</v>
      </c>
      <c r="K301" t="s">
        <v>2575</v>
      </c>
      <c r="L301" t="s">
        <v>2576</v>
      </c>
      <c r="AM301" t="s">
        <v>1978</v>
      </c>
      <c r="AN301">
        <v>250</v>
      </c>
      <c r="AO301" t="s">
        <v>1979</v>
      </c>
      <c r="AP301" t="s">
        <v>1980</v>
      </c>
      <c r="AQ301" t="s">
        <v>1981</v>
      </c>
      <c r="AR301" t="s">
        <v>1982</v>
      </c>
    </row>
    <row r="302" spans="1:44" x14ac:dyDescent="0.2">
      <c r="A302" t="s">
        <v>502</v>
      </c>
      <c r="B302" t="s">
        <v>501</v>
      </c>
      <c r="C302" s="14">
        <v>44789</v>
      </c>
      <c r="D302" s="14">
        <v>44926</v>
      </c>
      <c r="E302" s="34">
        <v>1370000</v>
      </c>
      <c r="F302" s="34">
        <v>1364674.97</v>
      </c>
      <c r="G302" s="34">
        <v>1364674.97</v>
      </c>
      <c r="H302" t="s">
        <v>1973</v>
      </c>
      <c r="J302" t="s">
        <v>1983</v>
      </c>
      <c r="K302" t="s">
        <v>2577</v>
      </c>
      <c r="L302" t="s">
        <v>2578</v>
      </c>
      <c r="AM302" t="s">
        <v>1978</v>
      </c>
      <c r="AN302">
        <v>250</v>
      </c>
      <c r="AO302" t="s">
        <v>1979</v>
      </c>
      <c r="AP302" t="s">
        <v>1980</v>
      </c>
      <c r="AQ302" t="s">
        <v>1981</v>
      </c>
      <c r="AR302" t="s">
        <v>1982</v>
      </c>
    </row>
    <row r="303" spans="1:44" x14ac:dyDescent="0.2">
      <c r="A303" t="s">
        <v>502</v>
      </c>
      <c r="B303" t="s">
        <v>501</v>
      </c>
      <c r="C303" s="14">
        <v>44789</v>
      </c>
      <c r="D303" s="14">
        <v>44926</v>
      </c>
      <c r="E303" s="34">
        <v>1370000</v>
      </c>
      <c r="F303" s="34">
        <v>1364674.97</v>
      </c>
      <c r="G303" s="34">
        <v>1364674.97</v>
      </c>
      <c r="H303" t="s">
        <v>1973</v>
      </c>
      <c r="J303" t="s">
        <v>1983</v>
      </c>
      <c r="K303" t="s">
        <v>2579</v>
      </c>
      <c r="L303" t="s">
        <v>2580</v>
      </c>
      <c r="AM303" t="s">
        <v>1978</v>
      </c>
      <c r="AN303">
        <v>250</v>
      </c>
      <c r="AO303" t="s">
        <v>1979</v>
      </c>
      <c r="AP303" t="s">
        <v>1980</v>
      </c>
      <c r="AQ303" t="s">
        <v>1981</v>
      </c>
      <c r="AR303" t="s">
        <v>1982</v>
      </c>
    </row>
    <row r="304" spans="1:44" x14ac:dyDescent="0.2">
      <c r="A304" t="s">
        <v>502</v>
      </c>
      <c r="B304" t="s">
        <v>501</v>
      </c>
      <c r="C304" s="14">
        <v>44789</v>
      </c>
      <c r="D304" s="14">
        <v>44926</v>
      </c>
      <c r="E304" s="34">
        <v>1370000</v>
      </c>
      <c r="F304" s="34">
        <v>1364674.97</v>
      </c>
      <c r="G304" s="34">
        <v>1364674.97</v>
      </c>
      <c r="H304" t="s">
        <v>1973</v>
      </c>
      <c r="J304" t="s">
        <v>1983</v>
      </c>
      <c r="K304" t="s">
        <v>2581</v>
      </c>
      <c r="L304" t="s">
        <v>2582</v>
      </c>
      <c r="AM304" t="s">
        <v>1978</v>
      </c>
      <c r="AN304">
        <v>250</v>
      </c>
      <c r="AO304" t="s">
        <v>1979</v>
      </c>
      <c r="AP304" t="s">
        <v>1980</v>
      </c>
      <c r="AQ304" t="s">
        <v>1981</v>
      </c>
      <c r="AR304" t="s">
        <v>1982</v>
      </c>
    </row>
    <row r="305" spans="1:44" x14ac:dyDescent="0.2">
      <c r="A305" t="s">
        <v>502</v>
      </c>
      <c r="B305" t="s">
        <v>501</v>
      </c>
      <c r="C305" s="14">
        <v>44789</v>
      </c>
      <c r="D305" s="14">
        <v>44926</v>
      </c>
      <c r="E305" s="34">
        <v>1370000</v>
      </c>
      <c r="F305" s="34">
        <v>1364674.97</v>
      </c>
      <c r="G305" s="34">
        <v>1364674.97</v>
      </c>
      <c r="H305" t="s">
        <v>1973</v>
      </c>
      <c r="J305" t="s">
        <v>1983</v>
      </c>
      <c r="K305" t="s">
        <v>2583</v>
      </c>
      <c r="L305" t="s">
        <v>2584</v>
      </c>
      <c r="AM305" t="s">
        <v>1978</v>
      </c>
      <c r="AN305">
        <v>250</v>
      </c>
      <c r="AO305" t="s">
        <v>1979</v>
      </c>
      <c r="AP305" t="s">
        <v>1980</v>
      </c>
      <c r="AQ305" t="s">
        <v>1981</v>
      </c>
      <c r="AR305" t="s">
        <v>1982</v>
      </c>
    </row>
    <row r="306" spans="1:44" x14ac:dyDescent="0.2">
      <c r="A306" t="s">
        <v>502</v>
      </c>
      <c r="B306" t="s">
        <v>501</v>
      </c>
      <c r="C306" s="14">
        <v>44789</v>
      </c>
      <c r="D306" s="14">
        <v>44926</v>
      </c>
      <c r="E306" s="34">
        <v>1370000</v>
      </c>
      <c r="F306" s="34">
        <v>1364674.97</v>
      </c>
      <c r="G306" s="34">
        <v>1364674.97</v>
      </c>
      <c r="H306" t="s">
        <v>1973</v>
      </c>
      <c r="J306" t="s">
        <v>1983</v>
      </c>
      <c r="K306" t="s">
        <v>2585</v>
      </c>
      <c r="L306" t="s">
        <v>2586</v>
      </c>
      <c r="AM306" t="s">
        <v>1978</v>
      </c>
      <c r="AN306">
        <v>250</v>
      </c>
      <c r="AO306" t="s">
        <v>1979</v>
      </c>
      <c r="AP306" t="s">
        <v>1980</v>
      </c>
      <c r="AQ306" t="s">
        <v>1981</v>
      </c>
      <c r="AR306" t="s">
        <v>1982</v>
      </c>
    </row>
    <row r="307" spans="1:44" x14ac:dyDescent="0.2">
      <c r="A307" t="s">
        <v>502</v>
      </c>
      <c r="B307" t="s">
        <v>501</v>
      </c>
      <c r="C307" s="14">
        <v>44789</v>
      </c>
      <c r="D307" s="14">
        <v>44926</v>
      </c>
      <c r="E307" s="34">
        <v>1370000</v>
      </c>
      <c r="F307" s="34">
        <v>1364674.97</v>
      </c>
      <c r="G307" s="34">
        <v>1364674.97</v>
      </c>
      <c r="H307" t="s">
        <v>1973</v>
      </c>
      <c r="J307" t="s">
        <v>1983</v>
      </c>
      <c r="K307" t="s">
        <v>2587</v>
      </c>
      <c r="L307" t="s">
        <v>2588</v>
      </c>
      <c r="AM307" t="s">
        <v>1978</v>
      </c>
      <c r="AN307">
        <v>250</v>
      </c>
      <c r="AO307" t="s">
        <v>1979</v>
      </c>
      <c r="AP307" t="s">
        <v>1980</v>
      </c>
      <c r="AQ307" t="s">
        <v>1981</v>
      </c>
      <c r="AR307" t="s">
        <v>1982</v>
      </c>
    </row>
    <row r="308" spans="1:44" x14ac:dyDescent="0.2">
      <c r="A308" t="s">
        <v>502</v>
      </c>
      <c r="B308" t="s">
        <v>501</v>
      </c>
      <c r="C308" s="14">
        <v>44789</v>
      </c>
      <c r="D308" s="14">
        <v>44926</v>
      </c>
      <c r="E308" s="34">
        <v>1370000</v>
      </c>
      <c r="F308" s="34">
        <v>1364674.97</v>
      </c>
      <c r="G308" s="34">
        <v>1364674.97</v>
      </c>
      <c r="H308" t="s">
        <v>1973</v>
      </c>
      <c r="J308" t="s">
        <v>1983</v>
      </c>
      <c r="K308" t="s">
        <v>2589</v>
      </c>
      <c r="L308" t="s">
        <v>2590</v>
      </c>
      <c r="AM308" t="s">
        <v>1978</v>
      </c>
      <c r="AN308">
        <v>250</v>
      </c>
      <c r="AO308" t="s">
        <v>1979</v>
      </c>
      <c r="AP308" t="s">
        <v>1980</v>
      </c>
      <c r="AQ308" t="s">
        <v>1981</v>
      </c>
      <c r="AR308" t="s">
        <v>1982</v>
      </c>
    </row>
    <row r="309" spans="1:44" x14ac:dyDescent="0.2">
      <c r="A309" t="s">
        <v>502</v>
      </c>
      <c r="B309" t="s">
        <v>501</v>
      </c>
      <c r="C309" s="14">
        <v>44789</v>
      </c>
      <c r="D309" s="14">
        <v>44926</v>
      </c>
      <c r="E309" s="34">
        <v>1370000</v>
      </c>
      <c r="F309" s="34">
        <v>1364674.97</v>
      </c>
      <c r="G309" s="34">
        <v>1364674.97</v>
      </c>
      <c r="H309" t="s">
        <v>1973</v>
      </c>
      <c r="J309" t="s">
        <v>1983</v>
      </c>
      <c r="K309" t="s">
        <v>2591</v>
      </c>
      <c r="L309" t="s">
        <v>2592</v>
      </c>
      <c r="AM309" t="s">
        <v>1978</v>
      </c>
      <c r="AN309">
        <v>250</v>
      </c>
      <c r="AO309" t="s">
        <v>1979</v>
      </c>
      <c r="AP309" t="s">
        <v>1980</v>
      </c>
      <c r="AQ309" t="s">
        <v>1981</v>
      </c>
      <c r="AR309" t="s">
        <v>1982</v>
      </c>
    </row>
    <row r="310" spans="1:44" x14ac:dyDescent="0.2">
      <c r="A310" t="s">
        <v>502</v>
      </c>
      <c r="B310" t="s">
        <v>501</v>
      </c>
      <c r="C310" s="14">
        <v>44789</v>
      </c>
      <c r="D310" s="14">
        <v>44926</v>
      </c>
      <c r="E310" s="34">
        <v>1370000</v>
      </c>
      <c r="F310" s="34">
        <v>1364674.97</v>
      </c>
      <c r="G310" s="34">
        <v>1364674.97</v>
      </c>
      <c r="H310" t="s">
        <v>1973</v>
      </c>
      <c r="J310" t="s">
        <v>1983</v>
      </c>
      <c r="K310" t="s">
        <v>2593</v>
      </c>
      <c r="L310" t="s">
        <v>2594</v>
      </c>
      <c r="AM310" t="s">
        <v>1978</v>
      </c>
      <c r="AN310">
        <v>250</v>
      </c>
      <c r="AO310" t="s">
        <v>1979</v>
      </c>
      <c r="AP310" t="s">
        <v>1980</v>
      </c>
      <c r="AQ310" t="s">
        <v>1981</v>
      </c>
      <c r="AR310" t="s">
        <v>1982</v>
      </c>
    </row>
    <row r="311" spans="1:44" x14ac:dyDescent="0.2">
      <c r="A311" t="s">
        <v>502</v>
      </c>
      <c r="B311" t="s">
        <v>501</v>
      </c>
      <c r="C311" s="14">
        <v>44789</v>
      </c>
      <c r="D311" s="14">
        <v>44926</v>
      </c>
      <c r="E311" s="34">
        <v>1370000</v>
      </c>
      <c r="F311" s="34">
        <v>1364674.97</v>
      </c>
      <c r="G311" s="34">
        <v>1364674.97</v>
      </c>
      <c r="H311" t="s">
        <v>1973</v>
      </c>
      <c r="J311" t="s">
        <v>1983</v>
      </c>
      <c r="K311" t="s">
        <v>2595</v>
      </c>
      <c r="L311" t="s">
        <v>2596</v>
      </c>
      <c r="AM311" t="s">
        <v>1978</v>
      </c>
      <c r="AN311">
        <v>250</v>
      </c>
      <c r="AO311" t="s">
        <v>1979</v>
      </c>
      <c r="AP311" t="s">
        <v>1980</v>
      </c>
      <c r="AQ311" t="s">
        <v>1981</v>
      </c>
      <c r="AR311" t="s">
        <v>1982</v>
      </c>
    </row>
    <row r="312" spans="1:44" x14ac:dyDescent="0.2">
      <c r="A312" t="s">
        <v>502</v>
      </c>
      <c r="B312" t="s">
        <v>501</v>
      </c>
      <c r="C312" s="14">
        <v>44789</v>
      </c>
      <c r="D312" s="14">
        <v>44926</v>
      </c>
      <c r="E312" s="34">
        <v>1370000</v>
      </c>
      <c r="F312" s="34">
        <v>1364674.97</v>
      </c>
      <c r="G312" s="34">
        <v>1364674.97</v>
      </c>
      <c r="H312" t="s">
        <v>1973</v>
      </c>
      <c r="J312" t="s">
        <v>1983</v>
      </c>
      <c r="K312" t="s">
        <v>2597</v>
      </c>
      <c r="L312" t="s">
        <v>2598</v>
      </c>
      <c r="AM312" t="s">
        <v>1978</v>
      </c>
      <c r="AN312">
        <v>250</v>
      </c>
      <c r="AO312" t="s">
        <v>1979</v>
      </c>
      <c r="AP312" t="s">
        <v>1980</v>
      </c>
      <c r="AQ312" t="s">
        <v>1981</v>
      </c>
      <c r="AR312" t="s">
        <v>1982</v>
      </c>
    </row>
    <row r="313" spans="1:44" x14ac:dyDescent="0.2">
      <c r="A313" t="s">
        <v>502</v>
      </c>
      <c r="B313" t="s">
        <v>501</v>
      </c>
      <c r="C313" s="14">
        <v>44789</v>
      </c>
      <c r="D313" s="14">
        <v>44926</v>
      </c>
      <c r="E313" s="34">
        <v>1370000</v>
      </c>
      <c r="F313" s="34">
        <v>1364674.97</v>
      </c>
      <c r="G313" s="34">
        <v>1364674.97</v>
      </c>
      <c r="H313" t="s">
        <v>1973</v>
      </c>
      <c r="J313" t="s">
        <v>1983</v>
      </c>
      <c r="K313" t="s">
        <v>2599</v>
      </c>
      <c r="L313" t="s">
        <v>2600</v>
      </c>
      <c r="AM313" t="s">
        <v>1978</v>
      </c>
      <c r="AN313">
        <v>250</v>
      </c>
      <c r="AO313" t="s">
        <v>1979</v>
      </c>
      <c r="AP313" t="s">
        <v>1980</v>
      </c>
      <c r="AQ313" t="s">
        <v>1981</v>
      </c>
      <c r="AR313" t="s">
        <v>1982</v>
      </c>
    </row>
    <row r="314" spans="1:44" x14ac:dyDescent="0.2">
      <c r="A314" t="s">
        <v>502</v>
      </c>
      <c r="B314" t="s">
        <v>501</v>
      </c>
      <c r="C314" s="14">
        <v>44789</v>
      </c>
      <c r="D314" s="14">
        <v>44926</v>
      </c>
      <c r="E314" s="34">
        <v>1370000</v>
      </c>
      <c r="F314" s="34">
        <v>1364674.97</v>
      </c>
      <c r="G314" s="34">
        <v>1364674.97</v>
      </c>
      <c r="H314" t="s">
        <v>1973</v>
      </c>
      <c r="J314" t="s">
        <v>1983</v>
      </c>
      <c r="K314" t="s">
        <v>2601</v>
      </c>
      <c r="L314" t="s">
        <v>2602</v>
      </c>
      <c r="AM314" t="s">
        <v>1978</v>
      </c>
      <c r="AN314">
        <v>250</v>
      </c>
      <c r="AO314" t="s">
        <v>1979</v>
      </c>
      <c r="AP314" t="s">
        <v>1980</v>
      </c>
      <c r="AQ314" t="s">
        <v>1981</v>
      </c>
      <c r="AR314" t="s">
        <v>1982</v>
      </c>
    </row>
    <row r="315" spans="1:44" x14ac:dyDescent="0.2">
      <c r="A315" t="s">
        <v>502</v>
      </c>
      <c r="B315" t="s">
        <v>501</v>
      </c>
      <c r="C315" s="14">
        <v>44789</v>
      </c>
      <c r="D315" s="14">
        <v>44926</v>
      </c>
      <c r="E315" s="34">
        <v>1370000</v>
      </c>
      <c r="F315" s="34">
        <v>1364674.97</v>
      </c>
      <c r="G315" s="34">
        <v>1364674.97</v>
      </c>
      <c r="H315" t="s">
        <v>1973</v>
      </c>
      <c r="J315" t="s">
        <v>1983</v>
      </c>
      <c r="K315" t="s">
        <v>2603</v>
      </c>
      <c r="L315" t="s">
        <v>2604</v>
      </c>
      <c r="AM315" t="s">
        <v>1978</v>
      </c>
      <c r="AN315">
        <v>250</v>
      </c>
      <c r="AO315" t="s">
        <v>1979</v>
      </c>
      <c r="AP315" t="s">
        <v>1980</v>
      </c>
      <c r="AQ315" t="s">
        <v>1981</v>
      </c>
      <c r="AR315" t="s">
        <v>1982</v>
      </c>
    </row>
    <row r="316" spans="1:44" x14ac:dyDescent="0.2">
      <c r="A316" t="s">
        <v>502</v>
      </c>
      <c r="B316" t="s">
        <v>501</v>
      </c>
      <c r="C316" s="14">
        <v>44789</v>
      </c>
      <c r="D316" s="14">
        <v>44926</v>
      </c>
      <c r="E316" s="34">
        <v>1370000</v>
      </c>
      <c r="F316" s="34">
        <v>1364674.97</v>
      </c>
      <c r="G316" s="34">
        <v>1364674.97</v>
      </c>
      <c r="H316" t="s">
        <v>1973</v>
      </c>
      <c r="J316" t="s">
        <v>1983</v>
      </c>
      <c r="K316" t="s">
        <v>2605</v>
      </c>
      <c r="L316" t="s">
        <v>2606</v>
      </c>
      <c r="AM316" t="s">
        <v>1978</v>
      </c>
      <c r="AN316">
        <v>250</v>
      </c>
      <c r="AO316" t="s">
        <v>1979</v>
      </c>
      <c r="AP316" t="s">
        <v>1980</v>
      </c>
      <c r="AQ316" t="s">
        <v>1981</v>
      </c>
      <c r="AR316" t="s">
        <v>1982</v>
      </c>
    </row>
    <row r="317" spans="1:44" x14ac:dyDescent="0.2">
      <c r="A317" t="s">
        <v>502</v>
      </c>
      <c r="B317" t="s">
        <v>501</v>
      </c>
      <c r="C317" s="14">
        <v>44789</v>
      </c>
      <c r="D317" s="14">
        <v>44926</v>
      </c>
      <c r="E317" s="34">
        <v>1370000</v>
      </c>
      <c r="F317" s="34">
        <v>1364674.97</v>
      </c>
      <c r="G317" s="34">
        <v>1364674.97</v>
      </c>
      <c r="H317" t="s">
        <v>1973</v>
      </c>
      <c r="I317" t="s">
        <v>406</v>
      </c>
      <c r="J317" t="s">
        <v>406</v>
      </c>
      <c r="K317" t="s">
        <v>2607</v>
      </c>
      <c r="L317" t="s">
        <v>2608</v>
      </c>
      <c r="M317" s="14">
        <v>44829</v>
      </c>
      <c r="N317" s="14">
        <v>44865</v>
      </c>
      <c r="O317" t="s">
        <v>2013</v>
      </c>
      <c r="P317" s="34">
        <v>0</v>
      </c>
      <c r="Q317" s="34">
        <v>0</v>
      </c>
      <c r="R317">
        <v>0</v>
      </c>
      <c r="W317" s="34">
        <v>0</v>
      </c>
      <c r="Y317">
        <v>0</v>
      </c>
      <c r="Z317">
        <v>0</v>
      </c>
      <c r="AA317" s="34">
        <v>0</v>
      </c>
      <c r="AC317">
        <v>0</v>
      </c>
      <c r="AD317">
        <v>0</v>
      </c>
      <c r="AM317" t="s">
        <v>1978</v>
      </c>
      <c r="AN317">
        <v>250</v>
      </c>
      <c r="AO317" t="s">
        <v>1979</v>
      </c>
      <c r="AP317" t="s">
        <v>1980</v>
      </c>
      <c r="AQ317" t="s">
        <v>1981</v>
      </c>
      <c r="AR317" t="s">
        <v>1982</v>
      </c>
    </row>
    <row r="318" spans="1:44" x14ac:dyDescent="0.2">
      <c r="A318" t="s">
        <v>502</v>
      </c>
      <c r="B318" t="s">
        <v>501</v>
      </c>
      <c r="C318" s="14">
        <v>44789</v>
      </c>
      <c r="D318" s="14">
        <v>44926</v>
      </c>
      <c r="E318" s="34">
        <v>1370000</v>
      </c>
      <c r="F318" s="34">
        <v>1364674.97</v>
      </c>
      <c r="G318" s="34">
        <v>1364674.97</v>
      </c>
      <c r="H318" t="s">
        <v>1973</v>
      </c>
      <c r="I318" t="s">
        <v>1974</v>
      </c>
      <c r="J318" t="s">
        <v>406</v>
      </c>
      <c r="K318" t="s">
        <v>2609</v>
      </c>
      <c r="L318" t="s">
        <v>2610</v>
      </c>
      <c r="M318" s="14">
        <v>44829</v>
      </c>
      <c r="N318" s="14">
        <v>44865</v>
      </c>
      <c r="O318" t="s">
        <v>2101</v>
      </c>
      <c r="P318" s="34">
        <v>16500.32</v>
      </c>
      <c r="W318" s="34">
        <v>0</v>
      </c>
      <c r="AA318" s="34">
        <v>16500.32</v>
      </c>
      <c r="AM318" t="s">
        <v>1978</v>
      </c>
      <c r="AN318">
        <v>250</v>
      </c>
      <c r="AO318" t="s">
        <v>1979</v>
      </c>
      <c r="AP318" t="s">
        <v>1980</v>
      </c>
      <c r="AQ318" t="s">
        <v>1981</v>
      </c>
      <c r="AR318" t="s">
        <v>1982</v>
      </c>
    </row>
    <row r="319" spans="1:44" x14ac:dyDescent="0.2">
      <c r="A319" t="s">
        <v>502</v>
      </c>
      <c r="B319" t="s">
        <v>501</v>
      </c>
      <c r="C319" s="14">
        <v>44789</v>
      </c>
      <c r="D319" s="14">
        <v>44926</v>
      </c>
      <c r="E319" s="34">
        <v>1370000</v>
      </c>
      <c r="F319" s="34">
        <v>1364674.97</v>
      </c>
      <c r="G319" s="34">
        <v>1364674.97</v>
      </c>
      <c r="H319" t="s">
        <v>1973</v>
      </c>
      <c r="I319" t="s">
        <v>406</v>
      </c>
      <c r="J319" t="s">
        <v>1983</v>
      </c>
      <c r="K319" t="s">
        <v>2609</v>
      </c>
      <c r="L319" t="s">
        <v>2611</v>
      </c>
      <c r="M319" s="14">
        <v>44829</v>
      </c>
      <c r="N319" s="14">
        <v>44865</v>
      </c>
      <c r="O319" t="s">
        <v>2101</v>
      </c>
      <c r="P319" s="34">
        <v>16500.32</v>
      </c>
      <c r="Q319" s="34">
        <v>1.5</v>
      </c>
      <c r="R319" s="35">
        <v>11000</v>
      </c>
      <c r="W319" s="34">
        <v>0</v>
      </c>
      <c r="X319" s="34">
        <v>1.5</v>
      </c>
      <c r="Y319">
        <v>0</v>
      </c>
      <c r="Z319">
        <v>0</v>
      </c>
      <c r="AA319" s="34">
        <v>16500.32</v>
      </c>
      <c r="AB319" s="34">
        <v>1.5</v>
      </c>
      <c r="AC319">
        <v>11000</v>
      </c>
      <c r="AD319">
        <v>100</v>
      </c>
      <c r="AM319" t="s">
        <v>1978</v>
      </c>
      <c r="AN319">
        <v>250</v>
      </c>
      <c r="AO319" t="s">
        <v>1979</v>
      </c>
      <c r="AP319" t="s">
        <v>1980</v>
      </c>
      <c r="AQ319" t="s">
        <v>1981</v>
      </c>
      <c r="AR319" t="s">
        <v>1982</v>
      </c>
    </row>
    <row r="320" spans="1:44" x14ac:dyDescent="0.2">
      <c r="A320" t="s">
        <v>502</v>
      </c>
      <c r="B320" t="s">
        <v>501</v>
      </c>
      <c r="C320" s="14">
        <v>44789</v>
      </c>
      <c r="D320" s="14">
        <v>44926</v>
      </c>
      <c r="E320" s="34">
        <v>1370000</v>
      </c>
      <c r="F320" s="34">
        <v>1364674.97</v>
      </c>
      <c r="G320" s="34">
        <v>1364674.97</v>
      </c>
      <c r="H320" t="s">
        <v>1973</v>
      </c>
      <c r="J320" t="s">
        <v>1983</v>
      </c>
      <c r="K320" t="s">
        <v>2612</v>
      </c>
      <c r="L320" t="s">
        <v>2613</v>
      </c>
      <c r="AM320" t="s">
        <v>1978</v>
      </c>
      <c r="AN320">
        <v>250</v>
      </c>
      <c r="AO320" t="s">
        <v>1979</v>
      </c>
      <c r="AP320" t="s">
        <v>1980</v>
      </c>
      <c r="AQ320" t="s">
        <v>1981</v>
      </c>
      <c r="AR320" t="s">
        <v>1982</v>
      </c>
    </row>
    <row r="321" spans="1:44" x14ac:dyDescent="0.2">
      <c r="A321" t="s">
        <v>502</v>
      </c>
      <c r="B321" t="s">
        <v>501</v>
      </c>
      <c r="C321" s="14">
        <v>44789</v>
      </c>
      <c r="D321" s="14">
        <v>44926</v>
      </c>
      <c r="E321" s="34">
        <v>1370000</v>
      </c>
      <c r="F321" s="34">
        <v>1364674.97</v>
      </c>
      <c r="G321" s="34">
        <v>1364674.97</v>
      </c>
      <c r="H321" t="s">
        <v>1973</v>
      </c>
      <c r="J321" t="s">
        <v>1983</v>
      </c>
      <c r="K321" t="s">
        <v>2614</v>
      </c>
      <c r="L321" t="s">
        <v>2615</v>
      </c>
      <c r="AM321" t="s">
        <v>1978</v>
      </c>
      <c r="AN321">
        <v>250</v>
      </c>
      <c r="AO321" t="s">
        <v>1979</v>
      </c>
      <c r="AP321" t="s">
        <v>1980</v>
      </c>
      <c r="AQ321" t="s">
        <v>1981</v>
      </c>
      <c r="AR321" t="s">
        <v>1982</v>
      </c>
    </row>
    <row r="322" spans="1:44" x14ac:dyDescent="0.2">
      <c r="A322" t="s">
        <v>502</v>
      </c>
      <c r="B322" t="s">
        <v>501</v>
      </c>
      <c r="C322" s="14">
        <v>44789</v>
      </c>
      <c r="D322" s="14">
        <v>44926</v>
      </c>
      <c r="E322" s="34">
        <v>1370000</v>
      </c>
      <c r="F322" s="34">
        <v>1364674.97</v>
      </c>
      <c r="G322" s="34">
        <v>1364674.97</v>
      </c>
      <c r="H322" t="s">
        <v>1973</v>
      </c>
      <c r="J322" t="s">
        <v>1983</v>
      </c>
      <c r="K322" t="s">
        <v>2616</v>
      </c>
      <c r="L322" t="s">
        <v>2617</v>
      </c>
      <c r="AM322" t="s">
        <v>1978</v>
      </c>
      <c r="AN322">
        <v>250</v>
      </c>
      <c r="AO322" t="s">
        <v>1979</v>
      </c>
      <c r="AP322" t="s">
        <v>1980</v>
      </c>
      <c r="AQ322" t="s">
        <v>1981</v>
      </c>
      <c r="AR322" t="s">
        <v>1982</v>
      </c>
    </row>
    <row r="323" spans="1:44" x14ac:dyDescent="0.2">
      <c r="A323" t="s">
        <v>502</v>
      </c>
      <c r="B323" t="s">
        <v>501</v>
      </c>
      <c r="C323" s="14">
        <v>44789</v>
      </c>
      <c r="D323" s="14">
        <v>44926</v>
      </c>
      <c r="E323" s="34">
        <v>1370000</v>
      </c>
      <c r="F323" s="34">
        <v>1364674.97</v>
      </c>
      <c r="G323" s="34">
        <v>1364674.97</v>
      </c>
      <c r="H323" t="s">
        <v>1973</v>
      </c>
      <c r="J323" t="s">
        <v>1983</v>
      </c>
      <c r="K323" t="s">
        <v>2618</v>
      </c>
      <c r="L323" t="s">
        <v>2619</v>
      </c>
      <c r="AM323" t="s">
        <v>1978</v>
      </c>
      <c r="AN323">
        <v>250</v>
      </c>
      <c r="AO323" t="s">
        <v>1979</v>
      </c>
      <c r="AP323" t="s">
        <v>1980</v>
      </c>
      <c r="AQ323" t="s">
        <v>1981</v>
      </c>
      <c r="AR323" t="s">
        <v>1982</v>
      </c>
    </row>
    <row r="324" spans="1:44" x14ac:dyDescent="0.2">
      <c r="A324" t="s">
        <v>502</v>
      </c>
      <c r="B324" t="s">
        <v>501</v>
      </c>
      <c r="C324" s="14">
        <v>44789</v>
      </c>
      <c r="D324" s="14">
        <v>44926</v>
      </c>
      <c r="E324" s="34">
        <v>1370000</v>
      </c>
      <c r="F324" s="34">
        <v>1364674.97</v>
      </c>
      <c r="G324" s="34">
        <v>1364674.97</v>
      </c>
      <c r="H324" t="s">
        <v>1973</v>
      </c>
      <c r="J324" t="s">
        <v>1983</v>
      </c>
      <c r="K324" t="s">
        <v>2620</v>
      </c>
      <c r="L324" t="s">
        <v>2621</v>
      </c>
      <c r="AM324" t="s">
        <v>1978</v>
      </c>
      <c r="AN324">
        <v>250</v>
      </c>
      <c r="AO324" t="s">
        <v>1979</v>
      </c>
      <c r="AP324" t="s">
        <v>1980</v>
      </c>
      <c r="AQ324" t="s">
        <v>1981</v>
      </c>
      <c r="AR324" t="s">
        <v>1982</v>
      </c>
    </row>
    <row r="325" spans="1:44" x14ac:dyDescent="0.2">
      <c r="A325" t="s">
        <v>502</v>
      </c>
      <c r="B325" t="s">
        <v>501</v>
      </c>
      <c r="C325" s="14">
        <v>44789</v>
      </c>
      <c r="D325" s="14">
        <v>44926</v>
      </c>
      <c r="E325" s="34">
        <v>1370000</v>
      </c>
      <c r="F325" s="34">
        <v>1364674.97</v>
      </c>
      <c r="G325" s="34">
        <v>1364674.97</v>
      </c>
      <c r="H325" t="s">
        <v>1973</v>
      </c>
      <c r="J325" t="s">
        <v>1983</v>
      </c>
      <c r="K325" t="s">
        <v>2622</v>
      </c>
      <c r="L325" t="s">
        <v>2623</v>
      </c>
      <c r="AM325" t="s">
        <v>1978</v>
      </c>
      <c r="AN325">
        <v>250</v>
      </c>
      <c r="AO325" t="s">
        <v>1979</v>
      </c>
      <c r="AP325" t="s">
        <v>1980</v>
      </c>
      <c r="AQ325" t="s">
        <v>1981</v>
      </c>
      <c r="AR325" t="s">
        <v>1982</v>
      </c>
    </row>
    <row r="326" spans="1:44" x14ac:dyDescent="0.2">
      <c r="A326" t="s">
        <v>502</v>
      </c>
      <c r="B326" t="s">
        <v>501</v>
      </c>
      <c r="C326" s="14">
        <v>44789</v>
      </c>
      <c r="D326" s="14">
        <v>44926</v>
      </c>
      <c r="E326" s="34">
        <v>1370000</v>
      </c>
      <c r="F326" s="34">
        <v>1364674.97</v>
      </c>
      <c r="G326" s="34">
        <v>1364674.97</v>
      </c>
      <c r="H326" t="s">
        <v>1973</v>
      </c>
      <c r="J326" t="s">
        <v>1983</v>
      </c>
      <c r="K326" t="s">
        <v>2624</v>
      </c>
      <c r="L326" t="s">
        <v>2625</v>
      </c>
      <c r="AM326" t="s">
        <v>1978</v>
      </c>
      <c r="AN326">
        <v>250</v>
      </c>
      <c r="AO326" t="s">
        <v>1979</v>
      </c>
      <c r="AP326" t="s">
        <v>1980</v>
      </c>
      <c r="AQ326" t="s">
        <v>1981</v>
      </c>
      <c r="AR326" t="s">
        <v>1982</v>
      </c>
    </row>
    <row r="327" spans="1:44" x14ac:dyDescent="0.2">
      <c r="A327" t="s">
        <v>502</v>
      </c>
      <c r="B327" t="s">
        <v>501</v>
      </c>
      <c r="C327" s="14">
        <v>44789</v>
      </c>
      <c r="D327" s="14">
        <v>44926</v>
      </c>
      <c r="E327" s="34">
        <v>1370000</v>
      </c>
      <c r="F327" s="34">
        <v>1364674.97</v>
      </c>
      <c r="G327" s="34">
        <v>1364674.97</v>
      </c>
      <c r="H327" t="s">
        <v>1973</v>
      </c>
      <c r="J327" t="s">
        <v>1983</v>
      </c>
      <c r="K327" t="s">
        <v>2626</v>
      </c>
      <c r="L327" t="s">
        <v>2627</v>
      </c>
      <c r="AM327" t="s">
        <v>1978</v>
      </c>
      <c r="AN327">
        <v>250</v>
      </c>
      <c r="AO327" t="s">
        <v>1979</v>
      </c>
      <c r="AP327" t="s">
        <v>1980</v>
      </c>
      <c r="AQ327" t="s">
        <v>1981</v>
      </c>
      <c r="AR327" t="s">
        <v>1982</v>
      </c>
    </row>
    <row r="328" spans="1:44" x14ac:dyDescent="0.2">
      <c r="A328" t="s">
        <v>502</v>
      </c>
      <c r="B328" t="s">
        <v>501</v>
      </c>
      <c r="C328" s="14">
        <v>44789</v>
      </c>
      <c r="D328" s="14">
        <v>44926</v>
      </c>
      <c r="E328" s="34">
        <v>1370000</v>
      </c>
      <c r="F328" s="34">
        <v>1364674.97</v>
      </c>
      <c r="G328" s="34">
        <v>1364674.97</v>
      </c>
      <c r="H328" t="s">
        <v>1973</v>
      </c>
      <c r="J328" t="s">
        <v>1983</v>
      </c>
      <c r="K328" t="s">
        <v>2628</v>
      </c>
      <c r="L328" t="s">
        <v>2629</v>
      </c>
      <c r="AM328" t="s">
        <v>1978</v>
      </c>
      <c r="AN328">
        <v>250</v>
      </c>
      <c r="AO328" t="s">
        <v>1979</v>
      </c>
      <c r="AP328" t="s">
        <v>1980</v>
      </c>
      <c r="AQ328" t="s">
        <v>1981</v>
      </c>
      <c r="AR328" t="s">
        <v>1982</v>
      </c>
    </row>
    <row r="329" spans="1:44" x14ac:dyDescent="0.2">
      <c r="A329" t="s">
        <v>502</v>
      </c>
      <c r="B329" t="s">
        <v>501</v>
      </c>
      <c r="C329" s="14">
        <v>44789</v>
      </c>
      <c r="D329" s="14">
        <v>44926</v>
      </c>
      <c r="E329" s="34">
        <v>1370000</v>
      </c>
      <c r="F329" s="34">
        <v>1364674.97</v>
      </c>
      <c r="G329" s="34">
        <v>1364674.97</v>
      </c>
      <c r="H329" t="s">
        <v>1973</v>
      </c>
      <c r="J329" t="s">
        <v>1983</v>
      </c>
      <c r="K329" t="s">
        <v>2630</v>
      </c>
      <c r="L329" t="s">
        <v>2631</v>
      </c>
      <c r="AM329" t="s">
        <v>1978</v>
      </c>
      <c r="AN329">
        <v>250</v>
      </c>
      <c r="AO329" t="s">
        <v>1979</v>
      </c>
      <c r="AP329" t="s">
        <v>1980</v>
      </c>
      <c r="AQ329" t="s">
        <v>1981</v>
      </c>
      <c r="AR329" t="s">
        <v>1982</v>
      </c>
    </row>
    <row r="330" spans="1:44" x14ac:dyDescent="0.2">
      <c r="A330" t="s">
        <v>502</v>
      </c>
      <c r="B330" t="s">
        <v>501</v>
      </c>
      <c r="C330" s="14">
        <v>44789</v>
      </c>
      <c r="D330" s="14">
        <v>44926</v>
      </c>
      <c r="E330" s="34">
        <v>1370000</v>
      </c>
      <c r="F330" s="34">
        <v>1364674.97</v>
      </c>
      <c r="G330" s="34">
        <v>1364674.97</v>
      </c>
      <c r="H330" t="s">
        <v>1973</v>
      </c>
      <c r="J330" t="s">
        <v>1983</v>
      </c>
      <c r="K330" t="s">
        <v>2632</v>
      </c>
      <c r="L330" t="s">
        <v>2633</v>
      </c>
      <c r="AM330" t="s">
        <v>1978</v>
      </c>
      <c r="AN330">
        <v>250</v>
      </c>
      <c r="AO330" t="s">
        <v>1979</v>
      </c>
      <c r="AP330" t="s">
        <v>1980</v>
      </c>
      <c r="AQ330" t="s">
        <v>1981</v>
      </c>
      <c r="AR330" t="s">
        <v>1982</v>
      </c>
    </row>
    <row r="331" spans="1:44" x14ac:dyDescent="0.2">
      <c r="A331" t="s">
        <v>502</v>
      </c>
      <c r="B331" t="s">
        <v>501</v>
      </c>
      <c r="C331" s="14">
        <v>44789</v>
      </c>
      <c r="D331" s="14">
        <v>44926</v>
      </c>
      <c r="E331" s="34">
        <v>1370000</v>
      </c>
      <c r="F331" s="34">
        <v>1364674.97</v>
      </c>
      <c r="G331" s="34">
        <v>1364674.97</v>
      </c>
      <c r="H331" t="s">
        <v>1973</v>
      </c>
      <c r="J331" t="s">
        <v>1983</v>
      </c>
      <c r="K331" t="s">
        <v>2634</v>
      </c>
      <c r="L331" t="s">
        <v>2635</v>
      </c>
      <c r="AM331" t="s">
        <v>1978</v>
      </c>
      <c r="AN331">
        <v>250</v>
      </c>
      <c r="AO331" t="s">
        <v>1979</v>
      </c>
      <c r="AP331" t="s">
        <v>1980</v>
      </c>
      <c r="AQ331" t="s">
        <v>1981</v>
      </c>
      <c r="AR331" t="s">
        <v>1982</v>
      </c>
    </row>
    <row r="332" spans="1:44" x14ac:dyDescent="0.2">
      <c r="A332" t="s">
        <v>502</v>
      </c>
      <c r="B332" t="s">
        <v>501</v>
      </c>
      <c r="C332" s="14">
        <v>44789</v>
      </c>
      <c r="D332" s="14">
        <v>44926</v>
      </c>
      <c r="E332" s="34">
        <v>1370000</v>
      </c>
      <c r="F332" s="34">
        <v>1364674.97</v>
      </c>
      <c r="G332" s="34">
        <v>1364674.97</v>
      </c>
      <c r="H332" t="s">
        <v>1973</v>
      </c>
      <c r="J332" t="s">
        <v>1983</v>
      </c>
      <c r="K332" t="s">
        <v>2636</v>
      </c>
      <c r="L332" t="s">
        <v>2637</v>
      </c>
      <c r="AM332" t="s">
        <v>1978</v>
      </c>
      <c r="AN332">
        <v>250</v>
      </c>
      <c r="AO332" t="s">
        <v>1979</v>
      </c>
      <c r="AP332" t="s">
        <v>1980</v>
      </c>
      <c r="AQ332" t="s">
        <v>1981</v>
      </c>
      <c r="AR332" t="s">
        <v>1982</v>
      </c>
    </row>
    <row r="333" spans="1:44" x14ac:dyDescent="0.2">
      <c r="A333" t="s">
        <v>502</v>
      </c>
      <c r="B333" t="s">
        <v>501</v>
      </c>
      <c r="C333" s="14">
        <v>44789</v>
      </c>
      <c r="D333" s="14">
        <v>44926</v>
      </c>
      <c r="E333" s="34">
        <v>1370000</v>
      </c>
      <c r="F333" s="34">
        <v>1364674.97</v>
      </c>
      <c r="G333" s="34">
        <v>1364674.97</v>
      </c>
      <c r="H333" t="s">
        <v>1973</v>
      </c>
      <c r="J333" t="s">
        <v>1983</v>
      </c>
      <c r="K333" t="s">
        <v>2638</v>
      </c>
      <c r="L333" t="s">
        <v>2639</v>
      </c>
      <c r="AM333" t="s">
        <v>1978</v>
      </c>
      <c r="AN333">
        <v>250</v>
      </c>
      <c r="AO333" t="s">
        <v>1979</v>
      </c>
      <c r="AP333" t="s">
        <v>1980</v>
      </c>
      <c r="AQ333" t="s">
        <v>1981</v>
      </c>
      <c r="AR333" t="s">
        <v>1982</v>
      </c>
    </row>
    <row r="334" spans="1:44" x14ac:dyDescent="0.2">
      <c r="A334" t="s">
        <v>502</v>
      </c>
      <c r="B334" t="s">
        <v>501</v>
      </c>
      <c r="C334" s="14">
        <v>44789</v>
      </c>
      <c r="D334" s="14">
        <v>44926</v>
      </c>
      <c r="E334" s="34">
        <v>1370000</v>
      </c>
      <c r="F334" s="34">
        <v>1364674.97</v>
      </c>
      <c r="G334" s="34">
        <v>1364674.97</v>
      </c>
      <c r="H334" t="s">
        <v>1973</v>
      </c>
      <c r="J334" t="s">
        <v>1983</v>
      </c>
      <c r="K334" t="s">
        <v>2640</v>
      </c>
      <c r="L334" t="s">
        <v>2641</v>
      </c>
      <c r="AM334" t="s">
        <v>1978</v>
      </c>
      <c r="AN334">
        <v>250</v>
      </c>
      <c r="AO334" t="s">
        <v>1979</v>
      </c>
      <c r="AP334" t="s">
        <v>1980</v>
      </c>
      <c r="AQ334" t="s">
        <v>1981</v>
      </c>
      <c r="AR334" t="s">
        <v>1982</v>
      </c>
    </row>
    <row r="335" spans="1:44" x14ac:dyDescent="0.2">
      <c r="A335" t="s">
        <v>502</v>
      </c>
      <c r="B335" t="s">
        <v>501</v>
      </c>
      <c r="C335" s="14">
        <v>44789</v>
      </c>
      <c r="D335" s="14">
        <v>44926</v>
      </c>
      <c r="E335" s="34">
        <v>1370000</v>
      </c>
      <c r="F335" s="34">
        <v>1364674.97</v>
      </c>
      <c r="G335" s="34">
        <v>1364674.97</v>
      </c>
      <c r="H335" t="s">
        <v>1973</v>
      </c>
      <c r="J335" t="s">
        <v>1983</v>
      </c>
      <c r="K335" t="s">
        <v>2642</v>
      </c>
      <c r="L335" t="s">
        <v>2643</v>
      </c>
      <c r="AM335" t="s">
        <v>1978</v>
      </c>
      <c r="AN335">
        <v>250</v>
      </c>
      <c r="AO335" t="s">
        <v>1979</v>
      </c>
      <c r="AP335" t="s">
        <v>1980</v>
      </c>
      <c r="AQ335" t="s">
        <v>1981</v>
      </c>
      <c r="AR335" t="s">
        <v>1982</v>
      </c>
    </row>
    <row r="336" spans="1:44" x14ac:dyDescent="0.2">
      <c r="A336" t="s">
        <v>502</v>
      </c>
      <c r="B336" t="s">
        <v>501</v>
      </c>
      <c r="C336" s="14">
        <v>44789</v>
      </c>
      <c r="D336" s="14">
        <v>44926</v>
      </c>
      <c r="E336" s="34">
        <v>1370000</v>
      </c>
      <c r="F336" s="34">
        <v>1364674.97</v>
      </c>
      <c r="G336" s="34">
        <v>1364674.97</v>
      </c>
      <c r="H336" t="s">
        <v>1973</v>
      </c>
      <c r="J336" t="s">
        <v>1983</v>
      </c>
      <c r="K336" t="s">
        <v>2644</v>
      </c>
      <c r="L336" t="s">
        <v>2645</v>
      </c>
      <c r="AM336" t="s">
        <v>1978</v>
      </c>
      <c r="AN336">
        <v>250</v>
      </c>
      <c r="AO336" t="s">
        <v>1979</v>
      </c>
      <c r="AP336" t="s">
        <v>1980</v>
      </c>
      <c r="AQ336" t="s">
        <v>1981</v>
      </c>
      <c r="AR336" t="s">
        <v>1982</v>
      </c>
    </row>
    <row r="337" spans="1:44" x14ac:dyDescent="0.2">
      <c r="A337" t="s">
        <v>502</v>
      </c>
      <c r="B337" t="s">
        <v>501</v>
      </c>
      <c r="C337" s="14">
        <v>44789</v>
      </c>
      <c r="D337" s="14">
        <v>44926</v>
      </c>
      <c r="E337" s="34">
        <v>1370000</v>
      </c>
      <c r="F337" s="34">
        <v>1364674.97</v>
      </c>
      <c r="G337" s="34">
        <v>1364674.97</v>
      </c>
      <c r="H337" t="s">
        <v>1973</v>
      </c>
      <c r="J337" t="s">
        <v>1983</v>
      </c>
      <c r="K337" t="s">
        <v>2646</v>
      </c>
      <c r="L337" t="s">
        <v>2647</v>
      </c>
      <c r="AM337" t="s">
        <v>1978</v>
      </c>
      <c r="AN337">
        <v>250</v>
      </c>
      <c r="AO337" t="s">
        <v>1979</v>
      </c>
      <c r="AP337" t="s">
        <v>1980</v>
      </c>
      <c r="AQ337" t="s">
        <v>1981</v>
      </c>
      <c r="AR337" t="s">
        <v>1982</v>
      </c>
    </row>
    <row r="338" spans="1:44" x14ac:dyDescent="0.2">
      <c r="A338" t="s">
        <v>502</v>
      </c>
      <c r="B338" t="s">
        <v>501</v>
      </c>
      <c r="C338" s="14">
        <v>44789</v>
      </c>
      <c r="D338" s="14">
        <v>44926</v>
      </c>
      <c r="E338" s="34">
        <v>1370000</v>
      </c>
      <c r="F338" s="34">
        <v>1364674.97</v>
      </c>
      <c r="G338" s="34">
        <v>1364674.97</v>
      </c>
      <c r="H338" t="s">
        <v>1973</v>
      </c>
      <c r="J338" t="s">
        <v>1983</v>
      </c>
      <c r="K338" t="s">
        <v>2648</v>
      </c>
      <c r="L338" t="s">
        <v>2649</v>
      </c>
      <c r="AM338" t="s">
        <v>1978</v>
      </c>
      <c r="AN338">
        <v>250</v>
      </c>
      <c r="AO338" t="s">
        <v>1979</v>
      </c>
      <c r="AP338" t="s">
        <v>1980</v>
      </c>
      <c r="AQ338" t="s">
        <v>1981</v>
      </c>
      <c r="AR338" t="s">
        <v>1982</v>
      </c>
    </row>
    <row r="339" spans="1:44" x14ac:dyDescent="0.2">
      <c r="A339" t="s">
        <v>502</v>
      </c>
      <c r="B339" t="s">
        <v>501</v>
      </c>
      <c r="C339" s="14">
        <v>44789</v>
      </c>
      <c r="D339" s="14">
        <v>44926</v>
      </c>
      <c r="E339" s="34">
        <v>1370000</v>
      </c>
      <c r="F339" s="34">
        <v>1364674.97</v>
      </c>
      <c r="G339" s="34">
        <v>1364674.97</v>
      </c>
      <c r="H339" t="s">
        <v>1973</v>
      </c>
      <c r="J339" t="s">
        <v>1983</v>
      </c>
      <c r="K339" t="s">
        <v>2650</v>
      </c>
      <c r="L339" t="s">
        <v>2651</v>
      </c>
      <c r="AM339" t="s">
        <v>1978</v>
      </c>
      <c r="AN339">
        <v>250</v>
      </c>
      <c r="AO339" t="s">
        <v>1979</v>
      </c>
      <c r="AP339" t="s">
        <v>1980</v>
      </c>
      <c r="AQ339" t="s">
        <v>1981</v>
      </c>
      <c r="AR339" t="s">
        <v>1982</v>
      </c>
    </row>
    <row r="340" spans="1:44" x14ac:dyDescent="0.2">
      <c r="A340" t="s">
        <v>502</v>
      </c>
      <c r="B340" t="s">
        <v>501</v>
      </c>
      <c r="C340" s="14">
        <v>44789</v>
      </c>
      <c r="D340" s="14">
        <v>44926</v>
      </c>
      <c r="E340" s="34">
        <v>1370000</v>
      </c>
      <c r="F340" s="34">
        <v>1364674.97</v>
      </c>
      <c r="G340" s="34">
        <v>1364674.97</v>
      </c>
      <c r="H340" t="s">
        <v>1973</v>
      </c>
      <c r="J340" t="s">
        <v>1983</v>
      </c>
      <c r="K340" t="s">
        <v>2652</v>
      </c>
      <c r="L340" t="s">
        <v>2653</v>
      </c>
      <c r="AM340" t="s">
        <v>1978</v>
      </c>
      <c r="AN340">
        <v>250</v>
      </c>
      <c r="AO340" t="s">
        <v>1979</v>
      </c>
      <c r="AP340" t="s">
        <v>1980</v>
      </c>
      <c r="AQ340" t="s">
        <v>1981</v>
      </c>
      <c r="AR340" t="s">
        <v>1982</v>
      </c>
    </row>
    <row r="341" spans="1:44" x14ac:dyDescent="0.2">
      <c r="A341" t="s">
        <v>502</v>
      </c>
      <c r="B341" t="s">
        <v>501</v>
      </c>
      <c r="C341" s="14">
        <v>44789</v>
      </c>
      <c r="D341" s="14">
        <v>44926</v>
      </c>
      <c r="E341" s="34">
        <v>1370000</v>
      </c>
      <c r="F341" s="34">
        <v>1364674.97</v>
      </c>
      <c r="G341" s="34">
        <v>1364674.97</v>
      </c>
      <c r="H341" t="s">
        <v>1973</v>
      </c>
      <c r="I341" t="s">
        <v>406</v>
      </c>
      <c r="J341" t="s">
        <v>406</v>
      </c>
      <c r="K341" t="s">
        <v>2607</v>
      </c>
      <c r="L341" t="s">
        <v>2654</v>
      </c>
      <c r="M341" s="14">
        <v>44829</v>
      </c>
      <c r="N341" s="14">
        <v>44865</v>
      </c>
      <c r="O341" t="s">
        <v>2013</v>
      </c>
      <c r="P341" s="34">
        <v>0</v>
      </c>
      <c r="Q341" s="34">
        <v>0</v>
      </c>
      <c r="R341">
        <v>0</v>
      </c>
      <c r="W341" s="34">
        <v>0</v>
      </c>
      <c r="Y341">
        <v>0</v>
      </c>
      <c r="Z341">
        <v>0</v>
      </c>
      <c r="AA341" s="34">
        <v>0</v>
      </c>
      <c r="AC341">
        <v>0</v>
      </c>
      <c r="AD341">
        <v>0</v>
      </c>
      <c r="AM341" t="s">
        <v>1978</v>
      </c>
      <c r="AN341">
        <v>250</v>
      </c>
      <c r="AO341" t="s">
        <v>1979</v>
      </c>
      <c r="AP341" t="s">
        <v>1980</v>
      </c>
      <c r="AQ341" t="s">
        <v>1981</v>
      </c>
      <c r="AR341" t="s">
        <v>1982</v>
      </c>
    </row>
    <row r="342" spans="1:44" x14ac:dyDescent="0.2">
      <c r="A342" t="s">
        <v>502</v>
      </c>
      <c r="B342" t="s">
        <v>501</v>
      </c>
      <c r="C342" s="14">
        <v>44789</v>
      </c>
      <c r="D342" s="14">
        <v>44926</v>
      </c>
      <c r="E342" s="34">
        <v>1370000</v>
      </c>
      <c r="F342" s="34">
        <v>1364674.97</v>
      </c>
      <c r="G342" s="34">
        <v>1364674.97</v>
      </c>
      <c r="H342" t="s">
        <v>1973</v>
      </c>
      <c r="I342" t="s">
        <v>1974</v>
      </c>
      <c r="J342" t="s">
        <v>406</v>
      </c>
      <c r="K342" t="s">
        <v>2655</v>
      </c>
      <c r="L342" t="s">
        <v>2656</v>
      </c>
      <c r="M342" s="14">
        <v>44829</v>
      </c>
      <c r="N342" s="14">
        <v>44865</v>
      </c>
      <c r="O342" t="s">
        <v>2101</v>
      </c>
      <c r="P342" s="34">
        <v>16500</v>
      </c>
      <c r="W342" s="34">
        <v>0</v>
      </c>
      <c r="AA342" s="34">
        <v>16500</v>
      </c>
      <c r="AM342" t="s">
        <v>1978</v>
      </c>
      <c r="AN342">
        <v>250</v>
      </c>
      <c r="AO342" t="s">
        <v>1979</v>
      </c>
      <c r="AP342" t="s">
        <v>1980</v>
      </c>
      <c r="AQ342" t="s">
        <v>1981</v>
      </c>
      <c r="AR342" t="s">
        <v>1982</v>
      </c>
    </row>
    <row r="343" spans="1:44" x14ac:dyDescent="0.2">
      <c r="A343" t="s">
        <v>502</v>
      </c>
      <c r="B343" t="s">
        <v>501</v>
      </c>
      <c r="C343" s="14">
        <v>44789</v>
      </c>
      <c r="D343" s="14">
        <v>44926</v>
      </c>
      <c r="E343" s="34">
        <v>1370000</v>
      </c>
      <c r="F343" s="34">
        <v>1364674.97</v>
      </c>
      <c r="G343" s="34">
        <v>1364674.97</v>
      </c>
      <c r="H343" t="s">
        <v>1973</v>
      </c>
      <c r="I343" t="s">
        <v>406</v>
      </c>
      <c r="J343" t="s">
        <v>1983</v>
      </c>
      <c r="K343" t="s">
        <v>2655</v>
      </c>
      <c r="L343" t="s">
        <v>2657</v>
      </c>
      <c r="M343" s="14">
        <v>44829</v>
      </c>
      <c r="N343" s="14">
        <v>44865</v>
      </c>
      <c r="O343" t="s">
        <v>2101</v>
      </c>
      <c r="P343" s="34">
        <v>16500</v>
      </c>
      <c r="Q343" s="34">
        <v>1.5</v>
      </c>
      <c r="R343" s="35">
        <v>11000</v>
      </c>
      <c r="W343" s="34">
        <v>0</v>
      </c>
      <c r="X343" s="34">
        <v>1.5</v>
      </c>
      <c r="Y343">
        <v>0</v>
      </c>
      <c r="Z343">
        <v>0</v>
      </c>
      <c r="AA343" s="34">
        <v>16500</v>
      </c>
      <c r="AB343" s="34">
        <v>1.5</v>
      </c>
      <c r="AC343">
        <v>11000</v>
      </c>
      <c r="AD343">
        <v>100</v>
      </c>
      <c r="AM343" t="s">
        <v>1978</v>
      </c>
      <c r="AN343">
        <v>250</v>
      </c>
      <c r="AO343" t="s">
        <v>1979</v>
      </c>
      <c r="AP343" t="s">
        <v>1980</v>
      </c>
      <c r="AQ343" t="s">
        <v>1981</v>
      </c>
      <c r="AR343" t="s">
        <v>1982</v>
      </c>
    </row>
    <row r="344" spans="1:44" x14ac:dyDescent="0.2">
      <c r="A344" t="s">
        <v>502</v>
      </c>
      <c r="B344" t="s">
        <v>501</v>
      </c>
      <c r="C344" s="14">
        <v>44789</v>
      </c>
      <c r="D344" s="14">
        <v>44926</v>
      </c>
      <c r="E344" s="34">
        <v>1370000</v>
      </c>
      <c r="F344" s="34">
        <v>1364674.97</v>
      </c>
      <c r="G344" s="34">
        <v>1364674.97</v>
      </c>
      <c r="H344" t="s">
        <v>1973</v>
      </c>
      <c r="J344" t="s">
        <v>1983</v>
      </c>
      <c r="K344" t="s">
        <v>2658</v>
      </c>
      <c r="L344" t="s">
        <v>2659</v>
      </c>
      <c r="AM344" t="s">
        <v>1978</v>
      </c>
      <c r="AN344">
        <v>250</v>
      </c>
      <c r="AO344" t="s">
        <v>1979</v>
      </c>
      <c r="AP344" t="s">
        <v>1980</v>
      </c>
      <c r="AQ344" t="s">
        <v>1981</v>
      </c>
      <c r="AR344" t="s">
        <v>1982</v>
      </c>
    </row>
    <row r="345" spans="1:44" x14ac:dyDescent="0.2">
      <c r="A345" t="s">
        <v>502</v>
      </c>
      <c r="B345" t="s">
        <v>501</v>
      </c>
      <c r="C345" s="14">
        <v>44789</v>
      </c>
      <c r="D345" s="14">
        <v>44926</v>
      </c>
      <c r="E345" s="34">
        <v>1370000</v>
      </c>
      <c r="F345" s="34">
        <v>1364674.97</v>
      </c>
      <c r="G345" s="34">
        <v>1364674.97</v>
      </c>
      <c r="H345" t="s">
        <v>1973</v>
      </c>
      <c r="J345" t="s">
        <v>1983</v>
      </c>
      <c r="K345" t="s">
        <v>2660</v>
      </c>
      <c r="L345" t="s">
        <v>2661</v>
      </c>
      <c r="AM345" t="s">
        <v>1978</v>
      </c>
      <c r="AN345">
        <v>250</v>
      </c>
      <c r="AO345" t="s">
        <v>1979</v>
      </c>
      <c r="AP345" t="s">
        <v>1980</v>
      </c>
      <c r="AQ345" t="s">
        <v>1981</v>
      </c>
      <c r="AR345" t="s">
        <v>1982</v>
      </c>
    </row>
    <row r="346" spans="1:44" x14ac:dyDescent="0.2">
      <c r="A346" t="s">
        <v>502</v>
      </c>
      <c r="B346" t="s">
        <v>501</v>
      </c>
      <c r="C346" s="14">
        <v>44789</v>
      </c>
      <c r="D346" s="14">
        <v>44926</v>
      </c>
      <c r="E346" s="34">
        <v>1370000</v>
      </c>
      <c r="F346" s="34">
        <v>1364674.97</v>
      </c>
      <c r="G346" s="34">
        <v>1364674.97</v>
      </c>
      <c r="H346" t="s">
        <v>1973</v>
      </c>
      <c r="J346" t="s">
        <v>1983</v>
      </c>
      <c r="K346" t="s">
        <v>2662</v>
      </c>
      <c r="L346" t="s">
        <v>2663</v>
      </c>
      <c r="AM346" t="s">
        <v>1978</v>
      </c>
      <c r="AN346">
        <v>250</v>
      </c>
      <c r="AO346" t="s">
        <v>1979</v>
      </c>
      <c r="AP346" t="s">
        <v>1980</v>
      </c>
      <c r="AQ346" t="s">
        <v>1981</v>
      </c>
      <c r="AR346" t="s">
        <v>1982</v>
      </c>
    </row>
    <row r="347" spans="1:44" x14ac:dyDescent="0.2">
      <c r="A347" t="s">
        <v>502</v>
      </c>
      <c r="B347" t="s">
        <v>501</v>
      </c>
      <c r="C347" s="14">
        <v>44789</v>
      </c>
      <c r="D347" s="14">
        <v>44926</v>
      </c>
      <c r="E347" s="34">
        <v>1370000</v>
      </c>
      <c r="F347" s="34">
        <v>1364674.97</v>
      </c>
      <c r="G347" s="34">
        <v>1364674.97</v>
      </c>
      <c r="H347" t="s">
        <v>1973</v>
      </c>
      <c r="J347" t="s">
        <v>1983</v>
      </c>
      <c r="K347" t="s">
        <v>2664</v>
      </c>
      <c r="L347" t="s">
        <v>2665</v>
      </c>
      <c r="AM347" t="s">
        <v>1978</v>
      </c>
      <c r="AN347">
        <v>250</v>
      </c>
      <c r="AO347" t="s">
        <v>1979</v>
      </c>
      <c r="AP347" t="s">
        <v>1980</v>
      </c>
      <c r="AQ347" t="s">
        <v>1981</v>
      </c>
      <c r="AR347" t="s">
        <v>1982</v>
      </c>
    </row>
    <row r="348" spans="1:44" x14ac:dyDescent="0.2">
      <c r="A348" t="s">
        <v>502</v>
      </c>
      <c r="B348" t="s">
        <v>501</v>
      </c>
      <c r="C348" s="14">
        <v>44789</v>
      </c>
      <c r="D348" s="14">
        <v>44926</v>
      </c>
      <c r="E348" s="34">
        <v>1370000</v>
      </c>
      <c r="F348" s="34">
        <v>1364674.97</v>
      </c>
      <c r="G348" s="34">
        <v>1364674.97</v>
      </c>
      <c r="H348" t="s">
        <v>1973</v>
      </c>
      <c r="J348" t="s">
        <v>1983</v>
      </c>
      <c r="K348" t="s">
        <v>2666</v>
      </c>
      <c r="L348" t="s">
        <v>2667</v>
      </c>
      <c r="AM348" t="s">
        <v>1978</v>
      </c>
      <c r="AN348">
        <v>250</v>
      </c>
      <c r="AO348" t="s">
        <v>1979</v>
      </c>
      <c r="AP348" t="s">
        <v>1980</v>
      </c>
      <c r="AQ348" t="s">
        <v>1981</v>
      </c>
      <c r="AR348" t="s">
        <v>1982</v>
      </c>
    </row>
    <row r="349" spans="1:44" x14ac:dyDescent="0.2">
      <c r="A349" t="s">
        <v>502</v>
      </c>
      <c r="B349" t="s">
        <v>501</v>
      </c>
      <c r="C349" s="14">
        <v>44789</v>
      </c>
      <c r="D349" s="14">
        <v>44926</v>
      </c>
      <c r="E349" s="34">
        <v>1370000</v>
      </c>
      <c r="F349" s="34">
        <v>1364674.97</v>
      </c>
      <c r="G349" s="34">
        <v>1364674.97</v>
      </c>
      <c r="H349" t="s">
        <v>1973</v>
      </c>
      <c r="J349" t="s">
        <v>1983</v>
      </c>
      <c r="K349" t="s">
        <v>2668</v>
      </c>
      <c r="L349" t="s">
        <v>2669</v>
      </c>
      <c r="AM349" t="s">
        <v>1978</v>
      </c>
      <c r="AN349">
        <v>250</v>
      </c>
      <c r="AO349" t="s">
        <v>1979</v>
      </c>
      <c r="AP349" t="s">
        <v>1980</v>
      </c>
      <c r="AQ349" t="s">
        <v>1981</v>
      </c>
      <c r="AR349" t="s">
        <v>1982</v>
      </c>
    </row>
    <row r="350" spans="1:44" x14ac:dyDescent="0.2">
      <c r="A350" t="s">
        <v>502</v>
      </c>
      <c r="B350" t="s">
        <v>501</v>
      </c>
      <c r="C350" s="14">
        <v>44789</v>
      </c>
      <c r="D350" s="14">
        <v>44926</v>
      </c>
      <c r="E350" s="34">
        <v>1370000</v>
      </c>
      <c r="F350" s="34">
        <v>1364674.97</v>
      </c>
      <c r="G350" s="34">
        <v>1364674.97</v>
      </c>
      <c r="H350" t="s">
        <v>1973</v>
      </c>
      <c r="J350" t="s">
        <v>1983</v>
      </c>
      <c r="K350" t="s">
        <v>2670</v>
      </c>
      <c r="L350" t="s">
        <v>2671</v>
      </c>
      <c r="AM350" t="s">
        <v>1978</v>
      </c>
      <c r="AN350">
        <v>250</v>
      </c>
      <c r="AO350" t="s">
        <v>1979</v>
      </c>
      <c r="AP350" t="s">
        <v>1980</v>
      </c>
      <c r="AQ350" t="s">
        <v>1981</v>
      </c>
      <c r="AR350" t="s">
        <v>1982</v>
      </c>
    </row>
    <row r="351" spans="1:44" x14ac:dyDescent="0.2">
      <c r="A351" t="s">
        <v>502</v>
      </c>
      <c r="B351" t="s">
        <v>501</v>
      </c>
      <c r="C351" s="14">
        <v>44789</v>
      </c>
      <c r="D351" s="14">
        <v>44926</v>
      </c>
      <c r="E351" s="34">
        <v>1370000</v>
      </c>
      <c r="F351" s="34">
        <v>1364674.97</v>
      </c>
      <c r="G351" s="34">
        <v>1364674.97</v>
      </c>
      <c r="H351" t="s">
        <v>1973</v>
      </c>
      <c r="J351" t="s">
        <v>1983</v>
      </c>
      <c r="K351" t="s">
        <v>2672</v>
      </c>
      <c r="L351" t="s">
        <v>2673</v>
      </c>
      <c r="AM351" t="s">
        <v>1978</v>
      </c>
      <c r="AN351">
        <v>250</v>
      </c>
      <c r="AO351" t="s">
        <v>1979</v>
      </c>
      <c r="AP351" t="s">
        <v>1980</v>
      </c>
      <c r="AQ351" t="s">
        <v>1981</v>
      </c>
      <c r="AR351" t="s">
        <v>1982</v>
      </c>
    </row>
    <row r="352" spans="1:44" x14ac:dyDescent="0.2">
      <c r="A352" t="s">
        <v>502</v>
      </c>
      <c r="B352" t="s">
        <v>501</v>
      </c>
      <c r="C352" s="14">
        <v>44789</v>
      </c>
      <c r="D352" s="14">
        <v>44926</v>
      </c>
      <c r="E352" s="34">
        <v>1370000</v>
      </c>
      <c r="F352" s="34">
        <v>1364674.97</v>
      </c>
      <c r="G352" s="34">
        <v>1364674.97</v>
      </c>
      <c r="H352" t="s">
        <v>1973</v>
      </c>
      <c r="J352" t="s">
        <v>1983</v>
      </c>
      <c r="K352" t="s">
        <v>2674</v>
      </c>
      <c r="L352" t="s">
        <v>2675</v>
      </c>
      <c r="AM352" t="s">
        <v>1978</v>
      </c>
      <c r="AN352">
        <v>250</v>
      </c>
      <c r="AO352" t="s">
        <v>1979</v>
      </c>
      <c r="AP352" t="s">
        <v>1980</v>
      </c>
      <c r="AQ352" t="s">
        <v>1981</v>
      </c>
      <c r="AR352" t="s">
        <v>1982</v>
      </c>
    </row>
    <row r="353" spans="1:44" x14ac:dyDescent="0.2">
      <c r="A353" t="s">
        <v>502</v>
      </c>
      <c r="B353" t="s">
        <v>501</v>
      </c>
      <c r="C353" s="14">
        <v>44789</v>
      </c>
      <c r="D353" s="14">
        <v>44926</v>
      </c>
      <c r="E353" s="34">
        <v>1370000</v>
      </c>
      <c r="F353" s="34">
        <v>1364674.97</v>
      </c>
      <c r="G353" s="34">
        <v>1364674.97</v>
      </c>
      <c r="H353" t="s">
        <v>1973</v>
      </c>
      <c r="J353" t="s">
        <v>1983</v>
      </c>
      <c r="K353" t="s">
        <v>2676</v>
      </c>
      <c r="L353" t="s">
        <v>2677</v>
      </c>
      <c r="AM353" t="s">
        <v>1978</v>
      </c>
      <c r="AN353">
        <v>250</v>
      </c>
      <c r="AO353" t="s">
        <v>1979</v>
      </c>
      <c r="AP353" t="s">
        <v>1980</v>
      </c>
      <c r="AQ353" t="s">
        <v>1981</v>
      </c>
      <c r="AR353" t="s">
        <v>1982</v>
      </c>
    </row>
    <row r="354" spans="1:44" x14ac:dyDescent="0.2">
      <c r="A354" t="s">
        <v>502</v>
      </c>
      <c r="B354" t="s">
        <v>501</v>
      </c>
      <c r="C354" s="14">
        <v>44789</v>
      </c>
      <c r="D354" s="14">
        <v>44926</v>
      </c>
      <c r="E354" s="34">
        <v>1370000</v>
      </c>
      <c r="F354" s="34">
        <v>1364674.97</v>
      </c>
      <c r="G354" s="34">
        <v>1364674.97</v>
      </c>
      <c r="H354" t="s">
        <v>1973</v>
      </c>
      <c r="J354" t="s">
        <v>1983</v>
      </c>
      <c r="K354" t="s">
        <v>2678</v>
      </c>
      <c r="L354" t="s">
        <v>2679</v>
      </c>
      <c r="AM354" t="s">
        <v>1978</v>
      </c>
      <c r="AN354">
        <v>250</v>
      </c>
      <c r="AO354" t="s">
        <v>1979</v>
      </c>
      <c r="AP354" t="s">
        <v>1980</v>
      </c>
      <c r="AQ354" t="s">
        <v>1981</v>
      </c>
      <c r="AR354" t="s">
        <v>1982</v>
      </c>
    </row>
    <row r="355" spans="1:44" x14ac:dyDescent="0.2">
      <c r="A355" t="s">
        <v>502</v>
      </c>
      <c r="B355" t="s">
        <v>501</v>
      </c>
      <c r="C355" s="14">
        <v>44789</v>
      </c>
      <c r="D355" s="14">
        <v>44926</v>
      </c>
      <c r="E355" s="34">
        <v>1370000</v>
      </c>
      <c r="F355" s="34">
        <v>1364674.97</v>
      </c>
      <c r="G355" s="34">
        <v>1364674.97</v>
      </c>
      <c r="H355" t="s">
        <v>1973</v>
      </c>
      <c r="J355" t="s">
        <v>1983</v>
      </c>
      <c r="K355" t="s">
        <v>2680</v>
      </c>
      <c r="L355" t="s">
        <v>2681</v>
      </c>
      <c r="AM355" t="s">
        <v>1978</v>
      </c>
      <c r="AN355">
        <v>250</v>
      </c>
      <c r="AO355" t="s">
        <v>1979</v>
      </c>
      <c r="AP355" t="s">
        <v>1980</v>
      </c>
      <c r="AQ355" t="s">
        <v>1981</v>
      </c>
      <c r="AR355" t="s">
        <v>1982</v>
      </c>
    </row>
    <row r="356" spans="1:44" x14ac:dyDescent="0.2">
      <c r="A356" t="s">
        <v>502</v>
      </c>
      <c r="B356" t="s">
        <v>501</v>
      </c>
      <c r="C356" s="14">
        <v>44789</v>
      </c>
      <c r="D356" s="14">
        <v>44926</v>
      </c>
      <c r="E356" s="34">
        <v>1370000</v>
      </c>
      <c r="F356" s="34">
        <v>1364674.97</v>
      </c>
      <c r="G356" s="34">
        <v>1364674.97</v>
      </c>
      <c r="H356" t="s">
        <v>1973</v>
      </c>
      <c r="J356" t="s">
        <v>1983</v>
      </c>
      <c r="K356" t="s">
        <v>2682</v>
      </c>
      <c r="L356" t="s">
        <v>2683</v>
      </c>
      <c r="AM356" t="s">
        <v>1978</v>
      </c>
      <c r="AN356">
        <v>250</v>
      </c>
      <c r="AO356" t="s">
        <v>1979</v>
      </c>
      <c r="AP356" t="s">
        <v>1980</v>
      </c>
      <c r="AQ356" t="s">
        <v>1981</v>
      </c>
      <c r="AR356" t="s">
        <v>1982</v>
      </c>
    </row>
    <row r="357" spans="1:44" x14ac:dyDescent="0.2">
      <c r="A357" t="s">
        <v>502</v>
      </c>
      <c r="B357" t="s">
        <v>501</v>
      </c>
      <c r="C357" s="14">
        <v>44789</v>
      </c>
      <c r="D357" s="14">
        <v>44926</v>
      </c>
      <c r="E357" s="34">
        <v>1370000</v>
      </c>
      <c r="F357" s="34">
        <v>1364674.97</v>
      </c>
      <c r="G357" s="34">
        <v>1364674.97</v>
      </c>
      <c r="H357" t="s">
        <v>1973</v>
      </c>
      <c r="J357" t="s">
        <v>1983</v>
      </c>
      <c r="K357" t="s">
        <v>2684</v>
      </c>
      <c r="L357" t="s">
        <v>2685</v>
      </c>
      <c r="AM357" t="s">
        <v>1978</v>
      </c>
      <c r="AN357">
        <v>250</v>
      </c>
      <c r="AO357" t="s">
        <v>1979</v>
      </c>
      <c r="AP357" t="s">
        <v>1980</v>
      </c>
      <c r="AQ357" t="s">
        <v>1981</v>
      </c>
      <c r="AR357" t="s">
        <v>1982</v>
      </c>
    </row>
    <row r="358" spans="1:44" x14ac:dyDescent="0.2">
      <c r="A358" t="s">
        <v>502</v>
      </c>
      <c r="B358" t="s">
        <v>501</v>
      </c>
      <c r="C358" s="14">
        <v>44789</v>
      </c>
      <c r="D358" s="14">
        <v>44926</v>
      </c>
      <c r="E358" s="34">
        <v>1370000</v>
      </c>
      <c r="F358" s="34">
        <v>1364674.97</v>
      </c>
      <c r="G358" s="34">
        <v>1364674.97</v>
      </c>
      <c r="H358" t="s">
        <v>1973</v>
      </c>
      <c r="J358" t="s">
        <v>1983</v>
      </c>
      <c r="K358" t="s">
        <v>2686</v>
      </c>
      <c r="L358" t="s">
        <v>2687</v>
      </c>
      <c r="AM358" t="s">
        <v>1978</v>
      </c>
      <c r="AN358">
        <v>250</v>
      </c>
      <c r="AO358" t="s">
        <v>1979</v>
      </c>
      <c r="AP358" t="s">
        <v>1980</v>
      </c>
      <c r="AQ358" t="s">
        <v>1981</v>
      </c>
      <c r="AR358" t="s">
        <v>1982</v>
      </c>
    </row>
    <row r="359" spans="1:44" x14ac:dyDescent="0.2">
      <c r="A359" t="s">
        <v>502</v>
      </c>
      <c r="B359" t="s">
        <v>501</v>
      </c>
      <c r="C359" s="14">
        <v>44789</v>
      </c>
      <c r="D359" s="14">
        <v>44926</v>
      </c>
      <c r="E359" s="34">
        <v>1370000</v>
      </c>
      <c r="F359" s="34">
        <v>1364674.97</v>
      </c>
      <c r="G359" s="34">
        <v>1364674.97</v>
      </c>
      <c r="H359" t="s">
        <v>1973</v>
      </c>
      <c r="J359" t="s">
        <v>1983</v>
      </c>
      <c r="K359" t="s">
        <v>2688</v>
      </c>
      <c r="L359" t="s">
        <v>2689</v>
      </c>
      <c r="AM359" t="s">
        <v>1978</v>
      </c>
      <c r="AN359">
        <v>250</v>
      </c>
      <c r="AO359" t="s">
        <v>1979</v>
      </c>
      <c r="AP359" t="s">
        <v>1980</v>
      </c>
      <c r="AQ359" t="s">
        <v>1981</v>
      </c>
      <c r="AR359" t="s">
        <v>1982</v>
      </c>
    </row>
    <row r="360" spans="1:44" x14ac:dyDescent="0.2">
      <c r="A360" t="s">
        <v>502</v>
      </c>
      <c r="B360" t="s">
        <v>501</v>
      </c>
      <c r="C360" s="14">
        <v>44789</v>
      </c>
      <c r="D360" s="14">
        <v>44926</v>
      </c>
      <c r="E360" s="34">
        <v>1370000</v>
      </c>
      <c r="F360" s="34">
        <v>1364674.97</v>
      </c>
      <c r="G360" s="34">
        <v>1364674.97</v>
      </c>
      <c r="H360" t="s">
        <v>1973</v>
      </c>
      <c r="J360" t="s">
        <v>1983</v>
      </c>
      <c r="K360" t="s">
        <v>2690</v>
      </c>
      <c r="L360" t="s">
        <v>2691</v>
      </c>
      <c r="AM360" t="s">
        <v>1978</v>
      </c>
      <c r="AN360">
        <v>250</v>
      </c>
      <c r="AO360" t="s">
        <v>1979</v>
      </c>
      <c r="AP360" t="s">
        <v>1980</v>
      </c>
      <c r="AQ360" t="s">
        <v>1981</v>
      </c>
      <c r="AR360" t="s">
        <v>1982</v>
      </c>
    </row>
    <row r="361" spans="1:44" x14ac:dyDescent="0.2">
      <c r="A361" t="s">
        <v>502</v>
      </c>
      <c r="B361" t="s">
        <v>501</v>
      </c>
      <c r="C361" s="14">
        <v>44789</v>
      </c>
      <c r="D361" s="14">
        <v>44926</v>
      </c>
      <c r="E361" s="34">
        <v>1370000</v>
      </c>
      <c r="F361" s="34">
        <v>1364674.97</v>
      </c>
      <c r="G361" s="34">
        <v>1364674.97</v>
      </c>
      <c r="H361" t="s">
        <v>1973</v>
      </c>
      <c r="J361" t="s">
        <v>1983</v>
      </c>
      <c r="K361" t="s">
        <v>2692</v>
      </c>
      <c r="L361" t="s">
        <v>2693</v>
      </c>
      <c r="AM361" t="s">
        <v>1978</v>
      </c>
      <c r="AN361">
        <v>250</v>
      </c>
      <c r="AO361" t="s">
        <v>1979</v>
      </c>
      <c r="AP361" t="s">
        <v>1980</v>
      </c>
      <c r="AQ361" t="s">
        <v>1981</v>
      </c>
      <c r="AR361" t="s">
        <v>1982</v>
      </c>
    </row>
    <row r="362" spans="1:44" x14ac:dyDescent="0.2">
      <c r="A362" t="s">
        <v>502</v>
      </c>
      <c r="B362" t="s">
        <v>501</v>
      </c>
      <c r="C362" s="14">
        <v>44789</v>
      </c>
      <c r="D362" s="14">
        <v>44926</v>
      </c>
      <c r="E362" s="34">
        <v>1370000</v>
      </c>
      <c r="F362" s="34">
        <v>1364674.97</v>
      </c>
      <c r="G362" s="34">
        <v>1364674.97</v>
      </c>
      <c r="H362" t="s">
        <v>1973</v>
      </c>
      <c r="J362" t="s">
        <v>1983</v>
      </c>
      <c r="K362" t="s">
        <v>2694</v>
      </c>
      <c r="L362" t="s">
        <v>2695</v>
      </c>
      <c r="AM362" t="s">
        <v>1978</v>
      </c>
      <c r="AN362">
        <v>250</v>
      </c>
      <c r="AO362" t="s">
        <v>1979</v>
      </c>
      <c r="AP362" t="s">
        <v>1980</v>
      </c>
      <c r="AQ362" t="s">
        <v>1981</v>
      </c>
      <c r="AR362" t="s">
        <v>1982</v>
      </c>
    </row>
    <row r="363" spans="1:44" x14ac:dyDescent="0.2">
      <c r="A363" t="s">
        <v>502</v>
      </c>
      <c r="B363" t="s">
        <v>501</v>
      </c>
      <c r="C363" s="14">
        <v>44789</v>
      </c>
      <c r="D363" s="14">
        <v>44926</v>
      </c>
      <c r="E363" s="34">
        <v>1370000</v>
      </c>
      <c r="F363" s="34">
        <v>1364674.97</v>
      </c>
      <c r="G363" s="34">
        <v>1364674.97</v>
      </c>
      <c r="H363" t="s">
        <v>1973</v>
      </c>
      <c r="J363" t="s">
        <v>1983</v>
      </c>
      <c r="K363" t="s">
        <v>2696</v>
      </c>
      <c r="L363" t="s">
        <v>2697</v>
      </c>
      <c r="AM363" t="s">
        <v>1978</v>
      </c>
      <c r="AN363">
        <v>250</v>
      </c>
      <c r="AO363" t="s">
        <v>1979</v>
      </c>
      <c r="AP363" t="s">
        <v>1980</v>
      </c>
      <c r="AQ363" t="s">
        <v>1981</v>
      </c>
      <c r="AR363" t="s">
        <v>1982</v>
      </c>
    </row>
    <row r="364" spans="1:44" x14ac:dyDescent="0.2">
      <c r="A364" t="s">
        <v>502</v>
      </c>
      <c r="B364" t="s">
        <v>501</v>
      </c>
      <c r="C364" s="14">
        <v>44789</v>
      </c>
      <c r="D364" s="14">
        <v>44926</v>
      </c>
      <c r="E364" s="34">
        <v>1370000</v>
      </c>
      <c r="F364" s="34">
        <v>1364674.97</v>
      </c>
      <c r="G364" s="34">
        <v>1364674.97</v>
      </c>
      <c r="H364" t="s">
        <v>1973</v>
      </c>
      <c r="J364" t="s">
        <v>1983</v>
      </c>
      <c r="K364" t="s">
        <v>2698</v>
      </c>
      <c r="L364" t="s">
        <v>2699</v>
      </c>
      <c r="AM364" t="s">
        <v>1978</v>
      </c>
      <c r="AN364">
        <v>250</v>
      </c>
      <c r="AO364" t="s">
        <v>1979</v>
      </c>
      <c r="AP364" t="s">
        <v>1980</v>
      </c>
      <c r="AQ364" t="s">
        <v>1981</v>
      </c>
      <c r="AR364" t="s">
        <v>1982</v>
      </c>
    </row>
    <row r="365" spans="1:44" x14ac:dyDescent="0.2">
      <c r="A365" t="s">
        <v>502</v>
      </c>
      <c r="B365" t="s">
        <v>501</v>
      </c>
      <c r="C365" s="14">
        <v>44789</v>
      </c>
      <c r="D365" s="14">
        <v>44926</v>
      </c>
      <c r="E365" s="34">
        <v>1370000</v>
      </c>
      <c r="F365" s="34">
        <v>1364674.97</v>
      </c>
      <c r="G365" s="34">
        <v>1364674.97</v>
      </c>
      <c r="H365" t="s">
        <v>1973</v>
      </c>
      <c r="I365" t="s">
        <v>406</v>
      </c>
      <c r="J365" t="s">
        <v>406</v>
      </c>
      <c r="K365" t="s">
        <v>2607</v>
      </c>
      <c r="L365" t="s">
        <v>2700</v>
      </c>
      <c r="M365" s="14">
        <v>44829</v>
      </c>
      <c r="N365" s="14">
        <v>44865</v>
      </c>
      <c r="O365" t="s">
        <v>2013</v>
      </c>
      <c r="P365" s="34">
        <v>0</v>
      </c>
      <c r="Q365" s="34">
        <v>0</v>
      </c>
      <c r="R365">
        <v>0</v>
      </c>
      <c r="W365" s="34">
        <v>0</v>
      </c>
      <c r="Y365">
        <v>0</v>
      </c>
      <c r="Z365">
        <v>0</v>
      </c>
      <c r="AA365" s="34">
        <v>0</v>
      </c>
      <c r="AC365">
        <v>0</v>
      </c>
      <c r="AD365">
        <v>0</v>
      </c>
      <c r="AM365" t="s">
        <v>1978</v>
      </c>
      <c r="AN365">
        <v>250</v>
      </c>
      <c r="AO365" t="s">
        <v>1979</v>
      </c>
      <c r="AP365" t="s">
        <v>1980</v>
      </c>
      <c r="AQ365" t="s">
        <v>1981</v>
      </c>
      <c r="AR365" t="s">
        <v>1982</v>
      </c>
    </row>
    <row r="366" spans="1:44" x14ac:dyDescent="0.2">
      <c r="A366" t="s">
        <v>502</v>
      </c>
      <c r="B366" t="s">
        <v>501</v>
      </c>
      <c r="C366" s="14">
        <v>44789</v>
      </c>
      <c r="D366" s="14">
        <v>44926</v>
      </c>
      <c r="E366" s="34">
        <v>1370000</v>
      </c>
      <c r="F366" s="34">
        <v>1364674.97</v>
      </c>
      <c r="G366" s="34">
        <v>1364674.97</v>
      </c>
      <c r="H366" t="s">
        <v>1973</v>
      </c>
      <c r="I366" t="s">
        <v>527</v>
      </c>
      <c r="J366" t="s">
        <v>2701</v>
      </c>
      <c r="K366" t="s">
        <v>2702</v>
      </c>
      <c r="L366" t="s">
        <v>2703</v>
      </c>
      <c r="M366" s="14">
        <v>44789</v>
      </c>
      <c r="N366" s="14">
        <v>44828</v>
      </c>
      <c r="O366" t="s">
        <v>1977</v>
      </c>
      <c r="P366" s="34">
        <v>14842.31</v>
      </c>
      <c r="Q366" s="34">
        <v>8</v>
      </c>
      <c r="R366" s="35">
        <v>1855289</v>
      </c>
      <c r="S366" s="34">
        <v>3612.94</v>
      </c>
      <c r="T366" s="34">
        <v>8</v>
      </c>
      <c r="U366">
        <v>451618</v>
      </c>
      <c r="V366">
        <v>24.342191</v>
      </c>
      <c r="W366" s="34">
        <v>11229.37</v>
      </c>
      <c r="X366" s="34">
        <v>8</v>
      </c>
      <c r="Y366">
        <v>1403671</v>
      </c>
      <c r="Z366">
        <v>75.657809</v>
      </c>
      <c r="AM366" t="s">
        <v>1978</v>
      </c>
      <c r="AN366">
        <v>250</v>
      </c>
      <c r="AO366" t="s">
        <v>1979</v>
      </c>
      <c r="AP366" t="s">
        <v>1980</v>
      </c>
      <c r="AQ366" t="s">
        <v>1981</v>
      </c>
      <c r="AR366" t="s">
        <v>1982</v>
      </c>
    </row>
    <row r="367" spans="1:44" x14ac:dyDescent="0.2">
      <c r="A367" t="s">
        <v>502</v>
      </c>
      <c r="B367" t="s">
        <v>501</v>
      </c>
      <c r="C367" s="14">
        <v>44789</v>
      </c>
      <c r="D367" s="14">
        <v>44926</v>
      </c>
      <c r="E367" s="34">
        <v>1370000</v>
      </c>
      <c r="F367" s="34">
        <v>1364674.97</v>
      </c>
      <c r="G367" s="34">
        <v>1364674.97</v>
      </c>
      <c r="H367" t="s">
        <v>1973</v>
      </c>
      <c r="J367" t="s">
        <v>2701</v>
      </c>
      <c r="K367" t="s">
        <v>2704</v>
      </c>
      <c r="L367" t="s">
        <v>2705</v>
      </c>
      <c r="AM367" t="s">
        <v>1978</v>
      </c>
      <c r="AN367">
        <v>250</v>
      </c>
      <c r="AO367" t="s">
        <v>1979</v>
      </c>
      <c r="AP367" t="s">
        <v>1980</v>
      </c>
      <c r="AQ367" t="s">
        <v>1981</v>
      </c>
      <c r="AR367" t="s">
        <v>1982</v>
      </c>
    </row>
    <row r="368" spans="1:44" x14ac:dyDescent="0.2">
      <c r="A368" t="s">
        <v>502</v>
      </c>
      <c r="B368" t="s">
        <v>501</v>
      </c>
      <c r="C368" s="14">
        <v>44789</v>
      </c>
      <c r="D368" s="14">
        <v>44926</v>
      </c>
      <c r="E368" s="34">
        <v>1370000</v>
      </c>
      <c r="F368" s="34">
        <v>1364674.97</v>
      </c>
      <c r="G368" s="34">
        <v>1364674.97</v>
      </c>
      <c r="H368" t="s">
        <v>1973</v>
      </c>
      <c r="J368" t="s">
        <v>2701</v>
      </c>
      <c r="K368" t="s">
        <v>2706</v>
      </c>
      <c r="L368" t="s">
        <v>2707</v>
      </c>
      <c r="AM368" t="s">
        <v>1978</v>
      </c>
      <c r="AN368">
        <v>250</v>
      </c>
      <c r="AO368" t="s">
        <v>1979</v>
      </c>
      <c r="AP368" t="s">
        <v>1980</v>
      </c>
      <c r="AQ368" t="s">
        <v>1981</v>
      </c>
      <c r="AR368" t="s">
        <v>1982</v>
      </c>
    </row>
    <row r="369" spans="1:44" x14ac:dyDescent="0.2">
      <c r="A369" t="s">
        <v>502</v>
      </c>
      <c r="B369" t="s">
        <v>501</v>
      </c>
      <c r="C369" s="14">
        <v>44789</v>
      </c>
      <c r="D369" s="14">
        <v>44926</v>
      </c>
      <c r="E369" s="34">
        <v>1370000</v>
      </c>
      <c r="F369" s="34">
        <v>1364674.97</v>
      </c>
      <c r="G369" s="34">
        <v>1364674.97</v>
      </c>
      <c r="H369" t="s">
        <v>1973</v>
      </c>
      <c r="J369" t="s">
        <v>2701</v>
      </c>
      <c r="K369" t="s">
        <v>2708</v>
      </c>
      <c r="L369" t="s">
        <v>2709</v>
      </c>
      <c r="AM369" t="s">
        <v>1978</v>
      </c>
      <c r="AN369">
        <v>250</v>
      </c>
      <c r="AO369" t="s">
        <v>1979</v>
      </c>
      <c r="AP369" t="s">
        <v>1980</v>
      </c>
      <c r="AQ369" t="s">
        <v>1981</v>
      </c>
      <c r="AR369" t="s">
        <v>1982</v>
      </c>
    </row>
    <row r="370" spans="1:44" x14ac:dyDescent="0.2">
      <c r="A370" t="s">
        <v>502</v>
      </c>
      <c r="B370" t="s">
        <v>501</v>
      </c>
      <c r="C370" s="14">
        <v>44789</v>
      </c>
      <c r="D370" s="14">
        <v>44926</v>
      </c>
      <c r="E370" s="34">
        <v>1370000</v>
      </c>
      <c r="F370" s="34">
        <v>1364674.97</v>
      </c>
      <c r="G370" s="34">
        <v>1364674.97</v>
      </c>
      <c r="H370" t="s">
        <v>1973</v>
      </c>
      <c r="J370" t="s">
        <v>2701</v>
      </c>
      <c r="K370" t="s">
        <v>2710</v>
      </c>
      <c r="L370" t="s">
        <v>2711</v>
      </c>
      <c r="AM370" t="s">
        <v>1978</v>
      </c>
      <c r="AN370">
        <v>250</v>
      </c>
      <c r="AO370" t="s">
        <v>1979</v>
      </c>
      <c r="AP370" t="s">
        <v>1980</v>
      </c>
      <c r="AQ370" t="s">
        <v>1981</v>
      </c>
      <c r="AR370" t="s">
        <v>1982</v>
      </c>
    </row>
    <row r="371" spans="1:44" x14ac:dyDescent="0.2">
      <c r="A371" t="s">
        <v>502</v>
      </c>
      <c r="B371" t="s">
        <v>501</v>
      </c>
      <c r="C371" s="14">
        <v>44789</v>
      </c>
      <c r="D371" s="14">
        <v>44926</v>
      </c>
      <c r="E371" s="34">
        <v>1370000</v>
      </c>
      <c r="F371" s="34">
        <v>1364674.97</v>
      </c>
      <c r="G371" s="34">
        <v>1364674.97</v>
      </c>
      <c r="H371" t="s">
        <v>1973</v>
      </c>
      <c r="J371" t="s">
        <v>2701</v>
      </c>
      <c r="K371" t="s">
        <v>2712</v>
      </c>
      <c r="L371" t="s">
        <v>2713</v>
      </c>
      <c r="AM371" t="s">
        <v>1978</v>
      </c>
      <c r="AN371">
        <v>250</v>
      </c>
      <c r="AO371" t="s">
        <v>1979</v>
      </c>
      <c r="AP371" t="s">
        <v>1980</v>
      </c>
      <c r="AQ371" t="s">
        <v>1981</v>
      </c>
      <c r="AR371" t="s">
        <v>1982</v>
      </c>
    </row>
    <row r="372" spans="1:44" x14ac:dyDescent="0.2">
      <c r="A372" t="s">
        <v>502</v>
      </c>
      <c r="B372" t="s">
        <v>501</v>
      </c>
      <c r="C372" s="14">
        <v>44789</v>
      </c>
      <c r="D372" s="14">
        <v>44926</v>
      </c>
      <c r="E372" s="34">
        <v>1370000</v>
      </c>
      <c r="F372" s="34">
        <v>1364674.97</v>
      </c>
      <c r="G372" s="34">
        <v>1364674.97</v>
      </c>
      <c r="H372" t="s">
        <v>1973</v>
      </c>
      <c r="J372" t="s">
        <v>2701</v>
      </c>
      <c r="K372" t="s">
        <v>2714</v>
      </c>
      <c r="L372" t="s">
        <v>2715</v>
      </c>
      <c r="AM372" t="s">
        <v>1978</v>
      </c>
      <c r="AN372">
        <v>250</v>
      </c>
      <c r="AO372" t="s">
        <v>1979</v>
      </c>
      <c r="AP372" t="s">
        <v>1980</v>
      </c>
      <c r="AQ372" t="s">
        <v>1981</v>
      </c>
      <c r="AR372" t="s">
        <v>1982</v>
      </c>
    </row>
    <row r="373" spans="1:44" x14ac:dyDescent="0.2">
      <c r="A373" t="s">
        <v>502</v>
      </c>
      <c r="B373" t="s">
        <v>501</v>
      </c>
      <c r="C373" s="14">
        <v>44789</v>
      </c>
      <c r="D373" s="14">
        <v>44926</v>
      </c>
      <c r="E373" s="34">
        <v>1370000</v>
      </c>
      <c r="F373" s="34">
        <v>1364674.97</v>
      </c>
      <c r="G373" s="34">
        <v>1364674.97</v>
      </c>
      <c r="H373" t="s">
        <v>2329</v>
      </c>
      <c r="I373" t="s">
        <v>1139</v>
      </c>
      <c r="J373" t="s">
        <v>2330</v>
      </c>
      <c r="K373" t="s">
        <v>2716</v>
      </c>
      <c r="L373" t="s">
        <v>2717</v>
      </c>
      <c r="M373" s="14">
        <v>44789</v>
      </c>
      <c r="N373" s="14">
        <v>44865</v>
      </c>
      <c r="O373" t="s">
        <v>1977</v>
      </c>
      <c r="P373" s="34">
        <v>20000</v>
      </c>
      <c r="Q373" s="34">
        <v>20</v>
      </c>
      <c r="R373" s="35">
        <v>1000000</v>
      </c>
      <c r="S373" s="34">
        <v>4070.39</v>
      </c>
      <c r="T373" s="34">
        <v>20</v>
      </c>
      <c r="U373">
        <v>203520</v>
      </c>
      <c r="V373">
        <v>20.352</v>
      </c>
      <c r="W373" s="34">
        <v>7877.64</v>
      </c>
      <c r="X373" s="34">
        <v>20</v>
      </c>
      <c r="Y373">
        <v>393882</v>
      </c>
      <c r="Z373">
        <v>39.388199999999998</v>
      </c>
      <c r="AA373" s="34">
        <v>8051.97</v>
      </c>
      <c r="AB373" s="34">
        <v>20</v>
      </c>
      <c r="AC373">
        <v>402598</v>
      </c>
      <c r="AD373">
        <v>40.259799999999998</v>
      </c>
      <c r="AM373" t="s">
        <v>1978</v>
      </c>
      <c r="AN373">
        <v>250</v>
      </c>
      <c r="AO373" t="s">
        <v>1979</v>
      </c>
      <c r="AP373" t="s">
        <v>1980</v>
      </c>
      <c r="AQ373" t="s">
        <v>1981</v>
      </c>
      <c r="AR373" t="s">
        <v>1982</v>
      </c>
    </row>
    <row r="374" spans="1:44" x14ac:dyDescent="0.2">
      <c r="A374" t="s">
        <v>502</v>
      </c>
      <c r="B374" t="s">
        <v>501</v>
      </c>
      <c r="C374" s="14">
        <v>44789</v>
      </c>
      <c r="D374" s="14">
        <v>44926</v>
      </c>
      <c r="E374" s="34">
        <v>1370000</v>
      </c>
      <c r="F374" s="34">
        <v>1364674.97</v>
      </c>
      <c r="G374" s="34">
        <v>1364674.97</v>
      </c>
      <c r="H374" t="s">
        <v>2329</v>
      </c>
      <c r="J374" t="s">
        <v>2330</v>
      </c>
      <c r="K374" t="s">
        <v>2718</v>
      </c>
      <c r="L374" t="s">
        <v>2719</v>
      </c>
      <c r="AM374" t="s">
        <v>1978</v>
      </c>
      <c r="AN374">
        <v>250</v>
      </c>
      <c r="AO374" t="s">
        <v>1979</v>
      </c>
      <c r="AP374" t="s">
        <v>1980</v>
      </c>
      <c r="AQ374" t="s">
        <v>1981</v>
      </c>
      <c r="AR374" t="s">
        <v>1982</v>
      </c>
    </row>
    <row r="375" spans="1:44" x14ac:dyDescent="0.2">
      <c r="A375" t="s">
        <v>502</v>
      </c>
      <c r="B375" t="s">
        <v>501</v>
      </c>
      <c r="C375" s="14">
        <v>44789</v>
      </c>
      <c r="D375" s="14">
        <v>44926</v>
      </c>
      <c r="E375" s="34">
        <v>1370000</v>
      </c>
      <c r="F375" s="34">
        <v>1364674.97</v>
      </c>
      <c r="G375" s="34">
        <v>1364674.97</v>
      </c>
      <c r="H375" t="s">
        <v>2329</v>
      </c>
      <c r="J375" t="s">
        <v>2330</v>
      </c>
      <c r="K375" t="s">
        <v>2720</v>
      </c>
      <c r="L375" t="s">
        <v>2721</v>
      </c>
      <c r="AM375" t="s">
        <v>1978</v>
      </c>
      <c r="AN375">
        <v>250</v>
      </c>
      <c r="AO375" t="s">
        <v>1979</v>
      </c>
      <c r="AP375" t="s">
        <v>1980</v>
      </c>
      <c r="AQ375" t="s">
        <v>1981</v>
      </c>
      <c r="AR375" t="s">
        <v>1982</v>
      </c>
    </row>
    <row r="376" spans="1:44" x14ac:dyDescent="0.2">
      <c r="A376" t="s">
        <v>502</v>
      </c>
      <c r="B376" t="s">
        <v>501</v>
      </c>
      <c r="C376" s="14">
        <v>44789</v>
      </c>
      <c r="D376" s="14">
        <v>44926</v>
      </c>
      <c r="E376" s="34">
        <v>1370000</v>
      </c>
      <c r="F376" s="34">
        <v>1364674.97</v>
      </c>
      <c r="G376" s="34">
        <v>1364674.97</v>
      </c>
      <c r="H376" t="s">
        <v>2329</v>
      </c>
      <c r="J376" t="s">
        <v>2330</v>
      </c>
      <c r="K376" t="s">
        <v>2722</v>
      </c>
      <c r="L376" t="s">
        <v>2723</v>
      </c>
      <c r="AM376" t="s">
        <v>1978</v>
      </c>
      <c r="AN376">
        <v>250</v>
      </c>
      <c r="AO376" t="s">
        <v>1979</v>
      </c>
      <c r="AP376" t="s">
        <v>1980</v>
      </c>
      <c r="AQ376" t="s">
        <v>1981</v>
      </c>
      <c r="AR376" t="s">
        <v>1982</v>
      </c>
    </row>
    <row r="377" spans="1:44" x14ac:dyDescent="0.2">
      <c r="A377" t="s">
        <v>502</v>
      </c>
      <c r="B377" t="s">
        <v>501</v>
      </c>
      <c r="C377" s="14">
        <v>44789</v>
      </c>
      <c r="D377" s="14">
        <v>44926</v>
      </c>
      <c r="E377" s="34">
        <v>1370000</v>
      </c>
      <c r="F377" s="34">
        <v>1364674.97</v>
      </c>
      <c r="G377" s="34">
        <v>1364674.97</v>
      </c>
      <c r="H377" t="s">
        <v>2329</v>
      </c>
      <c r="J377" t="s">
        <v>2330</v>
      </c>
      <c r="K377" t="s">
        <v>2724</v>
      </c>
      <c r="L377" t="s">
        <v>2725</v>
      </c>
      <c r="AM377" t="s">
        <v>1978</v>
      </c>
      <c r="AN377">
        <v>250</v>
      </c>
      <c r="AO377" t="s">
        <v>1979</v>
      </c>
      <c r="AP377" t="s">
        <v>1980</v>
      </c>
      <c r="AQ377" t="s">
        <v>1981</v>
      </c>
      <c r="AR377" t="s">
        <v>1982</v>
      </c>
    </row>
    <row r="378" spans="1:44" x14ac:dyDescent="0.2">
      <c r="A378" t="s">
        <v>502</v>
      </c>
      <c r="B378" t="s">
        <v>501</v>
      </c>
      <c r="C378" s="14">
        <v>44789</v>
      </c>
      <c r="D378" s="14">
        <v>44926</v>
      </c>
      <c r="E378" s="34">
        <v>1370000</v>
      </c>
      <c r="F378" s="34">
        <v>1364674.97</v>
      </c>
      <c r="G378" s="34">
        <v>1364674.97</v>
      </c>
      <c r="H378" t="s">
        <v>2329</v>
      </c>
      <c r="J378" t="s">
        <v>2330</v>
      </c>
      <c r="K378" t="s">
        <v>2726</v>
      </c>
      <c r="L378" t="s">
        <v>2727</v>
      </c>
      <c r="AM378" t="s">
        <v>1978</v>
      </c>
      <c r="AN378">
        <v>250</v>
      </c>
      <c r="AO378" t="s">
        <v>1979</v>
      </c>
      <c r="AP378" t="s">
        <v>1980</v>
      </c>
      <c r="AQ378" t="s">
        <v>1981</v>
      </c>
      <c r="AR378" t="s">
        <v>1982</v>
      </c>
    </row>
    <row r="379" spans="1:44" x14ac:dyDescent="0.2">
      <c r="A379" t="s">
        <v>502</v>
      </c>
      <c r="B379" t="s">
        <v>501</v>
      </c>
      <c r="C379" s="14">
        <v>44789</v>
      </c>
      <c r="D379" s="14">
        <v>44926</v>
      </c>
      <c r="E379" s="34">
        <v>1370000</v>
      </c>
      <c r="F379" s="34">
        <v>1364674.97</v>
      </c>
      <c r="G379" s="34">
        <v>1364674.97</v>
      </c>
      <c r="H379" t="s">
        <v>2329</v>
      </c>
      <c r="J379" t="s">
        <v>2330</v>
      </c>
      <c r="K379" t="s">
        <v>2728</v>
      </c>
      <c r="L379" t="s">
        <v>2729</v>
      </c>
      <c r="AM379" t="s">
        <v>1978</v>
      </c>
      <c r="AN379">
        <v>250</v>
      </c>
      <c r="AO379" t="s">
        <v>1979</v>
      </c>
      <c r="AP379" t="s">
        <v>1980</v>
      </c>
      <c r="AQ379" t="s">
        <v>1981</v>
      </c>
      <c r="AR379" t="s">
        <v>1982</v>
      </c>
    </row>
    <row r="380" spans="1:44" x14ac:dyDescent="0.2">
      <c r="A380" t="s">
        <v>502</v>
      </c>
      <c r="B380" t="s">
        <v>501</v>
      </c>
      <c r="C380" s="14">
        <v>44789</v>
      </c>
      <c r="D380" s="14">
        <v>44926</v>
      </c>
      <c r="E380" s="34">
        <v>1370000</v>
      </c>
      <c r="F380" s="34">
        <v>1364674.97</v>
      </c>
      <c r="G380" s="34">
        <v>1364674.97</v>
      </c>
      <c r="H380" t="s">
        <v>2329</v>
      </c>
      <c r="J380" t="s">
        <v>2330</v>
      </c>
      <c r="K380" t="s">
        <v>2730</v>
      </c>
      <c r="L380" t="s">
        <v>2731</v>
      </c>
      <c r="AM380" t="s">
        <v>1978</v>
      </c>
      <c r="AN380">
        <v>250</v>
      </c>
      <c r="AO380" t="s">
        <v>1979</v>
      </c>
      <c r="AP380" t="s">
        <v>1980</v>
      </c>
      <c r="AQ380" t="s">
        <v>1981</v>
      </c>
      <c r="AR380" t="s">
        <v>1982</v>
      </c>
    </row>
    <row r="381" spans="1:44" x14ac:dyDescent="0.2">
      <c r="A381" t="s">
        <v>502</v>
      </c>
      <c r="B381" t="s">
        <v>501</v>
      </c>
      <c r="C381" s="14">
        <v>44789</v>
      </c>
      <c r="D381" s="14">
        <v>44926</v>
      </c>
      <c r="E381" s="34">
        <v>1370000</v>
      </c>
      <c r="F381" s="34">
        <v>1364674.97</v>
      </c>
      <c r="G381" s="34">
        <v>1364674.97</v>
      </c>
      <c r="H381" t="s">
        <v>1973</v>
      </c>
      <c r="I381" t="s">
        <v>527</v>
      </c>
      <c r="J381" t="s">
        <v>2701</v>
      </c>
      <c r="K381" t="s">
        <v>2732</v>
      </c>
      <c r="L381" t="s">
        <v>2733</v>
      </c>
      <c r="M381" s="14">
        <v>44789</v>
      </c>
      <c r="N381" s="14">
        <v>44828</v>
      </c>
      <c r="O381" t="s">
        <v>1977</v>
      </c>
      <c r="P381" s="34">
        <v>14980.51</v>
      </c>
      <c r="Q381" s="34">
        <v>10</v>
      </c>
      <c r="R381" s="35">
        <v>1498051</v>
      </c>
      <c r="S381" s="34">
        <v>3613.22</v>
      </c>
      <c r="T381" s="34">
        <v>10</v>
      </c>
      <c r="U381">
        <v>361322</v>
      </c>
      <c r="V381">
        <v>24.119472999999999</v>
      </c>
      <c r="W381" s="34">
        <v>11367.29</v>
      </c>
      <c r="X381" s="34">
        <v>10</v>
      </c>
      <c r="Y381">
        <v>1136729</v>
      </c>
      <c r="Z381">
        <v>75.880527000000001</v>
      </c>
      <c r="AM381" t="s">
        <v>1978</v>
      </c>
      <c r="AN381">
        <v>250</v>
      </c>
      <c r="AO381" t="s">
        <v>1979</v>
      </c>
      <c r="AP381" t="s">
        <v>1980</v>
      </c>
      <c r="AQ381" t="s">
        <v>1981</v>
      </c>
      <c r="AR381" t="s">
        <v>1982</v>
      </c>
    </row>
    <row r="382" spans="1:44" x14ac:dyDescent="0.2">
      <c r="A382" t="s">
        <v>502</v>
      </c>
      <c r="B382" t="s">
        <v>501</v>
      </c>
      <c r="C382" s="14">
        <v>44789</v>
      </c>
      <c r="D382" s="14">
        <v>44926</v>
      </c>
      <c r="E382" s="34">
        <v>1370000</v>
      </c>
      <c r="F382" s="34">
        <v>1364674.97</v>
      </c>
      <c r="G382" s="34">
        <v>1364674.97</v>
      </c>
      <c r="H382" t="s">
        <v>1973</v>
      </c>
      <c r="J382" t="s">
        <v>2701</v>
      </c>
      <c r="K382" t="s">
        <v>2734</v>
      </c>
      <c r="L382" t="s">
        <v>2735</v>
      </c>
      <c r="AM382" t="s">
        <v>1978</v>
      </c>
      <c r="AN382">
        <v>250</v>
      </c>
      <c r="AO382" t="s">
        <v>1979</v>
      </c>
      <c r="AP382" t="s">
        <v>1980</v>
      </c>
      <c r="AQ382" t="s">
        <v>1981</v>
      </c>
      <c r="AR382" t="s">
        <v>1982</v>
      </c>
    </row>
    <row r="383" spans="1:44" x14ac:dyDescent="0.2">
      <c r="A383" t="s">
        <v>502</v>
      </c>
      <c r="B383" t="s">
        <v>501</v>
      </c>
      <c r="C383" s="14">
        <v>44789</v>
      </c>
      <c r="D383" s="14">
        <v>44926</v>
      </c>
      <c r="E383" s="34">
        <v>1370000</v>
      </c>
      <c r="F383" s="34">
        <v>1364674.97</v>
      </c>
      <c r="G383" s="34">
        <v>1364674.97</v>
      </c>
      <c r="H383" t="s">
        <v>1973</v>
      </c>
      <c r="J383" t="s">
        <v>2701</v>
      </c>
      <c r="K383" t="s">
        <v>2736</v>
      </c>
      <c r="L383" t="s">
        <v>2737</v>
      </c>
      <c r="AM383" t="s">
        <v>1978</v>
      </c>
      <c r="AN383">
        <v>250</v>
      </c>
      <c r="AO383" t="s">
        <v>1979</v>
      </c>
      <c r="AP383" t="s">
        <v>1980</v>
      </c>
      <c r="AQ383" t="s">
        <v>1981</v>
      </c>
      <c r="AR383" t="s">
        <v>1982</v>
      </c>
    </row>
    <row r="384" spans="1:44" x14ac:dyDescent="0.2">
      <c r="A384" t="s">
        <v>502</v>
      </c>
      <c r="B384" t="s">
        <v>501</v>
      </c>
      <c r="C384" s="14">
        <v>44789</v>
      </c>
      <c r="D384" s="14">
        <v>44926</v>
      </c>
      <c r="E384" s="34">
        <v>1370000</v>
      </c>
      <c r="F384" s="34">
        <v>1364674.97</v>
      </c>
      <c r="G384" s="34">
        <v>1364674.97</v>
      </c>
      <c r="H384" t="s">
        <v>1973</v>
      </c>
      <c r="J384" t="s">
        <v>2701</v>
      </c>
      <c r="K384" t="s">
        <v>2738</v>
      </c>
      <c r="L384" t="s">
        <v>2739</v>
      </c>
      <c r="AM384" t="s">
        <v>1978</v>
      </c>
      <c r="AN384">
        <v>250</v>
      </c>
      <c r="AO384" t="s">
        <v>1979</v>
      </c>
      <c r="AP384" t="s">
        <v>1980</v>
      </c>
      <c r="AQ384" t="s">
        <v>1981</v>
      </c>
      <c r="AR384" t="s">
        <v>1982</v>
      </c>
    </row>
    <row r="385" spans="1:44" x14ac:dyDescent="0.2">
      <c r="A385" t="s">
        <v>502</v>
      </c>
      <c r="B385" t="s">
        <v>501</v>
      </c>
      <c r="C385" s="14">
        <v>44789</v>
      </c>
      <c r="D385" s="14">
        <v>44926</v>
      </c>
      <c r="E385" s="34">
        <v>1370000</v>
      </c>
      <c r="F385" s="34">
        <v>1364674.97</v>
      </c>
      <c r="G385" s="34">
        <v>1364674.97</v>
      </c>
      <c r="H385" t="s">
        <v>1973</v>
      </c>
      <c r="J385" t="s">
        <v>2701</v>
      </c>
      <c r="K385" t="s">
        <v>2740</v>
      </c>
      <c r="L385" t="s">
        <v>2741</v>
      </c>
      <c r="AM385" t="s">
        <v>1978</v>
      </c>
      <c r="AN385">
        <v>250</v>
      </c>
      <c r="AO385" t="s">
        <v>1979</v>
      </c>
      <c r="AP385" t="s">
        <v>1980</v>
      </c>
      <c r="AQ385" t="s">
        <v>1981</v>
      </c>
      <c r="AR385" t="s">
        <v>1982</v>
      </c>
    </row>
    <row r="386" spans="1:44" x14ac:dyDescent="0.2">
      <c r="A386" t="s">
        <v>502</v>
      </c>
      <c r="B386" t="s">
        <v>501</v>
      </c>
      <c r="C386" s="14">
        <v>44789</v>
      </c>
      <c r="D386" s="14">
        <v>44926</v>
      </c>
      <c r="E386" s="34">
        <v>1370000</v>
      </c>
      <c r="F386" s="34">
        <v>1364674.97</v>
      </c>
      <c r="G386" s="34">
        <v>1364674.97</v>
      </c>
      <c r="H386" t="s">
        <v>1973</v>
      </c>
      <c r="J386" t="s">
        <v>2701</v>
      </c>
      <c r="K386" t="s">
        <v>2742</v>
      </c>
      <c r="L386" t="s">
        <v>2743</v>
      </c>
      <c r="AM386" t="s">
        <v>1978</v>
      </c>
      <c r="AN386">
        <v>250</v>
      </c>
      <c r="AO386" t="s">
        <v>1979</v>
      </c>
      <c r="AP386" t="s">
        <v>1980</v>
      </c>
      <c r="AQ386" t="s">
        <v>1981</v>
      </c>
      <c r="AR386" t="s">
        <v>1982</v>
      </c>
    </row>
    <row r="387" spans="1:44" x14ac:dyDescent="0.2">
      <c r="A387" t="s">
        <v>502</v>
      </c>
      <c r="B387" t="s">
        <v>501</v>
      </c>
      <c r="C387" s="14">
        <v>44789</v>
      </c>
      <c r="D387" s="14">
        <v>44926</v>
      </c>
      <c r="E387" s="34">
        <v>1370000</v>
      </c>
      <c r="F387" s="34">
        <v>1364674.97</v>
      </c>
      <c r="G387" s="34">
        <v>1364674.97</v>
      </c>
      <c r="H387" t="s">
        <v>1973</v>
      </c>
      <c r="J387" t="s">
        <v>2701</v>
      </c>
      <c r="K387" t="s">
        <v>2744</v>
      </c>
      <c r="L387" t="s">
        <v>2745</v>
      </c>
      <c r="AM387" t="s">
        <v>1978</v>
      </c>
      <c r="AN387">
        <v>250</v>
      </c>
      <c r="AO387" t="s">
        <v>1979</v>
      </c>
      <c r="AP387" t="s">
        <v>1980</v>
      </c>
      <c r="AQ387" t="s">
        <v>1981</v>
      </c>
      <c r="AR387" t="s">
        <v>1982</v>
      </c>
    </row>
    <row r="388" spans="1:44" x14ac:dyDescent="0.2">
      <c r="A388" t="s">
        <v>502</v>
      </c>
      <c r="B388" t="s">
        <v>501</v>
      </c>
      <c r="C388" s="14">
        <v>44789</v>
      </c>
      <c r="D388" s="14">
        <v>44926</v>
      </c>
      <c r="E388" s="34">
        <v>1370000</v>
      </c>
      <c r="F388" s="34">
        <v>1364674.97</v>
      </c>
      <c r="G388" s="34">
        <v>1364674.97</v>
      </c>
      <c r="H388" t="s">
        <v>1973</v>
      </c>
      <c r="I388" t="s">
        <v>527</v>
      </c>
      <c r="J388" t="s">
        <v>2701</v>
      </c>
      <c r="K388" t="s">
        <v>2746</v>
      </c>
      <c r="L388" t="s">
        <v>2747</v>
      </c>
      <c r="M388" s="14">
        <v>44789</v>
      </c>
      <c r="N388" s="14">
        <v>44828</v>
      </c>
      <c r="O388" t="s">
        <v>1977</v>
      </c>
      <c r="P388" s="34">
        <v>14962.72</v>
      </c>
      <c r="Q388" s="34">
        <v>10</v>
      </c>
      <c r="R388" s="35">
        <v>1496272</v>
      </c>
      <c r="S388" s="34">
        <v>3564.68</v>
      </c>
      <c r="T388" s="34">
        <v>10</v>
      </c>
      <c r="U388">
        <v>356468</v>
      </c>
      <c r="V388">
        <v>23.823743</v>
      </c>
      <c r="W388" s="34">
        <v>11398.04</v>
      </c>
      <c r="X388" s="34">
        <v>10</v>
      </c>
      <c r="Y388">
        <v>1139804</v>
      </c>
      <c r="Z388">
        <v>76.176257000000007</v>
      </c>
      <c r="AM388" t="s">
        <v>1978</v>
      </c>
      <c r="AN388">
        <v>250</v>
      </c>
      <c r="AO388" t="s">
        <v>1979</v>
      </c>
      <c r="AP388" t="s">
        <v>1980</v>
      </c>
      <c r="AQ388" t="s">
        <v>1981</v>
      </c>
      <c r="AR388" t="s">
        <v>1982</v>
      </c>
    </row>
    <row r="389" spans="1:44" x14ac:dyDescent="0.2">
      <c r="A389" t="s">
        <v>502</v>
      </c>
      <c r="B389" t="s">
        <v>501</v>
      </c>
      <c r="C389" s="14">
        <v>44789</v>
      </c>
      <c r="D389" s="14">
        <v>44926</v>
      </c>
      <c r="E389" s="34">
        <v>1370000</v>
      </c>
      <c r="F389" s="34">
        <v>1364674.97</v>
      </c>
      <c r="G389" s="34">
        <v>1364674.97</v>
      </c>
      <c r="H389" t="s">
        <v>1973</v>
      </c>
      <c r="J389" t="s">
        <v>2701</v>
      </c>
      <c r="K389" t="s">
        <v>2748</v>
      </c>
      <c r="L389" t="s">
        <v>2749</v>
      </c>
      <c r="AM389" t="s">
        <v>1978</v>
      </c>
      <c r="AN389">
        <v>250</v>
      </c>
      <c r="AO389" t="s">
        <v>1979</v>
      </c>
      <c r="AP389" t="s">
        <v>1980</v>
      </c>
      <c r="AQ389" t="s">
        <v>1981</v>
      </c>
      <c r="AR389" t="s">
        <v>1982</v>
      </c>
    </row>
    <row r="390" spans="1:44" x14ac:dyDescent="0.2">
      <c r="A390" t="s">
        <v>502</v>
      </c>
      <c r="B390" t="s">
        <v>501</v>
      </c>
      <c r="C390" s="14">
        <v>44789</v>
      </c>
      <c r="D390" s="14">
        <v>44926</v>
      </c>
      <c r="E390" s="34">
        <v>1370000</v>
      </c>
      <c r="F390" s="34">
        <v>1364674.97</v>
      </c>
      <c r="G390" s="34">
        <v>1364674.97</v>
      </c>
      <c r="H390" t="s">
        <v>1973</v>
      </c>
      <c r="J390" t="s">
        <v>2701</v>
      </c>
      <c r="K390" t="s">
        <v>2750</v>
      </c>
      <c r="L390" t="s">
        <v>2751</v>
      </c>
      <c r="AM390" t="s">
        <v>1978</v>
      </c>
      <c r="AN390">
        <v>250</v>
      </c>
      <c r="AO390" t="s">
        <v>1979</v>
      </c>
      <c r="AP390" t="s">
        <v>1980</v>
      </c>
      <c r="AQ390" t="s">
        <v>1981</v>
      </c>
      <c r="AR390" t="s">
        <v>1982</v>
      </c>
    </row>
    <row r="391" spans="1:44" x14ac:dyDescent="0.2">
      <c r="A391" t="s">
        <v>502</v>
      </c>
      <c r="B391" t="s">
        <v>501</v>
      </c>
      <c r="C391" s="14">
        <v>44789</v>
      </c>
      <c r="D391" s="14">
        <v>44926</v>
      </c>
      <c r="E391" s="34">
        <v>1370000</v>
      </c>
      <c r="F391" s="34">
        <v>1364674.97</v>
      </c>
      <c r="G391" s="34">
        <v>1364674.97</v>
      </c>
      <c r="H391" t="s">
        <v>1973</v>
      </c>
      <c r="J391" t="s">
        <v>2701</v>
      </c>
      <c r="K391" t="s">
        <v>2752</v>
      </c>
      <c r="L391" t="s">
        <v>2753</v>
      </c>
      <c r="AM391" t="s">
        <v>1978</v>
      </c>
      <c r="AN391">
        <v>250</v>
      </c>
      <c r="AO391" t="s">
        <v>1979</v>
      </c>
      <c r="AP391" t="s">
        <v>1980</v>
      </c>
      <c r="AQ391" t="s">
        <v>1981</v>
      </c>
      <c r="AR391" t="s">
        <v>1982</v>
      </c>
    </row>
    <row r="392" spans="1:44" x14ac:dyDescent="0.2">
      <c r="A392" t="s">
        <v>502</v>
      </c>
      <c r="B392" t="s">
        <v>501</v>
      </c>
      <c r="C392" s="14">
        <v>44789</v>
      </c>
      <c r="D392" s="14">
        <v>44926</v>
      </c>
      <c r="E392" s="34">
        <v>1370000</v>
      </c>
      <c r="F392" s="34">
        <v>1364674.97</v>
      </c>
      <c r="G392" s="34">
        <v>1364674.97</v>
      </c>
      <c r="H392" t="s">
        <v>1973</v>
      </c>
      <c r="J392" t="s">
        <v>2701</v>
      </c>
      <c r="K392" t="s">
        <v>2754</v>
      </c>
      <c r="L392" t="s">
        <v>2755</v>
      </c>
      <c r="AM392" t="s">
        <v>1978</v>
      </c>
      <c r="AN392">
        <v>250</v>
      </c>
      <c r="AO392" t="s">
        <v>1979</v>
      </c>
      <c r="AP392" t="s">
        <v>1980</v>
      </c>
      <c r="AQ392" t="s">
        <v>1981</v>
      </c>
      <c r="AR392" t="s">
        <v>1982</v>
      </c>
    </row>
    <row r="393" spans="1:44" x14ac:dyDescent="0.2">
      <c r="A393" t="s">
        <v>502</v>
      </c>
      <c r="B393" t="s">
        <v>501</v>
      </c>
      <c r="C393" s="14">
        <v>44789</v>
      </c>
      <c r="D393" s="14">
        <v>44926</v>
      </c>
      <c r="E393" s="34">
        <v>1370000</v>
      </c>
      <c r="F393" s="34">
        <v>1364674.97</v>
      </c>
      <c r="G393" s="34">
        <v>1364674.97</v>
      </c>
      <c r="H393" t="s">
        <v>1973</v>
      </c>
      <c r="J393" t="s">
        <v>2701</v>
      </c>
      <c r="K393" t="s">
        <v>2756</v>
      </c>
      <c r="L393" t="s">
        <v>2757</v>
      </c>
      <c r="AM393" t="s">
        <v>1978</v>
      </c>
      <c r="AN393">
        <v>250</v>
      </c>
      <c r="AO393" t="s">
        <v>1979</v>
      </c>
      <c r="AP393" t="s">
        <v>1980</v>
      </c>
      <c r="AQ393" t="s">
        <v>1981</v>
      </c>
      <c r="AR393" t="s">
        <v>1982</v>
      </c>
    </row>
    <row r="394" spans="1:44" x14ac:dyDescent="0.2">
      <c r="A394" t="s">
        <v>502</v>
      </c>
      <c r="B394" t="s">
        <v>501</v>
      </c>
      <c r="C394" s="14">
        <v>44789</v>
      </c>
      <c r="D394" s="14">
        <v>44926</v>
      </c>
      <c r="E394" s="34">
        <v>1370000</v>
      </c>
      <c r="F394" s="34">
        <v>1364674.97</v>
      </c>
      <c r="G394" s="34">
        <v>1364674.97</v>
      </c>
      <c r="H394" t="s">
        <v>1973</v>
      </c>
      <c r="J394" t="s">
        <v>2701</v>
      </c>
      <c r="K394" t="s">
        <v>2758</v>
      </c>
      <c r="L394" t="s">
        <v>2759</v>
      </c>
      <c r="AM394" t="s">
        <v>1978</v>
      </c>
      <c r="AN394">
        <v>250</v>
      </c>
      <c r="AO394" t="s">
        <v>1979</v>
      </c>
      <c r="AP394" t="s">
        <v>1980</v>
      </c>
      <c r="AQ394" t="s">
        <v>1981</v>
      </c>
      <c r="AR394" t="s">
        <v>1982</v>
      </c>
    </row>
    <row r="395" spans="1:44" x14ac:dyDescent="0.2">
      <c r="A395" t="s">
        <v>502</v>
      </c>
      <c r="B395" t="s">
        <v>501</v>
      </c>
      <c r="C395" s="14">
        <v>44789</v>
      </c>
      <c r="D395" s="14">
        <v>44926</v>
      </c>
      <c r="E395" s="34">
        <v>1370000</v>
      </c>
      <c r="F395" s="34">
        <v>1364674.97</v>
      </c>
      <c r="G395" s="34">
        <v>1364674.97</v>
      </c>
      <c r="H395" t="s">
        <v>1973</v>
      </c>
      <c r="I395" t="s">
        <v>527</v>
      </c>
      <c r="J395" t="s">
        <v>2701</v>
      </c>
      <c r="K395" t="s">
        <v>2760</v>
      </c>
      <c r="L395" t="s">
        <v>2761</v>
      </c>
      <c r="M395" s="14">
        <v>44789</v>
      </c>
      <c r="N395" s="14">
        <v>44828</v>
      </c>
      <c r="O395" t="s">
        <v>2101</v>
      </c>
      <c r="P395" s="34">
        <v>9858.35</v>
      </c>
      <c r="Q395" s="34">
        <v>1.5</v>
      </c>
      <c r="R395" s="35">
        <v>6572</v>
      </c>
      <c r="S395" s="34">
        <v>2159.8200000000002</v>
      </c>
      <c r="T395" s="34">
        <v>1.5</v>
      </c>
      <c r="U395">
        <v>1440</v>
      </c>
      <c r="V395">
        <v>21.911138000000001</v>
      </c>
      <c r="W395" s="34">
        <v>7698.53</v>
      </c>
      <c r="X395" s="34">
        <v>1.5</v>
      </c>
      <c r="Y395">
        <v>5132</v>
      </c>
      <c r="Z395">
        <v>78.088862000000006</v>
      </c>
      <c r="AM395" t="s">
        <v>1978</v>
      </c>
      <c r="AN395">
        <v>250</v>
      </c>
      <c r="AO395" t="s">
        <v>1979</v>
      </c>
      <c r="AP395" t="s">
        <v>1980</v>
      </c>
      <c r="AQ395" t="s">
        <v>1981</v>
      </c>
      <c r="AR395" t="s">
        <v>1982</v>
      </c>
    </row>
    <row r="396" spans="1:44" x14ac:dyDescent="0.2">
      <c r="A396" t="s">
        <v>502</v>
      </c>
      <c r="B396" t="s">
        <v>501</v>
      </c>
      <c r="C396" s="14">
        <v>44789</v>
      </c>
      <c r="D396" s="14">
        <v>44926</v>
      </c>
      <c r="E396" s="34">
        <v>1370000</v>
      </c>
      <c r="F396" s="34">
        <v>1364674.97</v>
      </c>
      <c r="G396" s="34">
        <v>1364674.97</v>
      </c>
      <c r="H396" t="s">
        <v>1973</v>
      </c>
      <c r="J396" t="s">
        <v>2701</v>
      </c>
      <c r="K396" t="s">
        <v>2762</v>
      </c>
      <c r="L396" t="s">
        <v>2763</v>
      </c>
      <c r="AM396" t="s">
        <v>1978</v>
      </c>
      <c r="AN396">
        <v>250</v>
      </c>
      <c r="AO396" t="s">
        <v>1979</v>
      </c>
      <c r="AP396" t="s">
        <v>1980</v>
      </c>
      <c r="AQ396" t="s">
        <v>1981</v>
      </c>
      <c r="AR396" t="s">
        <v>1982</v>
      </c>
    </row>
    <row r="397" spans="1:44" x14ac:dyDescent="0.2">
      <c r="A397" t="s">
        <v>502</v>
      </c>
      <c r="B397" t="s">
        <v>501</v>
      </c>
      <c r="C397" s="14">
        <v>44789</v>
      </c>
      <c r="D397" s="14">
        <v>44926</v>
      </c>
      <c r="E397" s="34">
        <v>1370000</v>
      </c>
      <c r="F397" s="34">
        <v>1364674.97</v>
      </c>
      <c r="G397" s="34">
        <v>1364674.97</v>
      </c>
      <c r="H397" t="s">
        <v>1973</v>
      </c>
      <c r="J397" t="s">
        <v>2701</v>
      </c>
      <c r="K397" t="s">
        <v>2764</v>
      </c>
      <c r="L397" t="s">
        <v>2765</v>
      </c>
      <c r="AM397" t="s">
        <v>1978</v>
      </c>
      <c r="AN397">
        <v>250</v>
      </c>
      <c r="AO397" t="s">
        <v>1979</v>
      </c>
      <c r="AP397" t="s">
        <v>1980</v>
      </c>
      <c r="AQ397" t="s">
        <v>1981</v>
      </c>
      <c r="AR397" t="s">
        <v>1982</v>
      </c>
    </row>
    <row r="398" spans="1:44" x14ac:dyDescent="0.2">
      <c r="A398" t="s">
        <v>502</v>
      </c>
      <c r="B398" t="s">
        <v>501</v>
      </c>
      <c r="C398" s="14">
        <v>44789</v>
      </c>
      <c r="D398" s="14">
        <v>44926</v>
      </c>
      <c r="E398" s="34">
        <v>1370000</v>
      </c>
      <c r="F398" s="34">
        <v>1364674.97</v>
      </c>
      <c r="G398" s="34">
        <v>1364674.97</v>
      </c>
      <c r="H398" t="s">
        <v>1973</v>
      </c>
      <c r="J398" t="s">
        <v>2701</v>
      </c>
      <c r="K398" t="s">
        <v>2766</v>
      </c>
      <c r="L398" t="s">
        <v>2767</v>
      </c>
      <c r="AM398" t="s">
        <v>1978</v>
      </c>
      <c r="AN398">
        <v>250</v>
      </c>
      <c r="AO398" t="s">
        <v>1979</v>
      </c>
      <c r="AP398" t="s">
        <v>1980</v>
      </c>
      <c r="AQ398" t="s">
        <v>1981</v>
      </c>
      <c r="AR398" t="s">
        <v>1982</v>
      </c>
    </row>
    <row r="399" spans="1:44" x14ac:dyDescent="0.2">
      <c r="A399" t="s">
        <v>502</v>
      </c>
      <c r="B399" t="s">
        <v>501</v>
      </c>
      <c r="C399" s="14">
        <v>44789</v>
      </c>
      <c r="D399" s="14">
        <v>44926</v>
      </c>
      <c r="E399" s="34">
        <v>1370000</v>
      </c>
      <c r="F399" s="34">
        <v>1364674.97</v>
      </c>
      <c r="G399" s="34">
        <v>1364674.97</v>
      </c>
      <c r="H399" t="s">
        <v>1973</v>
      </c>
      <c r="J399" t="s">
        <v>2701</v>
      </c>
      <c r="K399" t="s">
        <v>2768</v>
      </c>
      <c r="L399" t="s">
        <v>2769</v>
      </c>
      <c r="AM399" t="s">
        <v>1978</v>
      </c>
      <c r="AN399">
        <v>250</v>
      </c>
      <c r="AO399" t="s">
        <v>1979</v>
      </c>
      <c r="AP399" t="s">
        <v>1980</v>
      </c>
      <c r="AQ399" t="s">
        <v>1981</v>
      </c>
      <c r="AR399" t="s">
        <v>1982</v>
      </c>
    </row>
    <row r="400" spans="1:44" x14ac:dyDescent="0.2">
      <c r="A400" t="s">
        <v>502</v>
      </c>
      <c r="B400" t="s">
        <v>501</v>
      </c>
      <c r="C400" s="14">
        <v>44789</v>
      </c>
      <c r="D400" s="14">
        <v>44926</v>
      </c>
      <c r="E400" s="34">
        <v>1370000</v>
      </c>
      <c r="F400" s="34">
        <v>1364674.97</v>
      </c>
      <c r="G400" s="34">
        <v>1364674.97</v>
      </c>
      <c r="H400" t="s">
        <v>1973</v>
      </c>
      <c r="J400" t="s">
        <v>2701</v>
      </c>
      <c r="K400" t="s">
        <v>2770</v>
      </c>
      <c r="L400" t="s">
        <v>2771</v>
      </c>
      <c r="AM400" t="s">
        <v>1978</v>
      </c>
      <c r="AN400">
        <v>250</v>
      </c>
      <c r="AO400" t="s">
        <v>1979</v>
      </c>
      <c r="AP400" t="s">
        <v>1980</v>
      </c>
      <c r="AQ400" t="s">
        <v>1981</v>
      </c>
      <c r="AR400" t="s">
        <v>1982</v>
      </c>
    </row>
    <row r="401" spans="1:44" x14ac:dyDescent="0.2">
      <c r="A401" t="s">
        <v>502</v>
      </c>
      <c r="B401" t="s">
        <v>501</v>
      </c>
      <c r="C401" s="14">
        <v>44789</v>
      </c>
      <c r="D401" s="14">
        <v>44926</v>
      </c>
      <c r="E401" s="34">
        <v>1370000</v>
      </c>
      <c r="F401" s="34">
        <v>1364674.97</v>
      </c>
      <c r="G401" s="34">
        <v>1364674.97</v>
      </c>
      <c r="H401" t="s">
        <v>1973</v>
      </c>
      <c r="J401" t="s">
        <v>2701</v>
      </c>
      <c r="K401" t="s">
        <v>2772</v>
      </c>
      <c r="L401" t="s">
        <v>2773</v>
      </c>
      <c r="AM401" t="s">
        <v>1978</v>
      </c>
      <c r="AN401">
        <v>250</v>
      </c>
      <c r="AO401" t="s">
        <v>1979</v>
      </c>
      <c r="AP401" t="s">
        <v>1980</v>
      </c>
      <c r="AQ401" t="s">
        <v>1981</v>
      </c>
      <c r="AR401" t="s">
        <v>1982</v>
      </c>
    </row>
    <row r="402" spans="1:44" x14ac:dyDescent="0.2">
      <c r="A402" t="s">
        <v>502</v>
      </c>
      <c r="B402" t="s">
        <v>501</v>
      </c>
      <c r="C402" s="14">
        <v>44789</v>
      </c>
      <c r="D402" s="14">
        <v>44926</v>
      </c>
      <c r="E402" s="34">
        <v>1370000</v>
      </c>
      <c r="F402" s="34">
        <v>1364674.97</v>
      </c>
      <c r="G402" s="34">
        <v>1364674.97</v>
      </c>
      <c r="H402" t="s">
        <v>1973</v>
      </c>
      <c r="I402" t="s">
        <v>527</v>
      </c>
      <c r="J402" t="s">
        <v>2701</v>
      </c>
      <c r="K402" t="s">
        <v>2774</v>
      </c>
      <c r="L402" t="s">
        <v>2775</v>
      </c>
      <c r="M402" s="14">
        <v>44789</v>
      </c>
      <c r="N402" s="14">
        <v>44828</v>
      </c>
      <c r="O402" t="s">
        <v>2101</v>
      </c>
      <c r="P402" s="34">
        <v>9934.73</v>
      </c>
      <c r="Q402" s="34">
        <v>1.5</v>
      </c>
      <c r="R402" s="35">
        <v>6623</v>
      </c>
      <c r="S402" s="34">
        <v>2174.1</v>
      </c>
      <c r="T402" s="34">
        <v>1.5</v>
      </c>
      <c r="U402">
        <v>1449</v>
      </c>
      <c r="V402">
        <v>21.878302999999999</v>
      </c>
      <c r="W402" s="34">
        <v>7760.63</v>
      </c>
      <c r="X402" s="34">
        <v>1.5</v>
      </c>
      <c r="Y402">
        <v>5174</v>
      </c>
      <c r="Z402">
        <v>78.121696999999998</v>
      </c>
      <c r="AM402" t="s">
        <v>1978</v>
      </c>
      <c r="AN402">
        <v>250</v>
      </c>
      <c r="AO402" t="s">
        <v>1979</v>
      </c>
      <c r="AP402" t="s">
        <v>1980</v>
      </c>
      <c r="AQ402" t="s">
        <v>1981</v>
      </c>
      <c r="AR402" t="s">
        <v>1982</v>
      </c>
    </row>
    <row r="403" spans="1:44" x14ac:dyDescent="0.2">
      <c r="A403" t="s">
        <v>502</v>
      </c>
      <c r="B403" t="s">
        <v>501</v>
      </c>
      <c r="C403" s="14">
        <v>44789</v>
      </c>
      <c r="D403" s="14">
        <v>44926</v>
      </c>
      <c r="E403" s="34">
        <v>1370000</v>
      </c>
      <c r="F403" s="34">
        <v>1364674.97</v>
      </c>
      <c r="G403" s="34">
        <v>1364674.97</v>
      </c>
      <c r="H403" t="s">
        <v>1973</v>
      </c>
      <c r="J403" t="s">
        <v>2701</v>
      </c>
      <c r="K403" t="s">
        <v>2776</v>
      </c>
      <c r="L403" t="s">
        <v>2777</v>
      </c>
      <c r="AM403" t="s">
        <v>1978</v>
      </c>
      <c r="AN403">
        <v>250</v>
      </c>
      <c r="AO403" t="s">
        <v>1979</v>
      </c>
      <c r="AP403" t="s">
        <v>1980</v>
      </c>
      <c r="AQ403" t="s">
        <v>1981</v>
      </c>
      <c r="AR403" t="s">
        <v>1982</v>
      </c>
    </row>
    <row r="404" spans="1:44" x14ac:dyDescent="0.2">
      <c r="A404" t="s">
        <v>502</v>
      </c>
      <c r="B404" t="s">
        <v>501</v>
      </c>
      <c r="C404" s="14">
        <v>44789</v>
      </c>
      <c r="D404" s="14">
        <v>44926</v>
      </c>
      <c r="E404" s="34">
        <v>1370000</v>
      </c>
      <c r="F404" s="34">
        <v>1364674.97</v>
      </c>
      <c r="G404" s="34">
        <v>1364674.97</v>
      </c>
      <c r="H404" t="s">
        <v>1973</v>
      </c>
      <c r="J404" t="s">
        <v>2701</v>
      </c>
      <c r="K404" t="s">
        <v>2778</v>
      </c>
      <c r="L404" t="s">
        <v>2779</v>
      </c>
      <c r="AM404" t="s">
        <v>1978</v>
      </c>
      <c r="AN404">
        <v>250</v>
      </c>
      <c r="AO404" t="s">
        <v>1979</v>
      </c>
      <c r="AP404" t="s">
        <v>1980</v>
      </c>
      <c r="AQ404" t="s">
        <v>1981</v>
      </c>
      <c r="AR404" t="s">
        <v>1982</v>
      </c>
    </row>
    <row r="405" spans="1:44" x14ac:dyDescent="0.2">
      <c r="A405" t="s">
        <v>502</v>
      </c>
      <c r="B405" t="s">
        <v>501</v>
      </c>
      <c r="C405" s="14">
        <v>44789</v>
      </c>
      <c r="D405" s="14">
        <v>44926</v>
      </c>
      <c r="E405" s="34">
        <v>1370000</v>
      </c>
      <c r="F405" s="34">
        <v>1364674.97</v>
      </c>
      <c r="G405" s="34">
        <v>1364674.97</v>
      </c>
      <c r="H405" t="s">
        <v>1973</v>
      </c>
      <c r="J405" t="s">
        <v>2701</v>
      </c>
      <c r="K405" t="s">
        <v>2780</v>
      </c>
      <c r="L405" t="s">
        <v>2781</v>
      </c>
      <c r="AM405" t="s">
        <v>1978</v>
      </c>
      <c r="AN405">
        <v>250</v>
      </c>
      <c r="AO405" t="s">
        <v>1979</v>
      </c>
      <c r="AP405" t="s">
        <v>1980</v>
      </c>
      <c r="AQ405" t="s">
        <v>1981</v>
      </c>
      <c r="AR405" t="s">
        <v>1982</v>
      </c>
    </row>
    <row r="406" spans="1:44" x14ac:dyDescent="0.2">
      <c r="A406" t="s">
        <v>502</v>
      </c>
      <c r="B406" t="s">
        <v>501</v>
      </c>
      <c r="C406" s="14">
        <v>44789</v>
      </c>
      <c r="D406" s="14">
        <v>44926</v>
      </c>
      <c r="E406" s="34">
        <v>1370000</v>
      </c>
      <c r="F406" s="34">
        <v>1364674.97</v>
      </c>
      <c r="G406" s="34">
        <v>1364674.97</v>
      </c>
      <c r="H406" t="s">
        <v>1973</v>
      </c>
      <c r="J406" t="s">
        <v>2701</v>
      </c>
      <c r="K406" t="s">
        <v>2782</v>
      </c>
      <c r="L406" t="s">
        <v>2783</v>
      </c>
      <c r="AM406" t="s">
        <v>1978</v>
      </c>
      <c r="AN406">
        <v>250</v>
      </c>
      <c r="AO406" t="s">
        <v>1979</v>
      </c>
      <c r="AP406" t="s">
        <v>1980</v>
      </c>
      <c r="AQ406" t="s">
        <v>1981</v>
      </c>
      <c r="AR406" t="s">
        <v>1982</v>
      </c>
    </row>
    <row r="407" spans="1:44" x14ac:dyDescent="0.2">
      <c r="A407" t="s">
        <v>502</v>
      </c>
      <c r="B407" t="s">
        <v>501</v>
      </c>
      <c r="C407" s="14">
        <v>44789</v>
      </c>
      <c r="D407" s="14">
        <v>44926</v>
      </c>
      <c r="E407" s="34">
        <v>1370000</v>
      </c>
      <c r="F407" s="34">
        <v>1364674.97</v>
      </c>
      <c r="G407" s="34">
        <v>1364674.97</v>
      </c>
      <c r="H407" t="s">
        <v>1973</v>
      </c>
      <c r="J407" t="s">
        <v>2701</v>
      </c>
      <c r="K407" t="s">
        <v>2784</v>
      </c>
      <c r="L407" t="s">
        <v>2785</v>
      </c>
      <c r="AM407" t="s">
        <v>1978</v>
      </c>
      <c r="AN407">
        <v>250</v>
      </c>
      <c r="AO407" t="s">
        <v>1979</v>
      </c>
      <c r="AP407" t="s">
        <v>1980</v>
      </c>
      <c r="AQ407" t="s">
        <v>1981</v>
      </c>
      <c r="AR407" t="s">
        <v>1982</v>
      </c>
    </row>
    <row r="408" spans="1:44" x14ac:dyDescent="0.2">
      <c r="A408" t="s">
        <v>502</v>
      </c>
      <c r="B408" t="s">
        <v>501</v>
      </c>
      <c r="C408" s="14">
        <v>44789</v>
      </c>
      <c r="D408" s="14">
        <v>44926</v>
      </c>
      <c r="E408" s="34">
        <v>1370000</v>
      </c>
      <c r="F408" s="34">
        <v>1364674.97</v>
      </c>
      <c r="G408" s="34">
        <v>1364674.97</v>
      </c>
      <c r="H408" t="s">
        <v>1973</v>
      </c>
      <c r="J408" t="s">
        <v>2701</v>
      </c>
      <c r="K408" t="s">
        <v>2786</v>
      </c>
      <c r="L408" t="s">
        <v>2787</v>
      </c>
      <c r="AM408" t="s">
        <v>1978</v>
      </c>
      <c r="AN408">
        <v>250</v>
      </c>
      <c r="AO408" t="s">
        <v>1979</v>
      </c>
      <c r="AP408" t="s">
        <v>1980</v>
      </c>
      <c r="AQ408" t="s">
        <v>1981</v>
      </c>
      <c r="AR408" t="s">
        <v>1982</v>
      </c>
    </row>
    <row r="409" spans="1:44" x14ac:dyDescent="0.2">
      <c r="A409" t="s">
        <v>502</v>
      </c>
      <c r="B409" t="s">
        <v>501</v>
      </c>
      <c r="C409" s="14">
        <v>44789</v>
      </c>
      <c r="D409" s="14">
        <v>44926</v>
      </c>
      <c r="E409" s="34">
        <v>1370000</v>
      </c>
      <c r="F409" s="34">
        <v>1364674.97</v>
      </c>
      <c r="G409" s="34">
        <v>1364674.97</v>
      </c>
      <c r="H409" t="s">
        <v>2329</v>
      </c>
      <c r="I409" t="s">
        <v>1139</v>
      </c>
      <c r="J409" t="s">
        <v>2330</v>
      </c>
      <c r="K409" t="s">
        <v>2788</v>
      </c>
      <c r="L409" t="s">
        <v>2789</v>
      </c>
      <c r="M409" s="14">
        <v>44789</v>
      </c>
      <c r="N409" s="14">
        <v>44865</v>
      </c>
      <c r="O409" t="s">
        <v>1977</v>
      </c>
      <c r="P409" s="34">
        <v>21000</v>
      </c>
      <c r="Q409" s="34">
        <v>18</v>
      </c>
      <c r="R409" s="35">
        <v>1166667</v>
      </c>
      <c r="S409" s="34">
        <v>4510.2</v>
      </c>
      <c r="T409" s="34">
        <v>18</v>
      </c>
      <c r="U409">
        <v>250567</v>
      </c>
      <c r="V409">
        <v>21.477164999999999</v>
      </c>
      <c r="W409" s="34">
        <v>8108.53</v>
      </c>
      <c r="X409" s="34">
        <v>18</v>
      </c>
      <c r="Y409">
        <v>450474</v>
      </c>
      <c r="Z409">
        <v>38.612045999999999</v>
      </c>
      <c r="AA409" s="34">
        <v>8381.27</v>
      </c>
      <c r="AB409" s="34">
        <v>18</v>
      </c>
      <c r="AC409">
        <v>465626</v>
      </c>
      <c r="AD409">
        <v>39.910789000000001</v>
      </c>
      <c r="AM409" t="s">
        <v>1978</v>
      </c>
      <c r="AN409">
        <v>250</v>
      </c>
      <c r="AO409" t="s">
        <v>1979</v>
      </c>
      <c r="AP409" t="s">
        <v>1980</v>
      </c>
      <c r="AQ409" t="s">
        <v>1981</v>
      </c>
      <c r="AR409" t="s">
        <v>1982</v>
      </c>
    </row>
    <row r="410" spans="1:44" x14ac:dyDescent="0.2">
      <c r="A410" t="s">
        <v>502</v>
      </c>
      <c r="B410" t="s">
        <v>501</v>
      </c>
      <c r="C410" s="14">
        <v>44789</v>
      </c>
      <c r="D410" s="14">
        <v>44926</v>
      </c>
      <c r="E410" s="34">
        <v>1370000</v>
      </c>
      <c r="F410" s="34">
        <v>1364674.97</v>
      </c>
      <c r="G410" s="34">
        <v>1364674.97</v>
      </c>
      <c r="H410" t="s">
        <v>2329</v>
      </c>
      <c r="J410" t="s">
        <v>2330</v>
      </c>
      <c r="K410" t="s">
        <v>2790</v>
      </c>
      <c r="L410" t="s">
        <v>2791</v>
      </c>
      <c r="AM410" t="s">
        <v>1978</v>
      </c>
      <c r="AN410">
        <v>250</v>
      </c>
      <c r="AO410" t="s">
        <v>1979</v>
      </c>
      <c r="AP410" t="s">
        <v>1980</v>
      </c>
      <c r="AQ410" t="s">
        <v>1981</v>
      </c>
      <c r="AR410" t="s">
        <v>1982</v>
      </c>
    </row>
    <row r="411" spans="1:44" x14ac:dyDescent="0.2">
      <c r="A411" t="s">
        <v>502</v>
      </c>
      <c r="B411" t="s">
        <v>501</v>
      </c>
      <c r="C411" s="14">
        <v>44789</v>
      </c>
      <c r="D411" s="14">
        <v>44926</v>
      </c>
      <c r="E411" s="34">
        <v>1370000</v>
      </c>
      <c r="F411" s="34">
        <v>1364674.97</v>
      </c>
      <c r="G411" s="34">
        <v>1364674.97</v>
      </c>
      <c r="H411" t="s">
        <v>2329</v>
      </c>
      <c r="J411" t="s">
        <v>2330</v>
      </c>
      <c r="K411" t="s">
        <v>2792</v>
      </c>
      <c r="L411" t="s">
        <v>2793</v>
      </c>
      <c r="AM411" t="s">
        <v>1978</v>
      </c>
      <c r="AN411">
        <v>250</v>
      </c>
      <c r="AO411" t="s">
        <v>1979</v>
      </c>
      <c r="AP411" t="s">
        <v>1980</v>
      </c>
      <c r="AQ411" t="s">
        <v>1981</v>
      </c>
      <c r="AR411" t="s">
        <v>1982</v>
      </c>
    </row>
    <row r="412" spans="1:44" x14ac:dyDescent="0.2">
      <c r="A412" t="s">
        <v>502</v>
      </c>
      <c r="B412" t="s">
        <v>501</v>
      </c>
      <c r="C412" s="14">
        <v>44789</v>
      </c>
      <c r="D412" s="14">
        <v>44926</v>
      </c>
      <c r="E412" s="34">
        <v>1370000</v>
      </c>
      <c r="F412" s="34">
        <v>1364674.97</v>
      </c>
      <c r="G412" s="34">
        <v>1364674.97</v>
      </c>
      <c r="H412" t="s">
        <v>2329</v>
      </c>
      <c r="J412" t="s">
        <v>2330</v>
      </c>
      <c r="K412" t="s">
        <v>2794</v>
      </c>
      <c r="L412" t="s">
        <v>2795</v>
      </c>
      <c r="AM412" t="s">
        <v>1978</v>
      </c>
      <c r="AN412">
        <v>250</v>
      </c>
      <c r="AO412" t="s">
        <v>1979</v>
      </c>
      <c r="AP412" t="s">
        <v>1980</v>
      </c>
      <c r="AQ412" t="s">
        <v>1981</v>
      </c>
      <c r="AR412" t="s">
        <v>1982</v>
      </c>
    </row>
    <row r="413" spans="1:44" x14ac:dyDescent="0.2">
      <c r="A413" t="s">
        <v>502</v>
      </c>
      <c r="B413" t="s">
        <v>501</v>
      </c>
      <c r="C413" s="14">
        <v>44789</v>
      </c>
      <c r="D413" s="14">
        <v>44926</v>
      </c>
      <c r="E413" s="34">
        <v>1370000</v>
      </c>
      <c r="F413" s="34">
        <v>1364674.97</v>
      </c>
      <c r="G413" s="34">
        <v>1364674.97</v>
      </c>
      <c r="H413" t="s">
        <v>2329</v>
      </c>
      <c r="J413" t="s">
        <v>2330</v>
      </c>
      <c r="K413" t="s">
        <v>2796</v>
      </c>
      <c r="L413" t="s">
        <v>2797</v>
      </c>
      <c r="AM413" t="s">
        <v>1978</v>
      </c>
      <c r="AN413">
        <v>250</v>
      </c>
      <c r="AO413" t="s">
        <v>1979</v>
      </c>
      <c r="AP413" t="s">
        <v>1980</v>
      </c>
      <c r="AQ413" t="s">
        <v>1981</v>
      </c>
      <c r="AR413" t="s">
        <v>1982</v>
      </c>
    </row>
    <row r="414" spans="1:44" x14ac:dyDescent="0.2">
      <c r="A414" t="s">
        <v>502</v>
      </c>
      <c r="B414" t="s">
        <v>501</v>
      </c>
      <c r="C414" s="14">
        <v>44789</v>
      </c>
      <c r="D414" s="14">
        <v>44926</v>
      </c>
      <c r="E414" s="34">
        <v>1370000</v>
      </c>
      <c r="F414" s="34">
        <v>1364674.97</v>
      </c>
      <c r="G414" s="34">
        <v>1364674.97</v>
      </c>
      <c r="H414" t="s">
        <v>2329</v>
      </c>
      <c r="J414" t="s">
        <v>2330</v>
      </c>
      <c r="K414" t="s">
        <v>2798</v>
      </c>
      <c r="L414" t="s">
        <v>2799</v>
      </c>
      <c r="AM414" t="s">
        <v>1978</v>
      </c>
      <c r="AN414">
        <v>250</v>
      </c>
      <c r="AO414" t="s">
        <v>1979</v>
      </c>
      <c r="AP414" t="s">
        <v>1980</v>
      </c>
      <c r="AQ414" t="s">
        <v>1981</v>
      </c>
      <c r="AR414" t="s">
        <v>1982</v>
      </c>
    </row>
    <row r="415" spans="1:44" x14ac:dyDescent="0.2">
      <c r="A415" t="s">
        <v>502</v>
      </c>
      <c r="B415" t="s">
        <v>501</v>
      </c>
      <c r="C415" s="14">
        <v>44789</v>
      </c>
      <c r="D415" s="14">
        <v>44926</v>
      </c>
      <c r="E415" s="34">
        <v>1370000</v>
      </c>
      <c r="F415" s="34">
        <v>1364674.97</v>
      </c>
      <c r="G415" s="34">
        <v>1364674.97</v>
      </c>
      <c r="H415" t="s">
        <v>2329</v>
      </c>
      <c r="J415" t="s">
        <v>2330</v>
      </c>
      <c r="K415" t="s">
        <v>2800</v>
      </c>
      <c r="L415" t="s">
        <v>2801</v>
      </c>
      <c r="AM415" t="s">
        <v>1978</v>
      </c>
      <c r="AN415">
        <v>250</v>
      </c>
      <c r="AO415" t="s">
        <v>1979</v>
      </c>
      <c r="AP415" t="s">
        <v>1980</v>
      </c>
      <c r="AQ415" t="s">
        <v>1981</v>
      </c>
      <c r="AR415" t="s">
        <v>1982</v>
      </c>
    </row>
    <row r="416" spans="1:44" x14ac:dyDescent="0.2">
      <c r="A416" t="s">
        <v>502</v>
      </c>
      <c r="B416" t="s">
        <v>501</v>
      </c>
      <c r="C416" s="14">
        <v>44789</v>
      </c>
      <c r="D416" s="14">
        <v>44926</v>
      </c>
      <c r="E416" s="34">
        <v>1370000</v>
      </c>
      <c r="F416" s="34">
        <v>1364674.97</v>
      </c>
      <c r="G416" s="34">
        <v>1364674.97</v>
      </c>
      <c r="H416" t="s">
        <v>2329</v>
      </c>
      <c r="J416" t="s">
        <v>2330</v>
      </c>
      <c r="K416" t="s">
        <v>2802</v>
      </c>
      <c r="L416" t="s">
        <v>2803</v>
      </c>
      <c r="AM416" t="s">
        <v>1978</v>
      </c>
      <c r="AN416">
        <v>250</v>
      </c>
      <c r="AO416" t="s">
        <v>1979</v>
      </c>
      <c r="AP416" t="s">
        <v>1980</v>
      </c>
      <c r="AQ416" t="s">
        <v>1981</v>
      </c>
      <c r="AR416" t="s">
        <v>1982</v>
      </c>
    </row>
    <row r="417" spans="1:44" x14ac:dyDescent="0.2">
      <c r="A417" t="s">
        <v>502</v>
      </c>
      <c r="B417" t="s">
        <v>501</v>
      </c>
      <c r="C417" s="14">
        <v>44789</v>
      </c>
      <c r="D417" s="14">
        <v>44926</v>
      </c>
      <c r="E417" s="34">
        <v>1370000</v>
      </c>
      <c r="F417" s="34">
        <v>1364674.97</v>
      </c>
      <c r="G417" s="34">
        <v>1364674.97</v>
      </c>
      <c r="H417" t="s">
        <v>2329</v>
      </c>
      <c r="I417" t="s">
        <v>1139</v>
      </c>
      <c r="J417" t="s">
        <v>2330</v>
      </c>
      <c r="K417" t="s">
        <v>2804</v>
      </c>
      <c r="L417" t="s">
        <v>2805</v>
      </c>
      <c r="M417" s="14">
        <v>44789</v>
      </c>
      <c r="N417" s="14">
        <v>44865</v>
      </c>
      <c r="O417" t="s">
        <v>2806</v>
      </c>
      <c r="P417" s="34">
        <v>0</v>
      </c>
      <c r="Q417" s="34">
        <v>0</v>
      </c>
      <c r="R417" s="35">
        <v>270054</v>
      </c>
      <c r="S417" s="34">
        <v>0</v>
      </c>
      <c r="T417" s="34">
        <v>0</v>
      </c>
      <c r="U417">
        <v>0</v>
      </c>
      <c r="V417">
        <v>0</v>
      </c>
      <c r="W417" s="34">
        <v>0</v>
      </c>
      <c r="X417" s="34">
        <v>0</v>
      </c>
      <c r="Y417">
        <v>161331</v>
      </c>
      <c r="Z417">
        <v>59.740273999999999</v>
      </c>
      <c r="AA417" s="34">
        <v>0</v>
      </c>
      <c r="AB417" s="34">
        <v>0</v>
      </c>
      <c r="AC417">
        <v>108723</v>
      </c>
      <c r="AD417">
        <v>40.259726000000001</v>
      </c>
      <c r="AM417" t="s">
        <v>1978</v>
      </c>
      <c r="AN417">
        <v>250</v>
      </c>
      <c r="AO417" t="s">
        <v>1979</v>
      </c>
      <c r="AP417" t="s">
        <v>1980</v>
      </c>
      <c r="AQ417" t="s">
        <v>1981</v>
      </c>
      <c r="AR417" t="s">
        <v>1982</v>
      </c>
    </row>
    <row r="418" spans="1:44" x14ac:dyDescent="0.2">
      <c r="A418" t="s">
        <v>502</v>
      </c>
      <c r="B418" t="s">
        <v>501</v>
      </c>
      <c r="C418" s="14">
        <v>44789</v>
      </c>
      <c r="D418" s="14">
        <v>44926</v>
      </c>
      <c r="E418" s="34">
        <v>1370000</v>
      </c>
      <c r="F418" s="34">
        <v>1364674.97</v>
      </c>
      <c r="G418" s="34">
        <v>1364674.97</v>
      </c>
      <c r="H418" t="s">
        <v>2329</v>
      </c>
      <c r="J418" t="s">
        <v>2330</v>
      </c>
      <c r="K418" t="s">
        <v>2807</v>
      </c>
      <c r="L418" t="s">
        <v>2808</v>
      </c>
      <c r="AM418" t="s">
        <v>1978</v>
      </c>
      <c r="AN418">
        <v>250</v>
      </c>
      <c r="AO418" t="s">
        <v>1979</v>
      </c>
      <c r="AP418" t="s">
        <v>1980</v>
      </c>
      <c r="AQ418" t="s">
        <v>1981</v>
      </c>
      <c r="AR418" t="s">
        <v>1982</v>
      </c>
    </row>
    <row r="419" spans="1:44" x14ac:dyDescent="0.2">
      <c r="A419" t="s">
        <v>502</v>
      </c>
      <c r="B419" t="s">
        <v>501</v>
      </c>
      <c r="C419" s="14">
        <v>44789</v>
      </c>
      <c r="D419" s="14">
        <v>44926</v>
      </c>
      <c r="E419" s="34">
        <v>1370000</v>
      </c>
      <c r="F419" s="34">
        <v>1364674.97</v>
      </c>
      <c r="G419" s="34">
        <v>1364674.97</v>
      </c>
      <c r="H419" t="s">
        <v>2329</v>
      </c>
      <c r="J419" t="s">
        <v>2330</v>
      </c>
      <c r="K419" t="s">
        <v>2809</v>
      </c>
      <c r="L419" t="s">
        <v>2810</v>
      </c>
      <c r="AM419" t="s">
        <v>1978</v>
      </c>
      <c r="AN419">
        <v>250</v>
      </c>
      <c r="AO419" t="s">
        <v>1979</v>
      </c>
      <c r="AP419" t="s">
        <v>1980</v>
      </c>
      <c r="AQ419" t="s">
        <v>1981</v>
      </c>
      <c r="AR419" t="s">
        <v>1982</v>
      </c>
    </row>
    <row r="420" spans="1:44" x14ac:dyDescent="0.2">
      <c r="A420" t="s">
        <v>502</v>
      </c>
      <c r="B420" t="s">
        <v>501</v>
      </c>
      <c r="C420" s="14">
        <v>44789</v>
      </c>
      <c r="D420" s="14">
        <v>44926</v>
      </c>
      <c r="E420" s="34">
        <v>1370000</v>
      </c>
      <c r="F420" s="34">
        <v>1364674.97</v>
      </c>
      <c r="G420" s="34">
        <v>1364674.97</v>
      </c>
      <c r="H420" t="s">
        <v>2329</v>
      </c>
      <c r="J420" t="s">
        <v>2330</v>
      </c>
      <c r="K420" t="s">
        <v>2811</v>
      </c>
      <c r="L420" t="s">
        <v>2812</v>
      </c>
      <c r="AM420" t="s">
        <v>1978</v>
      </c>
      <c r="AN420">
        <v>250</v>
      </c>
      <c r="AO420" t="s">
        <v>1979</v>
      </c>
      <c r="AP420" t="s">
        <v>1980</v>
      </c>
      <c r="AQ420" t="s">
        <v>1981</v>
      </c>
      <c r="AR420" t="s">
        <v>1982</v>
      </c>
    </row>
    <row r="421" spans="1:44" x14ac:dyDescent="0.2">
      <c r="A421" t="s">
        <v>502</v>
      </c>
      <c r="B421" t="s">
        <v>501</v>
      </c>
      <c r="C421" s="14">
        <v>44789</v>
      </c>
      <c r="D421" s="14">
        <v>44926</v>
      </c>
      <c r="E421" s="34">
        <v>1370000</v>
      </c>
      <c r="F421" s="34">
        <v>1364674.97</v>
      </c>
      <c r="G421" s="34">
        <v>1364674.97</v>
      </c>
      <c r="H421" t="s">
        <v>2329</v>
      </c>
      <c r="J421" t="s">
        <v>2330</v>
      </c>
      <c r="K421" t="s">
        <v>2813</v>
      </c>
      <c r="L421" t="s">
        <v>2814</v>
      </c>
      <c r="AM421" t="s">
        <v>1978</v>
      </c>
      <c r="AN421">
        <v>250</v>
      </c>
      <c r="AO421" t="s">
        <v>1979</v>
      </c>
      <c r="AP421" t="s">
        <v>1980</v>
      </c>
      <c r="AQ421" t="s">
        <v>1981</v>
      </c>
      <c r="AR421" t="s">
        <v>1982</v>
      </c>
    </row>
    <row r="422" spans="1:44" x14ac:dyDescent="0.2">
      <c r="A422" t="s">
        <v>502</v>
      </c>
      <c r="B422" t="s">
        <v>501</v>
      </c>
      <c r="C422" s="14">
        <v>44789</v>
      </c>
      <c r="D422" s="14">
        <v>44926</v>
      </c>
      <c r="E422" s="34">
        <v>1370000</v>
      </c>
      <c r="F422" s="34">
        <v>1364674.97</v>
      </c>
      <c r="G422" s="34">
        <v>1364674.97</v>
      </c>
      <c r="H422" t="s">
        <v>2329</v>
      </c>
      <c r="J422" t="s">
        <v>2330</v>
      </c>
      <c r="K422" t="s">
        <v>2815</v>
      </c>
      <c r="L422" t="s">
        <v>2816</v>
      </c>
      <c r="AM422" t="s">
        <v>1978</v>
      </c>
      <c r="AN422">
        <v>250</v>
      </c>
      <c r="AO422" t="s">
        <v>1979</v>
      </c>
      <c r="AP422" t="s">
        <v>1980</v>
      </c>
      <c r="AQ422" t="s">
        <v>1981</v>
      </c>
      <c r="AR422" t="s">
        <v>1982</v>
      </c>
    </row>
    <row r="423" spans="1:44" x14ac:dyDescent="0.2">
      <c r="A423" t="s">
        <v>502</v>
      </c>
      <c r="B423" t="s">
        <v>501</v>
      </c>
      <c r="C423" s="14">
        <v>44789</v>
      </c>
      <c r="D423" s="14">
        <v>44926</v>
      </c>
      <c r="E423" s="34">
        <v>1370000</v>
      </c>
      <c r="F423" s="34">
        <v>1364674.97</v>
      </c>
      <c r="G423" s="34">
        <v>1364674.97</v>
      </c>
      <c r="H423" t="s">
        <v>1973</v>
      </c>
      <c r="I423" t="s">
        <v>527</v>
      </c>
      <c r="J423" t="s">
        <v>2701</v>
      </c>
      <c r="K423" t="s">
        <v>2817</v>
      </c>
      <c r="L423" t="s">
        <v>2818</v>
      </c>
      <c r="M423" s="14">
        <v>44789</v>
      </c>
      <c r="N423" s="14">
        <v>44828</v>
      </c>
      <c r="O423" t="s">
        <v>2101</v>
      </c>
      <c r="P423" s="34">
        <v>9837.77</v>
      </c>
      <c r="Q423" s="34">
        <v>1.5</v>
      </c>
      <c r="R423" s="35">
        <v>6559</v>
      </c>
      <c r="S423" s="34">
        <v>2140.4899999999998</v>
      </c>
      <c r="T423" s="34">
        <v>1.5</v>
      </c>
      <c r="U423">
        <v>1427</v>
      </c>
      <c r="V423">
        <v>21.756364999999999</v>
      </c>
      <c r="W423" s="34">
        <v>7697.28</v>
      </c>
      <c r="X423" s="34">
        <v>1.5</v>
      </c>
      <c r="Y423">
        <v>5132</v>
      </c>
      <c r="Z423">
        <v>78.243634999999998</v>
      </c>
      <c r="AM423" t="s">
        <v>1978</v>
      </c>
      <c r="AN423">
        <v>250</v>
      </c>
      <c r="AO423" t="s">
        <v>1979</v>
      </c>
      <c r="AP423" t="s">
        <v>1980</v>
      </c>
      <c r="AQ423" t="s">
        <v>1981</v>
      </c>
      <c r="AR423" t="s">
        <v>1982</v>
      </c>
    </row>
    <row r="424" spans="1:44" x14ac:dyDescent="0.2">
      <c r="A424" t="s">
        <v>502</v>
      </c>
      <c r="B424" t="s">
        <v>501</v>
      </c>
      <c r="C424" s="14">
        <v>44789</v>
      </c>
      <c r="D424" s="14">
        <v>44926</v>
      </c>
      <c r="E424" s="34">
        <v>1370000</v>
      </c>
      <c r="F424" s="34">
        <v>1364674.97</v>
      </c>
      <c r="G424" s="34">
        <v>1364674.97</v>
      </c>
      <c r="H424" t="s">
        <v>1973</v>
      </c>
      <c r="J424" t="s">
        <v>2701</v>
      </c>
      <c r="K424" t="s">
        <v>2819</v>
      </c>
      <c r="L424" t="s">
        <v>2820</v>
      </c>
      <c r="AM424" t="s">
        <v>1978</v>
      </c>
      <c r="AN424">
        <v>250</v>
      </c>
      <c r="AO424" t="s">
        <v>1979</v>
      </c>
      <c r="AP424" t="s">
        <v>1980</v>
      </c>
      <c r="AQ424" t="s">
        <v>1981</v>
      </c>
      <c r="AR424" t="s">
        <v>1982</v>
      </c>
    </row>
    <row r="425" spans="1:44" x14ac:dyDescent="0.2">
      <c r="A425" t="s">
        <v>502</v>
      </c>
      <c r="B425" t="s">
        <v>501</v>
      </c>
      <c r="C425" s="14">
        <v>44789</v>
      </c>
      <c r="D425" s="14">
        <v>44926</v>
      </c>
      <c r="E425" s="34">
        <v>1370000</v>
      </c>
      <c r="F425" s="34">
        <v>1364674.97</v>
      </c>
      <c r="G425" s="34">
        <v>1364674.97</v>
      </c>
      <c r="H425" t="s">
        <v>1973</v>
      </c>
      <c r="J425" t="s">
        <v>2701</v>
      </c>
      <c r="K425" t="s">
        <v>2821</v>
      </c>
      <c r="L425" t="s">
        <v>2822</v>
      </c>
      <c r="AM425" t="s">
        <v>1978</v>
      </c>
      <c r="AN425">
        <v>250</v>
      </c>
      <c r="AO425" t="s">
        <v>1979</v>
      </c>
      <c r="AP425" t="s">
        <v>1980</v>
      </c>
      <c r="AQ425" t="s">
        <v>1981</v>
      </c>
      <c r="AR425" t="s">
        <v>1982</v>
      </c>
    </row>
    <row r="426" spans="1:44" x14ac:dyDescent="0.2">
      <c r="A426" t="s">
        <v>502</v>
      </c>
      <c r="B426" t="s">
        <v>501</v>
      </c>
      <c r="C426" s="14">
        <v>44789</v>
      </c>
      <c r="D426" s="14">
        <v>44926</v>
      </c>
      <c r="E426" s="34">
        <v>1370000</v>
      </c>
      <c r="F426" s="34">
        <v>1364674.97</v>
      </c>
      <c r="G426" s="34">
        <v>1364674.97</v>
      </c>
      <c r="H426" t="s">
        <v>1973</v>
      </c>
      <c r="J426" t="s">
        <v>2701</v>
      </c>
      <c r="K426" t="s">
        <v>2823</v>
      </c>
      <c r="L426" t="s">
        <v>2824</v>
      </c>
      <c r="AM426" t="s">
        <v>1978</v>
      </c>
      <c r="AN426">
        <v>250</v>
      </c>
      <c r="AO426" t="s">
        <v>1979</v>
      </c>
      <c r="AP426" t="s">
        <v>1980</v>
      </c>
      <c r="AQ426" t="s">
        <v>1981</v>
      </c>
      <c r="AR426" t="s">
        <v>1982</v>
      </c>
    </row>
    <row r="427" spans="1:44" x14ac:dyDescent="0.2">
      <c r="A427" t="s">
        <v>502</v>
      </c>
      <c r="B427" t="s">
        <v>501</v>
      </c>
      <c r="C427" s="14">
        <v>44789</v>
      </c>
      <c r="D427" s="14">
        <v>44926</v>
      </c>
      <c r="E427" s="34">
        <v>1370000</v>
      </c>
      <c r="F427" s="34">
        <v>1364674.97</v>
      </c>
      <c r="G427" s="34">
        <v>1364674.97</v>
      </c>
      <c r="H427" t="s">
        <v>1973</v>
      </c>
      <c r="J427" t="s">
        <v>2701</v>
      </c>
      <c r="K427" t="s">
        <v>2825</v>
      </c>
      <c r="L427" t="s">
        <v>2826</v>
      </c>
      <c r="AM427" t="s">
        <v>1978</v>
      </c>
      <c r="AN427">
        <v>250</v>
      </c>
      <c r="AO427" t="s">
        <v>1979</v>
      </c>
      <c r="AP427" t="s">
        <v>1980</v>
      </c>
      <c r="AQ427" t="s">
        <v>1981</v>
      </c>
      <c r="AR427" t="s">
        <v>1982</v>
      </c>
    </row>
    <row r="428" spans="1:44" x14ac:dyDescent="0.2">
      <c r="A428" t="s">
        <v>502</v>
      </c>
      <c r="B428" t="s">
        <v>501</v>
      </c>
      <c r="C428" s="14">
        <v>44789</v>
      </c>
      <c r="D428" s="14">
        <v>44926</v>
      </c>
      <c r="E428" s="34">
        <v>1370000</v>
      </c>
      <c r="F428" s="34">
        <v>1364674.97</v>
      </c>
      <c r="G428" s="34">
        <v>1364674.97</v>
      </c>
      <c r="H428" t="s">
        <v>1973</v>
      </c>
      <c r="J428" t="s">
        <v>2701</v>
      </c>
      <c r="K428" t="s">
        <v>2827</v>
      </c>
      <c r="L428" t="s">
        <v>2828</v>
      </c>
      <c r="AM428" t="s">
        <v>1978</v>
      </c>
      <c r="AN428">
        <v>250</v>
      </c>
      <c r="AO428" t="s">
        <v>1979</v>
      </c>
      <c r="AP428" t="s">
        <v>1980</v>
      </c>
      <c r="AQ428" t="s">
        <v>1981</v>
      </c>
      <c r="AR428" t="s">
        <v>1982</v>
      </c>
    </row>
    <row r="429" spans="1:44" x14ac:dyDescent="0.2">
      <c r="A429" t="s">
        <v>502</v>
      </c>
      <c r="B429" t="s">
        <v>501</v>
      </c>
      <c r="C429" s="14">
        <v>44789</v>
      </c>
      <c r="D429" s="14">
        <v>44926</v>
      </c>
      <c r="E429" s="34">
        <v>1370000</v>
      </c>
      <c r="F429" s="34">
        <v>1364674.97</v>
      </c>
      <c r="G429" s="34">
        <v>1364674.97</v>
      </c>
      <c r="H429" t="s">
        <v>1973</v>
      </c>
      <c r="J429" t="s">
        <v>2701</v>
      </c>
      <c r="K429" t="s">
        <v>2829</v>
      </c>
      <c r="L429" t="s">
        <v>2830</v>
      </c>
      <c r="AM429" t="s">
        <v>1978</v>
      </c>
      <c r="AN429">
        <v>250</v>
      </c>
      <c r="AO429" t="s">
        <v>1979</v>
      </c>
      <c r="AP429" t="s">
        <v>1980</v>
      </c>
      <c r="AQ429" t="s">
        <v>1981</v>
      </c>
      <c r="AR429" t="s">
        <v>1982</v>
      </c>
    </row>
    <row r="430" spans="1:44" x14ac:dyDescent="0.2">
      <c r="A430" t="s">
        <v>502</v>
      </c>
      <c r="B430" t="s">
        <v>501</v>
      </c>
      <c r="C430" s="14">
        <v>44789</v>
      </c>
      <c r="D430" s="14">
        <v>44926</v>
      </c>
      <c r="E430" s="34">
        <v>1370000</v>
      </c>
      <c r="F430" s="34">
        <v>1364674.97</v>
      </c>
      <c r="G430" s="34">
        <v>1364674.97</v>
      </c>
      <c r="H430" t="s">
        <v>2329</v>
      </c>
      <c r="I430" t="s">
        <v>1139</v>
      </c>
      <c r="J430" t="s">
        <v>2330</v>
      </c>
      <c r="K430" t="s">
        <v>2831</v>
      </c>
      <c r="L430" t="s">
        <v>2832</v>
      </c>
      <c r="M430" s="14">
        <v>44789</v>
      </c>
      <c r="N430" s="14">
        <v>44865</v>
      </c>
      <c r="O430" t="s">
        <v>2806</v>
      </c>
      <c r="P430" s="34">
        <v>0</v>
      </c>
      <c r="Q430" s="34">
        <v>0</v>
      </c>
      <c r="R430" s="35">
        <v>700000</v>
      </c>
      <c r="S430" s="34">
        <v>0</v>
      </c>
      <c r="T430" s="34">
        <v>0</v>
      </c>
      <c r="U430">
        <v>0</v>
      </c>
      <c r="V430">
        <v>0</v>
      </c>
      <c r="W430" s="34">
        <v>0</v>
      </c>
      <c r="X430" s="34">
        <v>0</v>
      </c>
      <c r="Y430">
        <v>344262</v>
      </c>
      <c r="Z430">
        <v>49.180286000000002</v>
      </c>
      <c r="AA430" s="34">
        <v>0</v>
      </c>
      <c r="AB430" s="34">
        <v>0</v>
      </c>
      <c r="AC430">
        <v>355738</v>
      </c>
      <c r="AD430">
        <v>50.819713999999998</v>
      </c>
      <c r="AM430" t="s">
        <v>1978</v>
      </c>
      <c r="AN430">
        <v>250</v>
      </c>
      <c r="AO430" t="s">
        <v>1979</v>
      </c>
      <c r="AP430" t="s">
        <v>1980</v>
      </c>
      <c r="AQ430" t="s">
        <v>1981</v>
      </c>
      <c r="AR430" t="s">
        <v>1982</v>
      </c>
    </row>
    <row r="431" spans="1:44" x14ac:dyDescent="0.2">
      <c r="A431" t="s">
        <v>502</v>
      </c>
      <c r="B431" t="s">
        <v>501</v>
      </c>
      <c r="C431" s="14">
        <v>44789</v>
      </c>
      <c r="D431" s="14">
        <v>44926</v>
      </c>
      <c r="E431" s="34">
        <v>1370000</v>
      </c>
      <c r="F431" s="34">
        <v>1364674.97</v>
      </c>
      <c r="G431" s="34">
        <v>1364674.97</v>
      </c>
      <c r="H431" t="s">
        <v>2329</v>
      </c>
      <c r="J431" t="s">
        <v>2330</v>
      </c>
      <c r="K431" t="s">
        <v>2833</v>
      </c>
      <c r="L431" t="s">
        <v>2834</v>
      </c>
      <c r="AM431" t="s">
        <v>1978</v>
      </c>
      <c r="AN431">
        <v>250</v>
      </c>
      <c r="AO431" t="s">
        <v>1979</v>
      </c>
      <c r="AP431" t="s">
        <v>1980</v>
      </c>
      <c r="AQ431" t="s">
        <v>1981</v>
      </c>
      <c r="AR431" t="s">
        <v>1982</v>
      </c>
    </row>
    <row r="432" spans="1:44" x14ac:dyDescent="0.2">
      <c r="A432" t="s">
        <v>502</v>
      </c>
      <c r="B432" t="s">
        <v>501</v>
      </c>
      <c r="C432" s="14">
        <v>44789</v>
      </c>
      <c r="D432" s="14">
        <v>44926</v>
      </c>
      <c r="E432" s="34">
        <v>1370000</v>
      </c>
      <c r="F432" s="34">
        <v>1364674.97</v>
      </c>
      <c r="G432" s="34">
        <v>1364674.97</v>
      </c>
      <c r="H432" t="s">
        <v>2329</v>
      </c>
      <c r="J432" t="s">
        <v>2330</v>
      </c>
      <c r="K432" t="s">
        <v>2835</v>
      </c>
      <c r="L432" t="s">
        <v>2836</v>
      </c>
      <c r="AM432" t="s">
        <v>1978</v>
      </c>
      <c r="AN432">
        <v>250</v>
      </c>
      <c r="AO432" t="s">
        <v>1979</v>
      </c>
      <c r="AP432" t="s">
        <v>1980</v>
      </c>
      <c r="AQ432" t="s">
        <v>1981</v>
      </c>
      <c r="AR432" t="s">
        <v>1982</v>
      </c>
    </row>
    <row r="433" spans="1:44" x14ac:dyDescent="0.2">
      <c r="A433" t="s">
        <v>502</v>
      </c>
      <c r="B433" t="s">
        <v>501</v>
      </c>
      <c r="C433" s="14">
        <v>44789</v>
      </c>
      <c r="D433" s="14">
        <v>44926</v>
      </c>
      <c r="E433" s="34">
        <v>1370000</v>
      </c>
      <c r="F433" s="34">
        <v>1364674.97</v>
      </c>
      <c r="G433" s="34">
        <v>1364674.97</v>
      </c>
      <c r="H433" t="s">
        <v>2329</v>
      </c>
      <c r="J433" t="s">
        <v>2330</v>
      </c>
      <c r="K433" t="s">
        <v>2837</v>
      </c>
      <c r="L433" t="s">
        <v>2838</v>
      </c>
      <c r="AM433" t="s">
        <v>1978</v>
      </c>
      <c r="AN433">
        <v>250</v>
      </c>
      <c r="AO433" t="s">
        <v>1979</v>
      </c>
      <c r="AP433" t="s">
        <v>1980</v>
      </c>
      <c r="AQ433" t="s">
        <v>1981</v>
      </c>
      <c r="AR433" t="s">
        <v>1982</v>
      </c>
    </row>
    <row r="434" spans="1:44" x14ac:dyDescent="0.2">
      <c r="A434" t="s">
        <v>502</v>
      </c>
      <c r="B434" t="s">
        <v>501</v>
      </c>
      <c r="C434" s="14">
        <v>44789</v>
      </c>
      <c r="D434" s="14">
        <v>44926</v>
      </c>
      <c r="E434" s="34">
        <v>1370000</v>
      </c>
      <c r="F434" s="34">
        <v>1364674.97</v>
      </c>
      <c r="G434" s="34">
        <v>1364674.97</v>
      </c>
      <c r="H434" t="s">
        <v>1973</v>
      </c>
      <c r="I434" t="s">
        <v>527</v>
      </c>
      <c r="J434" t="s">
        <v>2701</v>
      </c>
      <c r="K434" t="s">
        <v>2839</v>
      </c>
      <c r="L434" t="s">
        <v>2840</v>
      </c>
      <c r="M434" s="14">
        <v>44829</v>
      </c>
      <c r="N434" s="14">
        <v>44865</v>
      </c>
      <c r="O434" t="s">
        <v>1977</v>
      </c>
      <c r="P434" s="34">
        <v>14943</v>
      </c>
      <c r="Q434" s="34">
        <v>8</v>
      </c>
      <c r="R434" s="35">
        <v>1867875</v>
      </c>
      <c r="W434" s="34">
        <v>0</v>
      </c>
      <c r="X434" s="34">
        <v>8</v>
      </c>
      <c r="Y434">
        <v>0</v>
      </c>
      <c r="Z434">
        <v>0</v>
      </c>
      <c r="AA434" s="34">
        <v>14943</v>
      </c>
      <c r="AB434" s="34">
        <v>8</v>
      </c>
      <c r="AC434">
        <v>1867875</v>
      </c>
      <c r="AD434">
        <v>100</v>
      </c>
      <c r="AM434" t="s">
        <v>1978</v>
      </c>
      <c r="AN434">
        <v>250</v>
      </c>
      <c r="AO434" t="s">
        <v>1979</v>
      </c>
      <c r="AP434" t="s">
        <v>1980</v>
      </c>
      <c r="AQ434" t="s">
        <v>1981</v>
      </c>
      <c r="AR434" t="s">
        <v>1982</v>
      </c>
    </row>
    <row r="435" spans="1:44" x14ac:dyDescent="0.2">
      <c r="A435" t="s">
        <v>502</v>
      </c>
      <c r="B435" t="s">
        <v>501</v>
      </c>
      <c r="C435" s="14">
        <v>44789</v>
      </c>
      <c r="D435" s="14">
        <v>44926</v>
      </c>
      <c r="E435" s="34">
        <v>1370000</v>
      </c>
      <c r="F435" s="34">
        <v>1364674.97</v>
      </c>
      <c r="G435" s="34">
        <v>1364674.97</v>
      </c>
      <c r="H435" t="s">
        <v>1973</v>
      </c>
      <c r="J435" t="s">
        <v>2701</v>
      </c>
      <c r="K435" t="s">
        <v>2841</v>
      </c>
      <c r="L435" t="s">
        <v>2842</v>
      </c>
      <c r="AM435" t="s">
        <v>1978</v>
      </c>
      <c r="AN435">
        <v>250</v>
      </c>
      <c r="AO435" t="s">
        <v>1979</v>
      </c>
      <c r="AP435" t="s">
        <v>1980</v>
      </c>
      <c r="AQ435" t="s">
        <v>1981</v>
      </c>
      <c r="AR435" t="s">
        <v>1982</v>
      </c>
    </row>
    <row r="436" spans="1:44" x14ac:dyDescent="0.2">
      <c r="A436" t="s">
        <v>502</v>
      </c>
      <c r="B436" t="s">
        <v>501</v>
      </c>
      <c r="C436" s="14">
        <v>44789</v>
      </c>
      <c r="D436" s="14">
        <v>44926</v>
      </c>
      <c r="E436" s="34">
        <v>1370000</v>
      </c>
      <c r="F436" s="34">
        <v>1364674.97</v>
      </c>
      <c r="G436" s="34">
        <v>1364674.97</v>
      </c>
      <c r="H436" t="s">
        <v>1973</v>
      </c>
      <c r="J436" t="s">
        <v>2701</v>
      </c>
      <c r="K436" t="s">
        <v>2843</v>
      </c>
      <c r="L436" t="s">
        <v>2844</v>
      </c>
      <c r="AM436" t="s">
        <v>1978</v>
      </c>
      <c r="AN436">
        <v>250</v>
      </c>
      <c r="AO436" t="s">
        <v>1979</v>
      </c>
      <c r="AP436" t="s">
        <v>1980</v>
      </c>
      <c r="AQ436" t="s">
        <v>1981</v>
      </c>
      <c r="AR436" t="s">
        <v>1982</v>
      </c>
    </row>
    <row r="437" spans="1:44" x14ac:dyDescent="0.2">
      <c r="A437" t="s">
        <v>502</v>
      </c>
      <c r="B437" t="s">
        <v>501</v>
      </c>
      <c r="C437" s="14">
        <v>44789</v>
      </c>
      <c r="D437" s="14">
        <v>44926</v>
      </c>
      <c r="E437" s="34">
        <v>1370000</v>
      </c>
      <c r="F437" s="34">
        <v>1364674.97</v>
      </c>
      <c r="G437" s="34">
        <v>1364674.97</v>
      </c>
      <c r="H437" t="s">
        <v>1973</v>
      </c>
      <c r="J437" t="s">
        <v>2701</v>
      </c>
      <c r="K437" t="s">
        <v>2845</v>
      </c>
      <c r="L437" t="s">
        <v>2846</v>
      </c>
      <c r="AM437" t="s">
        <v>1978</v>
      </c>
      <c r="AN437">
        <v>250</v>
      </c>
      <c r="AO437" t="s">
        <v>1979</v>
      </c>
      <c r="AP437" t="s">
        <v>1980</v>
      </c>
      <c r="AQ437" t="s">
        <v>1981</v>
      </c>
      <c r="AR437" t="s">
        <v>1982</v>
      </c>
    </row>
    <row r="438" spans="1:44" x14ac:dyDescent="0.2">
      <c r="A438" t="s">
        <v>502</v>
      </c>
      <c r="B438" t="s">
        <v>501</v>
      </c>
      <c r="C438" s="14">
        <v>44789</v>
      </c>
      <c r="D438" s="14">
        <v>44926</v>
      </c>
      <c r="E438" s="34">
        <v>1370000</v>
      </c>
      <c r="F438" s="34">
        <v>1364674.97</v>
      </c>
      <c r="G438" s="34">
        <v>1364674.97</v>
      </c>
      <c r="H438" t="s">
        <v>1973</v>
      </c>
      <c r="J438" t="s">
        <v>2701</v>
      </c>
      <c r="K438" t="s">
        <v>2847</v>
      </c>
      <c r="L438" t="s">
        <v>2848</v>
      </c>
      <c r="AM438" t="s">
        <v>1978</v>
      </c>
      <c r="AN438">
        <v>250</v>
      </c>
      <c r="AO438" t="s">
        <v>1979</v>
      </c>
      <c r="AP438" t="s">
        <v>1980</v>
      </c>
      <c r="AQ438" t="s">
        <v>1981</v>
      </c>
      <c r="AR438" t="s">
        <v>1982</v>
      </c>
    </row>
    <row r="439" spans="1:44" x14ac:dyDescent="0.2">
      <c r="A439" t="s">
        <v>502</v>
      </c>
      <c r="B439" t="s">
        <v>501</v>
      </c>
      <c r="C439" s="14">
        <v>44789</v>
      </c>
      <c r="D439" s="14">
        <v>44926</v>
      </c>
      <c r="E439" s="34">
        <v>1370000</v>
      </c>
      <c r="F439" s="34">
        <v>1364674.97</v>
      </c>
      <c r="G439" s="34">
        <v>1364674.97</v>
      </c>
      <c r="H439" t="s">
        <v>1973</v>
      </c>
      <c r="I439" t="s">
        <v>527</v>
      </c>
      <c r="J439" t="s">
        <v>2701</v>
      </c>
      <c r="K439" t="s">
        <v>2849</v>
      </c>
      <c r="L439" t="s">
        <v>2850</v>
      </c>
      <c r="M439" s="14">
        <v>44829</v>
      </c>
      <c r="N439" s="14">
        <v>44865</v>
      </c>
      <c r="O439" t="s">
        <v>1977</v>
      </c>
      <c r="P439" s="34">
        <v>14943</v>
      </c>
      <c r="Q439" s="34">
        <v>10</v>
      </c>
      <c r="R439" s="35">
        <v>1494300</v>
      </c>
      <c r="W439" s="34">
        <v>0</v>
      </c>
      <c r="X439" s="34">
        <v>10</v>
      </c>
      <c r="Y439">
        <v>0</v>
      </c>
      <c r="Z439">
        <v>0</v>
      </c>
      <c r="AA439" s="34">
        <v>14943</v>
      </c>
      <c r="AB439" s="34">
        <v>10</v>
      </c>
      <c r="AC439">
        <v>1494300</v>
      </c>
      <c r="AD439">
        <v>100</v>
      </c>
      <c r="AM439" t="s">
        <v>1978</v>
      </c>
      <c r="AN439">
        <v>250</v>
      </c>
      <c r="AO439" t="s">
        <v>1979</v>
      </c>
      <c r="AP439" t="s">
        <v>1980</v>
      </c>
      <c r="AQ439" t="s">
        <v>1981</v>
      </c>
      <c r="AR439" t="s">
        <v>1982</v>
      </c>
    </row>
    <row r="440" spans="1:44" x14ac:dyDescent="0.2">
      <c r="A440" t="s">
        <v>502</v>
      </c>
      <c r="B440" t="s">
        <v>501</v>
      </c>
      <c r="C440" s="14">
        <v>44789</v>
      </c>
      <c r="D440" s="14">
        <v>44926</v>
      </c>
      <c r="E440" s="34">
        <v>1370000</v>
      </c>
      <c r="F440" s="34">
        <v>1364674.97</v>
      </c>
      <c r="G440" s="34">
        <v>1364674.97</v>
      </c>
      <c r="H440" t="s">
        <v>1973</v>
      </c>
      <c r="J440" t="s">
        <v>2701</v>
      </c>
      <c r="K440" t="s">
        <v>2851</v>
      </c>
      <c r="L440" t="s">
        <v>2852</v>
      </c>
      <c r="AM440" t="s">
        <v>1978</v>
      </c>
      <c r="AN440">
        <v>250</v>
      </c>
      <c r="AO440" t="s">
        <v>1979</v>
      </c>
      <c r="AP440" t="s">
        <v>1980</v>
      </c>
      <c r="AQ440" t="s">
        <v>1981</v>
      </c>
      <c r="AR440" t="s">
        <v>1982</v>
      </c>
    </row>
    <row r="441" spans="1:44" x14ac:dyDescent="0.2">
      <c r="A441" t="s">
        <v>502</v>
      </c>
      <c r="B441" t="s">
        <v>501</v>
      </c>
      <c r="C441" s="14">
        <v>44789</v>
      </c>
      <c r="D441" s="14">
        <v>44926</v>
      </c>
      <c r="E441" s="34">
        <v>1370000</v>
      </c>
      <c r="F441" s="34">
        <v>1364674.97</v>
      </c>
      <c r="G441" s="34">
        <v>1364674.97</v>
      </c>
      <c r="H441" t="s">
        <v>1973</v>
      </c>
      <c r="J441" t="s">
        <v>2701</v>
      </c>
      <c r="K441" t="s">
        <v>2853</v>
      </c>
      <c r="L441" t="s">
        <v>2854</v>
      </c>
      <c r="AM441" t="s">
        <v>1978</v>
      </c>
      <c r="AN441">
        <v>250</v>
      </c>
      <c r="AO441" t="s">
        <v>1979</v>
      </c>
      <c r="AP441" t="s">
        <v>1980</v>
      </c>
      <c r="AQ441" t="s">
        <v>1981</v>
      </c>
      <c r="AR441" t="s">
        <v>1982</v>
      </c>
    </row>
    <row r="442" spans="1:44" x14ac:dyDescent="0.2">
      <c r="A442" t="s">
        <v>502</v>
      </c>
      <c r="B442" t="s">
        <v>501</v>
      </c>
      <c r="C442" s="14">
        <v>44789</v>
      </c>
      <c r="D442" s="14">
        <v>44926</v>
      </c>
      <c r="E442" s="34">
        <v>1370000</v>
      </c>
      <c r="F442" s="34">
        <v>1364674.97</v>
      </c>
      <c r="G442" s="34">
        <v>1364674.97</v>
      </c>
      <c r="H442" t="s">
        <v>1973</v>
      </c>
      <c r="J442" t="s">
        <v>2701</v>
      </c>
      <c r="K442" t="s">
        <v>2855</v>
      </c>
      <c r="L442" t="s">
        <v>2856</v>
      </c>
      <c r="AM442" t="s">
        <v>1978</v>
      </c>
      <c r="AN442">
        <v>250</v>
      </c>
      <c r="AO442" t="s">
        <v>1979</v>
      </c>
      <c r="AP442" t="s">
        <v>1980</v>
      </c>
      <c r="AQ442" t="s">
        <v>1981</v>
      </c>
      <c r="AR442" t="s">
        <v>1982</v>
      </c>
    </row>
    <row r="443" spans="1:44" x14ac:dyDescent="0.2">
      <c r="A443" t="s">
        <v>502</v>
      </c>
      <c r="B443" t="s">
        <v>501</v>
      </c>
      <c r="C443" s="14">
        <v>44789</v>
      </c>
      <c r="D443" s="14">
        <v>44926</v>
      </c>
      <c r="E443" s="34">
        <v>1370000</v>
      </c>
      <c r="F443" s="34">
        <v>1364674.97</v>
      </c>
      <c r="G443" s="34">
        <v>1364674.97</v>
      </c>
      <c r="H443" t="s">
        <v>1973</v>
      </c>
      <c r="J443" t="s">
        <v>2701</v>
      </c>
      <c r="K443" t="s">
        <v>2857</v>
      </c>
      <c r="L443" t="s">
        <v>2858</v>
      </c>
      <c r="AM443" t="s">
        <v>1978</v>
      </c>
      <c r="AN443">
        <v>250</v>
      </c>
      <c r="AO443" t="s">
        <v>1979</v>
      </c>
      <c r="AP443" t="s">
        <v>1980</v>
      </c>
      <c r="AQ443" t="s">
        <v>1981</v>
      </c>
      <c r="AR443" t="s">
        <v>1982</v>
      </c>
    </row>
    <row r="444" spans="1:44" x14ac:dyDescent="0.2">
      <c r="A444" t="s">
        <v>502</v>
      </c>
      <c r="B444" t="s">
        <v>501</v>
      </c>
      <c r="C444" s="14">
        <v>44789</v>
      </c>
      <c r="D444" s="14">
        <v>44926</v>
      </c>
      <c r="E444" s="34">
        <v>1370000</v>
      </c>
      <c r="F444" s="34">
        <v>1364674.97</v>
      </c>
      <c r="G444" s="34">
        <v>1364674.97</v>
      </c>
      <c r="H444" t="s">
        <v>1973</v>
      </c>
      <c r="I444" t="s">
        <v>527</v>
      </c>
      <c r="J444" t="s">
        <v>2701</v>
      </c>
      <c r="K444" t="s">
        <v>2859</v>
      </c>
      <c r="L444" t="s">
        <v>2860</v>
      </c>
      <c r="M444" s="14">
        <v>44829</v>
      </c>
      <c r="N444" s="14">
        <v>44865</v>
      </c>
      <c r="O444" t="s">
        <v>1977</v>
      </c>
      <c r="P444" s="34">
        <v>14943</v>
      </c>
      <c r="Q444" s="34">
        <v>10</v>
      </c>
      <c r="R444" s="35">
        <v>1494300</v>
      </c>
      <c r="W444" s="34">
        <v>0</v>
      </c>
      <c r="X444" s="34">
        <v>10</v>
      </c>
      <c r="Y444">
        <v>0</v>
      </c>
      <c r="Z444">
        <v>0</v>
      </c>
      <c r="AA444" s="34">
        <v>14943</v>
      </c>
      <c r="AB444" s="34">
        <v>10</v>
      </c>
      <c r="AC444">
        <v>1494300</v>
      </c>
      <c r="AD444">
        <v>100</v>
      </c>
      <c r="AM444" t="s">
        <v>1978</v>
      </c>
      <c r="AN444">
        <v>250</v>
      </c>
      <c r="AO444" t="s">
        <v>1979</v>
      </c>
      <c r="AP444" t="s">
        <v>1980</v>
      </c>
      <c r="AQ444" t="s">
        <v>1981</v>
      </c>
      <c r="AR444" t="s">
        <v>1982</v>
      </c>
    </row>
    <row r="445" spans="1:44" x14ac:dyDescent="0.2">
      <c r="A445" t="s">
        <v>502</v>
      </c>
      <c r="B445" t="s">
        <v>501</v>
      </c>
      <c r="C445" s="14">
        <v>44789</v>
      </c>
      <c r="D445" s="14">
        <v>44926</v>
      </c>
      <c r="E445" s="34">
        <v>1370000</v>
      </c>
      <c r="F445" s="34">
        <v>1364674.97</v>
      </c>
      <c r="G445" s="34">
        <v>1364674.97</v>
      </c>
      <c r="H445" t="s">
        <v>1973</v>
      </c>
      <c r="J445" t="s">
        <v>2701</v>
      </c>
      <c r="K445" t="s">
        <v>2861</v>
      </c>
      <c r="L445" t="s">
        <v>2862</v>
      </c>
      <c r="AM445" t="s">
        <v>1978</v>
      </c>
      <c r="AN445">
        <v>250</v>
      </c>
      <c r="AO445" t="s">
        <v>1979</v>
      </c>
      <c r="AP445" t="s">
        <v>1980</v>
      </c>
      <c r="AQ445" t="s">
        <v>1981</v>
      </c>
      <c r="AR445" t="s">
        <v>1982</v>
      </c>
    </row>
    <row r="446" spans="1:44" x14ac:dyDescent="0.2">
      <c r="A446" t="s">
        <v>502</v>
      </c>
      <c r="B446" t="s">
        <v>501</v>
      </c>
      <c r="C446" s="14">
        <v>44789</v>
      </c>
      <c r="D446" s="14">
        <v>44926</v>
      </c>
      <c r="E446" s="34">
        <v>1370000</v>
      </c>
      <c r="F446" s="34">
        <v>1364674.97</v>
      </c>
      <c r="G446" s="34">
        <v>1364674.97</v>
      </c>
      <c r="H446" t="s">
        <v>1973</v>
      </c>
      <c r="J446" t="s">
        <v>2701</v>
      </c>
      <c r="K446" t="s">
        <v>2863</v>
      </c>
      <c r="L446" t="s">
        <v>2864</v>
      </c>
      <c r="AM446" t="s">
        <v>1978</v>
      </c>
      <c r="AN446">
        <v>250</v>
      </c>
      <c r="AO446" t="s">
        <v>1979</v>
      </c>
      <c r="AP446" t="s">
        <v>1980</v>
      </c>
      <c r="AQ446" t="s">
        <v>1981</v>
      </c>
      <c r="AR446" t="s">
        <v>1982</v>
      </c>
    </row>
    <row r="447" spans="1:44" x14ac:dyDescent="0.2">
      <c r="A447" t="s">
        <v>502</v>
      </c>
      <c r="B447" t="s">
        <v>501</v>
      </c>
      <c r="C447" s="14">
        <v>44789</v>
      </c>
      <c r="D447" s="14">
        <v>44926</v>
      </c>
      <c r="E447" s="34">
        <v>1370000</v>
      </c>
      <c r="F447" s="34">
        <v>1364674.97</v>
      </c>
      <c r="G447" s="34">
        <v>1364674.97</v>
      </c>
      <c r="H447" t="s">
        <v>1973</v>
      </c>
      <c r="J447" t="s">
        <v>2701</v>
      </c>
      <c r="K447" t="s">
        <v>2865</v>
      </c>
      <c r="L447" t="s">
        <v>2866</v>
      </c>
      <c r="AM447" t="s">
        <v>1978</v>
      </c>
      <c r="AN447">
        <v>250</v>
      </c>
      <c r="AO447" t="s">
        <v>1979</v>
      </c>
      <c r="AP447" t="s">
        <v>1980</v>
      </c>
      <c r="AQ447" t="s">
        <v>1981</v>
      </c>
      <c r="AR447" t="s">
        <v>1982</v>
      </c>
    </row>
    <row r="448" spans="1:44" x14ac:dyDescent="0.2">
      <c r="A448" t="s">
        <v>502</v>
      </c>
      <c r="B448" t="s">
        <v>501</v>
      </c>
      <c r="C448" s="14">
        <v>44789</v>
      </c>
      <c r="D448" s="14">
        <v>44926</v>
      </c>
      <c r="E448" s="34">
        <v>1370000</v>
      </c>
      <c r="F448" s="34">
        <v>1364674.97</v>
      </c>
      <c r="G448" s="34">
        <v>1364674.97</v>
      </c>
      <c r="H448" t="s">
        <v>1973</v>
      </c>
      <c r="J448" t="s">
        <v>2701</v>
      </c>
      <c r="K448" t="s">
        <v>2867</v>
      </c>
      <c r="L448" t="s">
        <v>2868</v>
      </c>
      <c r="AM448" t="s">
        <v>1978</v>
      </c>
      <c r="AN448">
        <v>250</v>
      </c>
      <c r="AO448" t="s">
        <v>1979</v>
      </c>
      <c r="AP448" t="s">
        <v>1980</v>
      </c>
      <c r="AQ448" t="s">
        <v>1981</v>
      </c>
      <c r="AR448" t="s">
        <v>1982</v>
      </c>
    </row>
    <row r="449" spans="1:44" x14ac:dyDescent="0.2">
      <c r="A449" t="s">
        <v>502</v>
      </c>
      <c r="B449" t="s">
        <v>501</v>
      </c>
      <c r="C449" s="14">
        <v>44789</v>
      </c>
      <c r="D449" s="14">
        <v>44926</v>
      </c>
      <c r="E449" s="34">
        <v>1370000</v>
      </c>
      <c r="F449" s="34">
        <v>1364674.97</v>
      </c>
      <c r="G449" s="34">
        <v>1364674.97</v>
      </c>
      <c r="H449" t="s">
        <v>1973</v>
      </c>
      <c r="I449" t="s">
        <v>527</v>
      </c>
      <c r="J449" t="s">
        <v>2701</v>
      </c>
      <c r="K449" t="s">
        <v>2869</v>
      </c>
      <c r="L449" t="s">
        <v>2870</v>
      </c>
      <c r="M449" s="14">
        <v>44829</v>
      </c>
      <c r="N449" s="14">
        <v>44865</v>
      </c>
      <c r="O449" t="s">
        <v>2101</v>
      </c>
      <c r="P449" s="34">
        <v>9996.6</v>
      </c>
      <c r="Q449" s="34">
        <v>1.5</v>
      </c>
      <c r="R449" s="35">
        <v>6664</v>
      </c>
      <c r="W449" s="34">
        <v>300</v>
      </c>
      <c r="X449" s="34">
        <v>1.5</v>
      </c>
      <c r="Y449">
        <v>200</v>
      </c>
      <c r="Z449">
        <v>3.0011999999999999</v>
      </c>
      <c r="AA449" s="34">
        <v>9696.6</v>
      </c>
      <c r="AB449" s="34">
        <v>1.5</v>
      </c>
      <c r="AC449">
        <v>6464</v>
      </c>
      <c r="AD449">
        <v>96.998800000000003</v>
      </c>
      <c r="AM449" t="s">
        <v>1978</v>
      </c>
      <c r="AN449">
        <v>250</v>
      </c>
      <c r="AO449" t="s">
        <v>1979</v>
      </c>
      <c r="AP449" t="s">
        <v>1980</v>
      </c>
      <c r="AQ449" t="s">
        <v>1981</v>
      </c>
      <c r="AR449" t="s">
        <v>1982</v>
      </c>
    </row>
    <row r="450" spans="1:44" x14ac:dyDescent="0.2">
      <c r="A450" t="s">
        <v>502</v>
      </c>
      <c r="B450" t="s">
        <v>501</v>
      </c>
      <c r="C450" s="14">
        <v>44789</v>
      </c>
      <c r="D450" s="14">
        <v>44926</v>
      </c>
      <c r="E450" s="34">
        <v>1370000</v>
      </c>
      <c r="F450" s="34">
        <v>1364674.97</v>
      </c>
      <c r="G450" s="34">
        <v>1364674.97</v>
      </c>
      <c r="H450" t="s">
        <v>1973</v>
      </c>
      <c r="J450" t="s">
        <v>2701</v>
      </c>
      <c r="K450" t="s">
        <v>2871</v>
      </c>
      <c r="L450" t="s">
        <v>2872</v>
      </c>
      <c r="AM450" t="s">
        <v>1978</v>
      </c>
      <c r="AN450">
        <v>250</v>
      </c>
      <c r="AO450" t="s">
        <v>1979</v>
      </c>
      <c r="AP450" t="s">
        <v>1980</v>
      </c>
      <c r="AQ450" t="s">
        <v>1981</v>
      </c>
      <c r="AR450" t="s">
        <v>1982</v>
      </c>
    </row>
    <row r="451" spans="1:44" x14ac:dyDescent="0.2">
      <c r="A451" t="s">
        <v>502</v>
      </c>
      <c r="B451" t="s">
        <v>501</v>
      </c>
      <c r="C451" s="14">
        <v>44789</v>
      </c>
      <c r="D451" s="14">
        <v>44926</v>
      </c>
      <c r="E451" s="34">
        <v>1370000</v>
      </c>
      <c r="F451" s="34">
        <v>1364674.97</v>
      </c>
      <c r="G451" s="34">
        <v>1364674.97</v>
      </c>
      <c r="H451" t="s">
        <v>1973</v>
      </c>
      <c r="J451" t="s">
        <v>2701</v>
      </c>
      <c r="K451" t="s">
        <v>2873</v>
      </c>
      <c r="L451" t="s">
        <v>2874</v>
      </c>
      <c r="AM451" t="s">
        <v>1978</v>
      </c>
      <c r="AN451">
        <v>250</v>
      </c>
      <c r="AO451" t="s">
        <v>1979</v>
      </c>
      <c r="AP451" t="s">
        <v>1980</v>
      </c>
      <c r="AQ451" t="s">
        <v>1981</v>
      </c>
      <c r="AR451" t="s">
        <v>1982</v>
      </c>
    </row>
    <row r="452" spans="1:44" x14ac:dyDescent="0.2">
      <c r="A452" t="s">
        <v>502</v>
      </c>
      <c r="B452" t="s">
        <v>501</v>
      </c>
      <c r="C452" s="14">
        <v>44789</v>
      </c>
      <c r="D452" s="14">
        <v>44926</v>
      </c>
      <c r="E452" s="34">
        <v>1370000</v>
      </c>
      <c r="F452" s="34">
        <v>1364674.97</v>
      </c>
      <c r="G452" s="34">
        <v>1364674.97</v>
      </c>
      <c r="H452" t="s">
        <v>1973</v>
      </c>
      <c r="J452" t="s">
        <v>2701</v>
      </c>
      <c r="K452" t="s">
        <v>2875</v>
      </c>
      <c r="L452" t="s">
        <v>2876</v>
      </c>
      <c r="AM452" t="s">
        <v>1978</v>
      </c>
      <c r="AN452">
        <v>250</v>
      </c>
      <c r="AO452" t="s">
        <v>1979</v>
      </c>
      <c r="AP452" t="s">
        <v>1980</v>
      </c>
      <c r="AQ452" t="s">
        <v>1981</v>
      </c>
      <c r="AR452" t="s">
        <v>1982</v>
      </c>
    </row>
    <row r="453" spans="1:44" x14ac:dyDescent="0.2">
      <c r="A453" t="s">
        <v>502</v>
      </c>
      <c r="B453" t="s">
        <v>501</v>
      </c>
      <c r="C453" s="14">
        <v>44789</v>
      </c>
      <c r="D453" s="14">
        <v>44926</v>
      </c>
      <c r="E453" s="34">
        <v>1370000</v>
      </c>
      <c r="F453" s="34">
        <v>1364674.97</v>
      </c>
      <c r="G453" s="34">
        <v>1364674.97</v>
      </c>
      <c r="H453" t="s">
        <v>1973</v>
      </c>
      <c r="J453" t="s">
        <v>2701</v>
      </c>
      <c r="K453" t="s">
        <v>2877</v>
      </c>
      <c r="L453" t="s">
        <v>2878</v>
      </c>
      <c r="AM453" t="s">
        <v>1978</v>
      </c>
      <c r="AN453">
        <v>250</v>
      </c>
      <c r="AO453" t="s">
        <v>1979</v>
      </c>
      <c r="AP453" t="s">
        <v>1980</v>
      </c>
      <c r="AQ453" t="s">
        <v>1981</v>
      </c>
      <c r="AR453" t="s">
        <v>1982</v>
      </c>
    </row>
    <row r="454" spans="1:44" x14ac:dyDescent="0.2">
      <c r="A454" t="s">
        <v>502</v>
      </c>
      <c r="B454" t="s">
        <v>501</v>
      </c>
      <c r="C454" s="14">
        <v>44789</v>
      </c>
      <c r="D454" s="14">
        <v>44926</v>
      </c>
      <c r="E454" s="34">
        <v>1370000</v>
      </c>
      <c r="F454" s="34">
        <v>1364674.97</v>
      </c>
      <c r="G454" s="34">
        <v>1364674.97</v>
      </c>
      <c r="H454" t="s">
        <v>1973</v>
      </c>
      <c r="I454" t="s">
        <v>527</v>
      </c>
      <c r="J454" t="s">
        <v>2701</v>
      </c>
      <c r="K454" t="s">
        <v>2879</v>
      </c>
      <c r="L454" t="s">
        <v>2880</v>
      </c>
      <c r="M454" s="14">
        <v>44829</v>
      </c>
      <c r="N454" s="14">
        <v>44865</v>
      </c>
      <c r="O454" t="s">
        <v>2101</v>
      </c>
      <c r="P454" s="34">
        <v>10017.120000000001</v>
      </c>
      <c r="Q454" s="34">
        <v>1.5</v>
      </c>
      <c r="R454" s="35">
        <v>6678</v>
      </c>
      <c r="W454" s="34">
        <v>296.70999999999998</v>
      </c>
      <c r="X454" s="34">
        <v>1.5</v>
      </c>
      <c r="Y454">
        <v>198</v>
      </c>
      <c r="Z454">
        <v>2.96496</v>
      </c>
      <c r="AA454" s="34">
        <v>9720.41</v>
      </c>
      <c r="AB454" s="34">
        <v>1.5</v>
      </c>
      <c r="AC454">
        <v>6480</v>
      </c>
      <c r="AD454">
        <v>97.035039999999995</v>
      </c>
      <c r="AM454" t="s">
        <v>1978</v>
      </c>
      <c r="AN454">
        <v>250</v>
      </c>
      <c r="AO454" t="s">
        <v>1979</v>
      </c>
      <c r="AP454" t="s">
        <v>1980</v>
      </c>
      <c r="AQ454" t="s">
        <v>1981</v>
      </c>
      <c r="AR454" t="s">
        <v>1982</v>
      </c>
    </row>
    <row r="455" spans="1:44" x14ac:dyDescent="0.2">
      <c r="A455" t="s">
        <v>502</v>
      </c>
      <c r="B455" t="s">
        <v>501</v>
      </c>
      <c r="C455" s="14">
        <v>44789</v>
      </c>
      <c r="D455" s="14">
        <v>44926</v>
      </c>
      <c r="E455" s="34">
        <v>1370000</v>
      </c>
      <c r="F455" s="34">
        <v>1364674.97</v>
      </c>
      <c r="G455" s="34">
        <v>1364674.97</v>
      </c>
      <c r="H455" t="s">
        <v>1973</v>
      </c>
      <c r="J455" t="s">
        <v>2701</v>
      </c>
      <c r="K455" t="s">
        <v>2881</v>
      </c>
      <c r="L455" t="s">
        <v>2882</v>
      </c>
      <c r="AM455" t="s">
        <v>1978</v>
      </c>
      <c r="AN455">
        <v>250</v>
      </c>
      <c r="AO455" t="s">
        <v>1979</v>
      </c>
      <c r="AP455" t="s">
        <v>1980</v>
      </c>
      <c r="AQ455" t="s">
        <v>1981</v>
      </c>
      <c r="AR455" t="s">
        <v>1982</v>
      </c>
    </row>
    <row r="456" spans="1:44" x14ac:dyDescent="0.2">
      <c r="A456" t="s">
        <v>502</v>
      </c>
      <c r="B456" t="s">
        <v>501</v>
      </c>
      <c r="C456" s="14">
        <v>44789</v>
      </c>
      <c r="D456" s="14">
        <v>44926</v>
      </c>
      <c r="E456" s="34">
        <v>1370000</v>
      </c>
      <c r="F456" s="34">
        <v>1364674.97</v>
      </c>
      <c r="G456" s="34">
        <v>1364674.97</v>
      </c>
      <c r="H456" t="s">
        <v>1973</v>
      </c>
      <c r="J456" t="s">
        <v>2701</v>
      </c>
      <c r="K456" t="s">
        <v>2883</v>
      </c>
      <c r="L456" t="s">
        <v>2884</v>
      </c>
      <c r="AM456" t="s">
        <v>1978</v>
      </c>
      <c r="AN456">
        <v>250</v>
      </c>
      <c r="AO456" t="s">
        <v>1979</v>
      </c>
      <c r="AP456" t="s">
        <v>1980</v>
      </c>
      <c r="AQ456" t="s">
        <v>1981</v>
      </c>
      <c r="AR456" t="s">
        <v>1982</v>
      </c>
    </row>
    <row r="457" spans="1:44" x14ac:dyDescent="0.2">
      <c r="A457" t="s">
        <v>502</v>
      </c>
      <c r="B457" t="s">
        <v>501</v>
      </c>
      <c r="C457" s="14">
        <v>44789</v>
      </c>
      <c r="D457" s="14">
        <v>44926</v>
      </c>
      <c r="E457" s="34">
        <v>1370000</v>
      </c>
      <c r="F457" s="34">
        <v>1364674.97</v>
      </c>
      <c r="G457" s="34">
        <v>1364674.97</v>
      </c>
      <c r="H457" t="s">
        <v>1973</v>
      </c>
      <c r="J457" t="s">
        <v>2701</v>
      </c>
      <c r="K457" t="s">
        <v>2885</v>
      </c>
      <c r="L457" t="s">
        <v>2886</v>
      </c>
      <c r="AM457" t="s">
        <v>1978</v>
      </c>
      <c r="AN457">
        <v>250</v>
      </c>
      <c r="AO457" t="s">
        <v>1979</v>
      </c>
      <c r="AP457" t="s">
        <v>1980</v>
      </c>
      <c r="AQ457" t="s">
        <v>1981</v>
      </c>
      <c r="AR457" t="s">
        <v>1982</v>
      </c>
    </row>
    <row r="458" spans="1:44" x14ac:dyDescent="0.2">
      <c r="A458" t="s">
        <v>502</v>
      </c>
      <c r="B458" t="s">
        <v>501</v>
      </c>
      <c r="C458" s="14">
        <v>44789</v>
      </c>
      <c r="D458" s="14">
        <v>44926</v>
      </c>
      <c r="E458" s="34">
        <v>1370000</v>
      </c>
      <c r="F458" s="34">
        <v>1364674.97</v>
      </c>
      <c r="G458" s="34">
        <v>1364674.97</v>
      </c>
      <c r="H458" t="s">
        <v>1973</v>
      </c>
      <c r="J458" t="s">
        <v>2701</v>
      </c>
      <c r="K458" t="s">
        <v>2887</v>
      </c>
      <c r="L458" t="s">
        <v>2888</v>
      </c>
      <c r="AM458" t="s">
        <v>1978</v>
      </c>
      <c r="AN458">
        <v>250</v>
      </c>
      <c r="AO458" t="s">
        <v>1979</v>
      </c>
      <c r="AP458" t="s">
        <v>1980</v>
      </c>
      <c r="AQ458" t="s">
        <v>1981</v>
      </c>
      <c r="AR458" t="s">
        <v>1982</v>
      </c>
    </row>
    <row r="459" spans="1:44" x14ac:dyDescent="0.2">
      <c r="A459" t="s">
        <v>502</v>
      </c>
      <c r="B459" t="s">
        <v>501</v>
      </c>
      <c r="C459" s="14">
        <v>44789</v>
      </c>
      <c r="D459" s="14">
        <v>44926</v>
      </c>
      <c r="E459" s="34">
        <v>1370000</v>
      </c>
      <c r="F459" s="34">
        <v>1364674.97</v>
      </c>
      <c r="G459" s="34">
        <v>1364674.97</v>
      </c>
      <c r="H459" t="s">
        <v>1973</v>
      </c>
      <c r="I459" t="s">
        <v>527</v>
      </c>
      <c r="J459" t="s">
        <v>2701</v>
      </c>
      <c r="K459" t="s">
        <v>2889</v>
      </c>
      <c r="L459" t="s">
        <v>2890</v>
      </c>
      <c r="M459" s="14">
        <v>44829</v>
      </c>
      <c r="N459" s="14">
        <v>44865</v>
      </c>
      <c r="O459" t="s">
        <v>2101</v>
      </c>
      <c r="P459" s="34">
        <v>9999.43</v>
      </c>
      <c r="Q459" s="34">
        <v>1.5</v>
      </c>
      <c r="R459" s="35">
        <v>6666</v>
      </c>
      <c r="W459" s="34">
        <v>277.73</v>
      </c>
      <c r="X459" s="34">
        <v>1.5</v>
      </c>
      <c r="Y459">
        <v>185</v>
      </c>
      <c r="Z459">
        <v>2.7752780000000001</v>
      </c>
      <c r="AA459" s="34">
        <v>9721.7000000000007</v>
      </c>
      <c r="AB459" s="34">
        <v>1.5</v>
      </c>
      <c r="AC459">
        <v>6481</v>
      </c>
      <c r="AD459">
        <v>97.224722</v>
      </c>
      <c r="AM459" t="s">
        <v>1978</v>
      </c>
      <c r="AN459">
        <v>250</v>
      </c>
      <c r="AO459" t="s">
        <v>1979</v>
      </c>
      <c r="AP459" t="s">
        <v>1980</v>
      </c>
      <c r="AQ459" t="s">
        <v>1981</v>
      </c>
      <c r="AR459" t="s">
        <v>1982</v>
      </c>
    </row>
    <row r="460" spans="1:44" x14ac:dyDescent="0.2">
      <c r="A460" t="s">
        <v>502</v>
      </c>
      <c r="B460" t="s">
        <v>501</v>
      </c>
      <c r="C460" s="14">
        <v>44789</v>
      </c>
      <c r="D460" s="14">
        <v>44926</v>
      </c>
      <c r="E460" s="34">
        <v>1370000</v>
      </c>
      <c r="F460" s="34">
        <v>1364674.97</v>
      </c>
      <c r="G460" s="34">
        <v>1364674.97</v>
      </c>
      <c r="H460" t="s">
        <v>1973</v>
      </c>
      <c r="J460" t="s">
        <v>2701</v>
      </c>
      <c r="K460" t="s">
        <v>2891</v>
      </c>
      <c r="L460" t="s">
        <v>2892</v>
      </c>
      <c r="AM460" t="s">
        <v>1978</v>
      </c>
      <c r="AN460">
        <v>250</v>
      </c>
      <c r="AO460" t="s">
        <v>1979</v>
      </c>
      <c r="AP460" t="s">
        <v>1980</v>
      </c>
      <c r="AQ460" t="s">
        <v>1981</v>
      </c>
      <c r="AR460" t="s">
        <v>1982</v>
      </c>
    </row>
    <row r="461" spans="1:44" x14ac:dyDescent="0.2">
      <c r="A461" t="s">
        <v>502</v>
      </c>
      <c r="B461" t="s">
        <v>501</v>
      </c>
      <c r="C461" s="14">
        <v>44789</v>
      </c>
      <c r="D461" s="14">
        <v>44926</v>
      </c>
      <c r="E461" s="34">
        <v>1370000</v>
      </c>
      <c r="F461" s="34">
        <v>1364674.97</v>
      </c>
      <c r="G461" s="34">
        <v>1364674.97</v>
      </c>
      <c r="H461" t="s">
        <v>1973</v>
      </c>
      <c r="J461" t="s">
        <v>2701</v>
      </c>
      <c r="K461" t="s">
        <v>2893</v>
      </c>
      <c r="L461" t="s">
        <v>2894</v>
      </c>
      <c r="AM461" t="s">
        <v>1978</v>
      </c>
      <c r="AN461">
        <v>250</v>
      </c>
      <c r="AO461" t="s">
        <v>1979</v>
      </c>
      <c r="AP461" t="s">
        <v>1980</v>
      </c>
      <c r="AQ461" t="s">
        <v>1981</v>
      </c>
      <c r="AR461" t="s">
        <v>1982</v>
      </c>
    </row>
    <row r="462" spans="1:44" x14ac:dyDescent="0.2">
      <c r="A462" t="s">
        <v>502</v>
      </c>
      <c r="B462" t="s">
        <v>501</v>
      </c>
      <c r="C462" s="14">
        <v>44789</v>
      </c>
      <c r="D462" s="14">
        <v>44926</v>
      </c>
      <c r="E462" s="34">
        <v>1370000</v>
      </c>
      <c r="F462" s="34">
        <v>1364674.97</v>
      </c>
      <c r="G462" s="34">
        <v>1364674.97</v>
      </c>
      <c r="H462" t="s">
        <v>1973</v>
      </c>
      <c r="J462" t="s">
        <v>2701</v>
      </c>
      <c r="K462" t="s">
        <v>2895</v>
      </c>
      <c r="L462" t="s">
        <v>2896</v>
      </c>
      <c r="AM462" t="s">
        <v>1978</v>
      </c>
      <c r="AN462">
        <v>250</v>
      </c>
      <c r="AO462" t="s">
        <v>1979</v>
      </c>
      <c r="AP462" t="s">
        <v>1980</v>
      </c>
      <c r="AQ462" t="s">
        <v>1981</v>
      </c>
      <c r="AR462" t="s">
        <v>1982</v>
      </c>
    </row>
    <row r="463" spans="1:44" x14ac:dyDescent="0.2">
      <c r="A463" t="s">
        <v>502</v>
      </c>
      <c r="B463" t="s">
        <v>501</v>
      </c>
      <c r="C463" s="14">
        <v>44789</v>
      </c>
      <c r="D463" s="14">
        <v>44926</v>
      </c>
      <c r="E463" s="34">
        <v>1370000</v>
      </c>
      <c r="F463" s="34">
        <v>1364674.97</v>
      </c>
      <c r="G463" s="34">
        <v>1364674.97</v>
      </c>
      <c r="H463" t="s">
        <v>1973</v>
      </c>
      <c r="J463" t="s">
        <v>2701</v>
      </c>
      <c r="K463" t="s">
        <v>2897</v>
      </c>
      <c r="L463" t="s">
        <v>2898</v>
      </c>
      <c r="AM463" t="s">
        <v>1978</v>
      </c>
      <c r="AN463">
        <v>250</v>
      </c>
      <c r="AO463" t="s">
        <v>1979</v>
      </c>
      <c r="AP463" t="s">
        <v>1980</v>
      </c>
      <c r="AQ463" t="s">
        <v>1981</v>
      </c>
      <c r="AR463" t="s">
        <v>1982</v>
      </c>
    </row>
    <row r="464" spans="1:44" x14ac:dyDescent="0.2">
      <c r="A464" t="s">
        <v>502</v>
      </c>
      <c r="B464" t="s">
        <v>501</v>
      </c>
      <c r="C464" s="14">
        <v>44789</v>
      </c>
      <c r="D464" s="14">
        <v>44926</v>
      </c>
      <c r="E464" s="34">
        <v>1370000</v>
      </c>
      <c r="F464" s="34">
        <v>1364674.97</v>
      </c>
      <c r="G464" s="34">
        <v>1364674.97</v>
      </c>
      <c r="H464" t="s">
        <v>2329</v>
      </c>
      <c r="I464" t="s">
        <v>670</v>
      </c>
      <c r="J464" t="s">
        <v>670</v>
      </c>
      <c r="K464" t="s">
        <v>2899</v>
      </c>
      <c r="L464" t="s">
        <v>2900</v>
      </c>
      <c r="M464" s="14">
        <v>44809</v>
      </c>
      <c r="N464" s="14">
        <v>44865</v>
      </c>
      <c r="O464" t="s">
        <v>2013</v>
      </c>
      <c r="P464" s="34">
        <v>5000</v>
      </c>
      <c r="Q464" s="34">
        <v>5000</v>
      </c>
      <c r="R464">
        <v>0</v>
      </c>
      <c r="W464" s="34">
        <v>5000</v>
      </c>
      <c r="Y464">
        <v>0</v>
      </c>
      <c r="Z464">
        <v>0</v>
      </c>
      <c r="AA464" s="34">
        <v>0</v>
      </c>
      <c r="AC464">
        <v>0</v>
      </c>
      <c r="AD464">
        <v>0</v>
      </c>
      <c r="AM464" t="s">
        <v>1978</v>
      </c>
      <c r="AN464">
        <v>250</v>
      </c>
      <c r="AO464" t="s">
        <v>1979</v>
      </c>
      <c r="AP464" t="s">
        <v>1980</v>
      </c>
      <c r="AQ464" t="s">
        <v>1981</v>
      </c>
      <c r="AR464" t="s">
        <v>1982</v>
      </c>
    </row>
    <row r="465" spans="1:44" x14ac:dyDescent="0.2">
      <c r="A465" t="s">
        <v>502</v>
      </c>
      <c r="B465" t="s">
        <v>501</v>
      </c>
      <c r="C465" s="14">
        <v>44789</v>
      </c>
      <c r="D465" s="14">
        <v>44926</v>
      </c>
      <c r="E465" s="34">
        <v>1370000</v>
      </c>
      <c r="F465" s="34">
        <v>1364674.97</v>
      </c>
      <c r="G465" s="34">
        <v>1364674.97</v>
      </c>
      <c r="H465" t="s">
        <v>2329</v>
      </c>
      <c r="J465" t="s">
        <v>670</v>
      </c>
      <c r="K465" t="s">
        <v>2901</v>
      </c>
      <c r="L465" t="s">
        <v>2902</v>
      </c>
      <c r="AM465" t="s">
        <v>1978</v>
      </c>
      <c r="AN465">
        <v>250</v>
      </c>
      <c r="AO465" t="s">
        <v>1979</v>
      </c>
      <c r="AP465" t="s">
        <v>1980</v>
      </c>
      <c r="AQ465" t="s">
        <v>1981</v>
      </c>
      <c r="AR465" t="s">
        <v>1982</v>
      </c>
    </row>
    <row r="466" spans="1:44" x14ac:dyDescent="0.2">
      <c r="A466" t="s">
        <v>502</v>
      </c>
      <c r="B466" t="s">
        <v>501</v>
      </c>
      <c r="C466" s="14">
        <v>44789</v>
      </c>
      <c r="D466" s="14">
        <v>44926</v>
      </c>
      <c r="E466" s="34">
        <v>1370000</v>
      </c>
      <c r="F466" s="34">
        <v>1364674.97</v>
      </c>
      <c r="G466" s="34">
        <v>1364674.97</v>
      </c>
      <c r="H466" t="s">
        <v>2329</v>
      </c>
      <c r="J466" t="s">
        <v>670</v>
      </c>
      <c r="K466" t="s">
        <v>2903</v>
      </c>
      <c r="L466" t="s">
        <v>2904</v>
      </c>
      <c r="AM466" t="s">
        <v>1978</v>
      </c>
      <c r="AN466">
        <v>250</v>
      </c>
      <c r="AO466" t="s">
        <v>1979</v>
      </c>
      <c r="AP466" t="s">
        <v>1980</v>
      </c>
      <c r="AQ466" t="s">
        <v>1981</v>
      </c>
      <c r="AR466" t="s">
        <v>1982</v>
      </c>
    </row>
    <row r="467" spans="1:44" x14ac:dyDescent="0.2">
      <c r="A467" t="s">
        <v>502</v>
      </c>
      <c r="B467" t="s">
        <v>501</v>
      </c>
      <c r="C467" s="14">
        <v>44789</v>
      </c>
      <c r="D467" s="14">
        <v>44926</v>
      </c>
      <c r="E467" s="34">
        <v>1370000</v>
      </c>
      <c r="F467" s="34">
        <v>1364674.97</v>
      </c>
      <c r="G467" s="34">
        <v>1364674.97</v>
      </c>
      <c r="H467" t="s">
        <v>2329</v>
      </c>
      <c r="J467" t="s">
        <v>670</v>
      </c>
      <c r="K467" t="s">
        <v>2905</v>
      </c>
      <c r="L467" t="s">
        <v>2906</v>
      </c>
      <c r="AM467" t="s">
        <v>1978</v>
      </c>
      <c r="AN467">
        <v>250</v>
      </c>
      <c r="AO467" t="s">
        <v>1979</v>
      </c>
      <c r="AP467" t="s">
        <v>1980</v>
      </c>
      <c r="AQ467" t="s">
        <v>1981</v>
      </c>
      <c r="AR467" t="s">
        <v>1982</v>
      </c>
    </row>
    <row r="468" spans="1:44" x14ac:dyDescent="0.2">
      <c r="A468" t="s">
        <v>502</v>
      </c>
      <c r="B468" t="s">
        <v>501</v>
      </c>
      <c r="C468" s="14">
        <v>44789</v>
      </c>
      <c r="D468" s="14">
        <v>44926</v>
      </c>
      <c r="E468" s="34">
        <v>1370000</v>
      </c>
      <c r="F468" s="34">
        <v>1364674.97</v>
      </c>
      <c r="G468" s="34">
        <v>1364674.97</v>
      </c>
      <c r="H468" t="s">
        <v>2329</v>
      </c>
      <c r="J468" t="s">
        <v>670</v>
      </c>
      <c r="K468" t="s">
        <v>2907</v>
      </c>
      <c r="L468" t="s">
        <v>2908</v>
      </c>
      <c r="AM468" t="s">
        <v>1978</v>
      </c>
      <c r="AN468">
        <v>250</v>
      </c>
      <c r="AO468" t="s">
        <v>1979</v>
      </c>
      <c r="AP468" t="s">
        <v>1980</v>
      </c>
      <c r="AQ468" t="s">
        <v>1981</v>
      </c>
      <c r="AR468" t="s">
        <v>1982</v>
      </c>
    </row>
    <row r="469" spans="1:44" x14ac:dyDescent="0.2">
      <c r="A469" t="s">
        <v>502</v>
      </c>
      <c r="B469" t="s">
        <v>501</v>
      </c>
      <c r="C469" s="14">
        <v>44789</v>
      </c>
      <c r="D469" s="14">
        <v>44926</v>
      </c>
      <c r="E469" s="34">
        <v>1370000</v>
      </c>
      <c r="F469" s="34">
        <v>1364674.97</v>
      </c>
      <c r="G469" s="34">
        <v>1364674.97</v>
      </c>
      <c r="H469" t="s">
        <v>2329</v>
      </c>
      <c r="I469" t="s">
        <v>670</v>
      </c>
      <c r="J469" t="s">
        <v>670</v>
      </c>
      <c r="K469" t="s">
        <v>2909</v>
      </c>
      <c r="L469" t="s">
        <v>2910</v>
      </c>
      <c r="M469" s="14">
        <v>44809</v>
      </c>
      <c r="N469" s="14">
        <v>44865</v>
      </c>
      <c r="O469" t="s">
        <v>2013</v>
      </c>
      <c r="P469" s="34">
        <v>5000</v>
      </c>
      <c r="Q469" s="34">
        <v>5000</v>
      </c>
      <c r="R469">
        <v>0</v>
      </c>
      <c r="W469" s="34">
        <v>5000</v>
      </c>
      <c r="Y469">
        <v>0</v>
      </c>
      <c r="Z469">
        <v>0</v>
      </c>
      <c r="AA469" s="34">
        <v>0</v>
      </c>
      <c r="AC469">
        <v>0</v>
      </c>
      <c r="AD469">
        <v>0</v>
      </c>
      <c r="AM469" t="s">
        <v>1978</v>
      </c>
      <c r="AN469">
        <v>250</v>
      </c>
      <c r="AO469" t="s">
        <v>1979</v>
      </c>
      <c r="AP469" t="s">
        <v>1980</v>
      </c>
      <c r="AQ469" t="s">
        <v>1981</v>
      </c>
      <c r="AR469" t="s">
        <v>1982</v>
      </c>
    </row>
    <row r="470" spans="1:44" x14ac:dyDescent="0.2">
      <c r="A470" t="s">
        <v>502</v>
      </c>
      <c r="B470" t="s">
        <v>501</v>
      </c>
      <c r="C470" s="14">
        <v>44789</v>
      </c>
      <c r="D470" s="14">
        <v>44926</v>
      </c>
      <c r="E470" s="34">
        <v>1370000</v>
      </c>
      <c r="F470" s="34">
        <v>1364674.97</v>
      </c>
      <c r="G470" s="34">
        <v>1364674.97</v>
      </c>
      <c r="H470" t="s">
        <v>2329</v>
      </c>
      <c r="J470" t="s">
        <v>670</v>
      </c>
      <c r="K470" t="s">
        <v>2911</v>
      </c>
      <c r="L470" t="s">
        <v>2912</v>
      </c>
      <c r="AM470" t="s">
        <v>1978</v>
      </c>
      <c r="AN470">
        <v>250</v>
      </c>
      <c r="AO470" t="s">
        <v>1979</v>
      </c>
      <c r="AP470" t="s">
        <v>1980</v>
      </c>
      <c r="AQ470" t="s">
        <v>1981</v>
      </c>
      <c r="AR470" t="s">
        <v>1982</v>
      </c>
    </row>
    <row r="471" spans="1:44" x14ac:dyDescent="0.2">
      <c r="A471" t="s">
        <v>502</v>
      </c>
      <c r="B471" t="s">
        <v>501</v>
      </c>
      <c r="C471" s="14">
        <v>44789</v>
      </c>
      <c r="D471" s="14">
        <v>44926</v>
      </c>
      <c r="E471" s="34">
        <v>1370000</v>
      </c>
      <c r="F471" s="34">
        <v>1364674.97</v>
      </c>
      <c r="G471" s="34">
        <v>1364674.97</v>
      </c>
      <c r="H471" t="s">
        <v>2329</v>
      </c>
      <c r="J471" t="s">
        <v>670</v>
      </c>
      <c r="K471" t="s">
        <v>2913</v>
      </c>
      <c r="L471" t="s">
        <v>2914</v>
      </c>
      <c r="AM471" t="s">
        <v>1978</v>
      </c>
      <c r="AN471">
        <v>250</v>
      </c>
      <c r="AO471" t="s">
        <v>1979</v>
      </c>
      <c r="AP471" t="s">
        <v>1980</v>
      </c>
      <c r="AQ471" t="s">
        <v>1981</v>
      </c>
      <c r="AR471" t="s">
        <v>1982</v>
      </c>
    </row>
    <row r="472" spans="1:44" x14ac:dyDescent="0.2">
      <c r="A472" t="s">
        <v>502</v>
      </c>
      <c r="B472" t="s">
        <v>501</v>
      </c>
      <c r="C472" s="14">
        <v>44789</v>
      </c>
      <c r="D472" s="14">
        <v>44926</v>
      </c>
      <c r="E472" s="34">
        <v>1370000</v>
      </c>
      <c r="F472" s="34">
        <v>1364674.97</v>
      </c>
      <c r="G472" s="34">
        <v>1364674.97</v>
      </c>
      <c r="H472" t="s">
        <v>2329</v>
      </c>
      <c r="J472" t="s">
        <v>670</v>
      </c>
      <c r="K472" t="s">
        <v>2915</v>
      </c>
      <c r="L472" t="s">
        <v>2916</v>
      </c>
      <c r="AM472" t="s">
        <v>1978</v>
      </c>
      <c r="AN472">
        <v>250</v>
      </c>
      <c r="AO472" t="s">
        <v>1979</v>
      </c>
      <c r="AP472" t="s">
        <v>1980</v>
      </c>
      <c r="AQ472" t="s">
        <v>1981</v>
      </c>
      <c r="AR472" t="s">
        <v>1982</v>
      </c>
    </row>
    <row r="473" spans="1:44" x14ac:dyDescent="0.2">
      <c r="A473" t="s">
        <v>502</v>
      </c>
      <c r="B473" t="s">
        <v>501</v>
      </c>
      <c r="C473" s="14">
        <v>44789</v>
      </c>
      <c r="D473" s="14">
        <v>44926</v>
      </c>
      <c r="E473" s="34">
        <v>1370000</v>
      </c>
      <c r="F473" s="34">
        <v>1364674.97</v>
      </c>
      <c r="G473" s="34">
        <v>1364674.97</v>
      </c>
      <c r="H473" t="s">
        <v>2329</v>
      </c>
      <c r="J473" t="s">
        <v>670</v>
      </c>
      <c r="K473" t="s">
        <v>2917</v>
      </c>
      <c r="L473" t="s">
        <v>2918</v>
      </c>
      <c r="AM473" t="s">
        <v>1978</v>
      </c>
      <c r="AN473">
        <v>250</v>
      </c>
      <c r="AO473" t="s">
        <v>1979</v>
      </c>
      <c r="AP473" t="s">
        <v>1980</v>
      </c>
      <c r="AQ473" t="s">
        <v>1981</v>
      </c>
      <c r="AR473" t="s">
        <v>1982</v>
      </c>
    </row>
    <row r="474" spans="1:44" x14ac:dyDescent="0.2">
      <c r="A474" t="s">
        <v>502</v>
      </c>
      <c r="B474" t="s">
        <v>501</v>
      </c>
      <c r="C474" s="14">
        <v>44789</v>
      </c>
      <c r="D474" s="14">
        <v>44926</v>
      </c>
      <c r="E474" s="34">
        <v>1370000</v>
      </c>
      <c r="F474" s="34">
        <v>1364674.97</v>
      </c>
      <c r="G474" s="34">
        <v>1364674.97</v>
      </c>
      <c r="H474" t="s">
        <v>2329</v>
      </c>
      <c r="I474" t="s">
        <v>670</v>
      </c>
      <c r="J474" t="s">
        <v>670</v>
      </c>
      <c r="K474" t="s">
        <v>2919</v>
      </c>
      <c r="L474" t="s">
        <v>2920</v>
      </c>
      <c r="M474" s="14">
        <v>44809</v>
      </c>
      <c r="N474" s="14">
        <v>44865</v>
      </c>
      <c r="O474" t="s">
        <v>2013</v>
      </c>
      <c r="P474" s="34">
        <v>5000</v>
      </c>
      <c r="Q474" s="34">
        <v>5000</v>
      </c>
      <c r="R474">
        <v>0</v>
      </c>
      <c r="W474" s="34">
        <v>5000</v>
      </c>
      <c r="Y474">
        <v>0</v>
      </c>
      <c r="Z474">
        <v>0</v>
      </c>
      <c r="AA474" s="34">
        <v>0</v>
      </c>
      <c r="AC474">
        <v>0</v>
      </c>
      <c r="AD474">
        <v>0</v>
      </c>
      <c r="AM474" t="s">
        <v>1978</v>
      </c>
      <c r="AN474">
        <v>250</v>
      </c>
      <c r="AO474" t="s">
        <v>1979</v>
      </c>
      <c r="AP474" t="s">
        <v>1980</v>
      </c>
      <c r="AQ474" t="s">
        <v>1981</v>
      </c>
      <c r="AR474" t="s">
        <v>1982</v>
      </c>
    </row>
    <row r="475" spans="1:44" x14ac:dyDescent="0.2">
      <c r="A475" t="s">
        <v>502</v>
      </c>
      <c r="B475" t="s">
        <v>501</v>
      </c>
      <c r="C475" s="14">
        <v>44789</v>
      </c>
      <c r="D475" s="14">
        <v>44926</v>
      </c>
      <c r="E475" s="34">
        <v>1370000</v>
      </c>
      <c r="F475" s="34">
        <v>1364674.97</v>
      </c>
      <c r="G475" s="34">
        <v>1364674.97</v>
      </c>
      <c r="H475" t="s">
        <v>2329</v>
      </c>
      <c r="J475" t="s">
        <v>670</v>
      </c>
      <c r="K475" t="s">
        <v>2921</v>
      </c>
      <c r="L475" t="s">
        <v>2922</v>
      </c>
      <c r="AM475" t="s">
        <v>1978</v>
      </c>
      <c r="AN475">
        <v>250</v>
      </c>
      <c r="AO475" t="s">
        <v>1979</v>
      </c>
      <c r="AP475" t="s">
        <v>1980</v>
      </c>
      <c r="AQ475" t="s">
        <v>1981</v>
      </c>
      <c r="AR475" t="s">
        <v>1982</v>
      </c>
    </row>
    <row r="476" spans="1:44" x14ac:dyDescent="0.2">
      <c r="A476" t="s">
        <v>502</v>
      </c>
      <c r="B476" t="s">
        <v>501</v>
      </c>
      <c r="C476" s="14">
        <v>44789</v>
      </c>
      <c r="D476" s="14">
        <v>44926</v>
      </c>
      <c r="E476" s="34">
        <v>1370000</v>
      </c>
      <c r="F476" s="34">
        <v>1364674.97</v>
      </c>
      <c r="G476" s="34">
        <v>1364674.97</v>
      </c>
      <c r="H476" t="s">
        <v>2329</v>
      </c>
      <c r="J476" t="s">
        <v>670</v>
      </c>
      <c r="K476" t="s">
        <v>2923</v>
      </c>
      <c r="L476" t="s">
        <v>2924</v>
      </c>
      <c r="AM476" t="s">
        <v>1978</v>
      </c>
      <c r="AN476">
        <v>250</v>
      </c>
      <c r="AO476" t="s">
        <v>1979</v>
      </c>
      <c r="AP476" t="s">
        <v>1980</v>
      </c>
      <c r="AQ476" t="s">
        <v>1981</v>
      </c>
      <c r="AR476" t="s">
        <v>1982</v>
      </c>
    </row>
    <row r="477" spans="1:44" x14ac:dyDescent="0.2">
      <c r="A477" t="s">
        <v>502</v>
      </c>
      <c r="B477" t="s">
        <v>501</v>
      </c>
      <c r="C477" s="14">
        <v>44789</v>
      </c>
      <c r="D477" s="14">
        <v>44926</v>
      </c>
      <c r="E477" s="34">
        <v>1370000</v>
      </c>
      <c r="F477" s="34">
        <v>1364674.97</v>
      </c>
      <c r="G477" s="34">
        <v>1364674.97</v>
      </c>
      <c r="H477" t="s">
        <v>2329</v>
      </c>
      <c r="J477" t="s">
        <v>670</v>
      </c>
      <c r="K477" t="s">
        <v>2925</v>
      </c>
      <c r="L477" t="s">
        <v>2926</v>
      </c>
      <c r="AM477" t="s">
        <v>1978</v>
      </c>
      <c r="AN477">
        <v>250</v>
      </c>
      <c r="AO477" t="s">
        <v>1979</v>
      </c>
      <c r="AP477" t="s">
        <v>1980</v>
      </c>
      <c r="AQ477" t="s">
        <v>1981</v>
      </c>
      <c r="AR477" t="s">
        <v>1982</v>
      </c>
    </row>
    <row r="478" spans="1:44" x14ac:dyDescent="0.2">
      <c r="A478" t="s">
        <v>502</v>
      </c>
      <c r="B478" t="s">
        <v>501</v>
      </c>
      <c r="C478" s="14">
        <v>44789</v>
      </c>
      <c r="D478" s="14">
        <v>44926</v>
      </c>
      <c r="E478" s="34">
        <v>1370000</v>
      </c>
      <c r="F478" s="34">
        <v>1364674.97</v>
      </c>
      <c r="G478" s="34">
        <v>1364674.97</v>
      </c>
      <c r="H478" t="s">
        <v>2329</v>
      </c>
      <c r="J478" t="s">
        <v>670</v>
      </c>
      <c r="K478" t="s">
        <v>2927</v>
      </c>
      <c r="L478" t="s">
        <v>2928</v>
      </c>
      <c r="AM478" t="s">
        <v>1978</v>
      </c>
      <c r="AN478">
        <v>250</v>
      </c>
      <c r="AO478" t="s">
        <v>1979</v>
      </c>
      <c r="AP478" t="s">
        <v>1980</v>
      </c>
      <c r="AQ478" t="s">
        <v>1981</v>
      </c>
      <c r="AR478" t="s">
        <v>1982</v>
      </c>
    </row>
    <row r="479" spans="1:44" x14ac:dyDescent="0.2">
      <c r="A479" t="s">
        <v>502</v>
      </c>
      <c r="B479" t="s">
        <v>501</v>
      </c>
      <c r="C479" s="14">
        <v>44789</v>
      </c>
      <c r="D479" s="14">
        <v>44926</v>
      </c>
      <c r="E479" s="34">
        <v>1370000</v>
      </c>
      <c r="F479" s="34">
        <v>1364674.97</v>
      </c>
      <c r="G479" s="34">
        <v>1364674.97</v>
      </c>
      <c r="H479" t="s">
        <v>2329</v>
      </c>
      <c r="I479" t="s">
        <v>670</v>
      </c>
      <c r="J479" t="s">
        <v>670</v>
      </c>
      <c r="K479" t="s">
        <v>2929</v>
      </c>
      <c r="L479" t="s">
        <v>2930</v>
      </c>
      <c r="M479" s="14">
        <v>44809</v>
      </c>
      <c r="N479" s="14">
        <v>44865</v>
      </c>
      <c r="O479" t="s">
        <v>1977</v>
      </c>
      <c r="P479" s="34">
        <v>20000</v>
      </c>
      <c r="Q479" s="34">
        <v>40</v>
      </c>
      <c r="R479" s="35">
        <v>500000</v>
      </c>
      <c r="W479" s="34">
        <v>20000</v>
      </c>
      <c r="X479" s="34">
        <v>40</v>
      </c>
      <c r="Y479">
        <v>500000</v>
      </c>
      <c r="Z479">
        <v>100</v>
      </c>
      <c r="AA479" s="34">
        <v>0</v>
      </c>
      <c r="AB479" s="34">
        <v>40</v>
      </c>
      <c r="AC479">
        <v>0</v>
      </c>
      <c r="AD479">
        <v>0</v>
      </c>
      <c r="AM479" t="s">
        <v>1978</v>
      </c>
      <c r="AN479">
        <v>250</v>
      </c>
      <c r="AO479" t="s">
        <v>1979</v>
      </c>
      <c r="AP479" t="s">
        <v>1980</v>
      </c>
      <c r="AQ479" t="s">
        <v>1981</v>
      </c>
      <c r="AR479" t="s">
        <v>1982</v>
      </c>
    </row>
    <row r="480" spans="1:44" x14ac:dyDescent="0.2">
      <c r="A480" t="s">
        <v>502</v>
      </c>
      <c r="B480" t="s">
        <v>501</v>
      </c>
      <c r="C480" s="14">
        <v>44789</v>
      </c>
      <c r="D480" s="14">
        <v>44926</v>
      </c>
      <c r="E480" s="34">
        <v>1370000</v>
      </c>
      <c r="F480" s="34">
        <v>1364674.97</v>
      </c>
      <c r="G480" s="34">
        <v>1364674.97</v>
      </c>
      <c r="H480" t="s">
        <v>2329</v>
      </c>
      <c r="J480" t="s">
        <v>670</v>
      </c>
      <c r="K480" t="s">
        <v>2931</v>
      </c>
      <c r="L480" t="s">
        <v>2932</v>
      </c>
      <c r="AM480" t="s">
        <v>1978</v>
      </c>
      <c r="AN480">
        <v>250</v>
      </c>
      <c r="AO480" t="s">
        <v>1979</v>
      </c>
      <c r="AP480" t="s">
        <v>1980</v>
      </c>
      <c r="AQ480" t="s">
        <v>1981</v>
      </c>
      <c r="AR480" t="s">
        <v>1982</v>
      </c>
    </row>
    <row r="481" spans="1:44" x14ac:dyDescent="0.2">
      <c r="A481" t="s">
        <v>502</v>
      </c>
      <c r="B481" t="s">
        <v>501</v>
      </c>
      <c r="C481" s="14">
        <v>44789</v>
      </c>
      <c r="D481" s="14">
        <v>44926</v>
      </c>
      <c r="E481" s="34">
        <v>1370000</v>
      </c>
      <c r="F481" s="34">
        <v>1364674.97</v>
      </c>
      <c r="G481" s="34">
        <v>1364674.97</v>
      </c>
      <c r="H481" t="s">
        <v>2329</v>
      </c>
      <c r="J481" t="s">
        <v>670</v>
      </c>
      <c r="K481" t="s">
        <v>2933</v>
      </c>
      <c r="L481" t="s">
        <v>2934</v>
      </c>
      <c r="AM481" t="s">
        <v>1978</v>
      </c>
      <c r="AN481">
        <v>250</v>
      </c>
      <c r="AO481" t="s">
        <v>1979</v>
      </c>
      <c r="AP481" t="s">
        <v>1980</v>
      </c>
      <c r="AQ481" t="s">
        <v>1981</v>
      </c>
      <c r="AR481" t="s">
        <v>1982</v>
      </c>
    </row>
    <row r="482" spans="1:44" x14ac:dyDescent="0.2">
      <c r="A482" t="s">
        <v>502</v>
      </c>
      <c r="B482" t="s">
        <v>501</v>
      </c>
      <c r="C482" s="14">
        <v>44789</v>
      </c>
      <c r="D482" s="14">
        <v>44926</v>
      </c>
      <c r="E482" s="34">
        <v>1370000</v>
      </c>
      <c r="F482" s="34">
        <v>1364674.97</v>
      </c>
      <c r="G482" s="34">
        <v>1364674.97</v>
      </c>
      <c r="H482" t="s">
        <v>2329</v>
      </c>
      <c r="J482" t="s">
        <v>670</v>
      </c>
      <c r="K482" t="s">
        <v>2935</v>
      </c>
      <c r="L482" t="s">
        <v>2936</v>
      </c>
      <c r="AM482" t="s">
        <v>1978</v>
      </c>
      <c r="AN482">
        <v>250</v>
      </c>
      <c r="AO482" t="s">
        <v>1979</v>
      </c>
      <c r="AP482" t="s">
        <v>1980</v>
      </c>
      <c r="AQ482" t="s">
        <v>1981</v>
      </c>
      <c r="AR482" t="s">
        <v>1982</v>
      </c>
    </row>
    <row r="483" spans="1:44" x14ac:dyDescent="0.2">
      <c r="A483" t="s">
        <v>502</v>
      </c>
      <c r="B483" t="s">
        <v>501</v>
      </c>
      <c r="C483" s="14">
        <v>44789</v>
      </c>
      <c r="D483" s="14">
        <v>44926</v>
      </c>
      <c r="E483" s="34">
        <v>1370000</v>
      </c>
      <c r="F483" s="34">
        <v>1364674.97</v>
      </c>
      <c r="G483" s="34">
        <v>1364674.97</v>
      </c>
      <c r="H483" t="s">
        <v>2329</v>
      </c>
      <c r="J483" t="s">
        <v>670</v>
      </c>
      <c r="K483" t="s">
        <v>2937</v>
      </c>
      <c r="L483" t="s">
        <v>2938</v>
      </c>
      <c r="AM483" t="s">
        <v>1978</v>
      </c>
      <c r="AN483">
        <v>250</v>
      </c>
      <c r="AO483" t="s">
        <v>1979</v>
      </c>
      <c r="AP483" t="s">
        <v>1980</v>
      </c>
      <c r="AQ483" t="s">
        <v>1981</v>
      </c>
      <c r="AR483" t="s">
        <v>1982</v>
      </c>
    </row>
    <row r="484" spans="1:44" x14ac:dyDescent="0.2">
      <c r="A484" t="s">
        <v>502</v>
      </c>
      <c r="B484" t="s">
        <v>501</v>
      </c>
      <c r="C484" s="14">
        <v>44789</v>
      </c>
      <c r="D484" s="14">
        <v>44926</v>
      </c>
      <c r="E484" s="34">
        <v>1370000</v>
      </c>
      <c r="F484" s="34">
        <v>1364674.97</v>
      </c>
      <c r="G484" s="34">
        <v>1364674.97</v>
      </c>
      <c r="H484" t="s">
        <v>2329</v>
      </c>
      <c r="I484" t="s">
        <v>670</v>
      </c>
      <c r="J484" t="s">
        <v>670</v>
      </c>
      <c r="K484" t="s">
        <v>2939</v>
      </c>
      <c r="L484" t="s">
        <v>2940</v>
      </c>
      <c r="M484" s="14">
        <v>44809</v>
      </c>
      <c r="N484" s="14">
        <v>44865</v>
      </c>
      <c r="O484" t="s">
        <v>1977</v>
      </c>
      <c r="P484" s="34">
        <v>18456.599999999999</v>
      </c>
      <c r="Q484" s="34">
        <v>40</v>
      </c>
      <c r="R484" s="35">
        <v>461415</v>
      </c>
      <c r="W484" s="34">
        <v>18456.599999999999</v>
      </c>
      <c r="X484" s="34">
        <v>40</v>
      </c>
      <c r="Y484">
        <v>461415</v>
      </c>
      <c r="Z484">
        <v>100</v>
      </c>
      <c r="AA484" s="34">
        <v>0</v>
      </c>
      <c r="AB484" s="34">
        <v>40</v>
      </c>
      <c r="AC484">
        <v>0</v>
      </c>
      <c r="AD484">
        <v>0</v>
      </c>
      <c r="AM484" t="s">
        <v>1978</v>
      </c>
      <c r="AN484">
        <v>250</v>
      </c>
      <c r="AO484" t="s">
        <v>1979</v>
      </c>
      <c r="AP484" t="s">
        <v>1980</v>
      </c>
      <c r="AQ484" t="s">
        <v>1981</v>
      </c>
      <c r="AR484" t="s">
        <v>1982</v>
      </c>
    </row>
    <row r="485" spans="1:44" x14ac:dyDescent="0.2">
      <c r="A485" t="s">
        <v>502</v>
      </c>
      <c r="B485" t="s">
        <v>501</v>
      </c>
      <c r="C485" s="14">
        <v>44789</v>
      </c>
      <c r="D485" s="14">
        <v>44926</v>
      </c>
      <c r="E485" s="34">
        <v>1370000</v>
      </c>
      <c r="F485" s="34">
        <v>1364674.97</v>
      </c>
      <c r="G485" s="34">
        <v>1364674.97</v>
      </c>
      <c r="H485" t="s">
        <v>2329</v>
      </c>
      <c r="J485" t="s">
        <v>670</v>
      </c>
      <c r="K485" t="s">
        <v>2941</v>
      </c>
      <c r="L485" t="s">
        <v>2942</v>
      </c>
      <c r="AM485" t="s">
        <v>1978</v>
      </c>
      <c r="AN485">
        <v>250</v>
      </c>
      <c r="AO485" t="s">
        <v>1979</v>
      </c>
      <c r="AP485" t="s">
        <v>1980</v>
      </c>
      <c r="AQ485" t="s">
        <v>1981</v>
      </c>
      <c r="AR485" t="s">
        <v>1982</v>
      </c>
    </row>
    <row r="486" spans="1:44" x14ac:dyDescent="0.2">
      <c r="A486" t="s">
        <v>502</v>
      </c>
      <c r="B486" t="s">
        <v>501</v>
      </c>
      <c r="C486" s="14">
        <v>44789</v>
      </c>
      <c r="D486" s="14">
        <v>44926</v>
      </c>
      <c r="E486" s="34">
        <v>1370000</v>
      </c>
      <c r="F486" s="34">
        <v>1364674.97</v>
      </c>
      <c r="G486" s="34">
        <v>1364674.97</v>
      </c>
      <c r="H486" t="s">
        <v>2329</v>
      </c>
      <c r="J486" t="s">
        <v>670</v>
      </c>
      <c r="K486" t="s">
        <v>2943</v>
      </c>
      <c r="L486" t="s">
        <v>2944</v>
      </c>
      <c r="AM486" t="s">
        <v>1978</v>
      </c>
      <c r="AN486">
        <v>250</v>
      </c>
      <c r="AO486" t="s">
        <v>1979</v>
      </c>
      <c r="AP486" t="s">
        <v>1980</v>
      </c>
      <c r="AQ486" t="s">
        <v>1981</v>
      </c>
      <c r="AR486" t="s">
        <v>1982</v>
      </c>
    </row>
    <row r="487" spans="1:44" x14ac:dyDescent="0.2">
      <c r="A487" t="s">
        <v>502</v>
      </c>
      <c r="B487" t="s">
        <v>501</v>
      </c>
      <c r="C487" s="14">
        <v>44789</v>
      </c>
      <c r="D487" s="14">
        <v>44926</v>
      </c>
      <c r="E487" s="34">
        <v>1370000</v>
      </c>
      <c r="F487" s="34">
        <v>1364674.97</v>
      </c>
      <c r="G487" s="34">
        <v>1364674.97</v>
      </c>
      <c r="H487" t="s">
        <v>2329</v>
      </c>
      <c r="J487" t="s">
        <v>670</v>
      </c>
      <c r="K487" t="s">
        <v>2945</v>
      </c>
      <c r="L487" t="s">
        <v>2946</v>
      </c>
      <c r="AM487" t="s">
        <v>1978</v>
      </c>
      <c r="AN487">
        <v>250</v>
      </c>
      <c r="AO487" t="s">
        <v>1979</v>
      </c>
      <c r="AP487" t="s">
        <v>1980</v>
      </c>
      <c r="AQ487" t="s">
        <v>1981</v>
      </c>
      <c r="AR487" t="s">
        <v>1982</v>
      </c>
    </row>
    <row r="488" spans="1:44" x14ac:dyDescent="0.2">
      <c r="A488" t="s">
        <v>502</v>
      </c>
      <c r="B488" t="s">
        <v>501</v>
      </c>
      <c r="C488" s="14">
        <v>44789</v>
      </c>
      <c r="D488" s="14">
        <v>44926</v>
      </c>
      <c r="E488" s="34">
        <v>1370000</v>
      </c>
      <c r="F488" s="34">
        <v>1364674.97</v>
      </c>
      <c r="G488" s="34">
        <v>1364674.97</v>
      </c>
      <c r="H488" t="s">
        <v>2329</v>
      </c>
      <c r="J488" t="s">
        <v>670</v>
      </c>
      <c r="K488" t="s">
        <v>2947</v>
      </c>
      <c r="L488" t="s">
        <v>2948</v>
      </c>
      <c r="AM488" t="s">
        <v>1978</v>
      </c>
      <c r="AN488">
        <v>250</v>
      </c>
      <c r="AO488" t="s">
        <v>1979</v>
      </c>
      <c r="AP488" t="s">
        <v>1980</v>
      </c>
      <c r="AQ488" t="s">
        <v>1981</v>
      </c>
      <c r="AR488" t="s">
        <v>1982</v>
      </c>
    </row>
    <row r="489" spans="1:44" x14ac:dyDescent="0.2">
      <c r="A489" t="s">
        <v>502</v>
      </c>
      <c r="B489" t="s">
        <v>501</v>
      </c>
      <c r="C489" s="14">
        <v>44789</v>
      </c>
      <c r="D489" s="14">
        <v>44926</v>
      </c>
      <c r="E489" s="34">
        <v>1370000</v>
      </c>
      <c r="F489" s="34">
        <v>1364674.97</v>
      </c>
      <c r="G489" s="34">
        <v>1364674.97</v>
      </c>
      <c r="H489" t="s">
        <v>2329</v>
      </c>
      <c r="I489" t="s">
        <v>670</v>
      </c>
      <c r="J489" t="s">
        <v>670</v>
      </c>
      <c r="K489" t="s">
        <v>2949</v>
      </c>
      <c r="L489" t="s">
        <v>2950</v>
      </c>
      <c r="M489" s="14">
        <v>44809</v>
      </c>
      <c r="N489" s="14">
        <v>44865</v>
      </c>
      <c r="O489" t="s">
        <v>1977</v>
      </c>
      <c r="P489" s="34">
        <v>20000</v>
      </c>
      <c r="Q489" s="34">
        <v>40</v>
      </c>
      <c r="R489" s="35">
        <v>500000</v>
      </c>
      <c r="W489" s="34">
        <v>20000</v>
      </c>
      <c r="X489" s="34">
        <v>40</v>
      </c>
      <c r="Y489">
        <v>500000</v>
      </c>
      <c r="Z489">
        <v>100</v>
      </c>
      <c r="AA489" s="34">
        <v>0</v>
      </c>
      <c r="AB489" s="34">
        <v>40</v>
      </c>
      <c r="AC489">
        <v>0</v>
      </c>
      <c r="AD489">
        <v>0</v>
      </c>
      <c r="AM489" t="s">
        <v>1978</v>
      </c>
      <c r="AN489">
        <v>250</v>
      </c>
      <c r="AO489" t="s">
        <v>1979</v>
      </c>
      <c r="AP489" t="s">
        <v>1980</v>
      </c>
      <c r="AQ489" t="s">
        <v>1981</v>
      </c>
      <c r="AR489" t="s">
        <v>1982</v>
      </c>
    </row>
    <row r="490" spans="1:44" x14ac:dyDescent="0.2">
      <c r="A490" t="s">
        <v>502</v>
      </c>
      <c r="B490" t="s">
        <v>501</v>
      </c>
      <c r="C490" s="14">
        <v>44789</v>
      </c>
      <c r="D490" s="14">
        <v>44926</v>
      </c>
      <c r="E490" s="34">
        <v>1370000</v>
      </c>
      <c r="F490" s="34">
        <v>1364674.97</v>
      </c>
      <c r="G490" s="34">
        <v>1364674.97</v>
      </c>
      <c r="H490" t="s">
        <v>2329</v>
      </c>
      <c r="J490" t="s">
        <v>670</v>
      </c>
      <c r="K490" t="s">
        <v>2951</v>
      </c>
      <c r="L490" t="s">
        <v>2952</v>
      </c>
      <c r="AM490" t="s">
        <v>1978</v>
      </c>
      <c r="AN490">
        <v>250</v>
      </c>
      <c r="AO490" t="s">
        <v>1979</v>
      </c>
      <c r="AP490" t="s">
        <v>1980</v>
      </c>
      <c r="AQ490" t="s">
        <v>1981</v>
      </c>
      <c r="AR490" t="s">
        <v>1982</v>
      </c>
    </row>
    <row r="491" spans="1:44" x14ac:dyDescent="0.2">
      <c r="A491" t="s">
        <v>502</v>
      </c>
      <c r="B491" t="s">
        <v>501</v>
      </c>
      <c r="C491" s="14">
        <v>44789</v>
      </c>
      <c r="D491" s="14">
        <v>44926</v>
      </c>
      <c r="E491" s="34">
        <v>1370000</v>
      </c>
      <c r="F491" s="34">
        <v>1364674.97</v>
      </c>
      <c r="G491" s="34">
        <v>1364674.97</v>
      </c>
      <c r="H491" t="s">
        <v>2329</v>
      </c>
      <c r="J491" t="s">
        <v>670</v>
      </c>
      <c r="K491" t="s">
        <v>2953</v>
      </c>
      <c r="L491" t="s">
        <v>2954</v>
      </c>
      <c r="AM491" t="s">
        <v>1978</v>
      </c>
      <c r="AN491">
        <v>250</v>
      </c>
      <c r="AO491" t="s">
        <v>1979</v>
      </c>
      <c r="AP491" t="s">
        <v>1980</v>
      </c>
      <c r="AQ491" t="s">
        <v>1981</v>
      </c>
      <c r="AR491" t="s">
        <v>1982</v>
      </c>
    </row>
    <row r="492" spans="1:44" x14ac:dyDescent="0.2">
      <c r="A492" t="s">
        <v>502</v>
      </c>
      <c r="B492" t="s">
        <v>501</v>
      </c>
      <c r="C492" s="14">
        <v>44789</v>
      </c>
      <c r="D492" s="14">
        <v>44926</v>
      </c>
      <c r="E492" s="34">
        <v>1370000</v>
      </c>
      <c r="F492" s="34">
        <v>1364674.97</v>
      </c>
      <c r="G492" s="34">
        <v>1364674.97</v>
      </c>
      <c r="H492" t="s">
        <v>2329</v>
      </c>
      <c r="J492" t="s">
        <v>670</v>
      </c>
      <c r="K492" t="s">
        <v>2955</v>
      </c>
      <c r="L492" t="s">
        <v>2956</v>
      </c>
      <c r="AM492" t="s">
        <v>1978</v>
      </c>
      <c r="AN492">
        <v>250</v>
      </c>
      <c r="AO492" t="s">
        <v>1979</v>
      </c>
      <c r="AP492" t="s">
        <v>1980</v>
      </c>
      <c r="AQ492" t="s">
        <v>1981</v>
      </c>
      <c r="AR492" t="s">
        <v>1982</v>
      </c>
    </row>
    <row r="493" spans="1:44" x14ac:dyDescent="0.2">
      <c r="A493" t="s">
        <v>502</v>
      </c>
      <c r="B493" t="s">
        <v>501</v>
      </c>
      <c r="C493" s="14">
        <v>44789</v>
      </c>
      <c r="D493" s="14">
        <v>44926</v>
      </c>
      <c r="E493" s="34">
        <v>1370000</v>
      </c>
      <c r="F493" s="34">
        <v>1364674.97</v>
      </c>
      <c r="G493" s="34">
        <v>1364674.97</v>
      </c>
      <c r="H493" t="s">
        <v>2329</v>
      </c>
      <c r="J493" t="s">
        <v>670</v>
      </c>
      <c r="K493" t="s">
        <v>2957</v>
      </c>
      <c r="L493" t="s">
        <v>2958</v>
      </c>
      <c r="AM493" t="s">
        <v>1978</v>
      </c>
      <c r="AN493">
        <v>250</v>
      </c>
      <c r="AO493" t="s">
        <v>1979</v>
      </c>
      <c r="AP493" t="s">
        <v>1980</v>
      </c>
      <c r="AQ493" t="s">
        <v>1981</v>
      </c>
      <c r="AR493" t="s">
        <v>1982</v>
      </c>
    </row>
    <row r="494" spans="1:44" x14ac:dyDescent="0.2">
      <c r="A494" t="s">
        <v>502</v>
      </c>
      <c r="B494" t="s">
        <v>501</v>
      </c>
      <c r="C494" s="14">
        <v>44789</v>
      </c>
      <c r="D494" s="14">
        <v>44926</v>
      </c>
      <c r="E494" s="34">
        <v>1370000</v>
      </c>
      <c r="F494" s="34">
        <v>1364674.97</v>
      </c>
      <c r="G494" s="34">
        <v>1364674.97</v>
      </c>
      <c r="H494" t="s">
        <v>2329</v>
      </c>
      <c r="I494" t="s">
        <v>670</v>
      </c>
      <c r="J494" t="s">
        <v>670</v>
      </c>
      <c r="K494" t="s">
        <v>2959</v>
      </c>
      <c r="L494" t="s">
        <v>2960</v>
      </c>
      <c r="M494" s="14">
        <v>44809</v>
      </c>
      <c r="N494" s="14">
        <v>44865</v>
      </c>
      <c r="O494" t="s">
        <v>1977</v>
      </c>
      <c r="P494" s="34">
        <v>20000</v>
      </c>
      <c r="Q494" s="34">
        <v>40</v>
      </c>
      <c r="R494" s="35">
        <v>500000</v>
      </c>
      <c r="W494" s="34">
        <v>0</v>
      </c>
      <c r="X494" s="34">
        <v>40</v>
      </c>
      <c r="Y494">
        <v>0</v>
      </c>
      <c r="Z494">
        <v>0</v>
      </c>
      <c r="AA494" s="34">
        <v>20000</v>
      </c>
      <c r="AB494" s="34">
        <v>40</v>
      </c>
      <c r="AC494">
        <v>500000</v>
      </c>
      <c r="AD494">
        <v>100</v>
      </c>
      <c r="AM494" t="s">
        <v>1978</v>
      </c>
      <c r="AN494">
        <v>250</v>
      </c>
      <c r="AO494" t="s">
        <v>1979</v>
      </c>
      <c r="AP494" t="s">
        <v>1980</v>
      </c>
      <c r="AQ494" t="s">
        <v>1981</v>
      </c>
      <c r="AR494" t="s">
        <v>1982</v>
      </c>
    </row>
    <row r="495" spans="1:44" x14ac:dyDescent="0.2">
      <c r="A495" t="s">
        <v>502</v>
      </c>
      <c r="B495" t="s">
        <v>501</v>
      </c>
      <c r="C495" s="14">
        <v>44789</v>
      </c>
      <c r="D495" s="14">
        <v>44926</v>
      </c>
      <c r="E495" s="34">
        <v>1370000</v>
      </c>
      <c r="F495" s="34">
        <v>1364674.97</v>
      </c>
      <c r="G495" s="34">
        <v>1364674.97</v>
      </c>
      <c r="H495" t="s">
        <v>2329</v>
      </c>
      <c r="J495" t="s">
        <v>670</v>
      </c>
      <c r="K495" t="s">
        <v>2961</v>
      </c>
      <c r="L495" t="s">
        <v>2962</v>
      </c>
      <c r="AM495" t="s">
        <v>1978</v>
      </c>
      <c r="AN495">
        <v>250</v>
      </c>
      <c r="AO495" t="s">
        <v>1979</v>
      </c>
      <c r="AP495" t="s">
        <v>1980</v>
      </c>
      <c r="AQ495" t="s">
        <v>1981</v>
      </c>
      <c r="AR495" t="s">
        <v>1982</v>
      </c>
    </row>
    <row r="496" spans="1:44" x14ac:dyDescent="0.2">
      <c r="A496" t="s">
        <v>502</v>
      </c>
      <c r="B496" t="s">
        <v>501</v>
      </c>
      <c r="C496" s="14">
        <v>44789</v>
      </c>
      <c r="D496" s="14">
        <v>44926</v>
      </c>
      <c r="E496" s="34">
        <v>1370000</v>
      </c>
      <c r="F496" s="34">
        <v>1364674.97</v>
      </c>
      <c r="G496" s="34">
        <v>1364674.97</v>
      </c>
      <c r="H496" t="s">
        <v>2329</v>
      </c>
      <c r="J496" t="s">
        <v>670</v>
      </c>
      <c r="K496" t="s">
        <v>2963</v>
      </c>
      <c r="L496" t="s">
        <v>2964</v>
      </c>
      <c r="AM496" t="s">
        <v>1978</v>
      </c>
      <c r="AN496">
        <v>250</v>
      </c>
      <c r="AO496" t="s">
        <v>1979</v>
      </c>
      <c r="AP496" t="s">
        <v>1980</v>
      </c>
      <c r="AQ496" t="s">
        <v>1981</v>
      </c>
      <c r="AR496" t="s">
        <v>1982</v>
      </c>
    </row>
    <row r="497" spans="1:44" x14ac:dyDescent="0.2">
      <c r="A497" t="s">
        <v>502</v>
      </c>
      <c r="B497" t="s">
        <v>501</v>
      </c>
      <c r="C497" s="14">
        <v>44789</v>
      </c>
      <c r="D497" s="14">
        <v>44926</v>
      </c>
      <c r="E497" s="34">
        <v>1370000</v>
      </c>
      <c r="F497" s="34">
        <v>1364674.97</v>
      </c>
      <c r="G497" s="34">
        <v>1364674.97</v>
      </c>
      <c r="H497" t="s">
        <v>2329</v>
      </c>
      <c r="J497" t="s">
        <v>670</v>
      </c>
      <c r="K497" t="s">
        <v>2965</v>
      </c>
      <c r="L497" t="s">
        <v>2966</v>
      </c>
      <c r="AM497" t="s">
        <v>1978</v>
      </c>
      <c r="AN497">
        <v>250</v>
      </c>
      <c r="AO497" t="s">
        <v>1979</v>
      </c>
      <c r="AP497" t="s">
        <v>1980</v>
      </c>
      <c r="AQ497" t="s">
        <v>1981</v>
      </c>
      <c r="AR497" t="s">
        <v>1982</v>
      </c>
    </row>
    <row r="498" spans="1:44" x14ac:dyDescent="0.2">
      <c r="A498" t="s">
        <v>502</v>
      </c>
      <c r="B498" t="s">
        <v>501</v>
      </c>
      <c r="C498" s="14">
        <v>44789</v>
      </c>
      <c r="D498" s="14">
        <v>44926</v>
      </c>
      <c r="E498" s="34">
        <v>1370000</v>
      </c>
      <c r="F498" s="34">
        <v>1364674.97</v>
      </c>
      <c r="G498" s="34">
        <v>1364674.97</v>
      </c>
      <c r="H498" t="s">
        <v>2329</v>
      </c>
      <c r="J498" t="s">
        <v>670</v>
      </c>
      <c r="K498" t="s">
        <v>2967</v>
      </c>
      <c r="L498" t="s">
        <v>2968</v>
      </c>
      <c r="AM498" t="s">
        <v>1978</v>
      </c>
      <c r="AN498">
        <v>250</v>
      </c>
      <c r="AO498" t="s">
        <v>1979</v>
      </c>
      <c r="AP498" t="s">
        <v>1980</v>
      </c>
      <c r="AQ498" t="s">
        <v>1981</v>
      </c>
      <c r="AR498" t="s">
        <v>1982</v>
      </c>
    </row>
    <row r="499" spans="1:44" x14ac:dyDescent="0.2">
      <c r="A499" t="s">
        <v>502</v>
      </c>
      <c r="B499" t="s">
        <v>501</v>
      </c>
      <c r="C499" s="14">
        <v>44789</v>
      </c>
      <c r="D499" s="14">
        <v>44926</v>
      </c>
      <c r="E499" s="34">
        <v>1370000</v>
      </c>
      <c r="F499" s="34">
        <v>1364674.97</v>
      </c>
      <c r="G499" s="34">
        <v>1364674.97</v>
      </c>
      <c r="H499" t="s">
        <v>2329</v>
      </c>
      <c r="I499" t="s">
        <v>670</v>
      </c>
      <c r="J499" t="s">
        <v>670</v>
      </c>
      <c r="K499" t="s">
        <v>2969</v>
      </c>
      <c r="L499" t="s">
        <v>2970</v>
      </c>
      <c r="M499" s="14">
        <v>44809</v>
      </c>
      <c r="N499" s="14">
        <v>44865</v>
      </c>
      <c r="O499" t="s">
        <v>1977</v>
      </c>
      <c r="P499" s="34">
        <v>39341.660000000003</v>
      </c>
      <c r="Q499" s="34">
        <v>15</v>
      </c>
      <c r="R499" s="35">
        <v>2622777</v>
      </c>
      <c r="W499" s="34">
        <v>18767.48</v>
      </c>
      <c r="X499" s="34">
        <v>15</v>
      </c>
      <c r="Y499">
        <v>1251165</v>
      </c>
      <c r="Z499">
        <v>47.703826999999997</v>
      </c>
      <c r="AA499" s="34">
        <v>20574.18</v>
      </c>
      <c r="AB499" s="34">
        <v>15</v>
      </c>
      <c r="AC499">
        <v>1371612</v>
      </c>
      <c r="AD499">
        <v>52.296173000000003</v>
      </c>
      <c r="AM499" t="s">
        <v>1978</v>
      </c>
      <c r="AN499">
        <v>250</v>
      </c>
      <c r="AO499" t="s">
        <v>1979</v>
      </c>
      <c r="AP499" t="s">
        <v>1980</v>
      </c>
      <c r="AQ499" t="s">
        <v>1981</v>
      </c>
      <c r="AR499" t="s">
        <v>1982</v>
      </c>
    </row>
    <row r="500" spans="1:44" x14ac:dyDescent="0.2">
      <c r="A500" t="s">
        <v>502</v>
      </c>
      <c r="B500" t="s">
        <v>501</v>
      </c>
      <c r="C500" s="14">
        <v>44789</v>
      </c>
      <c r="D500" s="14">
        <v>44926</v>
      </c>
      <c r="E500" s="34">
        <v>1370000</v>
      </c>
      <c r="F500" s="34">
        <v>1364674.97</v>
      </c>
      <c r="G500" s="34">
        <v>1364674.97</v>
      </c>
      <c r="H500" t="s">
        <v>2329</v>
      </c>
      <c r="J500" t="s">
        <v>670</v>
      </c>
      <c r="K500" t="s">
        <v>2971</v>
      </c>
      <c r="L500" t="s">
        <v>2972</v>
      </c>
      <c r="AM500" t="s">
        <v>1978</v>
      </c>
      <c r="AN500">
        <v>250</v>
      </c>
      <c r="AO500" t="s">
        <v>1979</v>
      </c>
      <c r="AP500" t="s">
        <v>1980</v>
      </c>
      <c r="AQ500" t="s">
        <v>1981</v>
      </c>
      <c r="AR500" t="s">
        <v>1982</v>
      </c>
    </row>
    <row r="501" spans="1:44" x14ac:dyDescent="0.2">
      <c r="A501" t="s">
        <v>502</v>
      </c>
      <c r="B501" t="s">
        <v>501</v>
      </c>
      <c r="C501" s="14">
        <v>44789</v>
      </c>
      <c r="D501" s="14">
        <v>44926</v>
      </c>
      <c r="E501" s="34">
        <v>1370000</v>
      </c>
      <c r="F501" s="34">
        <v>1364674.97</v>
      </c>
      <c r="G501" s="34">
        <v>1364674.97</v>
      </c>
      <c r="H501" t="s">
        <v>2329</v>
      </c>
      <c r="J501" t="s">
        <v>670</v>
      </c>
      <c r="K501" t="s">
        <v>2973</v>
      </c>
      <c r="L501" t="s">
        <v>2974</v>
      </c>
      <c r="AM501" t="s">
        <v>1978</v>
      </c>
      <c r="AN501">
        <v>250</v>
      </c>
      <c r="AO501" t="s">
        <v>1979</v>
      </c>
      <c r="AP501" t="s">
        <v>1980</v>
      </c>
      <c r="AQ501" t="s">
        <v>1981</v>
      </c>
      <c r="AR501" t="s">
        <v>1982</v>
      </c>
    </row>
    <row r="502" spans="1:44" x14ac:dyDescent="0.2">
      <c r="A502" t="s">
        <v>502</v>
      </c>
      <c r="B502" t="s">
        <v>501</v>
      </c>
      <c r="C502" s="14">
        <v>44789</v>
      </c>
      <c r="D502" s="14">
        <v>44926</v>
      </c>
      <c r="E502" s="34">
        <v>1370000</v>
      </c>
      <c r="F502" s="34">
        <v>1364674.97</v>
      </c>
      <c r="G502" s="34">
        <v>1364674.97</v>
      </c>
      <c r="H502" t="s">
        <v>2329</v>
      </c>
      <c r="J502" t="s">
        <v>670</v>
      </c>
      <c r="K502" t="s">
        <v>2975</v>
      </c>
      <c r="L502" t="s">
        <v>2976</v>
      </c>
      <c r="AM502" t="s">
        <v>1978</v>
      </c>
      <c r="AN502">
        <v>250</v>
      </c>
      <c r="AO502" t="s">
        <v>1979</v>
      </c>
      <c r="AP502" t="s">
        <v>1980</v>
      </c>
      <c r="AQ502" t="s">
        <v>1981</v>
      </c>
      <c r="AR502" t="s">
        <v>1982</v>
      </c>
    </row>
    <row r="503" spans="1:44" x14ac:dyDescent="0.2">
      <c r="A503" t="s">
        <v>502</v>
      </c>
      <c r="B503" t="s">
        <v>501</v>
      </c>
      <c r="C503" s="14">
        <v>44789</v>
      </c>
      <c r="D503" s="14">
        <v>44926</v>
      </c>
      <c r="E503" s="34">
        <v>1370000</v>
      </c>
      <c r="F503" s="34">
        <v>1364674.97</v>
      </c>
      <c r="G503" s="34">
        <v>1364674.97</v>
      </c>
      <c r="H503" t="s">
        <v>2329</v>
      </c>
      <c r="J503" t="s">
        <v>670</v>
      </c>
      <c r="K503" t="s">
        <v>2977</v>
      </c>
      <c r="L503" t="s">
        <v>2978</v>
      </c>
      <c r="AM503" t="s">
        <v>1978</v>
      </c>
      <c r="AN503">
        <v>250</v>
      </c>
      <c r="AO503" t="s">
        <v>1979</v>
      </c>
      <c r="AP503" t="s">
        <v>1980</v>
      </c>
      <c r="AQ503" t="s">
        <v>1981</v>
      </c>
      <c r="AR503" t="s">
        <v>1982</v>
      </c>
    </row>
    <row r="504" spans="1:44" x14ac:dyDescent="0.2">
      <c r="A504" t="s">
        <v>502</v>
      </c>
      <c r="B504" t="s">
        <v>501</v>
      </c>
      <c r="C504" s="14">
        <v>44789</v>
      </c>
      <c r="D504" s="14">
        <v>44926</v>
      </c>
      <c r="E504" s="34">
        <v>1370000</v>
      </c>
      <c r="F504" s="34">
        <v>1364674.97</v>
      </c>
      <c r="G504" s="34">
        <v>1364674.97</v>
      </c>
      <c r="H504" t="s">
        <v>2329</v>
      </c>
      <c r="I504" t="s">
        <v>670</v>
      </c>
      <c r="J504" t="s">
        <v>670</v>
      </c>
      <c r="K504" t="s">
        <v>2979</v>
      </c>
      <c r="L504" t="s">
        <v>2980</v>
      </c>
      <c r="M504" s="14">
        <v>44809</v>
      </c>
      <c r="N504" s="14">
        <v>44865</v>
      </c>
      <c r="O504" t="s">
        <v>1977</v>
      </c>
      <c r="P504" s="34">
        <v>26799.99</v>
      </c>
      <c r="Q504" s="34">
        <v>35</v>
      </c>
      <c r="R504" s="35">
        <v>765714</v>
      </c>
      <c r="W504" s="34">
        <v>14490.35</v>
      </c>
      <c r="X504" s="34">
        <v>35</v>
      </c>
      <c r="Y504">
        <v>414010</v>
      </c>
      <c r="Z504">
        <v>54.068489999999997</v>
      </c>
      <c r="AA504" s="34">
        <v>12309.64</v>
      </c>
      <c r="AB504" s="34">
        <v>35</v>
      </c>
      <c r="AC504">
        <v>351704</v>
      </c>
      <c r="AD504">
        <v>45.931510000000003</v>
      </c>
      <c r="AM504" t="s">
        <v>1978</v>
      </c>
      <c r="AN504">
        <v>250</v>
      </c>
      <c r="AO504" t="s">
        <v>1979</v>
      </c>
      <c r="AP504" t="s">
        <v>1980</v>
      </c>
      <c r="AQ504" t="s">
        <v>1981</v>
      </c>
      <c r="AR504" t="s">
        <v>1982</v>
      </c>
    </row>
    <row r="505" spans="1:44" x14ac:dyDescent="0.2">
      <c r="A505" t="s">
        <v>502</v>
      </c>
      <c r="B505" t="s">
        <v>501</v>
      </c>
      <c r="C505" s="14">
        <v>44789</v>
      </c>
      <c r="D505" s="14">
        <v>44926</v>
      </c>
      <c r="E505" s="34">
        <v>1370000</v>
      </c>
      <c r="F505" s="34">
        <v>1364674.97</v>
      </c>
      <c r="G505" s="34">
        <v>1364674.97</v>
      </c>
      <c r="H505" t="s">
        <v>2329</v>
      </c>
      <c r="J505" t="s">
        <v>670</v>
      </c>
      <c r="K505" t="s">
        <v>2981</v>
      </c>
      <c r="L505" t="s">
        <v>2982</v>
      </c>
      <c r="AM505" t="s">
        <v>1978</v>
      </c>
      <c r="AN505">
        <v>250</v>
      </c>
      <c r="AO505" t="s">
        <v>1979</v>
      </c>
      <c r="AP505" t="s">
        <v>1980</v>
      </c>
      <c r="AQ505" t="s">
        <v>1981</v>
      </c>
      <c r="AR505" t="s">
        <v>1982</v>
      </c>
    </row>
    <row r="506" spans="1:44" x14ac:dyDescent="0.2">
      <c r="A506" t="s">
        <v>502</v>
      </c>
      <c r="B506" t="s">
        <v>501</v>
      </c>
      <c r="C506" s="14">
        <v>44789</v>
      </c>
      <c r="D506" s="14">
        <v>44926</v>
      </c>
      <c r="E506" s="34">
        <v>1370000</v>
      </c>
      <c r="F506" s="34">
        <v>1364674.97</v>
      </c>
      <c r="G506" s="34">
        <v>1364674.97</v>
      </c>
      <c r="H506" t="s">
        <v>2329</v>
      </c>
      <c r="I506" t="s">
        <v>670</v>
      </c>
      <c r="J506" t="s">
        <v>670</v>
      </c>
      <c r="K506" t="s">
        <v>2983</v>
      </c>
      <c r="L506" t="s">
        <v>2984</v>
      </c>
      <c r="M506" s="14">
        <v>44809</v>
      </c>
      <c r="N506" s="14">
        <v>44865</v>
      </c>
      <c r="O506" t="s">
        <v>1977</v>
      </c>
      <c r="P506" s="34">
        <v>19500</v>
      </c>
      <c r="Q506" s="34">
        <v>15</v>
      </c>
      <c r="R506" s="35">
        <v>1300000</v>
      </c>
      <c r="W506" s="34">
        <v>0</v>
      </c>
      <c r="X506" s="34">
        <v>15</v>
      </c>
      <c r="Y506">
        <v>0</v>
      </c>
      <c r="Z506">
        <v>0</v>
      </c>
      <c r="AA506" s="34">
        <v>19500</v>
      </c>
      <c r="AB506" s="34">
        <v>15</v>
      </c>
      <c r="AC506">
        <v>1300000</v>
      </c>
      <c r="AD506">
        <v>100</v>
      </c>
      <c r="AM506" t="s">
        <v>1978</v>
      </c>
      <c r="AN506">
        <v>250</v>
      </c>
      <c r="AO506" t="s">
        <v>1979</v>
      </c>
      <c r="AP506" t="s">
        <v>1980</v>
      </c>
      <c r="AQ506" t="s">
        <v>1981</v>
      </c>
      <c r="AR506" t="s">
        <v>1982</v>
      </c>
    </row>
    <row r="507" spans="1:44" x14ac:dyDescent="0.2">
      <c r="A507" t="s">
        <v>502</v>
      </c>
      <c r="B507" t="s">
        <v>501</v>
      </c>
      <c r="C507" s="14">
        <v>44789</v>
      </c>
      <c r="D507" s="14">
        <v>44926</v>
      </c>
      <c r="E507" s="34">
        <v>1370000</v>
      </c>
      <c r="F507" s="34">
        <v>1364674.97</v>
      </c>
      <c r="G507" s="34">
        <v>1364674.97</v>
      </c>
      <c r="H507" t="s">
        <v>2329</v>
      </c>
      <c r="J507" t="s">
        <v>670</v>
      </c>
      <c r="K507" t="s">
        <v>2985</v>
      </c>
      <c r="L507" t="s">
        <v>2986</v>
      </c>
      <c r="AM507" t="s">
        <v>1978</v>
      </c>
      <c r="AN507">
        <v>250</v>
      </c>
      <c r="AO507" t="s">
        <v>1979</v>
      </c>
      <c r="AP507" t="s">
        <v>1980</v>
      </c>
      <c r="AQ507" t="s">
        <v>1981</v>
      </c>
      <c r="AR507" t="s">
        <v>1982</v>
      </c>
    </row>
    <row r="508" spans="1:44" x14ac:dyDescent="0.2">
      <c r="A508" t="s">
        <v>502</v>
      </c>
      <c r="B508" t="s">
        <v>501</v>
      </c>
      <c r="C508" s="14">
        <v>44789</v>
      </c>
      <c r="D508" s="14">
        <v>44926</v>
      </c>
      <c r="E508" s="34">
        <v>1370000</v>
      </c>
      <c r="F508" s="34">
        <v>1364674.97</v>
      </c>
      <c r="G508" s="34">
        <v>1364674.97</v>
      </c>
      <c r="H508" t="s">
        <v>2329</v>
      </c>
      <c r="J508" t="s">
        <v>670</v>
      </c>
      <c r="K508" t="s">
        <v>2987</v>
      </c>
      <c r="L508" t="s">
        <v>2988</v>
      </c>
      <c r="AM508" t="s">
        <v>1978</v>
      </c>
      <c r="AN508">
        <v>250</v>
      </c>
      <c r="AO508" t="s">
        <v>1979</v>
      </c>
      <c r="AP508" t="s">
        <v>1980</v>
      </c>
      <c r="AQ508" t="s">
        <v>1981</v>
      </c>
      <c r="AR508" t="s">
        <v>1982</v>
      </c>
    </row>
    <row r="509" spans="1:44" x14ac:dyDescent="0.2">
      <c r="A509" t="s">
        <v>502</v>
      </c>
      <c r="B509" t="s">
        <v>501</v>
      </c>
      <c r="C509" s="14">
        <v>44789</v>
      </c>
      <c r="D509" s="14">
        <v>44926</v>
      </c>
      <c r="E509" s="34">
        <v>1370000</v>
      </c>
      <c r="F509" s="34">
        <v>1364674.97</v>
      </c>
      <c r="G509" s="34">
        <v>1364674.97</v>
      </c>
      <c r="H509" t="s">
        <v>2329</v>
      </c>
      <c r="I509" t="s">
        <v>670</v>
      </c>
      <c r="J509" t="s">
        <v>670</v>
      </c>
      <c r="K509" t="s">
        <v>2989</v>
      </c>
      <c r="L509" t="s">
        <v>2990</v>
      </c>
      <c r="M509" s="14">
        <v>44809</v>
      </c>
      <c r="N509" s="14">
        <v>44865</v>
      </c>
      <c r="O509" t="s">
        <v>1977</v>
      </c>
      <c r="P509" s="34">
        <v>24800</v>
      </c>
      <c r="Q509" s="34">
        <v>31</v>
      </c>
      <c r="R509" s="35">
        <v>800000</v>
      </c>
      <c r="W509" s="34">
        <v>5999.68</v>
      </c>
      <c r="X509" s="34">
        <v>31</v>
      </c>
      <c r="Y509">
        <v>193538</v>
      </c>
      <c r="Z509">
        <v>24.192250000000001</v>
      </c>
      <c r="AA509" s="34">
        <v>18800.32</v>
      </c>
      <c r="AB509" s="34">
        <v>31</v>
      </c>
      <c r="AC509">
        <v>606462</v>
      </c>
      <c r="AD509">
        <v>75.807749999999999</v>
      </c>
      <c r="AM509" t="s">
        <v>1978</v>
      </c>
      <c r="AN509">
        <v>250</v>
      </c>
      <c r="AO509" t="s">
        <v>1979</v>
      </c>
      <c r="AP509" t="s">
        <v>1980</v>
      </c>
      <c r="AQ509" t="s">
        <v>1981</v>
      </c>
      <c r="AR509" t="s">
        <v>1982</v>
      </c>
    </row>
    <row r="510" spans="1:44" x14ac:dyDescent="0.2">
      <c r="A510" t="s">
        <v>502</v>
      </c>
      <c r="B510" t="s">
        <v>501</v>
      </c>
      <c r="C510" s="14">
        <v>44789</v>
      </c>
      <c r="D510" s="14">
        <v>44926</v>
      </c>
      <c r="E510" s="34">
        <v>1370000</v>
      </c>
      <c r="F510" s="34">
        <v>1364674.97</v>
      </c>
      <c r="G510" s="34">
        <v>1364674.97</v>
      </c>
      <c r="H510" t="s">
        <v>2329</v>
      </c>
      <c r="J510" t="s">
        <v>670</v>
      </c>
      <c r="K510" t="s">
        <v>2991</v>
      </c>
      <c r="L510" t="s">
        <v>2992</v>
      </c>
      <c r="AM510" t="s">
        <v>1978</v>
      </c>
      <c r="AN510">
        <v>250</v>
      </c>
      <c r="AO510" t="s">
        <v>1979</v>
      </c>
      <c r="AP510" t="s">
        <v>1980</v>
      </c>
      <c r="AQ510" t="s">
        <v>1981</v>
      </c>
      <c r="AR510" t="s">
        <v>1982</v>
      </c>
    </row>
    <row r="511" spans="1:44" x14ac:dyDescent="0.2">
      <c r="A511" t="s">
        <v>502</v>
      </c>
      <c r="B511" t="s">
        <v>501</v>
      </c>
      <c r="C511" s="14">
        <v>44789</v>
      </c>
      <c r="D511" s="14">
        <v>44926</v>
      </c>
      <c r="E511" s="34">
        <v>1370000</v>
      </c>
      <c r="F511" s="34">
        <v>1364674.97</v>
      </c>
      <c r="G511" s="34">
        <v>1364674.97</v>
      </c>
      <c r="H511" t="s">
        <v>2329</v>
      </c>
      <c r="I511" t="s">
        <v>670</v>
      </c>
      <c r="J511" t="s">
        <v>670</v>
      </c>
      <c r="K511" t="s">
        <v>2993</v>
      </c>
      <c r="L511" t="s">
        <v>2994</v>
      </c>
      <c r="M511" s="14">
        <v>44809</v>
      </c>
      <c r="N511" s="14">
        <v>44865</v>
      </c>
      <c r="O511" t="s">
        <v>1977</v>
      </c>
      <c r="P511" s="34">
        <v>28350</v>
      </c>
      <c r="Q511" s="34">
        <v>31.5</v>
      </c>
      <c r="R511" s="35">
        <v>900000</v>
      </c>
      <c r="W511" s="34">
        <v>10719.64</v>
      </c>
      <c r="X511" s="34">
        <v>31.5</v>
      </c>
      <c r="Y511">
        <v>340306</v>
      </c>
      <c r="Z511">
        <v>37.811777999999997</v>
      </c>
      <c r="AA511" s="34">
        <v>17630.36</v>
      </c>
      <c r="AB511" s="34">
        <v>31.5</v>
      </c>
      <c r="AC511">
        <v>559694</v>
      </c>
      <c r="AD511">
        <v>62.188222000000003</v>
      </c>
      <c r="AM511" t="s">
        <v>1978</v>
      </c>
      <c r="AN511">
        <v>250</v>
      </c>
      <c r="AO511" t="s">
        <v>1979</v>
      </c>
      <c r="AP511" t="s">
        <v>1980</v>
      </c>
      <c r="AQ511" t="s">
        <v>1981</v>
      </c>
      <c r="AR511" t="s">
        <v>1982</v>
      </c>
    </row>
    <row r="512" spans="1:44" x14ac:dyDescent="0.2">
      <c r="A512" t="s">
        <v>502</v>
      </c>
      <c r="B512" t="s">
        <v>501</v>
      </c>
      <c r="C512" s="14">
        <v>44789</v>
      </c>
      <c r="D512" s="14">
        <v>44926</v>
      </c>
      <c r="E512" s="34">
        <v>1370000</v>
      </c>
      <c r="F512" s="34">
        <v>1364674.97</v>
      </c>
      <c r="G512" s="34">
        <v>1364674.97</v>
      </c>
      <c r="H512" t="s">
        <v>2329</v>
      </c>
      <c r="J512" t="s">
        <v>670</v>
      </c>
      <c r="K512" t="s">
        <v>2995</v>
      </c>
      <c r="L512" t="s">
        <v>2996</v>
      </c>
      <c r="AM512" t="s">
        <v>1978</v>
      </c>
      <c r="AN512">
        <v>250</v>
      </c>
      <c r="AO512" t="s">
        <v>1979</v>
      </c>
      <c r="AP512" t="s">
        <v>1980</v>
      </c>
      <c r="AQ512" t="s">
        <v>1981</v>
      </c>
      <c r="AR512" t="s">
        <v>1982</v>
      </c>
    </row>
    <row r="513" spans="1:44" x14ac:dyDescent="0.2">
      <c r="A513" t="s">
        <v>502</v>
      </c>
      <c r="B513" t="s">
        <v>501</v>
      </c>
      <c r="C513" s="14">
        <v>44789</v>
      </c>
      <c r="D513" s="14">
        <v>44926</v>
      </c>
      <c r="E513" s="34">
        <v>1370000</v>
      </c>
      <c r="F513" s="34">
        <v>1364674.97</v>
      </c>
      <c r="G513" s="34">
        <v>1364674.97</v>
      </c>
      <c r="H513" t="s">
        <v>2329</v>
      </c>
      <c r="I513" t="s">
        <v>670</v>
      </c>
      <c r="J513" t="s">
        <v>670</v>
      </c>
      <c r="K513" t="s">
        <v>2997</v>
      </c>
      <c r="L513" t="s">
        <v>2998</v>
      </c>
      <c r="M513" s="14">
        <v>44809</v>
      </c>
      <c r="N513" s="14">
        <v>44865</v>
      </c>
      <c r="O513" t="s">
        <v>1977</v>
      </c>
      <c r="P513" s="34">
        <v>34892.15</v>
      </c>
      <c r="Q513" s="34">
        <v>50</v>
      </c>
      <c r="R513" s="35">
        <v>697843</v>
      </c>
      <c r="W513" s="34">
        <v>21031</v>
      </c>
      <c r="X513" s="34">
        <v>50</v>
      </c>
      <c r="Y513">
        <v>420620</v>
      </c>
      <c r="Z513">
        <v>60.274301999999999</v>
      </c>
      <c r="AA513" s="34">
        <v>13861.15</v>
      </c>
      <c r="AB513" s="34">
        <v>50</v>
      </c>
      <c r="AC513">
        <v>277223</v>
      </c>
      <c r="AD513">
        <v>39.725698000000001</v>
      </c>
      <c r="AM513" t="s">
        <v>1978</v>
      </c>
      <c r="AN513">
        <v>250</v>
      </c>
      <c r="AO513" t="s">
        <v>1979</v>
      </c>
      <c r="AP513" t="s">
        <v>1980</v>
      </c>
      <c r="AQ513" t="s">
        <v>1981</v>
      </c>
      <c r="AR513" t="s">
        <v>1982</v>
      </c>
    </row>
    <row r="514" spans="1:44" x14ac:dyDescent="0.2">
      <c r="A514" t="s">
        <v>502</v>
      </c>
      <c r="B514" t="s">
        <v>501</v>
      </c>
      <c r="C514" s="14">
        <v>44789</v>
      </c>
      <c r="D514" s="14">
        <v>44926</v>
      </c>
      <c r="E514" s="34">
        <v>1370000</v>
      </c>
      <c r="F514" s="34">
        <v>1364674.97</v>
      </c>
      <c r="G514" s="34">
        <v>1364674.97</v>
      </c>
      <c r="H514" t="s">
        <v>2329</v>
      </c>
      <c r="J514" t="s">
        <v>670</v>
      </c>
      <c r="K514" t="s">
        <v>2999</v>
      </c>
      <c r="L514" t="s">
        <v>3000</v>
      </c>
      <c r="AM514" t="s">
        <v>1978</v>
      </c>
      <c r="AN514">
        <v>250</v>
      </c>
      <c r="AO514" t="s">
        <v>1979</v>
      </c>
      <c r="AP514" t="s">
        <v>1980</v>
      </c>
      <c r="AQ514" t="s">
        <v>1981</v>
      </c>
      <c r="AR514" t="s">
        <v>1982</v>
      </c>
    </row>
    <row r="515" spans="1:44" x14ac:dyDescent="0.2">
      <c r="A515" t="s">
        <v>502</v>
      </c>
      <c r="B515" t="s">
        <v>501</v>
      </c>
      <c r="C515" s="14">
        <v>44789</v>
      </c>
      <c r="D515" s="14">
        <v>44926</v>
      </c>
      <c r="E515" s="34">
        <v>1370000</v>
      </c>
      <c r="F515" s="34">
        <v>1364674.97</v>
      </c>
      <c r="G515" s="34">
        <v>1364674.97</v>
      </c>
      <c r="H515" t="s">
        <v>2329</v>
      </c>
      <c r="I515" t="s">
        <v>730</v>
      </c>
      <c r="J515" t="s">
        <v>3001</v>
      </c>
      <c r="K515" t="s">
        <v>3002</v>
      </c>
      <c r="L515" t="s">
        <v>3003</v>
      </c>
      <c r="M515" s="14">
        <v>44835</v>
      </c>
      <c r="N515" s="14">
        <v>44923</v>
      </c>
      <c r="O515" t="s">
        <v>2013</v>
      </c>
      <c r="P515" s="34">
        <v>121250</v>
      </c>
      <c r="Q515" s="34">
        <v>121250</v>
      </c>
      <c r="R515" s="35">
        <v>1030464</v>
      </c>
      <c r="AA515" s="34">
        <v>121250</v>
      </c>
      <c r="AC515">
        <v>1030464</v>
      </c>
      <c r="AD515">
        <v>100</v>
      </c>
      <c r="AE515" s="34">
        <v>0</v>
      </c>
      <c r="AG515">
        <v>0</v>
      </c>
      <c r="AH515">
        <v>0</v>
      </c>
      <c r="AI515" s="34">
        <v>0</v>
      </c>
      <c r="AK515">
        <v>0</v>
      </c>
      <c r="AL515">
        <v>0</v>
      </c>
      <c r="AM515" t="s">
        <v>1978</v>
      </c>
      <c r="AN515">
        <v>250</v>
      </c>
      <c r="AO515" t="s">
        <v>1979</v>
      </c>
      <c r="AP515" t="s">
        <v>1980</v>
      </c>
      <c r="AQ515" t="s">
        <v>1981</v>
      </c>
      <c r="AR515" t="s">
        <v>1982</v>
      </c>
    </row>
    <row r="516" spans="1:44" x14ac:dyDescent="0.2">
      <c r="A516" t="s">
        <v>502</v>
      </c>
      <c r="B516" t="s">
        <v>501</v>
      </c>
      <c r="C516" s="14">
        <v>44789</v>
      </c>
      <c r="D516" s="14">
        <v>44926</v>
      </c>
      <c r="E516" s="34">
        <v>1370000</v>
      </c>
      <c r="F516" s="34">
        <v>1364674.97</v>
      </c>
      <c r="G516" s="34">
        <v>1364674.97</v>
      </c>
      <c r="H516" t="s">
        <v>2329</v>
      </c>
      <c r="J516" t="s">
        <v>3004</v>
      </c>
      <c r="K516" t="s">
        <v>3005</v>
      </c>
      <c r="L516" t="s">
        <v>3006</v>
      </c>
      <c r="AM516" t="s">
        <v>1978</v>
      </c>
      <c r="AN516">
        <v>250</v>
      </c>
      <c r="AO516" t="s">
        <v>1979</v>
      </c>
      <c r="AP516" t="s">
        <v>1980</v>
      </c>
      <c r="AQ516" t="s">
        <v>1981</v>
      </c>
      <c r="AR516" t="s">
        <v>1982</v>
      </c>
    </row>
    <row r="517" spans="1:44" x14ac:dyDescent="0.2">
      <c r="A517" t="s">
        <v>502</v>
      </c>
      <c r="B517" t="s">
        <v>501</v>
      </c>
      <c r="C517" s="14">
        <v>44789</v>
      </c>
      <c r="D517" s="14">
        <v>44926</v>
      </c>
      <c r="E517" s="34">
        <v>1370000</v>
      </c>
      <c r="F517" s="34">
        <v>1364674.97</v>
      </c>
      <c r="G517" s="34">
        <v>1364674.97</v>
      </c>
      <c r="H517" t="s">
        <v>2329</v>
      </c>
      <c r="J517" t="s">
        <v>3004</v>
      </c>
      <c r="K517" t="s">
        <v>3007</v>
      </c>
      <c r="L517" t="s">
        <v>3008</v>
      </c>
      <c r="AM517" t="s">
        <v>1978</v>
      </c>
      <c r="AN517">
        <v>250</v>
      </c>
      <c r="AO517" t="s">
        <v>1979</v>
      </c>
      <c r="AP517" t="s">
        <v>1980</v>
      </c>
      <c r="AQ517" t="s">
        <v>1981</v>
      </c>
      <c r="AR517" t="s">
        <v>1982</v>
      </c>
    </row>
    <row r="518" spans="1:44" x14ac:dyDescent="0.2">
      <c r="A518" t="s">
        <v>502</v>
      </c>
      <c r="B518" t="s">
        <v>501</v>
      </c>
      <c r="C518" s="14">
        <v>44789</v>
      </c>
      <c r="D518" s="14">
        <v>44926</v>
      </c>
      <c r="E518" s="34">
        <v>1370000</v>
      </c>
      <c r="F518" s="34">
        <v>1364674.97</v>
      </c>
      <c r="G518" s="34">
        <v>1364674.97</v>
      </c>
      <c r="H518" t="s">
        <v>2329</v>
      </c>
      <c r="J518" t="s">
        <v>3004</v>
      </c>
      <c r="K518" t="s">
        <v>3009</v>
      </c>
      <c r="L518" t="s">
        <v>3010</v>
      </c>
      <c r="AM518" t="s">
        <v>1978</v>
      </c>
      <c r="AN518">
        <v>250</v>
      </c>
      <c r="AO518" t="s">
        <v>1979</v>
      </c>
      <c r="AP518" t="s">
        <v>1980</v>
      </c>
      <c r="AQ518" t="s">
        <v>1981</v>
      </c>
      <c r="AR518" t="s">
        <v>1982</v>
      </c>
    </row>
    <row r="519" spans="1:44" x14ac:dyDescent="0.2">
      <c r="A519" t="s">
        <v>502</v>
      </c>
      <c r="B519" t="s">
        <v>501</v>
      </c>
      <c r="C519" s="14">
        <v>44789</v>
      </c>
      <c r="D519" s="14">
        <v>44926</v>
      </c>
      <c r="E519" s="34">
        <v>1370000</v>
      </c>
      <c r="F519" s="34">
        <v>1364674.97</v>
      </c>
      <c r="G519" s="34">
        <v>1364674.97</v>
      </c>
      <c r="H519" t="s">
        <v>2329</v>
      </c>
      <c r="J519" t="s">
        <v>3004</v>
      </c>
      <c r="K519" t="s">
        <v>3011</v>
      </c>
      <c r="L519" t="s">
        <v>3012</v>
      </c>
      <c r="AM519" t="s">
        <v>1978</v>
      </c>
      <c r="AN519">
        <v>250</v>
      </c>
      <c r="AO519" t="s">
        <v>1979</v>
      </c>
      <c r="AP519" t="s">
        <v>1980</v>
      </c>
      <c r="AQ519" t="s">
        <v>1981</v>
      </c>
      <c r="AR519" t="s">
        <v>1982</v>
      </c>
    </row>
    <row r="520" spans="1:44" x14ac:dyDescent="0.2">
      <c r="A520" t="s">
        <v>502</v>
      </c>
      <c r="B520" t="s">
        <v>501</v>
      </c>
      <c r="C520" s="14">
        <v>44789</v>
      </c>
      <c r="D520" s="14">
        <v>44926</v>
      </c>
      <c r="E520" s="34">
        <v>1370000</v>
      </c>
      <c r="F520" s="34">
        <v>1364674.97</v>
      </c>
      <c r="G520" s="34">
        <v>1364674.97</v>
      </c>
      <c r="H520" t="s">
        <v>2329</v>
      </c>
      <c r="J520" t="s">
        <v>3004</v>
      </c>
      <c r="K520" t="s">
        <v>3013</v>
      </c>
      <c r="L520" t="s">
        <v>3014</v>
      </c>
      <c r="AM520" t="s">
        <v>1978</v>
      </c>
      <c r="AN520">
        <v>250</v>
      </c>
      <c r="AO520" t="s">
        <v>1979</v>
      </c>
      <c r="AP520" t="s">
        <v>1980</v>
      </c>
      <c r="AQ520" t="s">
        <v>1981</v>
      </c>
      <c r="AR520" t="s">
        <v>1982</v>
      </c>
    </row>
    <row r="521" spans="1:44" x14ac:dyDescent="0.2">
      <c r="A521" t="s">
        <v>502</v>
      </c>
      <c r="B521" t="s">
        <v>501</v>
      </c>
      <c r="C521" s="14">
        <v>44789</v>
      </c>
      <c r="D521" s="14">
        <v>44926</v>
      </c>
      <c r="E521" s="34">
        <v>1370000</v>
      </c>
      <c r="F521" s="34">
        <v>1364674.97</v>
      </c>
      <c r="G521" s="34">
        <v>1364674.97</v>
      </c>
      <c r="H521" t="s">
        <v>2329</v>
      </c>
      <c r="I521" t="s">
        <v>730</v>
      </c>
      <c r="J521" t="s">
        <v>3001</v>
      </c>
      <c r="K521" t="s">
        <v>3015</v>
      </c>
      <c r="L521" t="s">
        <v>3016</v>
      </c>
      <c r="M521" s="14">
        <v>44820</v>
      </c>
      <c r="N521" s="14">
        <v>44923</v>
      </c>
      <c r="O521" t="s">
        <v>1977</v>
      </c>
      <c r="P521" s="34">
        <v>34227.81</v>
      </c>
      <c r="Q521" s="34">
        <v>23.03</v>
      </c>
      <c r="R521" s="35">
        <v>1486227</v>
      </c>
      <c r="W521" s="34">
        <v>0</v>
      </c>
      <c r="X521" s="34">
        <v>23.03</v>
      </c>
      <c r="Y521">
        <v>0</v>
      </c>
      <c r="Z521">
        <v>0</v>
      </c>
      <c r="AA521" s="34">
        <v>34227.81</v>
      </c>
      <c r="AB521" s="34">
        <v>23.03</v>
      </c>
      <c r="AC521">
        <v>1486227</v>
      </c>
      <c r="AD521">
        <v>100</v>
      </c>
      <c r="AE521" s="34">
        <v>0</v>
      </c>
      <c r="AF521" s="34">
        <v>23.03</v>
      </c>
      <c r="AG521">
        <v>0</v>
      </c>
      <c r="AH521">
        <v>0</v>
      </c>
      <c r="AI521" s="34">
        <v>0</v>
      </c>
      <c r="AJ521" s="34">
        <v>23.03</v>
      </c>
      <c r="AK521">
        <v>0</v>
      </c>
      <c r="AL521">
        <v>0</v>
      </c>
      <c r="AM521" t="s">
        <v>1978</v>
      </c>
      <c r="AN521">
        <v>250</v>
      </c>
      <c r="AO521" t="s">
        <v>1979</v>
      </c>
      <c r="AP521" t="s">
        <v>1980</v>
      </c>
      <c r="AQ521" t="s">
        <v>1981</v>
      </c>
      <c r="AR521" t="s">
        <v>1982</v>
      </c>
    </row>
    <row r="522" spans="1:44" x14ac:dyDescent="0.2">
      <c r="A522" t="s">
        <v>502</v>
      </c>
      <c r="B522" t="s">
        <v>501</v>
      </c>
      <c r="C522" s="14">
        <v>44789</v>
      </c>
      <c r="D522" s="14">
        <v>44926</v>
      </c>
      <c r="E522" s="34">
        <v>1370000</v>
      </c>
      <c r="F522" s="34">
        <v>1364674.97</v>
      </c>
      <c r="G522" s="34">
        <v>1364674.97</v>
      </c>
      <c r="H522" t="s">
        <v>2329</v>
      </c>
      <c r="J522" t="s">
        <v>3004</v>
      </c>
      <c r="K522" t="s">
        <v>3017</v>
      </c>
      <c r="L522" t="s">
        <v>3018</v>
      </c>
      <c r="AM522" t="s">
        <v>1978</v>
      </c>
      <c r="AN522">
        <v>250</v>
      </c>
      <c r="AO522" t="s">
        <v>1979</v>
      </c>
      <c r="AP522" t="s">
        <v>1980</v>
      </c>
      <c r="AQ522" t="s">
        <v>1981</v>
      </c>
      <c r="AR522" t="s">
        <v>1982</v>
      </c>
    </row>
    <row r="523" spans="1:44" x14ac:dyDescent="0.2">
      <c r="A523" t="s">
        <v>502</v>
      </c>
      <c r="B523" t="s">
        <v>501</v>
      </c>
      <c r="C523" s="14">
        <v>44789</v>
      </c>
      <c r="D523" s="14">
        <v>44926</v>
      </c>
      <c r="E523" s="34">
        <v>1370000</v>
      </c>
      <c r="F523" s="34">
        <v>1364674.97</v>
      </c>
      <c r="G523" s="34">
        <v>1364674.97</v>
      </c>
      <c r="H523" t="s">
        <v>2329</v>
      </c>
      <c r="J523" t="s">
        <v>3004</v>
      </c>
      <c r="K523" t="s">
        <v>3019</v>
      </c>
      <c r="L523" t="s">
        <v>3020</v>
      </c>
      <c r="AM523" t="s">
        <v>1978</v>
      </c>
      <c r="AN523">
        <v>250</v>
      </c>
      <c r="AO523" t="s">
        <v>1979</v>
      </c>
      <c r="AP523" t="s">
        <v>1980</v>
      </c>
      <c r="AQ523" t="s">
        <v>1981</v>
      </c>
      <c r="AR523" t="s">
        <v>1982</v>
      </c>
    </row>
    <row r="524" spans="1:44" x14ac:dyDescent="0.2">
      <c r="A524" t="s">
        <v>502</v>
      </c>
      <c r="B524" t="s">
        <v>501</v>
      </c>
      <c r="C524" s="14">
        <v>44789</v>
      </c>
      <c r="D524" s="14">
        <v>44926</v>
      </c>
      <c r="E524" s="34">
        <v>1370000</v>
      </c>
      <c r="F524" s="34">
        <v>1364674.97</v>
      </c>
      <c r="G524" s="34">
        <v>1364674.97</v>
      </c>
      <c r="H524" t="s">
        <v>2329</v>
      </c>
      <c r="J524" t="s">
        <v>3004</v>
      </c>
      <c r="K524" t="s">
        <v>3021</v>
      </c>
      <c r="L524" t="s">
        <v>3022</v>
      </c>
      <c r="AM524" t="s">
        <v>1978</v>
      </c>
      <c r="AN524">
        <v>250</v>
      </c>
      <c r="AO524" t="s">
        <v>1979</v>
      </c>
      <c r="AP524" t="s">
        <v>1980</v>
      </c>
      <c r="AQ524" t="s">
        <v>1981</v>
      </c>
      <c r="AR524" t="s">
        <v>1982</v>
      </c>
    </row>
    <row r="525" spans="1:44" x14ac:dyDescent="0.2">
      <c r="A525" t="s">
        <v>502</v>
      </c>
      <c r="B525" t="s">
        <v>501</v>
      </c>
      <c r="C525" s="14">
        <v>44789</v>
      </c>
      <c r="D525" s="14">
        <v>44926</v>
      </c>
      <c r="E525" s="34">
        <v>1370000</v>
      </c>
      <c r="F525" s="34">
        <v>1364674.97</v>
      </c>
      <c r="G525" s="34">
        <v>1364674.97</v>
      </c>
      <c r="H525" t="s">
        <v>2329</v>
      </c>
      <c r="I525" t="s">
        <v>730</v>
      </c>
      <c r="J525" t="s">
        <v>3001</v>
      </c>
      <c r="K525" t="s">
        <v>3023</v>
      </c>
      <c r="L525" t="s">
        <v>3024</v>
      </c>
      <c r="M525" s="14">
        <v>44820</v>
      </c>
      <c r="N525" s="14">
        <v>44923</v>
      </c>
      <c r="O525" t="s">
        <v>2806</v>
      </c>
      <c r="P525" s="34">
        <v>0</v>
      </c>
      <c r="Q525" s="34">
        <v>0</v>
      </c>
      <c r="R525" s="35">
        <v>173855</v>
      </c>
      <c r="W525" s="34">
        <v>0</v>
      </c>
      <c r="X525" s="34">
        <v>0</v>
      </c>
      <c r="Y525">
        <v>0</v>
      </c>
      <c r="Z525">
        <v>0</v>
      </c>
      <c r="AA525" s="34">
        <v>0</v>
      </c>
      <c r="AB525" s="34">
        <v>0</v>
      </c>
      <c r="AC525">
        <v>173855</v>
      </c>
      <c r="AD525">
        <v>100</v>
      </c>
      <c r="AE525" s="34">
        <v>0</v>
      </c>
      <c r="AF525" s="34">
        <v>0</v>
      </c>
      <c r="AG525">
        <v>0</v>
      </c>
      <c r="AH525">
        <v>0</v>
      </c>
      <c r="AI525" s="34">
        <v>0</v>
      </c>
      <c r="AJ525" s="34">
        <v>0</v>
      </c>
      <c r="AK525">
        <v>0</v>
      </c>
      <c r="AL525">
        <v>0</v>
      </c>
      <c r="AM525" t="s">
        <v>1978</v>
      </c>
      <c r="AN525">
        <v>250</v>
      </c>
      <c r="AO525" t="s">
        <v>1979</v>
      </c>
      <c r="AP525" t="s">
        <v>1980</v>
      </c>
      <c r="AQ525" t="s">
        <v>1981</v>
      </c>
      <c r="AR525" t="s">
        <v>1982</v>
      </c>
    </row>
    <row r="526" spans="1:44" x14ac:dyDescent="0.2">
      <c r="A526" t="s">
        <v>502</v>
      </c>
      <c r="B526" t="s">
        <v>501</v>
      </c>
      <c r="C526" s="14">
        <v>44789</v>
      </c>
      <c r="D526" s="14">
        <v>44926</v>
      </c>
      <c r="E526" s="34">
        <v>1370000</v>
      </c>
      <c r="F526" s="34">
        <v>1364674.97</v>
      </c>
      <c r="G526" s="34">
        <v>1364674.97</v>
      </c>
      <c r="H526" t="s">
        <v>2329</v>
      </c>
      <c r="J526" t="s">
        <v>3004</v>
      </c>
      <c r="K526" t="s">
        <v>3025</v>
      </c>
      <c r="L526" t="s">
        <v>3026</v>
      </c>
      <c r="AM526" t="s">
        <v>1978</v>
      </c>
      <c r="AN526">
        <v>250</v>
      </c>
      <c r="AO526" t="s">
        <v>1979</v>
      </c>
      <c r="AP526" t="s">
        <v>1980</v>
      </c>
      <c r="AQ526" t="s">
        <v>1981</v>
      </c>
      <c r="AR526" t="s">
        <v>1982</v>
      </c>
    </row>
    <row r="527" spans="1:44" x14ac:dyDescent="0.2">
      <c r="A527" t="s">
        <v>502</v>
      </c>
      <c r="B527" t="s">
        <v>501</v>
      </c>
      <c r="C527" s="14">
        <v>44789</v>
      </c>
      <c r="D527" s="14">
        <v>44926</v>
      </c>
      <c r="E527" s="34">
        <v>1370000</v>
      </c>
      <c r="F527" s="34">
        <v>1364674.97</v>
      </c>
      <c r="G527" s="34">
        <v>1364674.97</v>
      </c>
      <c r="H527" t="s">
        <v>2329</v>
      </c>
      <c r="J527" t="s">
        <v>3004</v>
      </c>
      <c r="K527" t="s">
        <v>3027</v>
      </c>
      <c r="L527" t="s">
        <v>3028</v>
      </c>
      <c r="AM527" t="s">
        <v>1978</v>
      </c>
      <c r="AN527">
        <v>250</v>
      </c>
      <c r="AO527" t="s">
        <v>1979</v>
      </c>
      <c r="AP527" t="s">
        <v>1980</v>
      </c>
      <c r="AQ527" t="s">
        <v>1981</v>
      </c>
      <c r="AR527" t="s">
        <v>1982</v>
      </c>
    </row>
    <row r="528" spans="1:44" x14ac:dyDescent="0.2">
      <c r="A528" t="s">
        <v>502</v>
      </c>
      <c r="B528" t="s">
        <v>501</v>
      </c>
      <c r="C528" s="14">
        <v>44789</v>
      </c>
      <c r="D528" s="14">
        <v>44926</v>
      </c>
      <c r="E528" s="34">
        <v>1370000</v>
      </c>
      <c r="F528" s="34">
        <v>1364674.97</v>
      </c>
      <c r="G528" s="34">
        <v>1364674.97</v>
      </c>
      <c r="H528" t="s">
        <v>2329</v>
      </c>
      <c r="J528" t="s">
        <v>3004</v>
      </c>
      <c r="K528" t="s">
        <v>3029</v>
      </c>
      <c r="L528" t="s">
        <v>3030</v>
      </c>
      <c r="AM528" t="s">
        <v>1978</v>
      </c>
      <c r="AN528">
        <v>250</v>
      </c>
      <c r="AO528" t="s">
        <v>1979</v>
      </c>
      <c r="AP528" t="s">
        <v>1980</v>
      </c>
      <c r="AQ528" t="s">
        <v>1981</v>
      </c>
      <c r="AR528" t="s">
        <v>1982</v>
      </c>
    </row>
    <row r="529" spans="1:44" x14ac:dyDescent="0.2">
      <c r="A529" t="s">
        <v>502</v>
      </c>
      <c r="B529" t="s">
        <v>501</v>
      </c>
      <c r="C529" s="14">
        <v>44789</v>
      </c>
      <c r="D529" s="14">
        <v>44926</v>
      </c>
      <c r="E529" s="34">
        <v>1370000</v>
      </c>
      <c r="F529" s="34">
        <v>1364674.97</v>
      </c>
      <c r="G529" s="34">
        <v>1364674.97</v>
      </c>
      <c r="H529" t="s">
        <v>2329</v>
      </c>
      <c r="I529" t="s">
        <v>1139</v>
      </c>
      <c r="J529" t="s">
        <v>2330</v>
      </c>
      <c r="K529" t="s">
        <v>3031</v>
      </c>
      <c r="L529" t="s">
        <v>3032</v>
      </c>
      <c r="M529" s="14">
        <v>44789</v>
      </c>
      <c r="N529" s="14">
        <v>44865</v>
      </c>
      <c r="O529" t="s">
        <v>1977</v>
      </c>
      <c r="P529" s="34">
        <v>15000</v>
      </c>
      <c r="Q529" s="34">
        <v>22</v>
      </c>
      <c r="R529" s="35">
        <v>681818</v>
      </c>
      <c r="S529" s="34">
        <v>323.83999999999997</v>
      </c>
      <c r="T529" s="34">
        <v>22</v>
      </c>
      <c r="U529">
        <v>14720</v>
      </c>
      <c r="V529">
        <v>2.1589339999999999</v>
      </c>
      <c r="W529" s="34">
        <v>8637.18</v>
      </c>
      <c r="X529" s="34">
        <v>22</v>
      </c>
      <c r="Y529">
        <v>392599</v>
      </c>
      <c r="Z529">
        <v>57.581201999999998</v>
      </c>
      <c r="AA529" s="34">
        <v>6038.98</v>
      </c>
      <c r="AB529" s="34">
        <v>22</v>
      </c>
      <c r="AC529">
        <v>274499</v>
      </c>
      <c r="AD529">
        <v>40.259864</v>
      </c>
      <c r="AM529" t="s">
        <v>1978</v>
      </c>
      <c r="AN529">
        <v>250</v>
      </c>
      <c r="AO529" t="s">
        <v>1979</v>
      </c>
      <c r="AP529" t="s">
        <v>1980</v>
      </c>
      <c r="AQ529" t="s">
        <v>1981</v>
      </c>
      <c r="AR529" t="s">
        <v>1982</v>
      </c>
    </row>
    <row r="530" spans="1:44" x14ac:dyDescent="0.2">
      <c r="A530" t="s">
        <v>502</v>
      </c>
      <c r="B530" t="s">
        <v>501</v>
      </c>
      <c r="C530" s="14">
        <v>44789</v>
      </c>
      <c r="D530" s="14">
        <v>44926</v>
      </c>
      <c r="E530" s="34">
        <v>1370000</v>
      </c>
      <c r="F530" s="34">
        <v>1364674.97</v>
      </c>
      <c r="G530" s="34">
        <v>1364674.97</v>
      </c>
      <c r="H530" t="s">
        <v>2329</v>
      </c>
      <c r="I530" t="s">
        <v>1139</v>
      </c>
      <c r="J530" t="s">
        <v>2330</v>
      </c>
      <c r="K530" t="s">
        <v>3033</v>
      </c>
      <c r="L530" t="s">
        <v>3034</v>
      </c>
      <c r="M530" s="14">
        <v>44789</v>
      </c>
      <c r="N530" s="14">
        <v>44865</v>
      </c>
      <c r="O530" t="s">
        <v>2806</v>
      </c>
      <c r="P530" s="34">
        <v>0</v>
      </c>
      <c r="Q530" s="34">
        <v>0</v>
      </c>
      <c r="R530">
        <v>0</v>
      </c>
      <c r="S530" s="34">
        <v>0</v>
      </c>
      <c r="T530" s="34">
        <v>0</v>
      </c>
      <c r="U530">
        <v>0</v>
      </c>
      <c r="V530">
        <v>0</v>
      </c>
      <c r="W530" s="34">
        <v>0</v>
      </c>
      <c r="X530" s="34">
        <v>0</v>
      </c>
      <c r="Y530">
        <v>0</v>
      </c>
      <c r="Z530">
        <v>0</v>
      </c>
      <c r="AA530" s="34">
        <v>0</v>
      </c>
      <c r="AB530" s="34">
        <v>0</v>
      </c>
      <c r="AC530">
        <v>0</v>
      </c>
      <c r="AD530">
        <v>0</v>
      </c>
      <c r="AM530" t="s">
        <v>1978</v>
      </c>
      <c r="AN530">
        <v>250</v>
      </c>
      <c r="AO530" t="s">
        <v>1979</v>
      </c>
      <c r="AP530" t="s">
        <v>1980</v>
      </c>
      <c r="AQ530" t="s">
        <v>1981</v>
      </c>
      <c r="AR530" t="s">
        <v>1982</v>
      </c>
    </row>
    <row r="531" spans="1:44" x14ac:dyDescent="0.2">
      <c r="A531" t="s">
        <v>502</v>
      </c>
      <c r="B531" t="s">
        <v>501</v>
      </c>
      <c r="C531" s="14">
        <v>44789</v>
      </c>
      <c r="D531" s="14">
        <v>44926</v>
      </c>
      <c r="E531" s="34">
        <v>1370000</v>
      </c>
      <c r="F531" s="34">
        <v>1364674.97</v>
      </c>
      <c r="G531" s="34">
        <v>1364674.97</v>
      </c>
      <c r="H531" t="s">
        <v>2329</v>
      </c>
      <c r="I531" t="s">
        <v>1139</v>
      </c>
      <c r="J531" t="s">
        <v>2330</v>
      </c>
      <c r="K531" t="s">
        <v>3035</v>
      </c>
      <c r="L531" t="s">
        <v>3036</v>
      </c>
      <c r="M531" s="14">
        <v>44789</v>
      </c>
      <c r="N531" s="14">
        <v>44865</v>
      </c>
      <c r="O531" t="s">
        <v>1977</v>
      </c>
      <c r="P531" s="34">
        <v>50000</v>
      </c>
      <c r="Q531" s="34">
        <v>17</v>
      </c>
      <c r="R531" s="35">
        <v>2941176</v>
      </c>
      <c r="S531" s="34">
        <v>6867.76</v>
      </c>
      <c r="T531" s="34">
        <v>17</v>
      </c>
      <c r="U531">
        <v>403986</v>
      </c>
      <c r="V531">
        <v>13.735526</v>
      </c>
      <c r="W531" s="34">
        <v>23002.36</v>
      </c>
      <c r="X531" s="34">
        <v>17</v>
      </c>
      <c r="Y531">
        <v>1353080</v>
      </c>
      <c r="Z531">
        <v>46.004727000000003</v>
      </c>
      <c r="AA531" s="34">
        <v>20129.88</v>
      </c>
      <c r="AB531" s="34">
        <v>17</v>
      </c>
      <c r="AC531">
        <v>1184110</v>
      </c>
      <c r="AD531">
        <v>40.259746999999997</v>
      </c>
      <c r="AM531" t="s">
        <v>1978</v>
      </c>
      <c r="AN531">
        <v>250</v>
      </c>
      <c r="AO531" t="s">
        <v>1979</v>
      </c>
      <c r="AP531" t="s">
        <v>1980</v>
      </c>
      <c r="AQ531" t="s">
        <v>1981</v>
      </c>
      <c r="AR531" t="s">
        <v>1982</v>
      </c>
    </row>
    <row r="532" spans="1:44" x14ac:dyDescent="0.2">
      <c r="A532" t="s">
        <v>502</v>
      </c>
      <c r="B532" t="s">
        <v>501</v>
      </c>
      <c r="C532" s="14">
        <v>44789</v>
      </c>
      <c r="D532" s="14">
        <v>44926</v>
      </c>
      <c r="E532" s="34">
        <v>1370000</v>
      </c>
      <c r="F532" s="34">
        <v>1364674.97</v>
      </c>
      <c r="G532" s="34">
        <v>1364674.97</v>
      </c>
      <c r="H532" t="s">
        <v>2329</v>
      </c>
      <c r="I532" t="s">
        <v>692</v>
      </c>
      <c r="J532" t="s">
        <v>3037</v>
      </c>
      <c r="K532" t="s">
        <v>3038</v>
      </c>
      <c r="L532" t="s">
        <v>3039</v>
      </c>
      <c r="M532" s="14">
        <v>44789</v>
      </c>
      <c r="N532" s="14">
        <v>44865</v>
      </c>
      <c r="O532" t="s">
        <v>1977</v>
      </c>
      <c r="P532" s="34">
        <v>62499.99</v>
      </c>
      <c r="Q532" s="34">
        <v>10.45</v>
      </c>
      <c r="R532" s="35">
        <v>5980861</v>
      </c>
      <c r="S532" s="34">
        <v>831.12</v>
      </c>
      <c r="T532" s="34">
        <v>10.45</v>
      </c>
      <c r="U532">
        <v>79533</v>
      </c>
      <c r="V532">
        <v>1.3297920000000001</v>
      </c>
      <c r="W532" s="34">
        <v>37102.019999999997</v>
      </c>
      <c r="X532" s="34">
        <v>10.45</v>
      </c>
      <c r="Y532">
        <v>3550433</v>
      </c>
      <c r="Z532">
        <v>59.363242</v>
      </c>
      <c r="AA532" s="34">
        <v>24566.85</v>
      </c>
      <c r="AB532" s="34">
        <v>10.45</v>
      </c>
      <c r="AC532">
        <v>2350895</v>
      </c>
      <c r="AD532">
        <v>39.306966000000003</v>
      </c>
      <c r="AM532" t="s">
        <v>1978</v>
      </c>
      <c r="AN532">
        <v>250</v>
      </c>
      <c r="AO532" t="s">
        <v>1979</v>
      </c>
      <c r="AP532" t="s">
        <v>1980</v>
      </c>
      <c r="AQ532" t="s">
        <v>1981</v>
      </c>
      <c r="AR532" t="s">
        <v>1982</v>
      </c>
    </row>
    <row r="533" spans="1:44" x14ac:dyDescent="0.2">
      <c r="A533" t="s">
        <v>502</v>
      </c>
      <c r="B533" t="s">
        <v>501</v>
      </c>
      <c r="C533" s="14">
        <v>44789</v>
      </c>
      <c r="D533" s="14">
        <v>44926</v>
      </c>
      <c r="E533" s="34">
        <v>1370000</v>
      </c>
      <c r="F533" s="34">
        <v>1364674.97</v>
      </c>
      <c r="G533" s="34">
        <v>1364674.97</v>
      </c>
      <c r="H533" t="s">
        <v>2329</v>
      </c>
      <c r="I533" t="s">
        <v>692</v>
      </c>
      <c r="J533" t="s">
        <v>3037</v>
      </c>
      <c r="K533" t="s">
        <v>3040</v>
      </c>
      <c r="L533" t="s">
        <v>3041</v>
      </c>
      <c r="M533" s="14">
        <v>44789</v>
      </c>
      <c r="N533" s="14">
        <v>44865</v>
      </c>
      <c r="O533" t="s">
        <v>1977</v>
      </c>
      <c r="P533" s="34">
        <v>62499.99</v>
      </c>
      <c r="Q533" s="34">
        <v>16.149999999999999</v>
      </c>
      <c r="R533" s="35">
        <v>3869968</v>
      </c>
      <c r="S533" s="34">
        <v>0</v>
      </c>
      <c r="T533" s="34">
        <v>16.149999999999999</v>
      </c>
      <c r="U533">
        <v>0</v>
      </c>
      <c r="V533">
        <v>0</v>
      </c>
      <c r="W533" s="34">
        <v>33847.51</v>
      </c>
      <c r="X533" s="34">
        <v>16.149999999999999</v>
      </c>
      <c r="Y533">
        <v>2095821</v>
      </c>
      <c r="Z533">
        <v>54.156028999999997</v>
      </c>
      <c r="AA533" s="34">
        <v>28652.48</v>
      </c>
      <c r="AB533" s="34">
        <v>16.149999999999999</v>
      </c>
      <c r="AC533">
        <v>1774147</v>
      </c>
      <c r="AD533">
        <v>45.843971000000003</v>
      </c>
      <c r="AM533" t="s">
        <v>1978</v>
      </c>
      <c r="AN533">
        <v>250</v>
      </c>
      <c r="AO533" t="s">
        <v>1979</v>
      </c>
      <c r="AP533" t="s">
        <v>1980</v>
      </c>
      <c r="AQ533" t="s">
        <v>1981</v>
      </c>
      <c r="AR533" t="s">
        <v>1982</v>
      </c>
    </row>
    <row r="534" spans="1:44" x14ac:dyDescent="0.2">
      <c r="A534" t="s">
        <v>502</v>
      </c>
      <c r="B534" t="s">
        <v>501</v>
      </c>
      <c r="C534" s="14">
        <v>44789</v>
      </c>
      <c r="D534" s="14">
        <v>44926</v>
      </c>
      <c r="E534" s="34">
        <v>1370000</v>
      </c>
      <c r="F534" s="34">
        <v>1364674.97</v>
      </c>
      <c r="G534" s="34">
        <v>1364674.97</v>
      </c>
      <c r="H534" t="s">
        <v>2329</v>
      </c>
      <c r="I534" t="s">
        <v>692</v>
      </c>
      <c r="J534" t="s">
        <v>3037</v>
      </c>
      <c r="K534" t="s">
        <v>3042</v>
      </c>
      <c r="L534" t="s">
        <v>3043</v>
      </c>
      <c r="M534" s="14">
        <v>44789</v>
      </c>
      <c r="N534" s="14">
        <v>44865</v>
      </c>
      <c r="O534" t="s">
        <v>2806</v>
      </c>
      <c r="P534" s="34">
        <v>0</v>
      </c>
      <c r="Q534" s="34">
        <v>0</v>
      </c>
      <c r="R534">
        <v>0</v>
      </c>
      <c r="S534" s="34">
        <v>0</v>
      </c>
      <c r="T534" s="34">
        <v>0</v>
      </c>
      <c r="U534">
        <v>0</v>
      </c>
      <c r="V534">
        <v>0</v>
      </c>
      <c r="W534" s="34">
        <v>0</v>
      </c>
      <c r="X534" s="34">
        <v>0</v>
      </c>
      <c r="Y534">
        <v>0</v>
      </c>
      <c r="Z534">
        <v>0</v>
      </c>
      <c r="AA534" s="34">
        <v>0</v>
      </c>
      <c r="AB534" s="34">
        <v>0</v>
      </c>
      <c r="AC534">
        <v>0</v>
      </c>
      <c r="AD534">
        <v>0</v>
      </c>
      <c r="AM534" t="s">
        <v>1978</v>
      </c>
      <c r="AN534">
        <v>250</v>
      </c>
      <c r="AO534" t="s">
        <v>1979</v>
      </c>
      <c r="AP534" t="s">
        <v>1980</v>
      </c>
      <c r="AQ534" t="s">
        <v>1981</v>
      </c>
      <c r="AR534" t="s">
        <v>1982</v>
      </c>
    </row>
    <row r="535" spans="1:44" x14ac:dyDescent="0.2">
      <c r="A535" t="s">
        <v>502</v>
      </c>
      <c r="B535" t="s">
        <v>501</v>
      </c>
      <c r="C535" s="14">
        <v>44789</v>
      </c>
      <c r="D535" s="14">
        <v>44926</v>
      </c>
      <c r="E535" s="34">
        <v>1370000</v>
      </c>
      <c r="F535" s="34">
        <v>1364674.97</v>
      </c>
      <c r="G535" s="34">
        <v>1364674.97</v>
      </c>
      <c r="H535" t="s">
        <v>2329</v>
      </c>
      <c r="I535" t="s">
        <v>692</v>
      </c>
      <c r="J535" t="s">
        <v>3037</v>
      </c>
      <c r="K535" t="s">
        <v>3044</v>
      </c>
      <c r="L535" t="s">
        <v>3045</v>
      </c>
      <c r="M535" s="14">
        <v>44789</v>
      </c>
      <c r="N535" s="14">
        <v>44865</v>
      </c>
      <c r="O535" t="s">
        <v>2806</v>
      </c>
      <c r="P535" s="34">
        <v>0</v>
      </c>
      <c r="Q535" s="34">
        <v>0</v>
      </c>
      <c r="R535">
        <v>0</v>
      </c>
      <c r="S535" s="34">
        <v>0</v>
      </c>
      <c r="T535" s="34">
        <v>0</v>
      </c>
      <c r="U535">
        <v>0</v>
      </c>
      <c r="V535">
        <v>0</v>
      </c>
      <c r="W535" s="34">
        <v>0</v>
      </c>
      <c r="X535" s="34">
        <v>0</v>
      </c>
      <c r="Y535">
        <v>0</v>
      </c>
      <c r="Z535">
        <v>0</v>
      </c>
      <c r="AA535" s="34">
        <v>0</v>
      </c>
      <c r="AB535" s="34">
        <v>0</v>
      </c>
      <c r="AC535">
        <v>0</v>
      </c>
      <c r="AD535">
        <v>0</v>
      </c>
      <c r="AM535" t="s">
        <v>1978</v>
      </c>
      <c r="AN535">
        <v>250</v>
      </c>
      <c r="AO535" t="s">
        <v>1979</v>
      </c>
      <c r="AP535" t="s">
        <v>1980</v>
      </c>
      <c r="AQ535" t="s">
        <v>1981</v>
      </c>
      <c r="AR535" t="s">
        <v>1982</v>
      </c>
    </row>
    <row r="536" spans="1:44" x14ac:dyDescent="0.2">
      <c r="A536" t="s">
        <v>502</v>
      </c>
      <c r="B536" t="s">
        <v>501</v>
      </c>
      <c r="C536" s="14">
        <v>44789</v>
      </c>
      <c r="D536" s="14">
        <v>44926</v>
      </c>
      <c r="E536" s="34">
        <v>1370000</v>
      </c>
      <c r="F536" s="34">
        <v>1364674.97</v>
      </c>
      <c r="G536" s="34">
        <v>1364674.97</v>
      </c>
      <c r="H536" t="s">
        <v>2329</v>
      </c>
      <c r="I536" t="s">
        <v>692</v>
      </c>
      <c r="J536" t="s">
        <v>3037</v>
      </c>
      <c r="K536" t="s">
        <v>3046</v>
      </c>
      <c r="L536" t="s">
        <v>3047</v>
      </c>
      <c r="M536" s="14">
        <v>44789</v>
      </c>
      <c r="N536" s="14">
        <v>44865</v>
      </c>
      <c r="O536" t="s">
        <v>2806</v>
      </c>
      <c r="P536" s="34">
        <v>0</v>
      </c>
      <c r="Q536" s="34">
        <v>0</v>
      </c>
      <c r="R536">
        <v>0</v>
      </c>
      <c r="S536" s="34">
        <v>0</v>
      </c>
      <c r="T536" s="34">
        <v>0</v>
      </c>
      <c r="U536">
        <v>0</v>
      </c>
      <c r="V536">
        <v>0</v>
      </c>
      <c r="W536" s="34">
        <v>0</v>
      </c>
      <c r="X536" s="34">
        <v>0</v>
      </c>
      <c r="Y536">
        <v>0</v>
      </c>
      <c r="Z536">
        <v>0</v>
      </c>
      <c r="AA536" s="34">
        <v>0</v>
      </c>
      <c r="AB536" s="34">
        <v>0</v>
      </c>
      <c r="AC536">
        <v>0</v>
      </c>
      <c r="AD536">
        <v>0</v>
      </c>
      <c r="AM536" t="s">
        <v>1978</v>
      </c>
      <c r="AN536">
        <v>250</v>
      </c>
      <c r="AO536" t="s">
        <v>1979</v>
      </c>
      <c r="AP536" t="s">
        <v>1980</v>
      </c>
      <c r="AQ536" t="s">
        <v>1981</v>
      </c>
      <c r="AR536" t="s">
        <v>1982</v>
      </c>
    </row>
    <row r="537" spans="1:44" x14ac:dyDescent="0.2">
      <c r="A537" t="s">
        <v>502</v>
      </c>
      <c r="B537" t="s">
        <v>501</v>
      </c>
      <c r="C537" s="14">
        <v>44789</v>
      </c>
      <c r="D537" s="14">
        <v>44926</v>
      </c>
      <c r="E537" s="34">
        <v>1370000</v>
      </c>
      <c r="F537" s="34">
        <v>1364674.97</v>
      </c>
      <c r="G537" s="34">
        <v>1364674.97</v>
      </c>
      <c r="H537" t="s">
        <v>2329</v>
      </c>
      <c r="I537" t="s">
        <v>692</v>
      </c>
      <c r="J537" t="s">
        <v>3037</v>
      </c>
      <c r="K537" t="s">
        <v>3048</v>
      </c>
      <c r="L537" t="s">
        <v>3049</v>
      </c>
      <c r="M537" s="14">
        <v>44789</v>
      </c>
      <c r="N537" s="14">
        <v>44865</v>
      </c>
      <c r="O537" t="s">
        <v>2806</v>
      </c>
      <c r="P537" s="34">
        <v>0</v>
      </c>
      <c r="Q537" s="34">
        <v>0</v>
      </c>
      <c r="R537">
        <v>0</v>
      </c>
      <c r="S537" s="34">
        <v>0</v>
      </c>
      <c r="T537" s="34">
        <v>0</v>
      </c>
      <c r="U537">
        <v>0</v>
      </c>
      <c r="V537">
        <v>0</v>
      </c>
      <c r="W537" s="34">
        <v>0</v>
      </c>
      <c r="X537" s="34">
        <v>0</v>
      </c>
      <c r="Y537">
        <v>0</v>
      </c>
      <c r="Z537">
        <v>0</v>
      </c>
      <c r="AA537" s="34">
        <v>0</v>
      </c>
      <c r="AB537" s="34">
        <v>0</v>
      </c>
      <c r="AC537">
        <v>0</v>
      </c>
      <c r="AD537">
        <v>0</v>
      </c>
      <c r="AM537" t="s">
        <v>1978</v>
      </c>
      <c r="AN537">
        <v>250</v>
      </c>
      <c r="AO537" t="s">
        <v>1979</v>
      </c>
      <c r="AP537" t="s">
        <v>1980</v>
      </c>
      <c r="AQ537" t="s">
        <v>1981</v>
      </c>
      <c r="AR537" t="s">
        <v>1982</v>
      </c>
    </row>
    <row r="538" spans="1:44" x14ac:dyDescent="0.2">
      <c r="A538" t="s">
        <v>502</v>
      </c>
      <c r="B538" t="s">
        <v>501</v>
      </c>
      <c r="C538" s="14">
        <v>44789</v>
      </c>
      <c r="D538" s="14">
        <v>44926</v>
      </c>
      <c r="E538" s="34">
        <v>1370000</v>
      </c>
      <c r="F538" s="34">
        <v>1364674.97</v>
      </c>
      <c r="G538" s="34">
        <v>1364674.97</v>
      </c>
      <c r="H538" t="s">
        <v>2329</v>
      </c>
      <c r="I538" t="s">
        <v>1026</v>
      </c>
      <c r="J538" t="s">
        <v>1026</v>
      </c>
      <c r="K538" t="s">
        <v>3050</v>
      </c>
      <c r="L538" t="s">
        <v>3051</v>
      </c>
      <c r="M538" s="14">
        <v>44789</v>
      </c>
      <c r="N538" s="14">
        <v>44865</v>
      </c>
      <c r="O538" t="s">
        <v>3052</v>
      </c>
      <c r="P538" s="34">
        <v>100000</v>
      </c>
      <c r="Q538" s="34">
        <v>0.1</v>
      </c>
      <c r="R538" s="35">
        <v>1000000</v>
      </c>
      <c r="S538" s="34">
        <v>919.8</v>
      </c>
      <c r="T538" s="34">
        <v>0.1</v>
      </c>
      <c r="U538">
        <v>9198</v>
      </c>
      <c r="V538">
        <v>0.91979999999999995</v>
      </c>
      <c r="W538" s="34">
        <v>34469.199999999997</v>
      </c>
      <c r="X538" s="34">
        <v>0.1</v>
      </c>
      <c r="Y538">
        <v>344692</v>
      </c>
      <c r="Z538">
        <v>34.469200000000001</v>
      </c>
      <c r="AA538" s="34">
        <v>64611</v>
      </c>
      <c r="AB538" s="34">
        <v>0.1</v>
      </c>
      <c r="AC538">
        <v>646110</v>
      </c>
      <c r="AD538">
        <v>64.611000000000004</v>
      </c>
      <c r="AM538" t="s">
        <v>1978</v>
      </c>
      <c r="AN538">
        <v>250</v>
      </c>
      <c r="AO538" t="s">
        <v>1979</v>
      </c>
      <c r="AP538" t="s">
        <v>1980</v>
      </c>
      <c r="AQ538" t="s">
        <v>1981</v>
      </c>
      <c r="AR538" t="s">
        <v>1982</v>
      </c>
    </row>
    <row r="539" spans="1:44" x14ac:dyDescent="0.2">
      <c r="A539" t="s">
        <v>502</v>
      </c>
      <c r="B539" t="s">
        <v>501</v>
      </c>
      <c r="C539" s="14">
        <v>44789</v>
      </c>
      <c r="D539" s="14">
        <v>44926</v>
      </c>
      <c r="E539" s="34">
        <v>1370000</v>
      </c>
      <c r="F539" s="34">
        <v>1364674.97</v>
      </c>
      <c r="G539" s="34">
        <v>1364674.97</v>
      </c>
      <c r="H539" t="s">
        <v>2329</v>
      </c>
      <c r="J539" t="s">
        <v>1026</v>
      </c>
      <c r="K539" t="s">
        <v>3053</v>
      </c>
      <c r="L539" t="s">
        <v>3054</v>
      </c>
      <c r="AM539" t="s">
        <v>1978</v>
      </c>
      <c r="AN539">
        <v>250</v>
      </c>
      <c r="AO539" t="s">
        <v>1979</v>
      </c>
      <c r="AP539" t="s">
        <v>1980</v>
      </c>
      <c r="AQ539" t="s">
        <v>1981</v>
      </c>
      <c r="AR539" t="s">
        <v>1982</v>
      </c>
    </row>
    <row r="540" spans="1:44" x14ac:dyDescent="0.2">
      <c r="A540" t="s">
        <v>502</v>
      </c>
      <c r="B540" t="s">
        <v>501</v>
      </c>
      <c r="C540" s="14">
        <v>44789</v>
      </c>
      <c r="D540" s="14">
        <v>44926</v>
      </c>
      <c r="E540" s="34">
        <v>1370000</v>
      </c>
      <c r="F540" s="34">
        <v>1364674.97</v>
      </c>
      <c r="G540" s="34">
        <v>1364674.97</v>
      </c>
      <c r="H540" t="s">
        <v>2329</v>
      </c>
      <c r="J540" t="s">
        <v>1026</v>
      </c>
      <c r="K540" t="s">
        <v>3055</v>
      </c>
      <c r="L540" t="s">
        <v>3056</v>
      </c>
      <c r="AM540" t="s">
        <v>1978</v>
      </c>
      <c r="AN540">
        <v>250</v>
      </c>
      <c r="AO540" t="s">
        <v>1979</v>
      </c>
      <c r="AP540" t="s">
        <v>1980</v>
      </c>
      <c r="AQ540" t="s">
        <v>1981</v>
      </c>
      <c r="AR540" t="s">
        <v>1982</v>
      </c>
    </row>
    <row r="541" spans="1:44" x14ac:dyDescent="0.2">
      <c r="A541" t="s">
        <v>502</v>
      </c>
      <c r="B541" t="s">
        <v>501</v>
      </c>
      <c r="C541" s="14">
        <v>44789</v>
      </c>
      <c r="D541" s="14">
        <v>44926</v>
      </c>
      <c r="E541" s="34">
        <v>1370000</v>
      </c>
      <c r="F541" s="34">
        <v>1364674.97</v>
      </c>
      <c r="G541" s="34">
        <v>1364674.97</v>
      </c>
      <c r="H541" t="s">
        <v>2329</v>
      </c>
      <c r="J541" t="s">
        <v>1026</v>
      </c>
      <c r="K541" t="s">
        <v>3057</v>
      </c>
      <c r="L541" t="s">
        <v>3058</v>
      </c>
      <c r="AM541" t="s">
        <v>1978</v>
      </c>
      <c r="AN541">
        <v>250</v>
      </c>
      <c r="AO541" t="s">
        <v>1979</v>
      </c>
      <c r="AP541" t="s">
        <v>1980</v>
      </c>
      <c r="AQ541" t="s">
        <v>1981</v>
      </c>
      <c r="AR541" t="s">
        <v>1982</v>
      </c>
    </row>
    <row r="542" spans="1:44" x14ac:dyDescent="0.2">
      <c r="A542" t="s">
        <v>502</v>
      </c>
      <c r="B542" t="s">
        <v>501</v>
      </c>
      <c r="C542" s="14">
        <v>44789</v>
      </c>
      <c r="D542" s="14">
        <v>44926</v>
      </c>
      <c r="E542" s="34">
        <v>1370000</v>
      </c>
      <c r="F542" s="34">
        <v>1364674.97</v>
      </c>
      <c r="G542" s="34">
        <v>1364674.97</v>
      </c>
      <c r="H542" t="s">
        <v>2329</v>
      </c>
      <c r="I542" t="s">
        <v>730</v>
      </c>
      <c r="J542" t="s">
        <v>3001</v>
      </c>
      <c r="K542" t="s">
        <v>3059</v>
      </c>
      <c r="L542" t="s">
        <v>3060</v>
      </c>
      <c r="M542" s="14">
        <v>44820</v>
      </c>
      <c r="N542" s="14">
        <v>44923</v>
      </c>
      <c r="O542" t="s">
        <v>2013</v>
      </c>
      <c r="P542" s="34">
        <v>36750</v>
      </c>
      <c r="Q542" s="34">
        <v>36750</v>
      </c>
      <c r="R542" s="35">
        <v>1775000</v>
      </c>
      <c r="W542" s="34">
        <v>0</v>
      </c>
      <c r="Y542">
        <v>0</v>
      </c>
      <c r="Z542">
        <v>0</v>
      </c>
      <c r="AA542" s="34">
        <v>36750</v>
      </c>
      <c r="AC542">
        <v>1750000</v>
      </c>
      <c r="AD542">
        <v>98.591549000000001</v>
      </c>
      <c r="AE542" s="34">
        <v>0</v>
      </c>
      <c r="AG542">
        <v>0</v>
      </c>
      <c r="AH542">
        <v>0</v>
      </c>
      <c r="AI542" s="34">
        <v>0</v>
      </c>
      <c r="AK542">
        <v>25000</v>
      </c>
      <c r="AL542">
        <v>1.4084509999999999</v>
      </c>
      <c r="AM542" t="s">
        <v>1978</v>
      </c>
      <c r="AN542">
        <v>250</v>
      </c>
      <c r="AO542" t="s">
        <v>1979</v>
      </c>
      <c r="AP542" t="s">
        <v>1980</v>
      </c>
      <c r="AQ542" t="s">
        <v>1981</v>
      </c>
      <c r="AR542" t="s">
        <v>1982</v>
      </c>
    </row>
    <row r="543" spans="1:44" x14ac:dyDescent="0.2">
      <c r="A543" t="s">
        <v>502</v>
      </c>
      <c r="B543" t="s">
        <v>501</v>
      </c>
      <c r="C543" s="14">
        <v>44789</v>
      </c>
      <c r="D543" s="14">
        <v>44926</v>
      </c>
      <c r="E543" s="34">
        <v>1370000</v>
      </c>
      <c r="F543" s="34">
        <v>1364674.97</v>
      </c>
      <c r="G543" s="34">
        <v>1364674.97</v>
      </c>
      <c r="H543" t="s">
        <v>2329</v>
      </c>
      <c r="I543" t="s">
        <v>730</v>
      </c>
      <c r="J543" t="s">
        <v>3001</v>
      </c>
      <c r="K543" t="s">
        <v>3061</v>
      </c>
      <c r="L543" t="s">
        <v>3062</v>
      </c>
      <c r="M543" s="14">
        <v>44820</v>
      </c>
      <c r="N543" s="14">
        <v>44923</v>
      </c>
      <c r="O543" t="s">
        <v>2013</v>
      </c>
      <c r="P543" s="34">
        <v>22500</v>
      </c>
      <c r="Q543" s="34">
        <v>22500</v>
      </c>
      <c r="R543" s="35">
        <v>1333333</v>
      </c>
      <c r="W543" s="34">
        <v>0</v>
      </c>
      <c r="Y543">
        <v>0</v>
      </c>
      <c r="Z543">
        <v>0</v>
      </c>
      <c r="AA543" s="34">
        <v>22500</v>
      </c>
      <c r="AC543">
        <v>1333333</v>
      </c>
      <c r="AD543">
        <v>100</v>
      </c>
      <c r="AE543" s="34">
        <v>0</v>
      </c>
      <c r="AG543">
        <v>0</v>
      </c>
      <c r="AH543">
        <v>0</v>
      </c>
      <c r="AI543" s="34">
        <v>0</v>
      </c>
      <c r="AK543">
        <v>0</v>
      </c>
      <c r="AL543">
        <v>0</v>
      </c>
      <c r="AM543" t="s">
        <v>1978</v>
      </c>
      <c r="AN543">
        <v>250</v>
      </c>
      <c r="AO543" t="s">
        <v>1979</v>
      </c>
      <c r="AP543" t="s">
        <v>1980</v>
      </c>
      <c r="AQ543" t="s">
        <v>1981</v>
      </c>
      <c r="AR543" t="s">
        <v>1982</v>
      </c>
    </row>
    <row r="544" spans="1:44" x14ac:dyDescent="0.2">
      <c r="A544" t="s">
        <v>502</v>
      </c>
      <c r="B544" t="s">
        <v>501</v>
      </c>
      <c r="C544" s="14">
        <v>44789</v>
      </c>
      <c r="D544" s="14">
        <v>44926</v>
      </c>
      <c r="E544" s="34">
        <v>1370000</v>
      </c>
      <c r="F544" s="34">
        <v>1364674.97</v>
      </c>
      <c r="G544" s="34">
        <v>1364674.97</v>
      </c>
      <c r="H544" t="s">
        <v>2329</v>
      </c>
      <c r="I544" t="s">
        <v>730</v>
      </c>
      <c r="J544" t="s">
        <v>3001</v>
      </c>
      <c r="K544" t="s">
        <v>3063</v>
      </c>
      <c r="L544" t="s">
        <v>3064</v>
      </c>
      <c r="M544" s="14">
        <v>44820</v>
      </c>
      <c r="N544" s="14">
        <v>44923</v>
      </c>
      <c r="O544" t="s">
        <v>2013</v>
      </c>
      <c r="P544" s="34">
        <v>34500</v>
      </c>
      <c r="Q544" s="34">
        <v>34500</v>
      </c>
      <c r="R544" s="35">
        <v>1354167</v>
      </c>
      <c r="W544" s="34">
        <v>0</v>
      </c>
      <c r="Y544">
        <v>0</v>
      </c>
      <c r="Z544">
        <v>0</v>
      </c>
      <c r="AA544" s="34">
        <v>34500</v>
      </c>
      <c r="AC544">
        <v>1354167</v>
      </c>
      <c r="AD544">
        <v>100</v>
      </c>
      <c r="AE544" s="34">
        <v>0</v>
      </c>
      <c r="AG544">
        <v>0</v>
      </c>
      <c r="AH544">
        <v>0</v>
      </c>
      <c r="AI544" s="34">
        <v>0</v>
      </c>
      <c r="AK544">
        <v>0</v>
      </c>
      <c r="AL544">
        <v>0</v>
      </c>
      <c r="AM544" t="s">
        <v>1978</v>
      </c>
      <c r="AN544">
        <v>250</v>
      </c>
      <c r="AO544" t="s">
        <v>1979</v>
      </c>
      <c r="AP544" t="s">
        <v>1980</v>
      </c>
      <c r="AQ544" t="s">
        <v>1981</v>
      </c>
      <c r="AR544" t="s">
        <v>1982</v>
      </c>
    </row>
    <row r="545" spans="1:44" x14ac:dyDescent="0.2">
      <c r="A545" t="s">
        <v>502</v>
      </c>
      <c r="B545" t="s">
        <v>501</v>
      </c>
      <c r="C545" s="14">
        <v>44789</v>
      </c>
      <c r="D545" s="14">
        <v>44926</v>
      </c>
      <c r="E545" s="34">
        <v>1370000</v>
      </c>
      <c r="F545" s="34">
        <v>1364674.97</v>
      </c>
      <c r="G545" s="34">
        <v>1364674.97</v>
      </c>
      <c r="H545" t="s">
        <v>3065</v>
      </c>
      <c r="I545" t="s">
        <v>3066</v>
      </c>
      <c r="J545" t="s">
        <v>3066</v>
      </c>
      <c r="K545" t="s">
        <v>3067</v>
      </c>
      <c r="L545" t="s">
        <v>3068</v>
      </c>
      <c r="M545" s="14">
        <v>44789</v>
      </c>
      <c r="N545" s="14">
        <v>44865</v>
      </c>
      <c r="O545" t="s">
        <v>2013</v>
      </c>
      <c r="P545" s="34">
        <v>0</v>
      </c>
      <c r="Q545" s="34">
        <v>0</v>
      </c>
      <c r="R545">
        <v>0</v>
      </c>
      <c r="S545" s="34">
        <v>0</v>
      </c>
      <c r="U545">
        <v>0</v>
      </c>
      <c r="V545">
        <v>0</v>
      </c>
      <c r="W545" s="34">
        <v>0</v>
      </c>
      <c r="Y545">
        <v>0</v>
      </c>
      <c r="Z545">
        <v>0</v>
      </c>
      <c r="AA545" s="34">
        <v>0</v>
      </c>
      <c r="AC545">
        <v>0</v>
      </c>
      <c r="AD545">
        <v>0</v>
      </c>
      <c r="AM545" t="s">
        <v>1978</v>
      </c>
      <c r="AN545">
        <v>250</v>
      </c>
      <c r="AO545" t="s">
        <v>1979</v>
      </c>
      <c r="AP545" t="s">
        <v>1980</v>
      </c>
      <c r="AQ545" t="s">
        <v>1981</v>
      </c>
      <c r="AR545" t="s">
        <v>1982</v>
      </c>
    </row>
    <row r="546" spans="1:44" x14ac:dyDescent="0.2">
      <c r="A546" t="s">
        <v>502</v>
      </c>
      <c r="B546" t="s">
        <v>501</v>
      </c>
      <c r="C546" s="14">
        <v>44789</v>
      </c>
      <c r="D546" s="14">
        <v>44926</v>
      </c>
      <c r="E546" s="34">
        <v>1370000</v>
      </c>
      <c r="F546" s="34">
        <v>1364674.97</v>
      </c>
      <c r="G546" s="34">
        <v>1364674.97</v>
      </c>
      <c r="H546" t="s">
        <v>3065</v>
      </c>
      <c r="I546" t="s">
        <v>3069</v>
      </c>
      <c r="J546" t="s">
        <v>3069</v>
      </c>
      <c r="K546" t="s">
        <v>3067</v>
      </c>
      <c r="L546" t="s">
        <v>3070</v>
      </c>
      <c r="M546" s="14">
        <v>44789</v>
      </c>
      <c r="N546" s="14">
        <v>44926</v>
      </c>
      <c r="O546" t="s">
        <v>2013</v>
      </c>
      <c r="P546" s="34">
        <v>4307.87</v>
      </c>
      <c r="Q546" s="34">
        <v>4307.87</v>
      </c>
      <c r="R546">
        <v>0</v>
      </c>
      <c r="S546" s="34">
        <v>679.14</v>
      </c>
      <c r="U546">
        <v>0</v>
      </c>
      <c r="V546">
        <v>0</v>
      </c>
      <c r="W546" s="34">
        <v>1966.31</v>
      </c>
      <c r="Y546">
        <v>0</v>
      </c>
      <c r="Z546">
        <v>0</v>
      </c>
      <c r="AA546" s="34">
        <v>1244.74</v>
      </c>
      <c r="AC546">
        <v>0</v>
      </c>
      <c r="AD546">
        <v>0</v>
      </c>
      <c r="AE546" s="34">
        <v>417.68</v>
      </c>
      <c r="AG546">
        <v>0</v>
      </c>
      <c r="AH546">
        <v>0</v>
      </c>
      <c r="AI546" s="34">
        <v>0</v>
      </c>
      <c r="AK546">
        <v>0</v>
      </c>
      <c r="AL546">
        <v>0</v>
      </c>
      <c r="AM546" t="s">
        <v>1978</v>
      </c>
      <c r="AN546">
        <v>250</v>
      </c>
      <c r="AO546" t="s">
        <v>1979</v>
      </c>
      <c r="AP546" t="s">
        <v>1980</v>
      </c>
      <c r="AQ546" t="s">
        <v>1981</v>
      </c>
      <c r="AR546" t="s">
        <v>1982</v>
      </c>
    </row>
    <row r="547" spans="1:44" x14ac:dyDescent="0.2">
      <c r="A547" t="s">
        <v>502</v>
      </c>
      <c r="B547" t="s">
        <v>501</v>
      </c>
      <c r="C547" s="14">
        <v>44789</v>
      </c>
      <c r="D547" s="14">
        <v>44926</v>
      </c>
      <c r="E547" s="34">
        <v>1370000</v>
      </c>
      <c r="F547" s="34">
        <v>1364674.97</v>
      </c>
      <c r="G547" s="34">
        <v>1364674.97</v>
      </c>
      <c r="H547" t="s">
        <v>3065</v>
      </c>
      <c r="I547" t="s">
        <v>3071</v>
      </c>
      <c r="J547" t="s">
        <v>3071</v>
      </c>
      <c r="K547" t="s">
        <v>3072</v>
      </c>
      <c r="L547" t="s">
        <v>3073</v>
      </c>
      <c r="M547" s="14">
        <v>44789</v>
      </c>
      <c r="N547" s="14">
        <v>44865</v>
      </c>
      <c r="O547" t="s">
        <v>2013</v>
      </c>
      <c r="P547" s="34">
        <v>147.96</v>
      </c>
      <c r="Q547" s="34">
        <v>147.96</v>
      </c>
      <c r="R547">
        <v>0</v>
      </c>
      <c r="S547" s="34">
        <v>25.83</v>
      </c>
      <c r="U547">
        <v>0</v>
      </c>
      <c r="V547">
        <v>0</v>
      </c>
      <c r="W547" s="34">
        <v>74.790000000000006</v>
      </c>
      <c r="Y547">
        <v>0</v>
      </c>
      <c r="Z547">
        <v>0</v>
      </c>
      <c r="AA547" s="34">
        <v>47.34</v>
      </c>
      <c r="AC547">
        <v>0</v>
      </c>
      <c r="AD547">
        <v>0</v>
      </c>
      <c r="AM547" t="s">
        <v>1978</v>
      </c>
      <c r="AN547">
        <v>250</v>
      </c>
      <c r="AO547" t="s">
        <v>1979</v>
      </c>
      <c r="AP547" t="s">
        <v>1980</v>
      </c>
      <c r="AQ547" t="s">
        <v>1981</v>
      </c>
      <c r="AR547" t="s">
        <v>1982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A54C-D1AC-420A-8914-5C4D50896AF2}">
  <dimension ref="A1:B350"/>
  <sheetViews>
    <sheetView workbookViewId="0">
      <selection activeCell="B22" sqref="B22"/>
    </sheetView>
  </sheetViews>
  <sheetFormatPr defaultRowHeight="12" x14ac:dyDescent="0.2"/>
  <cols>
    <col min="1" max="1" width="22.1640625" bestFit="1" customWidth="1"/>
    <col min="2" max="2" width="18.83203125" bestFit="1" customWidth="1"/>
  </cols>
  <sheetData>
    <row r="1" spans="1:2" x14ac:dyDescent="0.2">
      <c r="A1" s="12" t="s">
        <v>387</v>
      </c>
      <c r="B1" t="s">
        <v>352</v>
      </c>
    </row>
    <row r="3" spans="1:2" x14ac:dyDescent="0.2">
      <c r="A3" s="12" t="s">
        <v>1387</v>
      </c>
      <c r="B3" t="s">
        <v>1721</v>
      </c>
    </row>
    <row r="4" spans="1:2" x14ac:dyDescent="0.2">
      <c r="A4" s="13" t="s">
        <v>1388</v>
      </c>
      <c r="B4" s="17">
        <v>0</v>
      </c>
    </row>
    <row r="5" spans="1:2" x14ac:dyDescent="0.2">
      <c r="A5" s="13" t="s">
        <v>1389</v>
      </c>
      <c r="B5" s="17">
        <v>35000</v>
      </c>
    </row>
    <row r="6" spans="1:2" x14ac:dyDescent="0.2">
      <c r="A6" s="13" t="s">
        <v>1390</v>
      </c>
      <c r="B6" s="17">
        <v>0</v>
      </c>
    </row>
    <row r="7" spans="1:2" x14ac:dyDescent="0.2">
      <c r="A7" s="13" t="s">
        <v>1391</v>
      </c>
      <c r="B7" s="17">
        <v>35000</v>
      </c>
    </row>
    <row r="8" spans="1:2" x14ac:dyDescent="0.2">
      <c r="A8" s="13" t="s">
        <v>1392</v>
      </c>
      <c r="B8" s="17">
        <v>0</v>
      </c>
    </row>
    <row r="9" spans="1:2" x14ac:dyDescent="0.2">
      <c r="A9" s="13" t="s">
        <v>1393</v>
      </c>
      <c r="B9" s="17">
        <v>0</v>
      </c>
    </row>
    <row r="10" spans="1:2" x14ac:dyDescent="0.2">
      <c r="A10" s="13" t="s">
        <v>1394</v>
      </c>
      <c r="B10" s="17">
        <v>37500</v>
      </c>
    </row>
    <row r="11" spans="1:2" x14ac:dyDescent="0.2">
      <c r="A11" s="13" t="s">
        <v>1395</v>
      </c>
      <c r="B11" s="17">
        <v>37500</v>
      </c>
    </row>
    <row r="12" spans="1:2" x14ac:dyDescent="0.2">
      <c r="A12" s="13" t="s">
        <v>1396</v>
      </c>
      <c r="B12" s="17">
        <v>0</v>
      </c>
    </row>
    <row r="13" spans="1:2" x14ac:dyDescent="0.2">
      <c r="A13" s="13" t="s">
        <v>1397</v>
      </c>
      <c r="B13" s="17">
        <v>0</v>
      </c>
    </row>
    <row r="14" spans="1:2" x14ac:dyDescent="0.2">
      <c r="A14" s="13" t="s">
        <v>1398</v>
      </c>
      <c r="B14" s="17">
        <v>0</v>
      </c>
    </row>
    <row r="15" spans="1:2" x14ac:dyDescent="0.2">
      <c r="A15" s="13" t="s">
        <v>1399</v>
      </c>
      <c r="B15" s="17">
        <v>0</v>
      </c>
    </row>
    <row r="16" spans="1:2" x14ac:dyDescent="0.2">
      <c r="A16" s="13" t="s">
        <v>1400</v>
      </c>
      <c r="B16" s="17">
        <v>0</v>
      </c>
    </row>
    <row r="17" spans="1:2" x14ac:dyDescent="0.2">
      <c r="A17" s="13" t="s">
        <v>1401</v>
      </c>
      <c r="B17" s="17">
        <v>0</v>
      </c>
    </row>
    <row r="18" spans="1:2" x14ac:dyDescent="0.2">
      <c r="A18" s="13" t="s">
        <v>1402</v>
      </c>
      <c r="B18" s="17">
        <v>0</v>
      </c>
    </row>
    <row r="19" spans="1:2" x14ac:dyDescent="0.2">
      <c r="A19" s="13" t="s">
        <v>1403</v>
      </c>
      <c r="B19" s="17">
        <v>0</v>
      </c>
    </row>
    <row r="20" spans="1:2" x14ac:dyDescent="0.2">
      <c r="A20" s="13" t="s">
        <v>1404</v>
      </c>
      <c r="B20" s="17">
        <v>0</v>
      </c>
    </row>
    <row r="21" spans="1:2" x14ac:dyDescent="0.2">
      <c r="A21" s="13" t="s">
        <v>1405</v>
      </c>
      <c r="B21" s="17">
        <v>0</v>
      </c>
    </row>
    <row r="22" spans="1:2" x14ac:dyDescent="0.2">
      <c r="A22" s="13" t="s">
        <v>1406</v>
      </c>
      <c r="B22" s="17">
        <v>71047.820000000007</v>
      </c>
    </row>
    <row r="23" spans="1:2" x14ac:dyDescent="0.2">
      <c r="A23" s="13" t="s">
        <v>1407</v>
      </c>
      <c r="B23" s="17">
        <v>180365.6</v>
      </c>
    </row>
    <row r="24" spans="1:2" x14ac:dyDescent="0.2">
      <c r="A24" s="13" t="s">
        <v>1408</v>
      </c>
      <c r="B24" s="17">
        <v>1165.22</v>
      </c>
    </row>
    <row r="25" spans="1:2" x14ac:dyDescent="0.2">
      <c r="A25" s="13" t="s">
        <v>1409</v>
      </c>
      <c r="B25" s="17">
        <v>44.32</v>
      </c>
    </row>
    <row r="26" spans="1:2" x14ac:dyDescent="0.2">
      <c r="A26" s="13" t="s">
        <v>1410</v>
      </c>
      <c r="B26" s="17">
        <v>40099.68</v>
      </c>
    </row>
    <row r="27" spans="1:2" x14ac:dyDescent="0.2">
      <c r="A27" s="13" t="s">
        <v>1411</v>
      </c>
      <c r="B27" s="17">
        <v>50711.16</v>
      </c>
    </row>
    <row r="28" spans="1:2" x14ac:dyDescent="0.2">
      <c r="A28" s="13" t="s">
        <v>1412</v>
      </c>
      <c r="B28" s="17">
        <v>28952.18</v>
      </c>
    </row>
    <row r="29" spans="1:2" x14ac:dyDescent="0.2">
      <c r="A29" s="13" t="s">
        <v>1413</v>
      </c>
      <c r="B29" s="17">
        <v>285334.38</v>
      </c>
    </row>
    <row r="30" spans="1:2" x14ac:dyDescent="0.2">
      <c r="A30" s="13" t="s">
        <v>1414</v>
      </c>
      <c r="B30" s="17">
        <v>2682.18</v>
      </c>
    </row>
    <row r="31" spans="1:2" x14ac:dyDescent="0.2">
      <c r="A31" s="13" t="s">
        <v>1415</v>
      </c>
      <c r="B31" s="17">
        <v>385714.29</v>
      </c>
    </row>
    <row r="32" spans="1:2" x14ac:dyDescent="0.2">
      <c r="A32" s="13" t="s">
        <v>1416</v>
      </c>
      <c r="B32" s="17">
        <v>102.02</v>
      </c>
    </row>
    <row r="33" spans="1:2" x14ac:dyDescent="0.2">
      <c r="A33" s="13" t="s">
        <v>1417</v>
      </c>
      <c r="B33" s="17">
        <v>112604.53</v>
      </c>
    </row>
    <row r="34" spans="1:2" x14ac:dyDescent="0.2">
      <c r="A34" s="13" t="s">
        <v>1418</v>
      </c>
      <c r="B34" s="17">
        <v>102737.13</v>
      </c>
    </row>
    <row r="35" spans="1:2" x14ac:dyDescent="0.2">
      <c r="A35" s="13" t="s">
        <v>1419</v>
      </c>
      <c r="B35" s="17">
        <v>0</v>
      </c>
    </row>
    <row r="36" spans="1:2" x14ac:dyDescent="0.2">
      <c r="A36" s="13" t="s">
        <v>1420</v>
      </c>
      <c r="B36" s="17">
        <v>214285.71</v>
      </c>
    </row>
    <row r="37" spans="1:2" x14ac:dyDescent="0.2">
      <c r="A37" s="13" t="s">
        <v>1421</v>
      </c>
      <c r="B37" s="17">
        <v>0</v>
      </c>
    </row>
    <row r="38" spans="1:2" x14ac:dyDescent="0.2">
      <c r="A38" s="13" t="s">
        <v>1422</v>
      </c>
      <c r="B38" s="17">
        <v>0</v>
      </c>
    </row>
    <row r="39" spans="1:2" x14ac:dyDescent="0.2">
      <c r="A39" s="13" t="s">
        <v>1423</v>
      </c>
      <c r="B39" s="17">
        <v>5806.02</v>
      </c>
    </row>
    <row r="40" spans="1:2" x14ac:dyDescent="0.2">
      <c r="A40" s="13" t="s">
        <v>1424</v>
      </c>
      <c r="B40" s="17">
        <v>180365.6</v>
      </c>
    </row>
    <row r="41" spans="1:2" x14ac:dyDescent="0.2">
      <c r="A41" s="13" t="s">
        <v>1425</v>
      </c>
      <c r="B41" s="17">
        <v>10000</v>
      </c>
    </row>
    <row r="42" spans="1:2" x14ac:dyDescent="0.2">
      <c r="A42" s="13" t="s">
        <v>1426</v>
      </c>
      <c r="B42" s="17">
        <v>756.76</v>
      </c>
    </row>
    <row r="43" spans="1:2" x14ac:dyDescent="0.2">
      <c r="A43" s="13" t="s">
        <v>1427</v>
      </c>
      <c r="B43" s="17">
        <v>28.78</v>
      </c>
    </row>
    <row r="44" spans="1:2" x14ac:dyDescent="0.2">
      <c r="A44" s="13" t="s">
        <v>1428</v>
      </c>
      <c r="B44" s="17">
        <v>30000</v>
      </c>
    </row>
    <row r="45" spans="1:2" x14ac:dyDescent="0.2">
      <c r="A45" s="13" t="s">
        <v>1429</v>
      </c>
      <c r="B45" s="17">
        <v>38186.910000000003</v>
      </c>
    </row>
    <row r="46" spans="1:2" x14ac:dyDescent="0.2">
      <c r="A46" s="13" t="s">
        <v>1430</v>
      </c>
      <c r="B46" s="17">
        <v>285334.38</v>
      </c>
    </row>
    <row r="47" spans="1:2" x14ac:dyDescent="0.2">
      <c r="A47" s="13" t="s">
        <v>1431</v>
      </c>
      <c r="B47" s="17">
        <v>12000</v>
      </c>
    </row>
    <row r="48" spans="1:2" x14ac:dyDescent="0.2">
      <c r="A48" s="13" t="s">
        <v>1432</v>
      </c>
      <c r="B48" s="17">
        <v>628.95000000000005</v>
      </c>
    </row>
    <row r="49" spans="1:2" x14ac:dyDescent="0.2">
      <c r="A49" s="13" t="s">
        <v>1433</v>
      </c>
      <c r="B49" s="17">
        <v>23.92</v>
      </c>
    </row>
    <row r="50" spans="1:2" x14ac:dyDescent="0.2">
      <c r="A50" s="13" t="s">
        <v>1434</v>
      </c>
      <c r="B50" s="17">
        <v>6000</v>
      </c>
    </row>
    <row r="51" spans="1:2" x14ac:dyDescent="0.2">
      <c r="A51" s="13" t="s">
        <v>1435</v>
      </c>
      <c r="B51" s="17">
        <v>199007.07</v>
      </c>
    </row>
    <row r="52" spans="1:2" x14ac:dyDescent="0.2">
      <c r="A52" s="13" t="s">
        <v>1436</v>
      </c>
      <c r="B52" s="17">
        <v>237081.94</v>
      </c>
    </row>
    <row r="53" spans="1:2" x14ac:dyDescent="0.2">
      <c r="A53" s="13" t="s">
        <v>1437</v>
      </c>
      <c r="B53" s="17">
        <v>20500</v>
      </c>
    </row>
    <row r="54" spans="1:2" x14ac:dyDescent="0.2">
      <c r="A54" s="13" t="s">
        <v>1438</v>
      </c>
      <c r="B54" s="17">
        <v>535.1</v>
      </c>
    </row>
    <row r="55" spans="1:2" x14ac:dyDescent="0.2">
      <c r="A55" s="13" t="s">
        <v>1439</v>
      </c>
      <c r="B55" s="17">
        <v>20.350000000000001</v>
      </c>
    </row>
    <row r="56" spans="1:2" x14ac:dyDescent="0.2">
      <c r="A56" s="13" t="s">
        <v>1440</v>
      </c>
      <c r="B56" s="17">
        <v>0</v>
      </c>
    </row>
    <row r="57" spans="1:2" x14ac:dyDescent="0.2">
      <c r="A57" s="13" t="s">
        <v>1441</v>
      </c>
      <c r="B57" s="17">
        <v>57000</v>
      </c>
    </row>
    <row r="58" spans="1:2" x14ac:dyDescent="0.2">
      <c r="A58" s="13" t="s">
        <v>1442</v>
      </c>
      <c r="B58" s="17">
        <v>331996.34999999998</v>
      </c>
    </row>
    <row r="59" spans="1:2" x14ac:dyDescent="0.2">
      <c r="A59" s="13" t="s">
        <v>1443</v>
      </c>
      <c r="B59" s="17">
        <v>17500</v>
      </c>
    </row>
    <row r="60" spans="1:2" x14ac:dyDescent="0.2">
      <c r="A60" s="13" t="s">
        <v>1444</v>
      </c>
      <c r="B60" s="17">
        <v>563.86</v>
      </c>
    </row>
    <row r="61" spans="1:2" x14ac:dyDescent="0.2">
      <c r="A61" s="13" t="s">
        <v>1445</v>
      </c>
      <c r="B61" s="17">
        <v>21.45</v>
      </c>
    </row>
    <row r="62" spans="1:2" x14ac:dyDescent="0.2">
      <c r="A62" s="13" t="s">
        <v>1446</v>
      </c>
      <c r="B62" s="17">
        <v>0</v>
      </c>
    </row>
    <row r="63" spans="1:2" x14ac:dyDescent="0.2">
      <c r="A63" s="13" t="s">
        <v>1447</v>
      </c>
      <c r="B63" s="17">
        <v>0</v>
      </c>
    </row>
    <row r="64" spans="1:2" x14ac:dyDescent="0.2">
      <c r="A64" s="13" t="s">
        <v>1448</v>
      </c>
      <c r="B64" s="17">
        <v>0</v>
      </c>
    </row>
    <row r="65" spans="1:2" x14ac:dyDescent="0.2">
      <c r="A65" s="13" t="s">
        <v>1449</v>
      </c>
      <c r="B65" s="17">
        <v>0</v>
      </c>
    </row>
    <row r="66" spans="1:2" x14ac:dyDescent="0.2">
      <c r="A66" s="13" t="s">
        <v>1450</v>
      </c>
      <c r="B66" s="17">
        <v>0</v>
      </c>
    </row>
    <row r="67" spans="1:2" x14ac:dyDescent="0.2">
      <c r="A67" s="13" t="s">
        <v>1451</v>
      </c>
      <c r="B67" s="17">
        <v>0</v>
      </c>
    </row>
    <row r="68" spans="1:2" x14ac:dyDescent="0.2">
      <c r="A68" s="13" t="s">
        <v>1452</v>
      </c>
      <c r="B68" s="17">
        <v>0</v>
      </c>
    </row>
    <row r="69" spans="1:2" x14ac:dyDescent="0.2">
      <c r="A69" s="13" t="s">
        <v>1453</v>
      </c>
      <c r="B69" s="17">
        <v>0</v>
      </c>
    </row>
    <row r="70" spans="1:2" x14ac:dyDescent="0.2">
      <c r="A70" s="13" t="s">
        <v>1454</v>
      </c>
      <c r="B70" s="17">
        <v>40000</v>
      </c>
    </row>
    <row r="71" spans="1:2" x14ac:dyDescent="0.2">
      <c r="A71" s="13" t="s">
        <v>1455</v>
      </c>
      <c r="B71" s="17">
        <v>40000</v>
      </c>
    </row>
    <row r="72" spans="1:2" x14ac:dyDescent="0.2">
      <c r="A72" s="13" t="s">
        <v>1456</v>
      </c>
      <c r="B72" s="17">
        <v>40000</v>
      </c>
    </row>
    <row r="73" spans="1:2" x14ac:dyDescent="0.2">
      <c r="A73" s="13" t="s">
        <v>1457</v>
      </c>
      <c r="B73" s="17">
        <v>2471.0500000000002</v>
      </c>
    </row>
    <row r="74" spans="1:2" x14ac:dyDescent="0.2">
      <c r="A74" s="13" t="s">
        <v>1458</v>
      </c>
      <c r="B74" s="17">
        <v>285334.38</v>
      </c>
    </row>
    <row r="75" spans="1:2" x14ac:dyDescent="0.2">
      <c r="A75" s="13" t="s">
        <v>1459</v>
      </c>
      <c r="B75" s="17">
        <v>31.88</v>
      </c>
    </row>
    <row r="76" spans="1:2" x14ac:dyDescent="0.2">
      <c r="A76" s="13" t="s">
        <v>1460</v>
      </c>
      <c r="B76" s="17">
        <v>2300</v>
      </c>
    </row>
    <row r="77" spans="1:2" x14ac:dyDescent="0.2">
      <c r="A77" s="13" t="s">
        <v>1461</v>
      </c>
      <c r="B77" s="17">
        <v>1.21</v>
      </c>
    </row>
    <row r="78" spans="1:2" x14ac:dyDescent="0.2">
      <c r="A78" s="13" t="s">
        <v>1462</v>
      </c>
      <c r="B78" s="17">
        <v>112604.53</v>
      </c>
    </row>
    <row r="79" spans="1:2" x14ac:dyDescent="0.2">
      <c r="A79" s="13" t="s">
        <v>1463</v>
      </c>
      <c r="B79" s="17">
        <v>0</v>
      </c>
    </row>
    <row r="80" spans="1:2" x14ac:dyDescent="0.2">
      <c r="A80" s="13" t="s">
        <v>1464</v>
      </c>
      <c r="B80" s="17">
        <v>237081.94</v>
      </c>
    </row>
    <row r="81" spans="1:2" x14ac:dyDescent="0.2">
      <c r="A81" s="13" t="s">
        <v>1465</v>
      </c>
      <c r="B81" s="17">
        <v>0</v>
      </c>
    </row>
    <row r="82" spans="1:2" x14ac:dyDescent="0.2">
      <c r="A82" s="13" t="s">
        <v>1466</v>
      </c>
      <c r="B82" s="17">
        <v>0</v>
      </c>
    </row>
    <row r="83" spans="1:2" x14ac:dyDescent="0.2">
      <c r="A83" s="13" t="s">
        <v>1467</v>
      </c>
      <c r="B83" s="17">
        <v>0</v>
      </c>
    </row>
    <row r="84" spans="1:2" x14ac:dyDescent="0.2">
      <c r="A84" s="13" t="s">
        <v>1468</v>
      </c>
      <c r="B84" s="17">
        <v>0</v>
      </c>
    </row>
    <row r="85" spans="1:2" x14ac:dyDescent="0.2">
      <c r="A85" s="13" t="s">
        <v>1469</v>
      </c>
      <c r="B85" s="17">
        <v>0</v>
      </c>
    </row>
    <row r="86" spans="1:2" x14ac:dyDescent="0.2">
      <c r="A86" s="13" t="s">
        <v>1470</v>
      </c>
      <c r="B86" s="17">
        <v>31135.18</v>
      </c>
    </row>
    <row r="87" spans="1:2" x14ac:dyDescent="0.2">
      <c r="A87" s="13" t="s">
        <v>1471</v>
      </c>
      <c r="B87" s="17">
        <v>0</v>
      </c>
    </row>
    <row r="88" spans="1:2" x14ac:dyDescent="0.2">
      <c r="A88" s="13" t="s">
        <v>1472</v>
      </c>
      <c r="B88" s="17">
        <v>5.4</v>
      </c>
    </row>
    <row r="89" spans="1:2" x14ac:dyDescent="0.2">
      <c r="A89" s="13" t="s">
        <v>1473</v>
      </c>
      <c r="B89" s="17">
        <v>196733.53</v>
      </c>
    </row>
    <row r="90" spans="1:2" x14ac:dyDescent="0.2">
      <c r="A90" s="13" t="s">
        <v>1474</v>
      </c>
      <c r="B90" s="17">
        <v>0.21</v>
      </c>
    </row>
    <row r="91" spans="1:2" x14ac:dyDescent="0.2">
      <c r="A91" s="13" t="s">
        <v>1475</v>
      </c>
      <c r="B91" s="17">
        <v>0</v>
      </c>
    </row>
    <row r="92" spans="1:2" x14ac:dyDescent="0.2">
      <c r="A92" s="13" t="s">
        <v>1476</v>
      </c>
      <c r="B92" s="17">
        <v>21551.45</v>
      </c>
    </row>
    <row r="93" spans="1:2" x14ac:dyDescent="0.2">
      <c r="A93" s="13" t="s">
        <v>1477</v>
      </c>
      <c r="B93" s="17">
        <v>0</v>
      </c>
    </row>
    <row r="94" spans="1:2" x14ac:dyDescent="0.2">
      <c r="A94" s="13" t="s">
        <v>1478</v>
      </c>
      <c r="B94" s="17">
        <v>0</v>
      </c>
    </row>
    <row r="95" spans="1:2" x14ac:dyDescent="0.2">
      <c r="A95" s="13" t="s">
        <v>1479</v>
      </c>
      <c r="B95" s="17">
        <v>237081.94</v>
      </c>
    </row>
    <row r="96" spans="1:2" x14ac:dyDescent="0.2">
      <c r="A96" s="13" t="s">
        <v>1480</v>
      </c>
      <c r="B96" s="17">
        <v>216033.69</v>
      </c>
    </row>
    <row r="97" spans="1:2" x14ac:dyDescent="0.2">
      <c r="A97" s="13" t="s">
        <v>1481</v>
      </c>
      <c r="B97" s="17">
        <v>743.71</v>
      </c>
    </row>
    <row r="98" spans="1:2" x14ac:dyDescent="0.2">
      <c r="A98" s="13" t="s">
        <v>1482</v>
      </c>
      <c r="B98" s="17">
        <v>0</v>
      </c>
    </row>
    <row r="99" spans="1:2" x14ac:dyDescent="0.2">
      <c r="A99" s="13" t="s">
        <v>1483</v>
      </c>
      <c r="B99" s="17">
        <v>28.29</v>
      </c>
    </row>
    <row r="100" spans="1:2" x14ac:dyDescent="0.2">
      <c r="A100" s="13" t="s">
        <v>1484</v>
      </c>
      <c r="B100" s="17">
        <v>84262.83</v>
      </c>
    </row>
    <row r="101" spans="1:2" x14ac:dyDescent="0.2">
      <c r="A101" s="13" t="s">
        <v>1485</v>
      </c>
      <c r="B101" s="17">
        <v>109782.63</v>
      </c>
    </row>
    <row r="102" spans="1:2" x14ac:dyDescent="0.2">
      <c r="A102" s="13" t="s">
        <v>1486</v>
      </c>
      <c r="B102" s="17">
        <v>0</v>
      </c>
    </row>
    <row r="103" spans="1:2" x14ac:dyDescent="0.2">
      <c r="A103" s="13" t="s">
        <v>1487</v>
      </c>
      <c r="B103" s="17">
        <v>0</v>
      </c>
    </row>
    <row r="104" spans="1:2" x14ac:dyDescent="0.2">
      <c r="A104" s="13" t="s">
        <v>1488</v>
      </c>
      <c r="B104" s="17">
        <v>0</v>
      </c>
    </row>
    <row r="105" spans="1:2" x14ac:dyDescent="0.2">
      <c r="A105" s="13" t="s">
        <v>1489</v>
      </c>
      <c r="B105" s="17">
        <v>25000</v>
      </c>
    </row>
    <row r="106" spans="1:2" x14ac:dyDescent="0.2">
      <c r="A106" s="13" t="s">
        <v>1490</v>
      </c>
      <c r="B106" s="17">
        <v>0</v>
      </c>
    </row>
    <row r="107" spans="1:2" x14ac:dyDescent="0.2">
      <c r="A107" s="13" t="s">
        <v>1491</v>
      </c>
      <c r="B107" s="17">
        <v>25152.87</v>
      </c>
    </row>
    <row r="108" spans="1:2" x14ac:dyDescent="0.2">
      <c r="A108" s="13" t="s">
        <v>1492</v>
      </c>
      <c r="B108" s="17">
        <v>207481.98</v>
      </c>
    </row>
    <row r="109" spans="1:2" x14ac:dyDescent="0.2">
      <c r="A109" s="13" t="s">
        <v>1493</v>
      </c>
      <c r="B109" s="17">
        <v>597.49</v>
      </c>
    </row>
    <row r="110" spans="1:2" x14ac:dyDescent="0.2">
      <c r="A110" s="13" t="s">
        <v>1494</v>
      </c>
      <c r="B110" s="17">
        <v>3000</v>
      </c>
    </row>
    <row r="111" spans="1:2" x14ac:dyDescent="0.2">
      <c r="A111" s="13" t="s">
        <v>363</v>
      </c>
      <c r="B111" s="17">
        <v>198348.37</v>
      </c>
    </row>
    <row r="112" spans="1:2" x14ac:dyDescent="0.2">
      <c r="A112" s="13" t="s">
        <v>1495</v>
      </c>
      <c r="B112" s="17">
        <v>22.73</v>
      </c>
    </row>
    <row r="113" spans="1:2" x14ac:dyDescent="0.2">
      <c r="A113" s="13" t="s">
        <v>1496</v>
      </c>
      <c r="B113" s="17">
        <v>149484.76</v>
      </c>
    </row>
    <row r="114" spans="1:2" x14ac:dyDescent="0.2">
      <c r="A114" s="13" t="s">
        <v>1497</v>
      </c>
      <c r="B114" s="17">
        <v>0</v>
      </c>
    </row>
    <row r="115" spans="1:2" x14ac:dyDescent="0.2">
      <c r="A115" s="13" t="s">
        <v>1498</v>
      </c>
      <c r="B115" s="17">
        <v>5695.84</v>
      </c>
    </row>
    <row r="116" spans="1:2" x14ac:dyDescent="0.2">
      <c r="A116" s="13" t="s">
        <v>1499</v>
      </c>
      <c r="B116" s="17">
        <v>237081.94</v>
      </c>
    </row>
    <row r="117" spans="1:2" x14ac:dyDescent="0.2">
      <c r="A117" s="13" t="s">
        <v>1500</v>
      </c>
      <c r="B117" s="17">
        <v>13763.1</v>
      </c>
    </row>
    <row r="118" spans="1:2" x14ac:dyDescent="0.2">
      <c r="A118" s="13" t="s">
        <v>1501</v>
      </c>
      <c r="B118" s="17">
        <v>616.73</v>
      </c>
    </row>
    <row r="119" spans="1:2" x14ac:dyDescent="0.2">
      <c r="A119" s="13" t="s">
        <v>1502</v>
      </c>
      <c r="B119" s="17">
        <v>23.46</v>
      </c>
    </row>
    <row r="120" spans="1:2" x14ac:dyDescent="0.2">
      <c r="A120" s="13" t="s">
        <v>1503</v>
      </c>
      <c r="B120" s="17">
        <v>0</v>
      </c>
    </row>
    <row r="121" spans="1:2" x14ac:dyDescent="0.2">
      <c r="A121" s="13" t="s">
        <v>1504</v>
      </c>
      <c r="B121" s="17">
        <v>86684.89</v>
      </c>
    </row>
    <row r="122" spans="1:2" x14ac:dyDescent="0.2">
      <c r="A122" s="13" t="s">
        <v>1505</v>
      </c>
      <c r="B122" s="17">
        <v>331996.34999999998</v>
      </c>
    </row>
    <row r="123" spans="1:2" x14ac:dyDescent="0.2">
      <c r="A123" s="13" t="s">
        <v>1506</v>
      </c>
      <c r="B123" s="17">
        <v>57959.1</v>
      </c>
    </row>
    <row r="124" spans="1:2" x14ac:dyDescent="0.2">
      <c r="A124" s="13" t="s">
        <v>1507</v>
      </c>
      <c r="B124" s="17">
        <v>1377.3</v>
      </c>
    </row>
    <row r="125" spans="1:2" x14ac:dyDescent="0.2">
      <c r="A125" s="13" t="s">
        <v>1508</v>
      </c>
      <c r="B125" s="17">
        <v>52.39</v>
      </c>
    </row>
    <row r="126" spans="1:2" x14ac:dyDescent="0.2">
      <c r="A126" s="13" t="s">
        <v>1509</v>
      </c>
      <c r="B126" s="17">
        <v>82470.38</v>
      </c>
    </row>
    <row r="127" spans="1:2" x14ac:dyDescent="0.2">
      <c r="A127" s="13" t="s">
        <v>1510</v>
      </c>
      <c r="B127" s="17">
        <v>38.85</v>
      </c>
    </row>
    <row r="128" spans="1:2" x14ac:dyDescent="0.2">
      <c r="A128" s="13" t="s">
        <v>364</v>
      </c>
      <c r="B128" s="17">
        <v>45807.42</v>
      </c>
    </row>
    <row r="129" spans="1:2" x14ac:dyDescent="0.2">
      <c r="A129" s="13" t="s">
        <v>1511</v>
      </c>
      <c r="B129" s="17">
        <v>6.26</v>
      </c>
    </row>
    <row r="130" spans="1:2" x14ac:dyDescent="0.2">
      <c r="A130" s="13" t="s">
        <v>365</v>
      </c>
      <c r="B130" s="17">
        <v>117042.93</v>
      </c>
    </row>
    <row r="131" spans="1:2" x14ac:dyDescent="0.2">
      <c r="A131" s="13" t="s">
        <v>1512</v>
      </c>
      <c r="B131" s="17">
        <v>11359.41</v>
      </c>
    </row>
    <row r="132" spans="1:2" x14ac:dyDescent="0.2">
      <c r="A132" s="13" t="s">
        <v>1513</v>
      </c>
      <c r="B132" s="17">
        <v>27000</v>
      </c>
    </row>
    <row r="133" spans="1:2" x14ac:dyDescent="0.2">
      <c r="A133" s="13" t="s">
        <v>1514</v>
      </c>
      <c r="B133" s="17">
        <v>49097.81</v>
      </c>
    </row>
    <row r="134" spans="1:2" x14ac:dyDescent="0.2">
      <c r="A134" s="13" t="s">
        <v>1515</v>
      </c>
      <c r="B134" s="17">
        <v>19750</v>
      </c>
    </row>
    <row r="135" spans="1:2" x14ac:dyDescent="0.2">
      <c r="A135" s="13" t="s">
        <v>1516</v>
      </c>
      <c r="B135" s="17">
        <v>7010.91</v>
      </c>
    </row>
    <row r="136" spans="1:2" x14ac:dyDescent="0.2">
      <c r="A136" s="13" t="s">
        <v>1517</v>
      </c>
      <c r="B136" s="17">
        <v>237081.94</v>
      </c>
    </row>
    <row r="137" spans="1:2" x14ac:dyDescent="0.2">
      <c r="A137" s="13" t="s">
        <v>1518</v>
      </c>
      <c r="B137" s="17">
        <v>41858.74</v>
      </c>
    </row>
    <row r="138" spans="1:2" x14ac:dyDescent="0.2">
      <c r="A138" s="13" t="s">
        <v>1519</v>
      </c>
      <c r="B138" s="17">
        <v>189.52</v>
      </c>
    </row>
    <row r="139" spans="1:2" x14ac:dyDescent="0.2">
      <c r="A139" s="13" t="s">
        <v>1520</v>
      </c>
      <c r="B139" s="17">
        <v>68000</v>
      </c>
    </row>
    <row r="140" spans="1:2" x14ac:dyDescent="0.2">
      <c r="A140" s="13" t="s">
        <v>1521</v>
      </c>
      <c r="B140" s="17">
        <v>7.21</v>
      </c>
    </row>
    <row r="141" spans="1:2" x14ac:dyDescent="0.2">
      <c r="A141" s="13" t="s">
        <v>1522</v>
      </c>
      <c r="B141" s="17">
        <v>6200</v>
      </c>
    </row>
    <row r="142" spans="1:2" x14ac:dyDescent="0.2">
      <c r="A142" s="13" t="s">
        <v>1523</v>
      </c>
      <c r="B142" s="17">
        <v>11611.35</v>
      </c>
    </row>
    <row r="143" spans="1:2" x14ac:dyDescent="0.2">
      <c r="A143" s="13" t="s">
        <v>366</v>
      </c>
      <c r="B143" s="17">
        <v>129648.2</v>
      </c>
    </row>
    <row r="144" spans="1:2" x14ac:dyDescent="0.2">
      <c r="A144" s="13" t="s">
        <v>1524</v>
      </c>
      <c r="B144" s="17">
        <v>68278.289999999994</v>
      </c>
    </row>
    <row r="145" spans="1:2" x14ac:dyDescent="0.2">
      <c r="A145" s="13" t="s">
        <v>1525</v>
      </c>
      <c r="B145" s="17">
        <v>31500</v>
      </c>
    </row>
    <row r="146" spans="1:2" x14ac:dyDescent="0.2">
      <c r="A146" s="13" t="s">
        <v>1526</v>
      </c>
      <c r="B146" s="17">
        <v>50533.43</v>
      </c>
    </row>
    <row r="147" spans="1:2" x14ac:dyDescent="0.2">
      <c r="A147" s="13" t="s">
        <v>1527</v>
      </c>
      <c r="B147" s="17">
        <v>19750</v>
      </c>
    </row>
    <row r="148" spans="1:2" x14ac:dyDescent="0.2">
      <c r="A148" s="13" t="s">
        <v>1528</v>
      </c>
      <c r="B148" s="17">
        <v>79973.13</v>
      </c>
    </row>
    <row r="149" spans="1:2" x14ac:dyDescent="0.2">
      <c r="A149" s="13" t="s">
        <v>1529</v>
      </c>
      <c r="B149" s="17">
        <v>331996.34999999998</v>
      </c>
    </row>
    <row r="150" spans="1:2" x14ac:dyDescent="0.2">
      <c r="A150" s="13" t="s">
        <v>1530</v>
      </c>
      <c r="B150" s="17">
        <v>57590.27</v>
      </c>
    </row>
    <row r="151" spans="1:2" x14ac:dyDescent="0.2">
      <c r="A151" s="13" t="s">
        <v>1531</v>
      </c>
      <c r="B151" s="17">
        <v>1279.58</v>
      </c>
    </row>
    <row r="152" spans="1:2" x14ac:dyDescent="0.2">
      <c r="A152" s="13" t="s">
        <v>1532</v>
      </c>
      <c r="B152" s="17">
        <v>39000</v>
      </c>
    </row>
    <row r="153" spans="1:2" x14ac:dyDescent="0.2">
      <c r="A153" s="13" t="s">
        <v>1533</v>
      </c>
      <c r="B153" s="17">
        <v>48.67</v>
      </c>
    </row>
    <row r="154" spans="1:2" x14ac:dyDescent="0.2">
      <c r="A154" s="13" t="s">
        <v>1534</v>
      </c>
      <c r="B154" s="17">
        <v>8600</v>
      </c>
    </row>
    <row r="155" spans="1:2" x14ac:dyDescent="0.2">
      <c r="A155" s="13" t="s">
        <v>1535</v>
      </c>
      <c r="B155" s="17">
        <v>75598.539999999994</v>
      </c>
    </row>
    <row r="156" spans="1:2" x14ac:dyDescent="0.2">
      <c r="A156" s="13" t="s">
        <v>1536</v>
      </c>
      <c r="B156" s="17">
        <v>117555.98</v>
      </c>
    </row>
    <row r="157" spans="1:2" x14ac:dyDescent="0.2">
      <c r="A157" s="13" t="s">
        <v>1537</v>
      </c>
      <c r="B157" s="17">
        <v>9.4600000000000009</v>
      </c>
    </row>
    <row r="158" spans="1:2" x14ac:dyDescent="0.2">
      <c r="A158" s="13" t="s">
        <v>1538</v>
      </c>
      <c r="B158" s="17">
        <v>0.36</v>
      </c>
    </row>
    <row r="159" spans="1:2" x14ac:dyDescent="0.2">
      <c r="A159" s="13" t="s">
        <v>1539</v>
      </c>
      <c r="B159" s="17">
        <v>17939.330000000002</v>
      </c>
    </row>
    <row r="160" spans="1:2" x14ac:dyDescent="0.2">
      <c r="A160" s="13" t="s">
        <v>1540</v>
      </c>
      <c r="B160" s="17">
        <v>0</v>
      </c>
    </row>
    <row r="161" spans="1:2" x14ac:dyDescent="0.2">
      <c r="A161" s="13" t="s">
        <v>1541</v>
      </c>
      <c r="B161" s="17">
        <v>0</v>
      </c>
    </row>
    <row r="162" spans="1:2" x14ac:dyDescent="0.2">
      <c r="A162" s="13" t="s">
        <v>1542</v>
      </c>
      <c r="B162" s="17">
        <v>150000</v>
      </c>
    </row>
    <row r="163" spans="1:2" x14ac:dyDescent="0.2">
      <c r="A163" s="13" t="s">
        <v>1543</v>
      </c>
      <c r="B163" s="17">
        <v>246873.62</v>
      </c>
    </row>
    <row r="164" spans="1:2" x14ac:dyDescent="0.2">
      <c r="A164" s="13" t="s">
        <v>1544</v>
      </c>
      <c r="B164" s="17">
        <v>331996.34999999998</v>
      </c>
    </row>
    <row r="165" spans="1:2" x14ac:dyDescent="0.2">
      <c r="A165" s="13" t="s">
        <v>1545</v>
      </c>
      <c r="B165" s="17">
        <v>2077.13</v>
      </c>
    </row>
    <row r="166" spans="1:2" x14ac:dyDescent="0.2">
      <c r="A166" s="13" t="s">
        <v>1546</v>
      </c>
      <c r="B166" s="17">
        <v>79.010000000000005</v>
      </c>
    </row>
    <row r="167" spans="1:2" x14ac:dyDescent="0.2">
      <c r="A167" s="13" t="s">
        <v>1547</v>
      </c>
      <c r="B167" s="17">
        <v>86724.04</v>
      </c>
    </row>
    <row r="168" spans="1:2" x14ac:dyDescent="0.2">
      <c r="A168" s="13" t="s">
        <v>1548</v>
      </c>
      <c r="B168" s="17">
        <v>17.850000000000001</v>
      </c>
    </row>
    <row r="169" spans="1:2" x14ac:dyDescent="0.2">
      <c r="A169" s="13" t="s">
        <v>1549</v>
      </c>
      <c r="B169" s="17">
        <v>0.68</v>
      </c>
    </row>
    <row r="170" spans="1:2" x14ac:dyDescent="0.2">
      <c r="A170" s="13" t="s">
        <v>1550</v>
      </c>
      <c r="B170" s="17">
        <v>163276.01999999999</v>
      </c>
    </row>
    <row r="171" spans="1:2" x14ac:dyDescent="0.2">
      <c r="A171" s="13" t="s">
        <v>1551</v>
      </c>
      <c r="B171" s="17">
        <v>0</v>
      </c>
    </row>
    <row r="172" spans="1:2" x14ac:dyDescent="0.2">
      <c r="A172" s="13" t="s">
        <v>1552</v>
      </c>
      <c r="B172" s="17">
        <v>0</v>
      </c>
    </row>
    <row r="173" spans="1:2" x14ac:dyDescent="0.2">
      <c r="A173" s="13" t="s">
        <v>1553</v>
      </c>
      <c r="B173" s="17">
        <v>0</v>
      </c>
    </row>
    <row r="174" spans="1:2" x14ac:dyDescent="0.2">
      <c r="A174" s="13" t="s">
        <v>1554</v>
      </c>
      <c r="B174" s="17">
        <v>0</v>
      </c>
    </row>
    <row r="175" spans="1:2" x14ac:dyDescent="0.2">
      <c r="A175" s="13" t="s">
        <v>1555</v>
      </c>
      <c r="B175" s="17">
        <v>0</v>
      </c>
    </row>
    <row r="176" spans="1:2" x14ac:dyDescent="0.2">
      <c r="A176" s="13" t="s">
        <v>1556</v>
      </c>
      <c r="B176" s="17">
        <v>0</v>
      </c>
    </row>
    <row r="177" spans="1:2" x14ac:dyDescent="0.2">
      <c r="A177" s="13" t="s">
        <v>1557</v>
      </c>
      <c r="B177" s="17">
        <v>10.07</v>
      </c>
    </row>
    <row r="178" spans="1:2" x14ac:dyDescent="0.2">
      <c r="A178" s="13" t="s">
        <v>1558</v>
      </c>
      <c r="B178" s="17">
        <v>2232.6</v>
      </c>
    </row>
    <row r="179" spans="1:2" x14ac:dyDescent="0.2">
      <c r="A179" s="13" t="s">
        <v>1559</v>
      </c>
      <c r="B179" s="17">
        <v>0.38</v>
      </c>
    </row>
    <row r="180" spans="1:2" x14ac:dyDescent="0.2">
      <c r="A180" s="13" t="s">
        <v>1560</v>
      </c>
      <c r="B180" s="17">
        <v>72.489999999999995</v>
      </c>
    </row>
    <row r="181" spans="1:2" x14ac:dyDescent="0.2">
      <c r="A181" s="13" t="s">
        <v>1561</v>
      </c>
      <c r="B181" s="17">
        <v>17470.23</v>
      </c>
    </row>
    <row r="182" spans="1:2" x14ac:dyDescent="0.2">
      <c r="A182" s="13" t="s">
        <v>1562</v>
      </c>
      <c r="B182" s="17">
        <v>2.76</v>
      </c>
    </row>
    <row r="183" spans="1:2" x14ac:dyDescent="0.2">
      <c r="A183" s="13" t="s">
        <v>1563</v>
      </c>
      <c r="B183" s="17">
        <v>38.33</v>
      </c>
    </row>
    <row r="184" spans="1:2" x14ac:dyDescent="0.2">
      <c r="A184" s="13" t="s">
        <v>1564</v>
      </c>
      <c r="B184" s="17">
        <v>15169.97</v>
      </c>
    </row>
    <row r="185" spans="1:2" x14ac:dyDescent="0.2">
      <c r="A185" s="13" t="s">
        <v>1565</v>
      </c>
      <c r="B185" s="17">
        <v>1.46</v>
      </c>
    </row>
    <row r="186" spans="1:2" x14ac:dyDescent="0.2">
      <c r="A186" s="13" t="s">
        <v>1566</v>
      </c>
      <c r="B186" s="17">
        <v>31.05</v>
      </c>
    </row>
    <row r="187" spans="1:2" x14ac:dyDescent="0.2">
      <c r="A187" s="13" t="s">
        <v>1567</v>
      </c>
      <c r="B187" s="17">
        <v>260409.74</v>
      </c>
    </row>
    <row r="188" spans="1:2" x14ac:dyDescent="0.2">
      <c r="A188" s="13" t="s">
        <v>1568</v>
      </c>
      <c r="B188" s="17">
        <v>12.15</v>
      </c>
    </row>
    <row r="189" spans="1:2" x14ac:dyDescent="0.2">
      <c r="A189" s="13" t="s">
        <v>1569</v>
      </c>
      <c r="B189" s="17">
        <v>124717.45</v>
      </c>
    </row>
    <row r="190" spans="1:2" x14ac:dyDescent="0.2">
      <c r="A190" s="13" t="s">
        <v>1570</v>
      </c>
      <c r="B190" s="17">
        <v>0</v>
      </c>
    </row>
    <row r="191" spans="1:2" x14ac:dyDescent="0.2">
      <c r="A191" s="13" t="s">
        <v>1571</v>
      </c>
      <c r="B191" s="17">
        <v>30000</v>
      </c>
    </row>
    <row r="192" spans="1:2" x14ac:dyDescent="0.2">
      <c r="A192" s="13" t="s">
        <v>1572</v>
      </c>
      <c r="B192" s="17">
        <v>50000</v>
      </c>
    </row>
    <row r="193" spans="1:2" x14ac:dyDescent="0.2">
      <c r="A193" s="13" t="s">
        <v>367</v>
      </c>
      <c r="B193" s="17">
        <v>31232.75</v>
      </c>
    </row>
    <row r="194" spans="1:2" x14ac:dyDescent="0.2">
      <c r="A194" s="13" t="s">
        <v>1573</v>
      </c>
      <c r="B194" s="17">
        <v>7459.35</v>
      </c>
    </row>
    <row r="195" spans="1:2" x14ac:dyDescent="0.2">
      <c r="A195" s="13" t="s">
        <v>1574</v>
      </c>
      <c r="B195" s="17">
        <v>21876.25</v>
      </c>
    </row>
    <row r="196" spans="1:2" x14ac:dyDescent="0.2">
      <c r="A196" s="13" t="s">
        <v>1575</v>
      </c>
      <c r="B196" s="17">
        <v>331996.34999999998</v>
      </c>
    </row>
    <row r="197" spans="1:2" x14ac:dyDescent="0.2">
      <c r="A197" s="13" t="s">
        <v>1576</v>
      </c>
      <c r="B197" s="17">
        <v>450.81</v>
      </c>
    </row>
    <row r="198" spans="1:2" x14ac:dyDescent="0.2">
      <c r="A198" s="13" t="s">
        <v>1577</v>
      </c>
      <c r="B198" s="17">
        <v>0</v>
      </c>
    </row>
    <row r="199" spans="1:2" x14ac:dyDescent="0.2">
      <c r="A199" s="13" t="s">
        <v>1578</v>
      </c>
      <c r="B199" s="17">
        <v>17.149999999999999</v>
      </c>
    </row>
    <row r="200" spans="1:2" x14ac:dyDescent="0.2">
      <c r="A200" s="13" t="s">
        <v>1579</v>
      </c>
      <c r="B200" s="17">
        <v>6826.17</v>
      </c>
    </row>
    <row r="201" spans="1:2" x14ac:dyDescent="0.2">
      <c r="A201" s="13" t="s">
        <v>1580</v>
      </c>
      <c r="B201" s="17">
        <v>8110</v>
      </c>
    </row>
    <row r="202" spans="1:2" x14ac:dyDescent="0.2">
      <c r="A202" s="13" t="s">
        <v>1581</v>
      </c>
      <c r="B202" s="17">
        <v>2326.4299999999998</v>
      </c>
    </row>
    <row r="203" spans="1:2" x14ac:dyDescent="0.2">
      <c r="A203" s="13" t="s">
        <v>1582</v>
      </c>
      <c r="B203" s="17">
        <v>0</v>
      </c>
    </row>
    <row r="204" spans="1:2" x14ac:dyDescent="0.2">
      <c r="A204" s="13" t="s">
        <v>1583</v>
      </c>
      <c r="B204" s="17">
        <v>168073.33</v>
      </c>
    </row>
    <row r="205" spans="1:2" x14ac:dyDescent="0.2">
      <c r="A205" s="13" t="s">
        <v>1584</v>
      </c>
      <c r="B205" s="17">
        <v>10000</v>
      </c>
    </row>
    <row r="206" spans="1:2" x14ac:dyDescent="0.2">
      <c r="A206" s="13" t="s">
        <v>368</v>
      </c>
      <c r="B206" s="17">
        <v>45848.19</v>
      </c>
    </row>
    <row r="207" spans="1:2" x14ac:dyDescent="0.2">
      <c r="A207" s="13" t="s">
        <v>1585</v>
      </c>
      <c r="B207" s="17">
        <v>51320.77</v>
      </c>
    </row>
    <row r="208" spans="1:2" x14ac:dyDescent="0.2">
      <c r="A208" s="13" t="s">
        <v>1586</v>
      </c>
      <c r="B208" s="17">
        <v>478868.36</v>
      </c>
    </row>
    <row r="209" spans="1:2" x14ac:dyDescent="0.2">
      <c r="A209" s="13" t="s">
        <v>1587</v>
      </c>
      <c r="B209" s="17">
        <v>112030.2</v>
      </c>
    </row>
    <row r="210" spans="1:2" x14ac:dyDescent="0.2">
      <c r="A210" s="13" t="s">
        <v>1588</v>
      </c>
      <c r="B210" s="17">
        <v>2395.9499999999998</v>
      </c>
    </row>
    <row r="211" spans="1:2" x14ac:dyDescent="0.2">
      <c r="A211" s="13" t="s">
        <v>1589</v>
      </c>
      <c r="B211" s="17">
        <v>114249.45</v>
      </c>
    </row>
    <row r="212" spans="1:2" x14ac:dyDescent="0.2">
      <c r="A212" s="13" t="s">
        <v>1590</v>
      </c>
      <c r="B212" s="17">
        <v>91.13</v>
      </c>
    </row>
    <row r="213" spans="1:2" x14ac:dyDescent="0.2">
      <c r="A213" s="13" t="s">
        <v>1591</v>
      </c>
      <c r="B213" s="17">
        <v>92359.89</v>
      </c>
    </row>
    <row r="214" spans="1:2" x14ac:dyDescent="0.2">
      <c r="A214" s="13" t="s">
        <v>1592</v>
      </c>
      <c r="B214" s="17">
        <v>19299.349999999999</v>
      </c>
    </row>
    <row r="215" spans="1:2" x14ac:dyDescent="0.2">
      <c r="A215" s="13" t="s">
        <v>1593</v>
      </c>
      <c r="B215" s="17">
        <v>33241.339999999997</v>
      </c>
    </row>
    <row r="216" spans="1:2" x14ac:dyDescent="0.2">
      <c r="A216" s="13" t="s">
        <v>1594</v>
      </c>
      <c r="B216" s="17">
        <v>20776.8</v>
      </c>
    </row>
    <row r="217" spans="1:2" x14ac:dyDescent="0.2">
      <c r="A217" s="13" t="s">
        <v>1595</v>
      </c>
      <c r="B217" s="17">
        <v>10561.37</v>
      </c>
    </row>
    <row r="218" spans="1:2" x14ac:dyDescent="0.2">
      <c r="A218" s="13" t="s">
        <v>369</v>
      </c>
      <c r="B218" s="17">
        <v>18498.05</v>
      </c>
    </row>
    <row r="219" spans="1:2" x14ac:dyDescent="0.2">
      <c r="A219" s="13" t="s">
        <v>1596</v>
      </c>
      <c r="B219" s="17">
        <v>41061.019999999997</v>
      </c>
    </row>
    <row r="220" spans="1:2" x14ac:dyDescent="0.2">
      <c r="A220" s="13" t="s">
        <v>1597</v>
      </c>
      <c r="B220" s="17">
        <v>189306.21</v>
      </c>
    </row>
    <row r="221" spans="1:2" x14ac:dyDescent="0.2">
      <c r="A221" s="13" t="s">
        <v>1598</v>
      </c>
      <c r="B221" s="17">
        <v>169201.27</v>
      </c>
    </row>
    <row r="222" spans="1:2" x14ac:dyDescent="0.2">
      <c r="A222" s="13" t="s">
        <v>1599</v>
      </c>
      <c r="B222" s="17">
        <v>1445.23</v>
      </c>
    </row>
    <row r="223" spans="1:2" x14ac:dyDescent="0.2">
      <c r="A223" s="13" t="s">
        <v>1600</v>
      </c>
      <c r="B223" s="17">
        <v>112737.56</v>
      </c>
    </row>
    <row r="224" spans="1:2" x14ac:dyDescent="0.2">
      <c r="A224" s="13" t="s">
        <v>1601</v>
      </c>
      <c r="B224" s="17">
        <v>62.78</v>
      </c>
    </row>
    <row r="225" spans="1:2" x14ac:dyDescent="0.2">
      <c r="A225" s="13" t="s">
        <v>1602</v>
      </c>
      <c r="B225" s="17">
        <v>0</v>
      </c>
    </row>
    <row r="226" spans="1:2" x14ac:dyDescent="0.2">
      <c r="A226" s="13" t="s">
        <v>1603</v>
      </c>
      <c r="B226" s="17">
        <v>0</v>
      </c>
    </row>
    <row r="227" spans="1:2" x14ac:dyDescent="0.2">
      <c r="A227" s="13" t="s">
        <v>1604</v>
      </c>
      <c r="B227" s="17">
        <v>63840.14</v>
      </c>
    </row>
    <row r="228" spans="1:2" x14ac:dyDescent="0.2">
      <c r="A228" s="13" t="s">
        <v>1605</v>
      </c>
      <c r="B228" s="17">
        <v>153420.15</v>
      </c>
    </row>
    <row r="229" spans="1:2" x14ac:dyDescent="0.2">
      <c r="A229" s="13" t="s">
        <v>1606</v>
      </c>
      <c r="B229" s="17">
        <v>16978.97</v>
      </c>
    </row>
    <row r="230" spans="1:2" x14ac:dyDescent="0.2">
      <c r="A230" s="13" t="s">
        <v>1607</v>
      </c>
      <c r="B230" s="17">
        <v>54838.75</v>
      </c>
    </row>
    <row r="231" spans="1:2" x14ac:dyDescent="0.2">
      <c r="A231" s="13" t="s">
        <v>1608</v>
      </c>
      <c r="B231" s="17">
        <v>62.36</v>
      </c>
    </row>
    <row r="232" spans="1:2" x14ac:dyDescent="0.2">
      <c r="A232" s="13" t="s">
        <v>1609</v>
      </c>
      <c r="B232" s="17">
        <v>15960.94</v>
      </c>
    </row>
    <row r="233" spans="1:2" x14ac:dyDescent="0.2">
      <c r="A233" s="13" t="s">
        <v>1610</v>
      </c>
      <c r="B233" s="17">
        <v>149.57</v>
      </c>
    </row>
    <row r="234" spans="1:2" x14ac:dyDescent="0.2">
      <c r="A234" s="13" t="s">
        <v>1611</v>
      </c>
      <c r="B234" s="17">
        <v>48635.22</v>
      </c>
    </row>
    <row r="235" spans="1:2" x14ac:dyDescent="0.2">
      <c r="A235" s="13" t="s">
        <v>1612</v>
      </c>
      <c r="B235" s="17">
        <v>112030.2</v>
      </c>
    </row>
    <row r="236" spans="1:2" x14ac:dyDescent="0.2">
      <c r="A236" s="13" t="s">
        <v>1613</v>
      </c>
      <c r="B236" s="17">
        <v>23069.58</v>
      </c>
    </row>
    <row r="237" spans="1:2" x14ac:dyDescent="0.2">
      <c r="A237" s="13" t="s">
        <v>1614</v>
      </c>
      <c r="B237" s="17">
        <v>693.13</v>
      </c>
    </row>
    <row r="238" spans="1:2" x14ac:dyDescent="0.2">
      <c r="A238" s="13" t="s">
        <v>1615</v>
      </c>
      <c r="B238" s="17">
        <v>69576.52</v>
      </c>
    </row>
    <row r="239" spans="1:2" x14ac:dyDescent="0.2">
      <c r="A239" s="13" t="s">
        <v>1616</v>
      </c>
      <c r="B239" s="17">
        <v>92359.89</v>
      </c>
    </row>
    <row r="240" spans="1:2" x14ac:dyDescent="0.2">
      <c r="A240" s="13" t="s">
        <v>1617</v>
      </c>
      <c r="B240" s="17">
        <v>51364.78</v>
      </c>
    </row>
    <row r="241" spans="1:2" x14ac:dyDescent="0.2">
      <c r="A241" s="13" t="s">
        <v>1618</v>
      </c>
      <c r="B241" s="17">
        <v>169201.27</v>
      </c>
    </row>
    <row r="242" spans="1:2" x14ac:dyDescent="0.2">
      <c r="A242" s="13" t="s">
        <v>1619</v>
      </c>
      <c r="B242" s="17">
        <v>72457.95</v>
      </c>
    </row>
    <row r="243" spans="1:2" x14ac:dyDescent="0.2">
      <c r="A243" s="13" t="s">
        <v>1620</v>
      </c>
      <c r="B243" s="17">
        <v>873.08</v>
      </c>
    </row>
    <row r="244" spans="1:2" x14ac:dyDescent="0.2">
      <c r="A244" s="13" t="s">
        <v>1621</v>
      </c>
      <c r="B244" s="17">
        <v>80423.48</v>
      </c>
    </row>
    <row r="245" spans="1:2" x14ac:dyDescent="0.2">
      <c r="A245" s="13" t="s">
        <v>1622</v>
      </c>
      <c r="B245" s="17">
        <v>110632.85</v>
      </c>
    </row>
    <row r="246" spans="1:2" x14ac:dyDescent="0.2">
      <c r="A246" s="13" t="s">
        <v>1623</v>
      </c>
      <c r="B246" s="17">
        <v>4472.43</v>
      </c>
    </row>
    <row r="247" spans="1:2" x14ac:dyDescent="0.2">
      <c r="A247" s="13" t="s">
        <v>1624</v>
      </c>
      <c r="B247" s="17">
        <v>4.9800000000000004</v>
      </c>
    </row>
    <row r="248" spans="1:2" x14ac:dyDescent="0.2">
      <c r="A248" s="13" t="s">
        <v>1625</v>
      </c>
      <c r="B248" s="17">
        <v>30158.400000000001</v>
      </c>
    </row>
    <row r="249" spans="1:2" x14ac:dyDescent="0.2">
      <c r="A249" s="13" t="s">
        <v>1626</v>
      </c>
      <c r="B249" s="17">
        <v>145500</v>
      </c>
    </row>
    <row r="250" spans="1:2" x14ac:dyDescent="0.2">
      <c r="A250" s="13" t="s">
        <v>1627</v>
      </c>
      <c r="B250" s="17">
        <v>131.85</v>
      </c>
    </row>
    <row r="251" spans="1:2" x14ac:dyDescent="0.2">
      <c r="A251" s="13" t="s">
        <v>1628</v>
      </c>
      <c r="B251" s="17">
        <v>5.0199999999999996</v>
      </c>
    </row>
    <row r="252" spans="1:2" x14ac:dyDescent="0.2">
      <c r="A252" s="13" t="s">
        <v>1629</v>
      </c>
      <c r="B252" s="17">
        <v>68646.7</v>
      </c>
    </row>
    <row r="253" spans="1:2" x14ac:dyDescent="0.2">
      <c r="A253" s="13" t="s">
        <v>1630</v>
      </c>
      <c r="B253" s="17">
        <v>157000</v>
      </c>
    </row>
    <row r="254" spans="1:2" x14ac:dyDescent="0.2">
      <c r="A254" s="13" t="s">
        <v>1631</v>
      </c>
      <c r="B254" s="17">
        <v>331.42</v>
      </c>
    </row>
    <row r="255" spans="1:2" x14ac:dyDescent="0.2">
      <c r="A255" s="13" t="s">
        <v>1632</v>
      </c>
      <c r="B255" s="17">
        <v>12.61</v>
      </c>
    </row>
    <row r="256" spans="1:2" x14ac:dyDescent="0.2">
      <c r="A256" s="13" t="s">
        <v>1633</v>
      </c>
      <c r="B256" s="17">
        <v>24722</v>
      </c>
    </row>
    <row r="257" spans="1:2" x14ac:dyDescent="0.2">
      <c r="A257" s="13" t="s">
        <v>1634</v>
      </c>
      <c r="B257" s="17">
        <v>169201.27</v>
      </c>
    </row>
    <row r="258" spans="1:2" x14ac:dyDescent="0.2">
      <c r="A258" s="13" t="s">
        <v>1635</v>
      </c>
      <c r="B258" s="17">
        <v>295.83</v>
      </c>
    </row>
    <row r="259" spans="1:2" x14ac:dyDescent="0.2">
      <c r="A259" s="13" t="s">
        <v>1636</v>
      </c>
      <c r="B259" s="17">
        <v>11.25</v>
      </c>
    </row>
    <row r="260" spans="1:2" x14ac:dyDescent="0.2">
      <c r="A260" s="13" t="s">
        <v>1637</v>
      </c>
      <c r="B260" s="17">
        <v>0</v>
      </c>
    </row>
    <row r="261" spans="1:2" x14ac:dyDescent="0.2">
      <c r="A261" s="13" t="s">
        <v>1638</v>
      </c>
      <c r="B261" s="17">
        <v>156953.85999999999</v>
      </c>
    </row>
    <row r="262" spans="1:2" x14ac:dyDescent="0.2">
      <c r="A262" s="13" t="s">
        <v>1639</v>
      </c>
      <c r="B262" s="17">
        <v>0</v>
      </c>
    </row>
    <row r="263" spans="1:2" x14ac:dyDescent="0.2">
      <c r="A263" s="13" t="s">
        <v>1640</v>
      </c>
      <c r="B263" s="17">
        <v>18040.669999999998</v>
      </c>
    </row>
    <row r="264" spans="1:2" x14ac:dyDescent="0.2">
      <c r="A264" s="13" t="s">
        <v>1641</v>
      </c>
      <c r="B264" s="17">
        <v>0</v>
      </c>
    </row>
    <row r="265" spans="1:2" x14ac:dyDescent="0.2">
      <c r="A265" s="13" t="s">
        <v>1642</v>
      </c>
      <c r="B265" s="17">
        <v>0</v>
      </c>
    </row>
    <row r="266" spans="1:2" x14ac:dyDescent="0.2">
      <c r="A266" s="13" t="s">
        <v>1643</v>
      </c>
      <c r="B266" s="17">
        <v>29483.86</v>
      </c>
    </row>
    <row r="267" spans="1:2" x14ac:dyDescent="0.2">
      <c r="A267" s="13" t="s">
        <v>1644</v>
      </c>
      <c r="B267" s="17">
        <v>204.68</v>
      </c>
    </row>
    <row r="268" spans="1:2" x14ac:dyDescent="0.2">
      <c r="A268" s="13" t="s">
        <v>1645</v>
      </c>
      <c r="B268" s="17">
        <v>22838.44</v>
      </c>
    </row>
    <row r="269" spans="1:2" x14ac:dyDescent="0.2">
      <c r="A269" s="13" t="s">
        <v>1646</v>
      </c>
      <c r="B269" s="17">
        <v>30076.38</v>
      </c>
    </row>
    <row r="270" spans="1:2" x14ac:dyDescent="0.2">
      <c r="A270" s="13" t="s">
        <v>1647</v>
      </c>
      <c r="B270" s="17">
        <v>48059.03</v>
      </c>
    </row>
    <row r="271" spans="1:2" x14ac:dyDescent="0.2">
      <c r="A271" s="13" t="s">
        <v>1648</v>
      </c>
      <c r="B271" s="17">
        <v>81190.28</v>
      </c>
    </row>
    <row r="272" spans="1:2" x14ac:dyDescent="0.2">
      <c r="A272" s="13" t="s">
        <v>1649</v>
      </c>
      <c r="B272" s="17">
        <v>436.63</v>
      </c>
    </row>
    <row r="273" spans="1:2" x14ac:dyDescent="0.2">
      <c r="A273" s="13" t="s">
        <v>1650</v>
      </c>
      <c r="B273" s="17">
        <v>26687.24</v>
      </c>
    </row>
    <row r="274" spans="1:2" x14ac:dyDescent="0.2">
      <c r="A274" s="13" t="s">
        <v>1651</v>
      </c>
      <c r="B274" s="17">
        <v>60980.6</v>
      </c>
    </row>
    <row r="275" spans="1:2" x14ac:dyDescent="0.2">
      <c r="A275" s="13" t="s">
        <v>370</v>
      </c>
      <c r="B275" s="17">
        <v>18173.490000000002</v>
      </c>
    </row>
    <row r="276" spans="1:2" x14ac:dyDescent="0.2">
      <c r="A276" s="13" t="s">
        <v>1652</v>
      </c>
      <c r="B276" s="17">
        <v>81190.28</v>
      </c>
    </row>
    <row r="277" spans="1:2" x14ac:dyDescent="0.2">
      <c r="A277" s="13" t="s">
        <v>1653</v>
      </c>
      <c r="B277" s="17">
        <v>115.2</v>
      </c>
    </row>
    <row r="278" spans="1:2" x14ac:dyDescent="0.2">
      <c r="A278" s="13" t="s">
        <v>372</v>
      </c>
      <c r="B278" s="17">
        <v>51237.87</v>
      </c>
    </row>
    <row r="279" spans="1:2" x14ac:dyDescent="0.2">
      <c r="A279" s="13" t="s">
        <v>1654</v>
      </c>
      <c r="B279" s="17">
        <v>219108.46</v>
      </c>
    </row>
    <row r="280" spans="1:2" x14ac:dyDescent="0.2">
      <c r="A280" s="13" t="s">
        <v>1655</v>
      </c>
      <c r="B280" s="17">
        <v>397.25</v>
      </c>
    </row>
    <row r="281" spans="1:2" x14ac:dyDescent="0.2">
      <c r="A281" s="13" t="s">
        <v>1656</v>
      </c>
      <c r="B281" s="17">
        <v>107.07</v>
      </c>
    </row>
    <row r="282" spans="1:2" x14ac:dyDescent="0.2">
      <c r="A282" s="13" t="s">
        <v>374</v>
      </c>
      <c r="B282" s="17">
        <v>39284.65</v>
      </c>
    </row>
    <row r="283" spans="1:2" x14ac:dyDescent="0.2">
      <c r="A283" s="13" t="s">
        <v>1657</v>
      </c>
      <c r="B283" s="17">
        <v>219108.46</v>
      </c>
    </row>
    <row r="284" spans="1:2" x14ac:dyDescent="0.2">
      <c r="A284" s="13" t="s">
        <v>1658</v>
      </c>
      <c r="B284" s="17">
        <v>876.9899999999999</v>
      </c>
    </row>
    <row r="285" spans="1:2" x14ac:dyDescent="0.2">
      <c r="A285" s="13" t="s">
        <v>375</v>
      </c>
      <c r="B285" s="17">
        <v>44852.89</v>
      </c>
    </row>
    <row r="286" spans="1:2" x14ac:dyDescent="0.2">
      <c r="A286" s="13" t="s">
        <v>376</v>
      </c>
      <c r="B286" s="17">
        <v>43719.45</v>
      </c>
    </row>
    <row r="287" spans="1:2" x14ac:dyDescent="0.2">
      <c r="A287" s="13" t="s">
        <v>1659</v>
      </c>
      <c r="B287" s="17">
        <v>10714.68</v>
      </c>
    </row>
    <row r="288" spans="1:2" x14ac:dyDescent="0.2">
      <c r="A288" s="13" t="s">
        <v>1660</v>
      </c>
      <c r="B288" s="17">
        <v>796.29</v>
      </c>
    </row>
    <row r="289" spans="1:2" x14ac:dyDescent="0.2">
      <c r="A289" s="13" t="s">
        <v>1661</v>
      </c>
      <c r="B289" s="17">
        <v>27675.41</v>
      </c>
    </row>
    <row r="290" spans="1:2" x14ac:dyDescent="0.2">
      <c r="A290" s="13" t="s">
        <v>1662</v>
      </c>
      <c r="B290" s="17">
        <v>6203.41</v>
      </c>
    </row>
    <row r="291" spans="1:2" x14ac:dyDescent="0.2">
      <c r="A291" s="13" t="s">
        <v>1663</v>
      </c>
      <c r="B291" s="17">
        <v>2379.5</v>
      </c>
    </row>
    <row r="292" spans="1:2" x14ac:dyDescent="0.2">
      <c r="A292" s="13" t="s">
        <v>1664</v>
      </c>
      <c r="B292" s="17">
        <v>81190.28</v>
      </c>
    </row>
    <row r="293" spans="1:2" x14ac:dyDescent="0.2">
      <c r="A293" s="13" t="s">
        <v>1665</v>
      </c>
      <c r="B293" s="17">
        <v>679.14</v>
      </c>
    </row>
    <row r="294" spans="1:2" x14ac:dyDescent="0.2">
      <c r="A294" s="13" t="s">
        <v>1666</v>
      </c>
      <c r="B294" s="17">
        <v>10095.92</v>
      </c>
    </row>
    <row r="295" spans="1:2" x14ac:dyDescent="0.2">
      <c r="A295" s="13" t="s">
        <v>1667</v>
      </c>
      <c r="B295" s="17">
        <v>60980.6</v>
      </c>
    </row>
    <row r="296" spans="1:2" x14ac:dyDescent="0.2">
      <c r="A296" s="13" t="s">
        <v>1668</v>
      </c>
      <c r="B296" s="17">
        <v>17265.25</v>
      </c>
    </row>
    <row r="297" spans="1:2" x14ac:dyDescent="0.2">
      <c r="A297" s="13" t="s">
        <v>379</v>
      </c>
      <c r="B297" s="17">
        <v>32139.46</v>
      </c>
    </row>
    <row r="298" spans="1:2" x14ac:dyDescent="0.2">
      <c r="A298" s="13" t="s">
        <v>1669</v>
      </c>
      <c r="B298" s="17">
        <v>34474.800000000003</v>
      </c>
    </row>
    <row r="299" spans="1:2" x14ac:dyDescent="0.2">
      <c r="A299" s="13" t="s">
        <v>1670</v>
      </c>
      <c r="B299" s="17">
        <v>144464.75</v>
      </c>
    </row>
    <row r="300" spans="1:2" x14ac:dyDescent="0.2">
      <c r="A300" s="13" t="s">
        <v>1671</v>
      </c>
      <c r="B300" s="17">
        <v>219108.46</v>
      </c>
    </row>
    <row r="301" spans="1:2" x14ac:dyDescent="0.2">
      <c r="A301" s="13" t="s">
        <v>1672</v>
      </c>
      <c r="B301" s="17">
        <v>0</v>
      </c>
    </row>
    <row r="302" spans="1:2" x14ac:dyDescent="0.2">
      <c r="A302" s="13" t="s">
        <v>1673</v>
      </c>
      <c r="B302" s="17">
        <v>1937.6</v>
      </c>
    </row>
    <row r="303" spans="1:2" x14ac:dyDescent="0.2">
      <c r="A303" s="13" t="s">
        <v>1674</v>
      </c>
      <c r="B303" s="17">
        <v>41020.129999999997</v>
      </c>
    </row>
    <row r="304" spans="1:2" x14ac:dyDescent="0.2">
      <c r="A304" s="13" t="s">
        <v>1675</v>
      </c>
      <c r="B304" s="17">
        <v>39179.43</v>
      </c>
    </row>
    <row r="305" spans="1:2" x14ac:dyDescent="0.2">
      <c r="A305" s="13" t="s">
        <v>1676</v>
      </c>
      <c r="B305" s="17">
        <v>80322.25</v>
      </c>
    </row>
    <row r="306" spans="1:2" x14ac:dyDescent="0.2">
      <c r="A306" s="13" t="s">
        <v>382</v>
      </c>
      <c r="B306" s="17">
        <v>92676.73</v>
      </c>
    </row>
    <row r="307" spans="1:2" x14ac:dyDescent="0.2">
      <c r="A307" s="13" t="s">
        <v>1677</v>
      </c>
      <c r="B307" s="17">
        <v>63145.7</v>
      </c>
    </row>
    <row r="308" spans="1:2" x14ac:dyDescent="0.2">
      <c r="A308" s="13" t="s">
        <v>1678</v>
      </c>
      <c r="B308" s="17">
        <v>122675.65</v>
      </c>
    </row>
    <row r="309" spans="1:2" x14ac:dyDescent="0.2">
      <c r="A309" s="13" t="s">
        <v>1679</v>
      </c>
      <c r="B309" s="17">
        <v>48217.83</v>
      </c>
    </row>
    <row r="310" spans="1:2" x14ac:dyDescent="0.2">
      <c r="A310" s="13" t="s">
        <v>1680</v>
      </c>
      <c r="B310" s="17">
        <v>41590.050000000003</v>
      </c>
    </row>
    <row r="311" spans="1:2" x14ac:dyDescent="0.2">
      <c r="A311" s="13" t="s">
        <v>1681</v>
      </c>
      <c r="B311" s="17">
        <v>29770.36</v>
      </c>
    </row>
    <row r="312" spans="1:2" x14ac:dyDescent="0.2">
      <c r="A312" s="13" t="s">
        <v>1682</v>
      </c>
      <c r="B312" s="17">
        <v>152.94</v>
      </c>
    </row>
    <row r="313" spans="1:2" x14ac:dyDescent="0.2">
      <c r="A313" s="13" t="s">
        <v>1683</v>
      </c>
      <c r="B313" s="17">
        <v>28514.18</v>
      </c>
    </row>
    <row r="314" spans="1:2" x14ac:dyDescent="0.2">
      <c r="A314" s="13" t="s">
        <v>1684</v>
      </c>
      <c r="B314" s="17">
        <v>45229.64</v>
      </c>
    </row>
    <row r="315" spans="1:2" x14ac:dyDescent="0.2">
      <c r="A315" s="13" t="s">
        <v>1685</v>
      </c>
      <c r="B315" s="17">
        <v>45263.88</v>
      </c>
    </row>
    <row r="316" spans="1:2" x14ac:dyDescent="0.2">
      <c r="A316" s="13" t="s">
        <v>1686</v>
      </c>
      <c r="B316" s="17">
        <v>117027.71</v>
      </c>
    </row>
    <row r="317" spans="1:2" x14ac:dyDescent="0.2">
      <c r="A317" s="13" t="s">
        <v>1687</v>
      </c>
      <c r="B317" s="17">
        <v>219108.46</v>
      </c>
    </row>
    <row r="318" spans="1:2" x14ac:dyDescent="0.2">
      <c r="A318" s="13" t="s">
        <v>1688</v>
      </c>
      <c r="B318" s="17">
        <v>276.94</v>
      </c>
    </row>
    <row r="319" spans="1:2" x14ac:dyDescent="0.2">
      <c r="A319" s="13" t="s">
        <v>1689</v>
      </c>
      <c r="B319" s="17">
        <v>82500</v>
      </c>
    </row>
    <row r="320" spans="1:2" x14ac:dyDescent="0.2">
      <c r="A320" s="13" t="s">
        <v>1690</v>
      </c>
      <c r="B320" s="17">
        <v>50000</v>
      </c>
    </row>
    <row r="321" spans="1:2" x14ac:dyDescent="0.2">
      <c r="A321" s="13" t="s">
        <v>1691</v>
      </c>
      <c r="B321" s="17">
        <v>219108.46</v>
      </c>
    </row>
    <row r="322" spans="1:2" x14ac:dyDescent="0.2">
      <c r="A322" s="13" t="s">
        <v>1692</v>
      </c>
      <c r="B322" s="17">
        <v>254.37</v>
      </c>
    </row>
    <row r="323" spans="1:2" x14ac:dyDescent="0.2">
      <c r="A323" s="13" t="s">
        <v>1693</v>
      </c>
      <c r="B323" s="17">
        <v>34622.660000000003</v>
      </c>
    </row>
    <row r="324" spans="1:2" x14ac:dyDescent="0.2">
      <c r="A324" s="13" t="s">
        <v>1694</v>
      </c>
      <c r="B324" s="17">
        <v>0</v>
      </c>
    </row>
    <row r="325" spans="1:2" x14ac:dyDescent="0.2">
      <c r="A325" s="13" t="s">
        <v>1695</v>
      </c>
      <c r="B325" s="17">
        <v>0</v>
      </c>
    </row>
    <row r="326" spans="1:2" x14ac:dyDescent="0.2">
      <c r="A326" s="13" t="s">
        <v>1696</v>
      </c>
      <c r="B326" s="17">
        <v>0</v>
      </c>
    </row>
    <row r="327" spans="1:2" x14ac:dyDescent="0.2">
      <c r="A327" s="13" t="s">
        <v>1697</v>
      </c>
      <c r="B327" s="17">
        <v>0</v>
      </c>
    </row>
    <row r="328" spans="1:2" x14ac:dyDescent="0.2">
      <c r="A328" s="13" t="s">
        <v>1698</v>
      </c>
      <c r="B328" s="17">
        <v>0</v>
      </c>
    </row>
    <row r="329" spans="1:2" x14ac:dyDescent="0.2">
      <c r="A329" s="13" t="s">
        <v>1699</v>
      </c>
      <c r="B329" s="17">
        <v>0</v>
      </c>
    </row>
    <row r="330" spans="1:2" x14ac:dyDescent="0.2">
      <c r="A330" s="13" t="s">
        <v>1700</v>
      </c>
      <c r="B330" s="17">
        <v>0</v>
      </c>
    </row>
    <row r="331" spans="1:2" x14ac:dyDescent="0.2">
      <c r="A331" s="13" t="s">
        <v>1701</v>
      </c>
      <c r="B331" s="17">
        <v>0</v>
      </c>
    </row>
    <row r="332" spans="1:2" x14ac:dyDescent="0.2">
      <c r="A332" s="13" t="s">
        <v>1702</v>
      </c>
      <c r="B332" s="17">
        <v>0</v>
      </c>
    </row>
    <row r="333" spans="1:2" x14ac:dyDescent="0.2">
      <c r="A333" s="13" t="s">
        <v>1703</v>
      </c>
      <c r="B333" s="17">
        <v>0</v>
      </c>
    </row>
    <row r="334" spans="1:2" x14ac:dyDescent="0.2">
      <c r="A334" s="13" t="s">
        <v>1704</v>
      </c>
      <c r="B334" s="17">
        <v>0</v>
      </c>
    </row>
    <row r="335" spans="1:2" x14ac:dyDescent="0.2">
      <c r="A335" s="13" t="s">
        <v>1705</v>
      </c>
      <c r="B335" s="17">
        <v>0</v>
      </c>
    </row>
    <row r="336" spans="1:2" x14ac:dyDescent="0.2">
      <c r="A336" s="13" t="s">
        <v>1706</v>
      </c>
      <c r="B336" s="17">
        <v>71245.33</v>
      </c>
    </row>
    <row r="337" spans="1:2" x14ac:dyDescent="0.2">
      <c r="A337" s="13" t="s">
        <v>1707</v>
      </c>
      <c r="B337" s="17">
        <v>884.49</v>
      </c>
    </row>
    <row r="338" spans="1:2" x14ac:dyDescent="0.2">
      <c r="A338" s="13" t="s">
        <v>1708</v>
      </c>
      <c r="B338" s="17">
        <v>72754.95</v>
      </c>
    </row>
    <row r="339" spans="1:2" x14ac:dyDescent="0.2">
      <c r="A339" s="13" t="s">
        <v>1709</v>
      </c>
      <c r="B339" s="17">
        <v>62532.09</v>
      </c>
    </row>
    <row r="340" spans="1:2" x14ac:dyDescent="0.2">
      <c r="A340" s="13" t="s">
        <v>1710</v>
      </c>
      <c r="B340" s="17">
        <v>6349.77</v>
      </c>
    </row>
    <row r="341" spans="1:2" x14ac:dyDescent="0.2">
      <c r="A341" s="13" t="s">
        <v>1711</v>
      </c>
      <c r="B341" s="17">
        <v>8.8800000000000008</v>
      </c>
    </row>
    <row r="342" spans="1:2" x14ac:dyDescent="0.2">
      <c r="A342" s="13" t="s">
        <v>1712</v>
      </c>
      <c r="B342" s="17">
        <v>51473.38</v>
      </c>
    </row>
    <row r="343" spans="1:2" x14ac:dyDescent="0.2">
      <c r="A343" s="13" t="s">
        <v>1713</v>
      </c>
      <c r="B343" s="17">
        <v>37.56</v>
      </c>
    </row>
    <row r="344" spans="1:2" x14ac:dyDescent="0.2">
      <c r="A344" s="13" t="s">
        <v>1714</v>
      </c>
      <c r="B344" s="17">
        <v>10000</v>
      </c>
    </row>
    <row r="345" spans="1:2" x14ac:dyDescent="0.2">
      <c r="A345" s="13" t="s">
        <v>1715</v>
      </c>
      <c r="B345" s="17">
        <v>219108.46</v>
      </c>
    </row>
    <row r="346" spans="1:2" x14ac:dyDescent="0.2">
      <c r="A346" s="13" t="s">
        <v>1716</v>
      </c>
      <c r="B346" s="17">
        <v>77758.59</v>
      </c>
    </row>
    <row r="347" spans="1:2" x14ac:dyDescent="0.2">
      <c r="A347" s="13" t="s">
        <v>1717</v>
      </c>
      <c r="B347" s="17">
        <v>63075.39</v>
      </c>
    </row>
    <row r="348" spans="1:2" x14ac:dyDescent="0.2">
      <c r="A348" s="13" t="s">
        <v>1718</v>
      </c>
      <c r="B348" s="17">
        <v>0</v>
      </c>
    </row>
    <row r="349" spans="1:2" x14ac:dyDescent="0.2">
      <c r="A349" s="13" t="s">
        <v>1719</v>
      </c>
      <c r="B349" s="17">
        <v>26814.06</v>
      </c>
    </row>
    <row r="350" spans="1:2" x14ac:dyDescent="0.2">
      <c r="A350" s="13" t="s">
        <v>350</v>
      </c>
      <c r="B350" s="17">
        <v>17035490.210000001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3E1E-B642-4675-AD6A-CEF5BB42CAF3}">
  <dimension ref="A3:B60"/>
  <sheetViews>
    <sheetView workbookViewId="0">
      <selection activeCell="K43" sqref="K43"/>
    </sheetView>
  </sheetViews>
  <sheetFormatPr defaultRowHeight="12" x14ac:dyDescent="0.2"/>
  <cols>
    <col min="1" max="1" width="13.1640625" bestFit="1" customWidth="1"/>
    <col min="2" max="2" width="19.1640625" bestFit="1" customWidth="1"/>
  </cols>
  <sheetData>
    <row r="3" spans="1:2" x14ac:dyDescent="0.2">
      <c r="A3" s="12" t="s">
        <v>1387</v>
      </c>
      <c r="B3" t="s">
        <v>1918</v>
      </c>
    </row>
    <row r="4" spans="1:2" x14ac:dyDescent="0.2">
      <c r="A4" s="13"/>
      <c r="B4" s="17">
        <v>709274.79999999993</v>
      </c>
    </row>
    <row r="5" spans="1:2" x14ac:dyDescent="0.2">
      <c r="A5" s="13" t="s">
        <v>1864</v>
      </c>
      <c r="B5" s="17">
        <v>-159978.34</v>
      </c>
    </row>
    <row r="6" spans="1:2" x14ac:dyDescent="0.2">
      <c r="A6" s="13" t="s">
        <v>1865</v>
      </c>
      <c r="B6" s="17">
        <v>159978.34</v>
      </c>
    </row>
    <row r="7" spans="1:2" x14ac:dyDescent="0.2">
      <c r="A7" s="13" t="s">
        <v>1866</v>
      </c>
      <c r="B7" s="17">
        <v>510118</v>
      </c>
    </row>
    <row r="8" spans="1:2" x14ac:dyDescent="0.2">
      <c r="A8" s="13" t="s">
        <v>1867</v>
      </c>
      <c r="B8" s="17">
        <v>393300</v>
      </c>
    </row>
    <row r="9" spans="1:2" x14ac:dyDescent="0.2">
      <c r="A9" s="13" t="s">
        <v>1868</v>
      </c>
      <c r="B9" s="17">
        <v>209955.99</v>
      </c>
    </row>
    <row r="10" spans="1:2" x14ac:dyDescent="0.2">
      <c r="A10" s="13" t="s">
        <v>1869</v>
      </c>
      <c r="B10" s="17">
        <v>105704.99</v>
      </c>
    </row>
    <row r="11" spans="1:2" x14ac:dyDescent="0.2">
      <c r="A11" s="13" t="s">
        <v>1870</v>
      </c>
      <c r="B11" s="17">
        <v>565635.9</v>
      </c>
    </row>
    <row r="12" spans="1:2" x14ac:dyDescent="0.2">
      <c r="A12" s="13" t="s">
        <v>1871</v>
      </c>
      <c r="B12" s="17">
        <v>412750</v>
      </c>
    </row>
    <row r="13" spans="1:2" x14ac:dyDescent="0.2">
      <c r="A13" s="13" t="s">
        <v>1872</v>
      </c>
      <c r="B13" s="17">
        <v>162195.12</v>
      </c>
    </row>
    <row r="14" spans="1:2" x14ac:dyDescent="0.2">
      <c r="A14" s="13" t="s">
        <v>1873</v>
      </c>
      <c r="B14" s="17">
        <v>170000</v>
      </c>
    </row>
    <row r="15" spans="1:2" x14ac:dyDescent="0.2">
      <c r="A15" s="13" t="s">
        <v>1874</v>
      </c>
      <c r="B15" s="17">
        <v>240021.15</v>
      </c>
    </row>
    <row r="16" spans="1:2" x14ac:dyDescent="0.2">
      <c r="A16" s="13" t="s">
        <v>1875</v>
      </c>
      <c r="B16" s="17">
        <v>50000</v>
      </c>
    </row>
    <row r="17" spans="1:2" x14ac:dyDescent="0.2">
      <c r="A17" s="13" t="s">
        <v>1876</v>
      </c>
      <c r="B17" s="17">
        <v>20790</v>
      </c>
    </row>
    <row r="18" spans="1:2" x14ac:dyDescent="0.2">
      <c r="A18" s="13" t="s">
        <v>1877</v>
      </c>
      <c r="B18" s="17">
        <v>40000</v>
      </c>
    </row>
    <row r="19" spans="1:2" x14ac:dyDescent="0.2">
      <c r="A19" s="13" t="s">
        <v>1878</v>
      </c>
      <c r="B19" s="17">
        <v>40000</v>
      </c>
    </row>
    <row r="20" spans="1:2" x14ac:dyDescent="0.2">
      <c r="A20" s="13" t="s">
        <v>1879</v>
      </c>
      <c r="B20" s="17">
        <v>158097.64000000001</v>
      </c>
    </row>
    <row r="21" spans="1:2" x14ac:dyDescent="0.2">
      <c r="A21" s="13" t="s">
        <v>1880</v>
      </c>
      <c r="B21" s="17">
        <v>-24767.97</v>
      </c>
    </row>
    <row r="22" spans="1:2" x14ac:dyDescent="0.2">
      <c r="A22" s="13" t="s">
        <v>1881</v>
      </c>
      <c r="B22" s="17">
        <v>-222.09</v>
      </c>
    </row>
    <row r="23" spans="1:2" x14ac:dyDescent="0.2">
      <c r="A23" s="13" t="s">
        <v>1882</v>
      </c>
      <c r="B23" s="17">
        <v>268.92</v>
      </c>
    </row>
    <row r="24" spans="1:2" x14ac:dyDescent="0.2">
      <c r="A24" s="13" t="s">
        <v>1883</v>
      </c>
      <c r="B24" s="17">
        <v>-0.01</v>
      </c>
    </row>
    <row r="25" spans="1:2" x14ac:dyDescent="0.2">
      <c r="A25" s="13" t="s">
        <v>1884</v>
      </c>
      <c r="B25" s="17">
        <v>-5.78</v>
      </c>
    </row>
    <row r="26" spans="1:2" x14ac:dyDescent="0.2">
      <c r="A26" s="13" t="s">
        <v>1885</v>
      </c>
      <c r="B26" s="17">
        <v>2.37</v>
      </c>
    </row>
    <row r="27" spans="1:2" x14ac:dyDescent="0.2">
      <c r="A27" s="13" t="s">
        <v>1886</v>
      </c>
      <c r="B27" s="17">
        <v>4.5999999999999996</v>
      </c>
    </row>
    <row r="28" spans="1:2" x14ac:dyDescent="0.2">
      <c r="A28" s="13" t="s">
        <v>1887</v>
      </c>
      <c r="B28" s="17">
        <v>17.260000000000002</v>
      </c>
    </row>
    <row r="29" spans="1:2" x14ac:dyDescent="0.2">
      <c r="A29" s="13" t="s">
        <v>1888</v>
      </c>
      <c r="B29" s="17">
        <v>167583.84</v>
      </c>
    </row>
    <row r="30" spans="1:2" x14ac:dyDescent="0.2">
      <c r="A30" s="13" t="s">
        <v>1889</v>
      </c>
      <c r="B30" s="17">
        <v>-2.75</v>
      </c>
    </row>
    <row r="31" spans="1:2" x14ac:dyDescent="0.2">
      <c r="A31" s="13" t="s">
        <v>1890</v>
      </c>
      <c r="B31" s="17">
        <v>-77.78</v>
      </c>
    </row>
    <row r="32" spans="1:2" x14ac:dyDescent="0.2">
      <c r="A32" s="13" t="s">
        <v>1891</v>
      </c>
      <c r="B32" s="17">
        <v>-52.2</v>
      </c>
    </row>
    <row r="33" spans="1:2" x14ac:dyDescent="0.2">
      <c r="A33" s="13" t="s">
        <v>1892</v>
      </c>
      <c r="B33" s="17">
        <v>-56.69</v>
      </c>
    </row>
    <row r="34" spans="1:2" x14ac:dyDescent="0.2">
      <c r="A34" s="13" t="s">
        <v>1893</v>
      </c>
      <c r="B34" s="17">
        <v>61491.58</v>
      </c>
    </row>
    <row r="35" spans="1:2" x14ac:dyDescent="0.2">
      <c r="A35" s="13" t="s">
        <v>1894</v>
      </c>
      <c r="B35" s="17">
        <v>-41.26</v>
      </c>
    </row>
    <row r="36" spans="1:2" x14ac:dyDescent="0.2">
      <c r="A36" s="13" t="s">
        <v>1895</v>
      </c>
      <c r="B36" s="17">
        <v>98836.14</v>
      </c>
    </row>
    <row r="37" spans="1:2" x14ac:dyDescent="0.2">
      <c r="A37" s="13" t="s">
        <v>1896</v>
      </c>
      <c r="B37" s="17">
        <v>-1813.26</v>
      </c>
    </row>
    <row r="38" spans="1:2" x14ac:dyDescent="0.2">
      <c r="A38" s="13" t="s">
        <v>1897</v>
      </c>
      <c r="B38" s="17">
        <v>637293.31000000006</v>
      </c>
    </row>
    <row r="39" spans="1:2" x14ac:dyDescent="0.2">
      <c r="A39" s="13" t="s">
        <v>1898</v>
      </c>
      <c r="B39" s="17">
        <v>329.41999999999996</v>
      </c>
    </row>
    <row r="40" spans="1:2" x14ac:dyDescent="0.2">
      <c r="A40" s="13" t="s">
        <v>1899</v>
      </c>
      <c r="B40" s="17">
        <v>95627.27</v>
      </c>
    </row>
    <row r="41" spans="1:2" x14ac:dyDescent="0.2">
      <c r="A41" s="13" t="s">
        <v>1900</v>
      </c>
      <c r="B41" s="17">
        <v>116998.24</v>
      </c>
    </row>
    <row r="42" spans="1:2" x14ac:dyDescent="0.2">
      <c r="A42" s="13" t="s">
        <v>1901</v>
      </c>
      <c r="B42" s="17">
        <v>12354.51</v>
      </c>
    </row>
    <row r="43" spans="1:2" x14ac:dyDescent="0.2">
      <c r="A43" s="13" t="s">
        <v>1902</v>
      </c>
      <c r="B43" s="17">
        <v>6.78</v>
      </c>
    </row>
    <row r="44" spans="1:2" x14ac:dyDescent="0.2">
      <c r="A44" s="13" t="s">
        <v>1903</v>
      </c>
      <c r="B44" s="17">
        <v>7.26</v>
      </c>
    </row>
    <row r="45" spans="1:2" x14ac:dyDescent="0.2">
      <c r="A45" s="13" t="s">
        <v>1904</v>
      </c>
      <c r="B45" s="17">
        <v>598965.78</v>
      </c>
    </row>
    <row r="46" spans="1:2" x14ac:dyDescent="0.2">
      <c r="A46" s="13" t="s">
        <v>1905</v>
      </c>
      <c r="B46" s="17">
        <v>95423.56</v>
      </c>
    </row>
    <row r="47" spans="1:2" x14ac:dyDescent="0.2">
      <c r="A47" s="13" t="s">
        <v>1906</v>
      </c>
      <c r="B47" s="17">
        <v>128299.58</v>
      </c>
    </row>
    <row r="48" spans="1:2" x14ac:dyDescent="0.2">
      <c r="A48" s="13" t="s">
        <v>1907</v>
      </c>
      <c r="B48" s="17">
        <v>10000</v>
      </c>
    </row>
    <row r="49" spans="1:2" x14ac:dyDescent="0.2">
      <c r="A49" s="13" t="s">
        <v>1908</v>
      </c>
      <c r="B49" s="17">
        <v>100000</v>
      </c>
    </row>
    <row r="50" spans="1:2" x14ac:dyDescent="0.2">
      <c r="A50" s="13" t="s">
        <v>1909</v>
      </c>
      <c r="B50" s="17">
        <v>456233.77</v>
      </c>
    </row>
    <row r="51" spans="1:2" x14ac:dyDescent="0.2">
      <c r="A51" s="13" t="s">
        <v>1910</v>
      </c>
      <c r="B51" s="17">
        <v>729062.77</v>
      </c>
    </row>
    <row r="52" spans="1:2" x14ac:dyDescent="0.2">
      <c r="A52" s="13" t="s">
        <v>1911</v>
      </c>
      <c r="B52" s="17">
        <v>109112.54</v>
      </c>
    </row>
    <row r="53" spans="1:2" x14ac:dyDescent="0.2">
      <c r="A53" s="13" t="s">
        <v>1912</v>
      </c>
      <c r="B53" s="17">
        <v>27874.720000000001</v>
      </c>
    </row>
    <row r="54" spans="1:2" x14ac:dyDescent="0.2">
      <c r="A54" s="13" t="s">
        <v>1913</v>
      </c>
      <c r="B54" s="17">
        <v>104532.48</v>
      </c>
    </row>
    <row r="55" spans="1:2" x14ac:dyDescent="0.2">
      <c r="A55" s="13" t="s">
        <v>1914</v>
      </c>
      <c r="B55" s="17">
        <v>98112.49</v>
      </c>
    </row>
    <row r="56" spans="1:2" x14ac:dyDescent="0.2">
      <c r="A56" s="13" t="s">
        <v>1915</v>
      </c>
      <c r="B56" s="17">
        <v>39351.160000000003</v>
      </c>
    </row>
    <row r="57" spans="1:2" x14ac:dyDescent="0.2">
      <c r="A57" s="13" t="s">
        <v>1916</v>
      </c>
      <c r="B57" s="17">
        <v>45786.62</v>
      </c>
    </row>
    <row r="58" spans="1:2" x14ac:dyDescent="0.2">
      <c r="A58" s="13" t="s">
        <v>1917</v>
      </c>
      <c r="B58" s="17">
        <v>63354.080000000002</v>
      </c>
    </row>
    <row r="59" spans="1:2" x14ac:dyDescent="0.2">
      <c r="A59" s="13" t="s">
        <v>1720</v>
      </c>
      <c r="B59" s="17">
        <v>7557734.8500000006</v>
      </c>
    </row>
    <row r="60" spans="1:2" x14ac:dyDescent="0.2">
      <c r="A60" s="13" t="s">
        <v>350</v>
      </c>
      <c r="B60" s="17">
        <v>15115469.700000001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669D-8739-4917-99AE-339ACDF20A17}">
  <dimension ref="A1:B10"/>
  <sheetViews>
    <sheetView workbookViewId="0">
      <selection activeCell="B11" sqref="B11"/>
    </sheetView>
  </sheetViews>
  <sheetFormatPr defaultRowHeight="12" x14ac:dyDescent="0.2"/>
  <cols>
    <col min="1" max="1" width="9.33203125" style="14"/>
  </cols>
  <sheetData>
    <row r="1" spans="1:2" x14ac:dyDescent="0.2">
      <c r="A1" s="14" t="s">
        <v>4</v>
      </c>
    </row>
    <row r="3" spans="1:2" x14ac:dyDescent="0.2">
      <c r="A3" s="14">
        <v>44805</v>
      </c>
      <c r="B3" t="s">
        <v>1924</v>
      </c>
    </row>
    <row r="4" spans="1:2" x14ac:dyDescent="0.2">
      <c r="A4" s="14">
        <v>44774</v>
      </c>
      <c r="B4" t="s">
        <v>1925</v>
      </c>
    </row>
    <row r="5" spans="1:2" x14ac:dyDescent="0.2">
      <c r="A5" s="14">
        <v>44562</v>
      </c>
      <c r="B5" t="s">
        <v>1926</v>
      </c>
    </row>
    <row r="6" spans="1:2" x14ac:dyDescent="0.2">
      <c r="A6" s="14">
        <v>44743</v>
      </c>
      <c r="B6" t="s">
        <v>1925</v>
      </c>
    </row>
    <row r="7" spans="1:2" x14ac:dyDescent="0.2">
      <c r="A7" s="14">
        <v>44682</v>
      </c>
      <c r="B7" t="s">
        <v>353</v>
      </c>
    </row>
    <row r="8" spans="1:2" x14ac:dyDescent="0.2">
      <c r="A8" s="14">
        <v>44713</v>
      </c>
      <c r="B8" t="s">
        <v>1927</v>
      </c>
    </row>
    <row r="9" spans="1:2" x14ac:dyDescent="0.2">
      <c r="A9" s="14">
        <v>44621</v>
      </c>
      <c r="B9" t="s">
        <v>1928</v>
      </c>
    </row>
    <row r="10" spans="1:2" x14ac:dyDescent="0.2">
      <c r="A10" s="14">
        <v>44652</v>
      </c>
      <c r="B10" t="s">
        <v>1929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aging</vt:lpstr>
      <vt:lpstr>discrepancies</vt:lpstr>
      <vt:lpstr>invoices</vt:lpstr>
      <vt:lpstr>planned spend</vt:lpstr>
      <vt:lpstr>invoice pivot</vt:lpstr>
      <vt:lpstr>aging pivot</vt:lpstr>
      <vt:lpstr>vlookups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Mark</dc:creator>
  <cp:lastModifiedBy>William Nash</cp:lastModifiedBy>
  <dcterms:created xsi:type="dcterms:W3CDTF">2022-12-01T13:42:31Z</dcterms:created>
  <dcterms:modified xsi:type="dcterms:W3CDTF">2023-01-02T14:07:26Z</dcterms:modified>
</cp:coreProperties>
</file>