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 activeTab="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6" i="2"/>
  <c r="F28"/>
  <c r="F27"/>
  <c r="F26"/>
  <c r="F15"/>
  <c r="F14"/>
  <c r="F31" l="1"/>
  <c r="F19"/>
  <c r="F8"/>
  <c r="F7"/>
  <c r="F6"/>
  <c r="F5"/>
  <c r="F10" l="1"/>
  <c r="F33" s="1"/>
  <c r="J22" i="1" l="1"/>
  <c r="K22"/>
  <c r="G33"/>
  <c r="F33"/>
  <c r="E33"/>
  <c r="F22"/>
  <c r="E22"/>
  <c r="R13" l="1"/>
  <c r="R12"/>
  <c r="R20"/>
  <c r="R18"/>
  <c r="R17"/>
  <c r="R16"/>
  <c r="R15"/>
  <c r="R14"/>
  <c r="R11"/>
  <c r="R10"/>
  <c r="R9"/>
  <c r="R8"/>
  <c r="R7"/>
  <c r="R6"/>
  <c r="R4"/>
  <c r="G22"/>
  <c r="R22" l="1"/>
</calcChain>
</file>

<file path=xl/sharedStrings.xml><?xml version="1.0" encoding="utf-8"?>
<sst xmlns="http://schemas.openxmlformats.org/spreadsheetml/2006/main" count="234" uniqueCount="148">
  <si>
    <t>#</t>
  </si>
  <si>
    <t>Site Name</t>
  </si>
  <si>
    <t>CD</t>
  </si>
  <si>
    <t>Year Round Tax -Garrett</t>
  </si>
  <si>
    <t>Claude Black Comm. Ctr.</t>
  </si>
  <si>
    <t>Mission Library</t>
  </si>
  <si>
    <t>Palo Alto College</t>
  </si>
  <si>
    <t>Millers Pond</t>
  </si>
  <si>
    <t xml:space="preserve">Bazan Library </t>
  </si>
  <si>
    <t>Guadalupe CC Tax Clinic</t>
  </si>
  <si>
    <t>COSA CF</t>
  </si>
  <si>
    <t>Neighborhood Place</t>
  </si>
  <si>
    <t>YWCA San Antonio</t>
  </si>
  <si>
    <t>Henry A Guerra Library</t>
  </si>
  <si>
    <t>Westfall Library</t>
  </si>
  <si>
    <t>Forest Hills Library</t>
  </si>
  <si>
    <t>Ed Cody Library</t>
  </si>
  <si>
    <t>Thousand Oaks Library</t>
  </si>
  <si>
    <t>COSA Mobile</t>
  </si>
  <si>
    <t>All</t>
  </si>
  <si>
    <t>TOTALS</t>
  </si>
  <si>
    <t>Ella Austin Community Center</t>
  </si>
  <si>
    <t>United Way</t>
  </si>
  <si>
    <t>Presa Community Center</t>
  </si>
  <si>
    <t>St. Mary's University</t>
  </si>
  <si>
    <t>6(SAT)</t>
  </si>
  <si>
    <t>St. Mary's</t>
  </si>
  <si>
    <t xml:space="preserve">Catholic Charities Mobile </t>
  </si>
  <si>
    <t>University of Incarnate Word</t>
  </si>
  <si>
    <t>UIW</t>
  </si>
  <si>
    <t>COSA GF</t>
  </si>
  <si>
    <t>Estimated Cost</t>
  </si>
  <si>
    <t># Quality Reviewers</t>
  </si>
  <si>
    <t># Tax Preparers</t>
  </si>
  <si>
    <t>Total Estiamted Cost</t>
  </si>
  <si>
    <t>**Garrett</t>
  </si>
  <si>
    <t># Returns 2016</t>
  </si>
  <si>
    <t xml:space="preserve"># Returns 2017 </t>
  </si>
  <si>
    <t>COSA/United Way</t>
  </si>
  <si>
    <t>FY 17 Funding</t>
  </si>
  <si>
    <t>FY18 Funding</t>
  </si>
  <si>
    <t xml:space="preserve"> FY 2018 VITA COSA Sites Model</t>
  </si>
  <si>
    <t>COSA/UW</t>
  </si>
  <si>
    <t># Returns 2018</t>
  </si>
  <si>
    <t>COSA CF/GF</t>
  </si>
  <si>
    <t>FY 18 # Site Coodinators</t>
  </si>
  <si>
    <t>FY 18 Site Hours</t>
  </si>
  <si>
    <t xml:space="preserve"> FY 18 Estimated Cost</t>
  </si>
  <si>
    <t xml:space="preserve"> </t>
  </si>
  <si>
    <t>Cost Center:  3803030101</t>
  </si>
  <si>
    <t># of Positions</t>
  </si>
  <si>
    <t xml:space="preserve">Rate per Hr </t>
  </si>
  <si>
    <t>Hours per week</t>
  </si>
  <si>
    <t>No. of weeks</t>
  </si>
  <si>
    <t>Total Amount</t>
  </si>
  <si>
    <t>Patricia Perez</t>
  </si>
  <si>
    <t>Leticia Velasquez</t>
  </si>
  <si>
    <t xml:space="preserve">Total </t>
  </si>
  <si>
    <t>Total Expenses</t>
  </si>
  <si>
    <t>FY 2018</t>
  </si>
  <si>
    <t>Site Supervisors</t>
  </si>
  <si>
    <t>Quality Reviewers</t>
  </si>
  <si>
    <t>Tax Preparers</t>
  </si>
  <si>
    <t>Training &amp; Tax Season Staff Components</t>
  </si>
  <si>
    <t>Kenneth Bankston</t>
  </si>
  <si>
    <r>
      <t xml:space="preserve">Staff- </t>
    </r>
    <r>
      <rPr>
        <b/>
        <sz val="11"/>
        <color rgb="FF7030A0"/>
        <rFont val="Calibri"/>
        <family val="2"/>
        <scheme val="minor"/>
      </rPr>
      <t>Training</t>
    </r>
  </si>
  <si>
    <t>Tax Preparer</t>
  </si>
  <si>
    <r>
      <t xml:space="preserve">Staff- </t>
    </r>
    <r>
      <rPr>
        <b/>
        <sz val="11"/>
        <color theme="5" tint="-0.249977111117893"/>
        <rFont val="Calibri"/>
        <family val="2"/>
        <scheme val="minor"/>
      </rPr>
      <t>Tax Season</t>
    </r>
  </si>
  <si>
    <r>
      <t xml:space="preserve">Staff- </t>
    </r>
    <r>
      <rPr>
        <b/>
        <sz val="11"/>
        <color theme="8" tint="-0.249977111117893"/>
        <rFont val="Calibri"/>
        <family val="2"/>
        <scheme val="minor"/>
      </rPr>
      <t>Tax Clinic</t>
    </r>
  </si>
  <si>
    <t>St. Philips College</t>
  </si>
  <si>
    <t>Goodwill @ San Pedro</t>
  </si>
  <si>
    <t>Quality Reviewer</t>
  </si>
  <si>
    <t>Maribel Codina</t>
  </si>
  <si>
    <t>Jean Sherrill</t>
  </si>
  <si>
    <t>Elsie McCormick</t>
  </si>
  <si>
    <t>Bazan Library</t>
  </si>
  <si>
    <t>Mary Ann Gomez</t>
  </si>
  <si>
    <t>Selina Vallejo</t>
  </si>
  <si>
    <t>Marina Montez</t>
  </si>
  <si>
    <t>Esperanza Barrientes</t>
  </si>
  <si>
    <t>Roberto Mata</t>
  </si>
  <si>
    <t>Kendra Burgess</t>
  </si>
  <si>
    <t>Bea Aldrich</t>
  </si>
  <si>
    <t>Jody Sherrill</t>
  </si>
  <si>
    <t xml:space="preserve"> Site Supervisor</t>
  </si>
  <si>
    <t>Claude Black Community Center</t>
  </si>
  <si>
    <t xml:space="preserve">East </t>
  </si>
  <si>
    <t>West</t>
  </si>
  <si>
    <t>Frank Garrett Multi-Service Center</t>
  </si>
  <si>
    <t>Guadalupe Community Center</t>
  </si>
  <si>
    <t>The Neighborhood Place</t>
  </si>
  <si>
    <t>YWCA of San Antonio</t>
  </si>
  <si>
    <t>Henry Guerra Library</t>
  </si>
  <si>
    <t>North</t>
  </si>
  <si>
    <t>South</t>
  </si>
  <si>
    <t>Millers Pond Community Center</t>
  </si>
  <si>
    <t>Hill Country Community Needs Council</t>
  </si>
  <si>
    <t>Hill Country- Fredericksburg TX</t>
  </si>
  <si>
    <t xml:space="preserve">Guadalupe Community Center </t>
  </si>
  <si>
    <t>Mobile Team</t>
  </si>
  <si>
    <t>Northwest</t>
  </si>
  <si>
    <t>Southwest</t>
  </si>
  <si>
    <t>Jacquelyn Menefee</t>
  </si>
  <si>
    <t>Cara Sebastian Ramos</t>
  </si>
  <si>
    <t>Rosio Martir</t>
  </si>
  <si>
    <t>Melvin Dunlap</t>
  </si>
  <si>
    <t>Dora Vallejo</t>
  </si>
  <si>
    <t xml:space="preserve">Brook Hollow Library </t>
  </si>
  <si>
    <t>Kendra Henderson</t>
  </si>
  <si>
    <t>Cindy Licea</t>
  </si>
  <si>
    <t>Julie Grant</t>
  </si>
  <si>
    <t>Cinthia Morales</t>
  </si>
  <si>
    <t>Intake</t>
  </si>
  <si>
    <t>Augustine Sanchez</t>
  </si>
  <si>
    <t>Jessica Coronado</t>
  </si>
  <si>
    <t>Mohammed Haidarasl</t>
  </si>
  <si>
    <t>Elias Malek</t>
  </si>
  <si>
    <t>Silvia Rodriguez</t>
  </si>
  <si>
    <t>Betty Coleman</t>
  </si>
  <si>
    <t>Crystal Gandara</t>
  </si>
  <si>
    <t>Ja'Marcus Buie</t>
  </si>
  <si>
    <t>Issac Darden</t>
  </si>
  <si>
    <t>Rebecca Morales</t>
  </si>
  <si>
    <t>Jose Villanueva</t>
  </si>
  <si>
    <t>Abel Padilla</t>
  </si>
  <si>
    <t>Alma Lopez</t>
  </si>
  <si>
    <t>Ann Marie Rocha</t>
  </si>
  <si>
    <t>Ruby Davis-Butler</t>
  </si>
  <si>
    <t>Mary Jane Narvaez</t>
  </si>
  <si>
    <t>Manuel Moreno</t>
  </si>
  <si>
    <t>Leslie Rangel</t>
  </si>
  <si>
    <t>Esmerelda Collazo</t>
  </si>
  <si>
    <t>Aisha Dennis</t>
  </si>
  <si>
    <t>Lupita Perez</t>
  </si>
  <si>
    <t>Juan Mijares</t>
  </si>
  <si>
    <t>Leticia Velasquez- SC</t>
  </si>
  <si>
    <t>Rachel  Babcock</t>
  </si>
  <si>
    <t>Juanita Mata</t>
  </si>
  <si>
    <t>Ashley Martinez</t>
  </si>
  <si>
    <t>Rosalia Ovalle</t>
  </si>
  <si>
    <t>Brandon Agueros</t>
  </si>
  <si>
    <t>Alex Holler</t>
  </si>
  <si>
    <t>Abier Mohammed</t>
  </si>
  <si>
    <t>Assigned  Staff</t>
  </si>
  <si>
    <t>Antrashia (Traci) Rector</t>
  </si>
  <si>
    <t>Angelica Razo</t>
  </si>
  <si>
    <t xml:space="preserve">Rashanea Shakir </t>
  </si>
  <si>
    <r>
      <t>Vanessa Torres-</t>
    </r>
    <r>
      <rPr>
        <b/>
        <sz val="12"/>
        <rFont val="Arial"/>
        <family val="2"/>
      </rPr>
      <t>2/1</t>
    </r>
  </si>
</sst>
</file>

<file path=xl/styles.xml><?xml version="1.0" encoding="utf-8"?>
<styleSheet xmlns="http://schemas.openxmlformats.org/spreadsheetml/2006/main">
  <numFmts count="6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#,##0.0"/>
    <numFmt numFmtId="167" formatCode="[$-409]d\-mmm;@"/>
  </numFmts>
  <fonts count="48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name val="Amery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333FF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rgb="FF8D2C94"/>
      <name val="Arial"/>
      <family val="2"/>
    </font>
    <font>
      <b/>
      <sz val="12"/>
      <color rgb="FF008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mery"/>
    </font>
    <font>
      <b/>
      <sz val="12"/>
      <color theme="8" tint="-0.249977111117893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9" tint="-0.249977111117893"/>
      <name val="Arial"/>
      <family val="2"/>
    </font>
    <font>
      <b/>
      <sz val="12"/>
      <color theme="4" tint="-0.499984740745262"/>
      <name val="Arial"/>
      <family val="2"/>
    </font>
    <font>
      <b/>
      <sz val="12"/>
      <color theme="4" tint="-0.249977111117893"/>
      <name val="Arial"/>
      <family val="2"/>
    </font>
    <font>
      <b/>
      <sz val="12"/>
      <color theme="7" tint="-0.249977111117893"/>
      <name val="Arial"/>
      <family val="2"/>
    </font>
    <font>
      <b/>
      <sz val="12"/>
      <color theme="6" tint="-0.249977111117893"/>
      <name val="Arial"/>
      <family val="2"/>
    </font>
    <font>
      <b/>
      <sz val="12"/>
      <color theme="6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2"/>
      <color theme="9" tint="-0.499984740745262"/>
      <name val="Arial"/>
      <family val="2"/>
    </font>
    <font>
      <b/>
      <i/>
      <sz val="12"/>
      <color rgb="FFFF0000"/>
      <name val="Arial"/>
      <family val="2"/>
    </font>
    <font>
      <b/>
      <i/>
      <sz val="12"/>
      <color theme="7" tint="-0.249977111117893"/>
      <name val="Arial"/>
      <family val="2"/>
    </font>
    <font>
      <b/>
      <sz val="12"/>
      <color rgb="FFC00000"/>
      <name val="Arial"/>
      <family val="2"/>
    </font>
    <font>
      <b/>
      <sz val="12"/>
      <color rgb="FF0070C0"/>
      <name val="Arial"/>
      <family val="2"/>
    </font>
    <font>
      <b/>
      <sz val="12"/>
      <color theme="2" tint="-0.89999084444715716"/>
      <name val="Arial"/>
      <family val="2"/>
    </font>
    <font>
      <b/>
      <sz val="14"/>
      <color theme="2" tint="-0.89999084444715716"/>
      <name val="Calibri"/>
      <family val="2"/>
      <scheme val="minor"/>
    </font>
    <font>
      <b/>
      <sz val="12"/>
      <color rgb="FF00B05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C00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296">
    <xf numFmtId="0" fontId="0" fillId="0" borderId="0" xfId="0"/>
    <xf numFmtId="0" fontId="0" fillId="0" borderId="0" xfId="0"/>
    <xf numFmtId="0" fontId="1" fillId="0" borderId="2" xfId="1" applyFont="1" applyFill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3" fontId="1" fillId="0" borderId="2" xfId="1" applyNumberFormat="1" applyFont="1" applyBorder="1" applyAlignment="1">
      <alignment vertical="center"/>
    </xf>
    <xf numFmtId="3" fontId="3" fillId="0" borderId="2" xfId="3" applyNumberFormat="1" applyFont="1" applyFill="1" applyBorder="1" applyAlignment="1">
      <alignment horizontal="right" vertical="center"/>
    </xf>
    <xf numFmtId="164" fontId="1" fillId="0" borderId="2" xfId="2" applyNumberFormat="1" applyFont="1" applyBorder="1" applyAlignment="1">
      <alignment horizontal="right" vertical="center" wrapText="1"/>
    </xf>
    <xf numFmtId="0" fontId="1" fillId="2" borderId="2" xfId="1" applyFont="1" applyFill="1" applyBorder="1" applyAlignment="1">
      <alignment horizontal="center" vertical="center"/>
    </xf>
    <xf numFmtId="164" fontId="1" fillId="2" borderId="2" xfId="2" applyNumberFormat="1" applyFont="1" applyFill="1" applyBorder="1" applyAlignment="1">
      <alignment horizontal="right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1" fillId="4" borderId="2" xfId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3" fontId="3" fillId="2" borderId="2" xfId="3" applyNumberFormat="1" applyFont="1" applyFill="1" applyBorder="1" applyAlignment="1">
      <alignment horizontal="right" vertical="center"/>
    </xf>
    <xf numFmtId="37" fontId="1" fillId="2" borderId="2" xfId="2" applyNumberFormat="1" applyFont="1" applyFill="1" applyBorder="1" applyAlignment="1">
      <alignment horizontal="right" vertical="center" wrapText="1"/>
    </xf>
    <xf numFmtId="0" fontId="1" fillId="2" borderId="2" xfId="1" applyFont="1" applyFill="1" applyBorder="1" applyAlignment="1">
      <alignment horizontal="right" vertical="center"/>
    </xf>
    <xf numFmtId="0" fontId="2" fillId="0" borderId="2" xfId="1" applyFont="1" applyBorder="1" applyAlignment="1">
      <alignment horizontal="center" vertical="center"/>
    </xf>
    <xf numFmtId="3" fontId="1" fillId="2" borderId="2" xfId="1" applyNumberFormat="1" applyFont="1" applyFill="1" applyBorder="1" applyAlignment="1">
      <alignment horizontal="center" vertical="center"/>
    </xf>
    <xf numFmtId="165" fontId="1" fillId="2" borderId="2" xfId="1" applyNumberFormat="1" applyFont="1" applyFill="1" applyBorder="1" applyAlignment="1">
      <alignment horizontal="center" vertical="center"/>
    </xf>
    <xf numFmtId="0" fontId="5" fillId="0" borderId="6" xfId="1" applyFont="1" applyBorder="1" applyAlignment="1"/>
    <xf numFmtId="0" fontId="7" fillId="3" borderId="2" xfId="1" applyFont="1" applyFill="1" applyBorder="1" applyAlignment="1">
      <alignment horizontal="center" vertical="center" wrapText="1"/>
    </xf>
    <xf numFmtId="0" fontId="1" fillId="4" borderId="2" xfId="1" applyFont="1" applyFill="1" applyBorder="1"/>
    <xf numFmtId="0" fontId="2" fillId="0" borderId="2" xfId="1" applyFont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3" fontId="3" fillId="5" borderId="2" xfId="3" applyNumberFormat="1" applyFont="1" applyFill="1" applyBorder="1" applyAlignment="1">
      <alignment horizontal="right" vertical="center"/>
    </xf>
    <xf numFmtId="164" fontId="1" fillId="5" borderId="2" xfId="2" applyNumberFormat="1" applyFont="1" applyFill="1" applyBorder="1" applyAlignment="1">
      <alignment horizontal="right" vertical="center" wrapText="1"/>
    </xf>
    <xf numFmtId="165" fontId="1" fillId="5" borderId="2" xfId="1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38" fontId="6" fillId="3" borderId="7" xfId="1" applyNumberFormat="1" applyFont="1" applyFill="1" applyBorder="1" applyAlignment="1">
      <alignment horizontal="center" vertical="center"/>
    </xf>
    <xf numFmtId="38" fontId="6" fillId="3" borderId="7" xfId="1" applyNumberFormat="1" applyFont="1" applyFill="1" applyBorder="1" applyAlignment="1">
      <alignment horizontal="right" vertical="center"/>
    </xf>
    <xf numFmtId="0" fontId="0" fillId="0" borderId="0" xfId="0" applyBorder="1"/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164" fontId="1" fillId="0" borderId="0" xfId="2" applyNumberFormat="1" applyFont="1" applyBorder="1" applyAlignment="1">
      <alignment horizontal="right" vertical="center" wrapText="1"/>
    </xf>
    <xf numFmtId="3" fontId="3" fillId="0" borderId="0" xfId="3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horizontal="center" vertical="center"/>
    </xf>
    <xf numFmtId="8" fontId="1" fillId="0" borderId="0" xfId="1" applyNumberFormat="1" applyFont="1" applyBorder="1" applyAlignment="1">
      <alignment vertical="center"/>
    </xf>
    <xf numFmtId="8" fontId="1" fillId="0" borderId="0" xfId="1" applyNumberFormat="1" applyFont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8" fontId="1" fillId="2" borderId="0" xfId="1" applyNumberFormat="1" applyFont="1" applyFill="1" applyBorder="1" applyAlignment="1">
      <alignment vertical="center"/>
    </xf>
    <xf numFmtId="0" fontId="0" fillId="0" borderId="0" xfId="0"/>
    <xf numFmtId="0" fontId="1" fillId="0" borderId="2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164" fontId="1" fillId="2" borderId="2" xfId="2" applyNumberFormat="1" applyFont="1" applyFill="1" applyBorder="1" applyAlignment="1">
      <alignment horizontal="right" vertical="center" wrapText="1"/>
    </xf>
    <xf numFmtId="165" fontId="1" fillId="2" borderId="1" xfId="1" applyNumberFormat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2" fillId="5" borderId="0" xfId="1" applyFont="1" applyFill="1" applyBorder="1" applyAlignment="1">
      <alignment horizontal="center" vertical="center"/>
    </xf>
    <xf numFmtId="0" fontId="4" fillId="5" borderId="0" xfId="1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 wrapText="1"/>
    </xf>
    <xf numFmtId="0" fontId="2" fillId="5" borderId="0" xfId="1" applyFont="1" applyFill="1" applyAlignment="1">
      <alignment horizontal="center" vertical="center" wrapText="1"/>
    </xf>
    <xf numFmtId="3" fontId="3" fillId="2" borderId="2" xfId="3" applyNumberFormat="1" applyFont="1" applyFill="1" applyBorder="1" applyAlignment="1">
      <alignment horizontal="right" vertical="center"/>
    </xf>
    <xf numFmtId="0" fontId="1" fillId="0" borderId="0" xfId="1" applyFont="1" applyAlignment="1">
      <alignment horizontal="center" vertical="center"/>
    </xf>
    <xf numFmtId="37" fontId="1" fillId="2" borderId="2" xfId="2" applyNumberFormat="1" applyFont="1" applyFill="1" applyBorder="1" applyAlignment="1">
      <alignment horizontal="right" vertical="center" wrapText="1"/>
    </xf>
    <xf numFmtId="0" fontId="1" fillId="2" borderId="2" xfId="1" applyFont="1" applyFill="1" applyBorder="1" applyAlignment="1">
      <alignment horizontal="right" vertical="center"/>
    </xf>
    <xf numFmtId="0" fontId="1" fillId="2" borderId="2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8" fontId="1" fillId="2" borderId="2" xfId="1" applyNumberFormat="1" applyFont="1" applyFill="1" applyBorder="1"/>
    <xf numFmtId="0" fontId="0" fillId="4" borderId="2" xfId="0" applyFill="1" applyBorder="1"/>
    <xf numFmtId="0" fontId="0" fillId="6" borderId="2" xfId="0" applyFill="1" applyBorder="1"/>
    <xf numFmtId="8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1" fontId="1" fillId="2" borderId="2" xfId="1" applyNumberFormat="1" applyFont="1" applyFill="1" applyBorder="1" applyAlignment="1">
      <alignment horizontal="center"/>
    </xf>
    <xf numFmtId="1" fontId="1" fillId="2" borderId="2" xfId="1" applyNumberFormat="1" applyFont="1" applyFill="1" applyBorder="1" applyAlignment="1">
      <alignment horizontal="center" vertical="center"/>
    </xf>
    <xf numFmtId="1" fontId="1" fillId="5" borderId="2" xfId="1" applyNumberFormat="1" applyFont="1" applyFill="1" applyBorder="1" applyAlignment="1">
      <alignment horizontal="center" vertical="center"/>
    </xf>
    <xf numFmtId="1" fontId="1" fillId="2" borderId="2" xfId="1" applyNumberFormat="1" applyFont="1" applyFill="1" applyBorder="1" applyAlignment="1">
      <alignment horizontal="center" vertical="center" wrapText="1"/>
    </xf>
    <xf numFmtId="1" fontId="6" fillId="3" borderId="7" xfId="1" applyNumberFormat="1" applyFont="1" applyFill="1" applyBorder="1" applyAlignment="1">
      <alignment horizontal="center" vertical="center"/>
    </xf>
    <xf numFmtId="38" fontId="1" fillId="2" borderId="2" xfId="1" applyNumberFormat="1" applyFont="1" applyFill="1" applyBorder="1" applyAlignment="1">
      <alignment horizontal="center" vertical="center"/>
    </xf>
    <xf numFmtId="38" fontId="1" fillId="0" borderId="2" xfId="1" applyNumberFormat="1" applyFont="1" applyBorder="1" applyAlignment="1">
      <alignment horizontal="center" vertical="center"/>
    </xf>
    <xf numFmtId="38" fontId="1" fillId="2" borderId="2" xfId="1" applyNumberFormat="1" applyFont="1" applyFill="1" applyBorder="1" applyAlignment="1">
      <alignment horizontal="center"/>
    </xf>
    <xf numFmtId="38" fontId="1" fillId="5" borderId="2" xfId="1" applyNumberFormat="1" applyFont="1" applyFill="1" applyBorder="1" applyAlignment="1">
      <alignment horizontal="center" vertical="center"/>
    </xf>
    <xf numFmtId="0" fontId="1" fillId="6" borderId="2" xfId="1" applyFont="1" applyFill="1" applyBorder="1" applyAlignment="1">
      <alignment horizontal="center" vertical="center"/>
    </xf>
    <xf numFmtId="1" fontId="1" fillId="2" borderId="1" xfId="1" applyNumberFormat="1" applyFont="1" applyFill="1" applyBorder="1" applyAlignment="1">
      <alignment horizontal="center"/>
    </xf>
    <xf numFmtId="1" fontId="1" fillId="2" borderId="1" xfId="1" applyNumberFormat="1" applyFont="1" applyFill="1" applyBorder="1" applyAlignment="1">
      <alignment horizontal="center" vertical="center"/>
    </xf>
    <xf numFmtId="1" fontId="1" fillId="5" borderId="1" xfId="1" applyNumberFormat="1" applyFont="1" applyFill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" fontId="1" fillId="6" borderId="2" xfId="1" applyNumberFormat="1" applyFont="1" applyFill="1" applyBorder="1" applyAlignment="1">
      <alignment horizontal="center" vertical="center"/>
    </xf>
    <xf numFmtId="1" fontId="1" fillId="6" borderId="2" xfId="1" applyNumberFormat="1" applyFont="1" applyFill="1" applyBorder="1" applyAlignment="1">
      <alignment horizontal="center"/>
    </xf>
    <xf numFmtId="0" fontId="1" fillId="6" borderId="2" xfId="1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/>
    </xf>
    <xf numFmtId="1" fontId="6" fillId="3" borderId="2" xfId="1" applyNumberFormat="1" applyFont="1" applyFill="1" applyBorder="1" applyAlignment="1">
      <alignment horizontal="center"/>
    </xf>
    <xf numFmtId="38" fontId="6" fillId="3" borderId="2" xfId="1" applyNumberFormat="1" applyFont="1" applyFill="1" applyBorder="1" applyAlignment="1">
      <alignment horizontal="center" vertical="center"/>
    </xf>
    <xf numFmtId="1" fontId="6" fillId="3" borderId="2" xfId="1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/>
    </xf>
    <xf numFmtId="0" fontId="6" fillId="6" borderId="7" xfId="1" applyFont="1" applyFill="1" applyBorder="1" applyAlignment="1">
      <alignment horizontal="center" vertical="center" wrapText="1"/>
    </xf>
    <xf numFmtId="0" fontId="6" fillId="6" borderId="7" xfId="1" applyFont="1" applyFill="1" applyBorder="1" applyAlignment="1">
      <alignment horizontal="center" vertical="center"/>
    </xf>
    <xf numFmtId="8" fontId="6" fillId="6" borderId="7" xfId="1" applyNumberFormat="1" applyFont="1" applyFill="1" applyBorder="1" applyAlignment="1">
      <alignment horizontal="center" vertical="center"/>
    </xf>
    <xf numFmtId="165" fontId="0" fillId="0" borderId="2" xfId="0" applyNumberFormat="1" applyBorder="1" applyAlignment="1">
      <alignment horizontal="center"/>
    </xf>
    <xf numFmtId="165" fontId="0" fillId="5" borderId="2" xfId="0" applyNumberFormat="1" applyFill="1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8" fontId="0" fillId="2" borderId="2" xfId="0" applyNumberFormat="1" applyFill="1" applyBorder="1" applyAlignment="1">
      <alignment horizontal="right"/>
    </xf>
    <xf numFmtId="165" fontId="0" fillId="2" borderId="2" xfId="0" applyNumberFormat="1" applyFill="1" applyBorder="1" applyAlignment="1">
      <alignment horizontal="right"/>
    </xf>
    <xf numFmtId="165" fontId="0" fillId="5" borderId="2" xfId="0" applyNumberFormat="1" applyFill="1" applyBorder="1" applyAlignment="1">
      <alignment horizontal="right"/>
    </xf>
    <xf numFmtId="165" fontId="6" fillId="3" borderId="2" xfId="1" applyNumberFormat="1" applyFont="1" applyFill="1" applyBorder="1" applyAlignment="1">
      <alignment horizontal="center" vertical="center"/>
    </xf>
    <xf numFmtId="38" fontId="1" fillId="6" borderId="2" xfId="1" applyNumberFormat="1" applyFon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/>
    </xf>
    <xf numFmtId="165" fontId="1" fillId="6" borderId="2" xfId="1" applyNumberFormat="1" applyFont="1" applyFill="1" applyBorder="1" applyAlignment="1">
      <alignment horizontal="center" vertical="center"/>
    </xf>
    <xf numFmtId="1" fontId="1" fillId="6" borderId="2" xfId="1" applyNumberFormat="1" applyFont="1" applyFill="1" applyBorder="1" applyAlignment="1">
      <alignment horizontal="center" vertical="center" wrapText="1"/>
    </xf>
    <xf numFmtId="165" fontId="1" fillId="6" borderId="2" xfId="1" applyNumberFormat="1" applyFont="1" applyFill="1" applyBorder="1" applyAlignment="1">
      <alignment horizontal="center" vertical="center" wrapText="1"/>
    </xf>
    <xf numFmtId="0" fontId="6" fillId="6" borderId="2" xfId="1" applyFont="1" applyFill="1" applyBorder="1" applyAlignment="1">
      <alignment horizontal="center" vertical="center" wrapText="1"/>
    </xf>
    <xf numFmtId="0" fontId="9" fillId="6" borderId="2" xfId="0" applyFont="1" applyFill="1" applyBorder="1"/>
    <xf numFmtId="8" fontId="9" fillId="3" borderId="2" xfId="0" applyNumberFormat="1" applyFont="1" applyFill="1" applyBorder="1"/>
    <xf numFmtId="3" fontId="3" fillId="6" borderId="2" xfId="3" applyNumberFormat="1" applyFont="1" applyFill="1" applyBorder="1" applyAlignment="1">
      <alignment horizontal="right" vertical="center"/>
    </xf>
    <xf numFmtId="0" fontId="1" fillId="6" borderId="2" xfId="1" applyFont="1" applyFill="1" applyBorder="1" applyAlignment="1">
      <alignment horizontal="right" vertical="center"/>
    </xf>
    <xf numFmtId="0" fontId="1" fillId="3" borderId="2" xfId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/>
    </xf>
    <xf numFmtId="8" fontId="6" fillId="3" borderId="2" xfId="1" applyNumberFormat="1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3" fontId="1" fillId="6" borderId="2" xfId="1" applyNumberFormat="1" applyFont="1" applyFill="1" applyBorder="1" applyAlignment="1">
      <alignment horizontal="right" vertical="center"/>
    </xf>
    <xf numFmtId="1" fontId="1" fillId="6" borderId="1" xfId="1" applyNumberFormat="1" applyFont="1" applyFill="1" applyBorder="1" applyAlignment="1">
      <alignment horizontal="center" vertical="center" wrapText="1"/>
    </xf>
    <xf numFmtId="1" fontId="1" fillId="6" borderId="1" xfId="1" applyNumberFormat="1" applyFont="1" applyFill="1" applyBorder="1" applyAlignment="1">
      <alignment horizontal="center" vertical="center"/>
    </xf>
    <xf numFmtId="0" fontId="11" fillId="0" borderId="0" xfId="0" applyFont="1"/>
    <xf numFmtId="0" fontId="11" fillId="2" borderId="0" xfId="0" applyFont="1" applyFill="1"/>
    <xf numFmtId="166" fontId="12" fillId="0" borderId="0" xfId="0" applyNumberFormat="1" applyFont="1"/>
    <xf numFmtId="0" fontId="12" fillId="0" borderId="0" xfId="0" applyNumberFormat="1" applyFont="1"/>
    <xf numFmtId="0" fontId="12" fillId="0" borderId="0" xfId="0" applyFont="1"/>
    <xf numFmtId="4" fontId="9" fillId="0" borderId="0" xfId="0" applyNumberFormat="1" applyFont="1"/>
    <xf numFmtId="0" fontId="9" fillId="0" borderId="0" xfId="0" applyFont="1"/>
    <xf numFmtId="0" fontId="13" fillId="0" borderId="0" xfId="0" applyFont="1"/>
    <xf numFmtId="4" fontId="14" fillId="0" borderId="0" xfId="0" applyNumberFormat="1" applyFont="1"/>
    <xf numFmtId="0" fontId="9" fillId="0" borderId="0" xfId="0" applyFont="1" applyAlignment="1">
      <alignment horizontal="center"/>
    </xf>
    <xf numFmtId="0" fontId="15" fillId="0" borderId="0" xfId="0" applyFont="1"/>
    <xf numFmtId="4" fontId="0" fillId="0" borderId="0" xfId="0" applyNumberFormat="1"/>
    <xf numFmtId="166" fontId="0" fillId="0" borderId="0" xfId="0" applyNumberFormat="1"/>
    <xf numFmtId="4" fontId="0" fillId="0" borderId="8" xfId="0" applyNumberFormat="1" applyBorder="1"/>
    <xf numFmtId="167" fontId="9" fillId="0" borderId="0" xfId="0" applyNumberFormat="1" applyFont="1" applyAlignment="1">
      <alignment horizontal="left" vertical="center"/>
    </xf>
    <xf numFmtId="4" fontId="0" fillId="0" borderId="9" xfId="0" applyNumberFormat="1" applyBorder="1"/>
    <xf numFmtId="4" fontId="9" fillId="0" borderId="0" xfId="0" applyNumberFormat="1" applyFont="1" applyBorder="1"/>
    <xf numFmtId="0" fontId="0" fillId="0" borderId="0" xfId="0" applyFont="1"/>
    <xf numFmtId="4" fontId="9" fillId="0" borderId="4" xfId="0" applyNumberFormat="1" applyFont="1" applyBorder="1"/>
    <xf numFmtId="4" fontId="16" fillId="0" borderId="0" xfId="0" applyNumberFormat="1" applyFont="1"/>
    <xf numFmtId="4" fontId="15" fillId="0" borderId="0" xfId="0" applyNumberFormat="1" applyFont="1"/>
    <xf numFmtId="166" fontId="15" fillId="0" borderId="0" xfId="0" applyNumberFormat="1" applyFont="1"/>
    <xf numFmtId="0" fontId="10" fillId="0" borderId="0" xfId="0" applyFont="1"/>
    <xf numFmtId="4" fontId="10" fillId="0" borderId="0" xfId="0" applyNumberFormat="1" applyFont="1"/>
    <xf numFmtId="166" fontId="10" fillId="0" borderId="0" xfId="0" applyNumberFormat="1" applyFont="1"/>
    <xf numFmtId="4" fontId="10" fillId="0" borderId="8" xfId="0" applyNumberFormat="1" applyFont="1" applyBorder="1"/>
    <xf numFmtId="4" fontId="0" fillId="0" borderId="0" xfId="0" applyNumberFormat="1" applyBorder="1"/>
    <xf numFmtId="4" fontId="9" fillId="0" borderId="3" xfId="0" applyNumberFormat="1" applyFont="1" applyBorder="1"/>
    <xf numFmtId="4" fontId="9" fillId="0" borderId="10" xfId="0" applyNumberFormat="1" applyFont="1" applyBorder="1"/>
    <xf numFmtId="0" fontId="9" fillId="0" borderId="0" xfId="0" applyFont="1" applyFill="1" applyBorder="1" applyAlignment="1">
      <alignment horizontal="center"/>
    </xf>
    <xf numFmtId="0" fontId="18" fillId="0" borderId="0" xfId="0" applyFont="1"/>
    <xf numFmtId="4" fontId="18" fillId="0" borderId="0" xfId="0" applyNumberFormat="1" applyFont="1"/>
    <xf numFmtId="166" fontId="18" fillId="0" borderId="0" xfId="0" applyNumberFormat="1" applyFont="1"/>
    <xf numFmtId="4" fontId="18" fillId="0" borderId="8" xfId="0" applyNumberFormat="1" applyFont="1" applyBorder="1"/>
    <xf numFmtId="0" fontId="19" fillId="0" borderId="0" xfId="0" applyFont="1"/>
    <xf numFmtId="4" fontId="19" fillId="0" borderId="0" xfId="0" applyNumberFormat="1" applyFont="1"/>
    <xf numFmtId="166" fontId="19" fillId="0" borderId="0" xfId="0" applyNumberFormat="1" applyFont="1"/>
    <xf numFmtId="4" fontId="19" fillId="0" borderId="8" xfId="0" applyNumberFormat="1" applyFont="1" applyBorder="1"/>
    <xf numFmtId="0" fontId="17" fillId="0" borderId="0" xfId="0" applyFont="1"/>
    <xf numFmtId="4" fontId="17" fillId="0" borderId="0" xfId="0" applyNumberFormat="1" applyFont="1"/>
    <xf numFmtId="166" fontId="17" fillId="0" borderId="0" xfId="0" applyNumberFormat="1" applyFont="1"/>
    <xf numFmtId="4" fontId="17" fillId="0" borderId="8" xfId="0" applyNumberFormat="1" applyFont="1" applyBorder="1"/>
    <xf numFmtId="166" fontId="20" fillId="0" borderId="0" xfId="0" applyNumberFormat="1" applyFont="1"/>
    <xf numFmtId="4" fontId="21" fillId="0" borderId="0" xfId="0" applyNumberFormat="1" applyFont="1"/>
    <xf numFmtId="0" fontId="21" fillId="0" borderId="0" xfId="0" applyFont="1"/>
    <xf numFmtId="0" fontId="22" fillId="0" borderId="0" xfId="0" applyFont="1"/>
    <xf numFmtId="3" fontId="1" fillId="5" borderId="2" xfId="3" applyNumberFormat="1" applyFont="1" applyFill="1" applyBorder="1" applyAlignment="1">
      <alignment horizontal="right" vertical="center"/>
    </xf>
    <xf numFmtId="165" fontId="15" fillId="5" borderId="2" xfId="0" applyNumberFormat="1" applyFont="1" applyFill="1" applyBorder="1" applyAlignment="1">
      <alignment horizontal="center"/>
    </xf>
    <xf numFmtId="165" fontId="15" fillId="5" borderId="2" xfId="0" applyNumberFormat="1" applyFont="1" applyFill="1" applyBorder="1" applyAlignment="1">
      <alignment horizontal="right"/>
    </xf>
    <xf numFmtId="0" fontId="0" fillId="6" borderId="0" xfId="0" applyFill="1" applyAlignment="1">
      <alignment horizontal="center"/>
    </xf>
    <xf numFmtId="8" fontId="1" fillId="6" borderId="2" xfId="1" applyNumberFormat="1" applyFont="1" applyFill="1" applyBorder="1" applyAlignment="1">
      <alignment horizontal="center"/>
    </xf>
    <xf numFmtId="165" fontId="0" fillId="6" borderId="2" xfId="0" applyNumberFormat="1" applyFill="1" applyBorder="1" applyAlignment="1">
      <alignment horizontal="right"/>
    </xf>
    <xf numFmtId="38" fontId="1" fillId="6" borderId="2" xfId="1" applyNumberFormat="1" applyFont="1" applyFill="1" applyBorder="1" applyAlignment="1">
      <alignment horizontal="center"/>
    </xf>
    <xf numFmtId="3" fontId="1" fillId="2" borderId="2" xfId="1" applyNumberFormat="1" applyFont="1" applyFill="1" applyBorder="1" applyAlignment="1">
      <alignment vertical="center"/>
    </xf>
    <xf numFmtId="0" fontId="23" fillId="2" borderId="15" xfId="0" applyFont="1" applyFill="1" applyBorder="1" applyAlignment="1">
      <alignment horizontal="center"/>
    </xf>
    <xf numFmtId="0" fontId="28" fillId="2" borderId="11" xfId="0" applyFont="1" applyFill="1" applyBorder="1" applyAlignment="1">
      <alignment horizontal="center" wrapText="1"/>
    </xf>
    <xf numFmtId="0" fontId="28" fillId="2" borderId="12" xfId="0" applyFont="1" applyFill="1" applyBorder="1" applyAlignment="1">
      <alignment horizontal="center" wrapText="1"/>
    </xf>
    <xf numFmtId="0" fontId="28" fillId="2" borderId="13" xfId="0" applyFont="1" applyFill="1" applyBorder="1" applyAlignment="1">
      <alignment horizontal="center" wrapText="1"/>
    </xf>
    <xf numFmtId="0" fontId="27" fillId="2" borderId="14" xfId="0" applyFont="1" applyFill="1" applyBorder="1" applyAlignment="1">
      <alignment horizontal="center"/>
    </xf>
    <xf numFmtId="0" fontId="27" fillId="2" borderId="15" xfId="0" applyFont="1" applyFill="1" applyBorder="1" applyAlignment="1">
      <alignment horizontal="center"/>
    </xf>
    <xf numFmtId="0" fontId="29" fillId="0" borderId="2" xfId="0" applyFont="1" applyBorder="1"/>
    <xf numFmtId="0" fontId="30" fillId="0" borderId="0" xfId="0" applyFont="1"/>
    <xf numFmtId="0" fontId="27" fillId="0" borderId="2" xfId="0" applyFont="1" applyBorder="1" applyAlignment="1">
      <alignment horizontal="center"/>
    </xf>
    <xf numFmtId="0" fontId="24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/>
    </xf>
    <xf numFmtId="0" fontId="24" fillId="2" borderId="13" xfId="0" applyFont="1" applyFill="1" applyBorder="1" applyAlignment="1">
      <alignment horizontal="center"/>
    </xf>
    <xf numFmtId="0" fontId="24" fillId="2" borderId="28" xfId="0" applyFont="1" applyFill="1" applyBorder="1" applyAlignment="1">
      <alignment horizontal="center"/>
    </xf>
    <xf numFmtId="0" fontId="24" fillId="2" borderId="27" xfId="0" applyFont="1" applyFill="1" applyBorder="1" applyAlignment="1">
      <alignment horizontal="center"/>
    </xf>
    <xf numFmtId="0" fontId="24" fillId="2" borderId="24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32" fillId="7" borderId="2" xfId="0" applyFont="1" applyFill="1" applyBorder="1" applyAlignment="1">
      <alignment horizontal="center"/>
    </xf>
    <xf numFmtId="0" fontId="27" fillId="7" borderId="2" xfId="0" applyFont="1" applyFill="1" applyBorder="1" applyAlignment="1">
      <alignment horizontal="center"/>
    </xf>
    <xf numFmtId="0" fontId="34" fillId="7" borderId="1" xfId="0" applyFont="1" applyFill="1" applyBorder="1" applyAlignment="1">
      <alignment horizontal="center"/>
    </xf>
    <xf numFmtId="0" fontId="34" fillId="7" borderId="2" xfId="0" applyFont="1" applyFill="1" applyBorder="1" applyAlignment="1">
      <alignment horizontal="center"/>
    </xf>
    <xf numFmtId="0" fontId="33" fillId="7" borderId="2" xfId="0" applyFont="1" applyFill="1" applyBorder="1"/>
    <xf numFmtId="0" fontId="32" fillId="7" borderId="2" xfId="0" applyFont="1" applyFill="1" applyBorder="1"/>
    <xf numFmtId="0" fontId="42" fillId="7" borderId="2" xfId="0" applyFont="1" applyFill="1" applyBorder="1"/>
    <xf numFmtId="0" fontId="41" fillId="7" borderId="1" xfId="0" applyFont="1" applyFill="1" applyBorder="1" applyAlignment="1">
      <alignment horizontal="center"/>
    </xf>
    <xf numFmtId="0" fontId="33" fillId="7" borderId="22" xfId="0" applyFont="1" applyFill="1" applyBorder="1"/>
    <xf numFmtId="0" fontId="33" fillId="7" borderId="13" xfId="0" applyFont="1" applyFill="1" applyBorder="1"/>
    <xf numFmtId="0" fontId="33" fillId="7" borderId="5" xfId="0" applyFont="1" applyFill="1" applyBorder="1"/>
    <xf numFmtId="0" fontId="33" fillId="7" borderId="27" xfId="0" applyFont="1" applyFill="1" applyBorder="1"/>
    <xf numFmtId="0" fontId="33" fillId="7" borderId="2" xfId="0" applyFont="1" applyFill="1" applyBorder="1" applyAlignment="1">
      <alignment horizontal="center"/>
    </xf>
    <xf numFmtId="0" fontId="34" fillId="7" borderId="22" xfId="0" applyFont="1" applyFill="1" applyBorder="1" applyAlignment="1">
      <alignment horizontal="center"/>
    </xf>
    <xf numFmtId="0" fontId="32" fillId="7" borderId="5" xfId="0" applyFont="1" applyFill="1" applyBorder="1" applyAlignment="1">
      <alignment horizontal="center"/>
    </xf>
    <xf numFmtId="0" fontId="34" fillId="7" borderId="5" xfId="0" applyFont="1" applyFill="1" applyBorder="1" applyAlignment="1">
      <alignment horizontal="center"/>
    </xf>
    <xf numFmtId="0" fontId="32" fillId="7" borderId="22" xfId="0" applyFont="1" applyFill="1" applyBorder="1" applyAlignment="1">
      <alignment horizontal="center"/>
    </xf>
    <xf numFmtId="0" fontId="32" fillId="7" borderId="13" xfId="0" applyFont="1" applyFill="1" applyBorder="1" applyAlignment="1">
      <alignment horizontal="center"/>
    </xf>
    <xf numFmtId="0" fontId="32" fillId="7" borderId="27" xfId="0" applyFont="1" applyFill="1" applyBorder="1" applyAlignment="1">
      <alignment horizontal="center"/>
    </xf>
    <xf numFmtId="0" fontId="35" fillId="8" borderId="3" xfId="0" applyFont="1" applyFill="1" applyBorder="1" applyAlignment="1">
      <alignment horizontal="center" vertical="top"/>
    </xf>
    <xf numFmtId="0" fontId="35" fillId="8" borderId="8" xfId="0" applyFont="1" applyFill="1" applyBorder="1" applyAlignment="1">
      <alignment horizontal="center"/>
    </xf>
    <xf numFmtId="0" fontId="36" fillId="8" borderId="7" xfId="0" applyFont="1" applyFill="1" applyBorder="1" applyAlignment="1">
      <alignment horizontal="center"/>
    </xf>
    <xf numFmtId="0" fontId="35" fillId="8" borderId="2" xfId="0" applyFont="1" applyFill="1" applyBorder="1" applyAlignment="1">
      <alignment horizontal="center"/>
    </xf>
    <xf numFmtId="0" fontId="43" fillId="0" borderId="16" xfId="0" applyFont="1" applyFill="1" applyBorder="1" applyAlignment="1"/>
    <xf numFmtId="0" fontId="43" fillId="2" borderId="26" xfId="0" applyFont="1" applyFill="1" applyBorder="1" applyAlignment="1"/>
    <xf numFmtId="0" fontId="43" fillId="2" borderId="16" xfId="0" applyFont="1" applyFill="1" applyBorder="1" applyAlignment="1"/>
    <xf numFmtId="0" fontId="43" fillId="2" borderId="18" xfId="0" applyFont="1" applyFill="1" applyBorder="1" applyAlignment="1"/>
    <xf numFmtId="0" fontId="43" fillId="2" borderId="7" xfId="0" applyFont="1" applyFill="1" applyBorder="1"/>
    <xf numFmtId="0" fontId="43" fillId="2" borderId="2" xfId="0" applyFont="1" applyFill="1" applyBorder="1"/>
    <xf numFmtId="0" fontId="43" fillId="0" borderId="2" xfId="0" applyFont="1" applyBorder="1"/>
    <xf numFmtId="0" fontId="24" fillId="2" borderId="3" xfId="0" applyFont="1" applyFill="1" applyBorder="1" applyAlignment="1">
      <alignment horizontal="center"/>
    </xf>
    <xf numFmtId="0" fontId="24" fillId="2" borderId="21" xfId="0" applyFont="1" applyFill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24" fillId="2" borderId="3" xfId="0" applyFont="1" applyFill="1" applyBorder="1" applyAlignment="1">
      <alignment horizontal="center" vertical="top"/>
    </xf>
    <xf numFmtId="0" fontId="24" fillId="2" borderId="17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24" fillId="2" borderId="23" xfId="0" applyFont="1" applyFill="1" applyBorder="1" applyAlignment="1">
      <alignment horizontal="center"/>
    </xf>
    <xf numFmtId="0" fontId="24" fillId="2" borderId="23" xfId="0" applyFont="1" applyFill="1" applyBorder="1" applyAlignment="1">
      <alignment horizontal="center" wrapText="1"/>
    </xf>
    <xf numFmtId="0" fontId="44" fillId="2" borderId="2" xfId="0" applyFont="1" applyFill="1" applyBorder="1" applyAlignment="1">
      <alignment horizontal="center"/>
    </xf>
    <xf numFmtId="0" fontId="44" fillId="2" borderId="3" xfId="0" applyFont="1" applyFill="1" applyBorder="1" applyAlignment="1">
      <alignment horizontal="center"/>
    </xf>
    <xf numFmtId="0" fontId="44" fillId="2" borderId="1" xfId="0" applyFont="1" applyFill="1" applyBorder="1" applyAlignment="1">
      <alignment horizontal="center" wrapText="1"/>
    </xf>
    <xf numFmtId="0" fontId="34" fillId="2" borderId="2" xfId="0" applyFont="1" applyFill="1" applyBorder="1" applyAlignment="1">
      <alignment horizontal="center"/>
    </xf>
    <xf numFmtId="0" fontId="33" fillId="2" borderId="2" xfId="0" applyFont="1" applyFill="1" applyBorder="1"/>
    <xf numFmtId="0" fontId="44" fillId="0" borderId="2" xfId="0" applyFont="1" applyBorder="1" applyAlignment="1">
      <alignment horizontal="center"/>
    </xf>
    <xf numFmtId="0" fontId="24" fillId="2" borderId="22" xfId="0" applyFont="1" applyFill="1" applyBorder="1" applyAlignment="1">
      <alignment horizontal="center"/>
    </xf>
    <xf numFmtId="0" fontId="45" fillId="2" borderId="16" xfId="0" applyFont="1" applyFill="1" applyBorder="1" applyAlignment="1"/>
    <xf numFmtId="0" fontId="45" fillId="2" borderId="17" xfId="0" applyFont="1" applyFill="1" applyBorder="1" applyAlignment="1"/>
    <xf numFmtId="0" fontId="45" fillId="2" borderId="26" xfId="0" applyFont="1" applyFill="1" applyBorder="1" applyAlignment="1"/>
    <xf numFmtId="0" fontId="45" fillId="0" borderId="19" xfId="0" applyFont="1" applyBorder="1" applyAlignment="1"/>
    <xf numFmtId="0" fontId="45" fillId="2" borderId="20" xfId="0" applyFont="1" applyFill="1" applyBorder="1" applyAlignment="1"/>
    <xf numFmtId="0" fontId="45" fillId="2" borderId="13" xfId="0" applyFont="1" applyFill="1" applyBorder="1" applyAlignment="1"/>
    <xf numFmtId="0" fontId="45" fillId="2" borderId="19" xfId="0" applyFont="1" applyFill="1" applyBorder="1" applyAlignment="1"/>
    <xf numFmtId="0" fontId="45" fillId="2" borderId="18" xfId="0" applyFont="1" applyFill="1" applyBorder="1" applyAlignment="1"/>
    <xf numFmtId="0" fontId="45" fillId="2" borderId="2" xfId="0" applyFont="1" applyFill="1" applyBorder="1" applyAlignment="1"/>
    <xf numFmtId="0" fontId="46" fillId="2" borderId="2" xfId="0" applyFont="1" applyFill="1" applyBorder="1" applyAlignment="1">
      <alignment vertical="center"/>
    </xf>
    <xf numFmtId="0" fontId="46" fillId="2" borderId="2" xfId="0" applyFont="1" applyFill="1" applyBorder="1"/>
    <xf numFmtId="0" fontId="45" fillId="0" borderId="2" xfId="0" applyFont="1" applyBorder="1"/>
    <xf numFmtId="0" fontId="24" fillId="2" borderId="0" xfId="0" applyFont="1" applyFill="1" applyAlignment="1">
      <alignment horizontal="center"/>
    </xf>
    <xf numFmtId="0" fontId="32" fillId="8" borderId="2" xfId="0" applyFont="1" applyFill="1" applyBorder="1" applyAlignment="1">
      <alignment horizontal="center" vertical="center"/>
    </xf>
    <xf numFmtId="0" fontId="34" fillId="8" borderId="1" xfId="0" applyFont="1" applyFill="1" applyBorder="1" applyAlignment="1">
      <alignment horizontal="center"/>
    </xf>
    <xf numFmtId="0" fontId="34" fillId="8" borderId="2" xfId="0" applyFont="1" applyFill="1" applyBorder="1" applyAlignment="1">
      <alignment horizontal="center"/>
    </xf>
    <xf numFmtId="0" fontId="33" fillId="8" borderId="2" xfId="0" applyFont="1" applyFill="1" applyBorder="1"/>
    <xf numFmtId="0" fontId="27" fillId="8" borderId="2" xfId="0" applyFont="1" applyFill="1" applyBorder="1" applyAlignment="1">
      <alignment horizontal="center"/>
    </xf>
    <xf numFmtId="0" fontId="32" fillId="8" borderId="2" xfId="0" applyFont="1" applyFill="1" applyBorder="1" applyAlignment="1">
      <alignment horizontal="center"/>
    </xf>
    <xf numFmtId="0" fontId="32" fillId="8" borderId="5" xfId="0" applyFont="1" applyFill="1" applyBorder="1" applyAlignment="1">
      <alignment horizontal="center"/>
    </xf>
    <xf numFmtId="0" fontId="34" fillId="8" borderId="24" xfId="0" applyFont="1" applyFill="1" applyBorder="1" applyAlignment="1">
      <alignment horizontal="center"/>
    </xf>
    <xf numFmtId="0" fontId="34" fillId="8" borderId="5" xfId="0" applyFont="1" applyFill="1" applyBorder="1" applyAlignment="1">
      <alignment horizontal="center"/>
    </xf>
    <xf numFmtId="0" fontId="33" fillId="8" borderId="5" xfId="0" applyFont="1" applyFill="1" applyBorder="1"/>
    <xf numFmtId="0" fontId="38" fillId="8" borderId="7" xfId="0" applyFont="1" applyFill="1" applyBorder="1"/>
    <xf numFmtId="0" fontId="39" fillId="8" borderId="25" xfId="0" applyFont="1" applyFill="1" applyBorder="1"/>
    <xf numFmtId="0" fontId="37" fillId="8" borderId="7" xfId="0" applyFont="1" applyFill="1" applyBorder="1"/>
    <xf numFmtId="0" fontId="33" fillId="8" borderId="7" xfId="0" applyFont="1" applyFill="1" applyBorder="1"/>
    <xf numFmtId="0" fontId="33" fillId="8" borderId="2" xfId="0" applyFont="1" applyFill="1" applyBorder="1" applyAlignment="1">
      <alignment horizontal="center"/>
    </xf>
    <xf numFmtId="0" fontId="44" fillId="7" borderId="1" xfId="0" applyFont="1" applyFill="1" applyBorder="1" applyAlignment="1">
      <alignment horizontal="center"/>
    </xf>
    <xf numFmtId="0" fontId="44" fillId="7" borderId="2" xfId="0" applyFont="1" applyFill="1" applyBorder="1"/>
    <xf numFmtId="0" fontId="44" fillId="2" borderId="1" xfId="0" applyFont="1" applyFill="1" applyBorder="1" applyAlignment="1">
      <alignment horizontal="center"/>
    </xf>
    <xf numFmtId="0" fontId="24" fillId="9" borderId="3" xfId="0" applyFont="1" applyFill="1" applyBorder="1" applyAlignment="1">
      <alignment horizontal="center"/>
    </xf>
    <xf numFmtId="0" fontId="25" fillId="9" borderId="2" xfId="0" applyFont="1" applyFill="1" applyBorder="1" applyAlignment="1">
      <alignment horizontal="center"/>
    </xf>
    <xf numFmtId="0" fontId="40" fillId="9" borderId="1" xfId="0" applyFont="1" applyFill="1" applyBorder="1" applyAlignment="1">
      <alignment horizontal="center"/>
    </xf>
    <xf numFmtId="0" fontId="31" fillId="9" borderId="17" xfId="0" applyFont="1" applyFill="1" applyBorder="1" applyAlignment="1">
      <alignment horizontal="center"/>
    </xf>
    <xf numFmtId="0" fontId="26" fillId="9" borderId="2" xfId="0" applyFont="1" applyFill="1" applyBorder="1"/>
    <xf numFmtId="0" fontId="27" fillId="9" borderId="2" xfId="0" applyFont="1" applyFill="1" applyBorder="1" applyAlignment="1">
      <alignment horizontal="center"/>
    </xf>
    <xf numFmtId="0" fontId="35" fillId="9" borderId="3" xfId="0" applyFont="1" applyFill="1" applyBorder="1" applyAlignment="1">
      <alignment horizontal="center"/>
    </xf>
    <xf numFmtId="0" fontId="32" fillId="9" borderId="2" xfId="0" applyFont="1" applyFill="1" applyBorder="1" applyAlignment="1">
      <alignment horizontal="center"/>
    </xf>
    <xf numFmtId="0" fontId="34" fillId="9" borderId="1" xfId="0" applyFont="1" applyFill="1" applyBorder="1" applyAlignment="1">
      <alignment horizontal="center"/>
    </xf>
    <xf numFmtId="0" fontId="34" fillId="9" borderId="2" xfId="0" applyFont="1" applyFill="1" applyBorder="1" applyAlignment="1">
      <alignment horizontal="center"/>
    </xf>
    <xf numFmtId="0" fontId="33" fillId="9" borderId="2" xfId="0" applyFont="1" applyFill="1" applyBorder="1"/>
    <xf numFmtId="0" fontId="35" fillId="9" borderId="3" xfId="0" applyFont="1" applyFill="1" applyBorder="1" applyAlignment="1">
      <alignment horizontal="center" vertical="center"/>
    </xf>
    <xf numFmtId="0" fontId="32" fillId="9" borderId="2" xfId="0" applyFont="1" applyFill="1" applyBorder="1" applyAlignment="1">
      <alignment horizontal="center" vertical="center"/>
    </xf>
    <xf numFmtId="0" fontId="34" fillId="9" borderId="1" xfId="0" applyFont="1" applyFill="1" applyBorder="1" applyAlignment="1">
      <alignment horizontal="center" vertical="center"/>
    </xf>
    <xf numFmtId="0" fontId="34" fillId="9" borderId="2" xfId="0" applyFont="1" applyFill="1" applyBorder="1" applyAlignment="1">
      <alignment horizontal="center" vertical="center"/>
    </xf>
    <xf numFmtId="0" fontId="35" fillId="9" borderId="2" xfId="0" applyFont="1" applyFill="1" applyBorder="1" applyAlignment="1">
      <alignment horizontal="center"/>
    </xf>
    <xf numFmtId="0" fontId="33" fillId="9" borderId="2" xfId="0" applyFont="1" applyFill="1" applyBorder="1" applyAlignment="1">
      <alignment horizontal="center"/>
    </xf>
    <xf numFmtId="0" fontId="47" fillId="2" borderId="1" xfId="0" applyFont="1" applyFill="1" applyBorder="1" applyAlignment="1">
      <alignment horizontal="center"/>
    </xf>
    <xf numFmtId="0" fontId="8" fillId="2" borderId="0" xfId="1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0" fontId="1" fillId="4" borderId="2" xfId="1" applyFont="1" applyFill="1" applyBorder="1"/>
    <xf numFmtId="0" fontId="8" fillId="2" borderId="0" xfId="1" applyFont="1" applyFill="1" applyBorder="1" applyAlignment="1">
      <alignment horizontal="left" vertical="center"/>
    </xf>
  </cellXfs>
  <cellStyles count="4">
    <cellStyle name="Comma 2" xfId="2"/>
    <cellStyle name="Normal" xfId="0" builtinId="0"/>
    <cellStyle name="Normal 2" xfId="1"/>
    <cellStyle name="Normal_Sheet1" xfId="3"/>
  </cellStyles>
  <dxfs count="0"/>
  <tableStyles count="0" defaultTableStyle="TableStyleMedium9" defaultPivotStyle="PivotStyleLight16"/>
  <colors>
    <mruColors>
      <color rgb="FF3C5D8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opLeftCell="B1" workbookViewId="0">
      <selection activeCell="H23" sqref="H23"/>
    </sheetView>
  </sheetViews>
  <sheetFormatPr defaultRowHeight="14.4"/>
  <cols>
    <col min="1" max="1" width="5.77734375" customWidth="1"/>
    <col min="2" max="2" width="26.44140625" customWidth="1"/>
    <col min="3" max="3" width="6.5546875" customWidth="1"/>
    <col min="4" max="4" width="10.109375" customWidth="1"/>
    <col min="5" max="5" width="9.21875" customWidth="1"/>
    <col min="6" max="7" width="9.33203125" customWidth="1"/>
    <col min="8" max="8" width="16.109375" customWidth="1"/>
    <col min="9" max="9" width="14.44140625" customWidth="1"/>
    <col min="10" max="10" width="12.33203125" customWidth="1"/>
    <col min="11" max="11" width="11.44140625" customWidth="1"/>
    <col min="12" max="12" width="0.109375" hidden="1" customWidth="1"/>
    <col min="13" max="13" width="12.5546875" customWidth="1"/>
    <col min="14" max="14" width="8.88671875" hidden="1" customWidth="1"/>
    <col min="15" max="15" width="13.21875" customWidth="1"/>
    <col min="16" max="16" width="16.5546875" customWidth="1"/>
    <col min="17" max="17" width="13.5546875" customWidth="1"/>
    <col min="18" max="18" width="13.33203125" customWidth="1"/>
    <col min="19" max="19" width="13.88671875" customWidth="1"/>
    <col min="20" max="20" width="15.5546875" customWidth="1"/>
  </cols>
  <sheetData>
    <row r="1" spans="1:19" ht="15.6">
      <c r="A1" s="292" t="s">
        <v>41</v>
      </c>
      <c r="B1" s="292"/>
      <c r="C1" s="292"/>
      <c r="D1" s="292"/>
      <c r="E1" s="292"/>
      <c r="F1" s="292"/>
      <c r="G1" s="292"/>
      <c r="H1" s="292"/>
      <c r="I1" s="292"/>
      <c r="J1" s="292"/>
      <c r="K1" s="292"/>
      <c r="L1" s="21"/>
      <c r="M1" s="1"/>
      <c r="N1" s="1"/>
      <c r="O1" s="1"/>
    </row>
    <row r="2" spans="1:19" ht="39.6">
      <c r="A2" s="9" t="s">
        <v>0</v>
      </c>
      <c r="B2" s="22" t="s">
        <v>1</v>
      </c>
      <c r="C2" s="9" t="s">
        <v>2</v>
      </c>
      <c r="D2" s="53" t="s">
        <v>46</v>
      </c>
      <c r="E2" s="53" t="s">
        <v>36</v>
      </c>
      <c r="F2" s="53" t="s">
        <v>37</v>
      </c>
      <c r="G2" s="53" t="s">
        <v>43</v>
      </c>
      <c r="H2" s="53" t="s">
        <v>39</v>
      </c>
      <c r="I2" s="53" t="s">
        <v>40</v>
      </c>
      <c r="J2" s="53" t="s">
        <v>45</v>
      </c>
      <c r="K2" s="53" t="s">
        <v>47</v>
      </c>
      <c r="L2" s="18"/>
      <c r="M2" s="53" t="s">
        <v>32</v>
      </c>
      <c r="N2" s="13"/>
      <c r="O2" s="53" t="s">
        <v>31</v>
      </c>
      <c r="P2" s="53" t="s">
        <v>33</v>
      </c>
      <c r="Q2" s="53" t="s">
        <v>31</v>
      </c>
      <c r="R2" s="53" t="s">
        <v>34</v>
      </c>
      <c r="S2" s="111"/>
    </row>
    <row r="3" spans="1:19" ht="15">
      <c r="A3" s="293"/>
      <c r="B3" s="294"/>
      <c r="C3" s="294"/>
      <c r="D3" s="294"/>
      <c r="E3" s="23"/>
      <c r="F3" s="293"/>
      <c r="G3" s="293"/>
      <c r="H3" s="293"/>
      <c r="I3" s="10"/>
      <c r="J3" s="10"/>
      <c r="K3" s="10"/>
      <c r="L3" s="18"/>
      <c r="M3" s="14"/>
      <c r="N3" s="14"/>
      <c r="O3" s="14"/>
      <c r="P3" s="14"/>
      <c r="Q3" s="69"/>
      <c r="R3" s="69"/>
      <c r="S3" s="70"/>
    </row>
    <row r="4" spans="1:19" ht="15">
      <c r="A4" s="2">
        <v>1</v>
      </c>
      <c r="B4" s="48" t="s">
        <v>3</v>
      </c>
      <c r="C4" s="3">
        <v>1</v>
      </c>
      <c r="D4" s="3">
        <v>30</v>
      </c>
      <c r="E4" s="4">
        <v>2747</v>
      </c>
      <c r="F4" s="4">
        <v>1800</v>
      </c>
      <c r="G4" s="4">
        <v>2275</v>
      </c>
      <c r="H4" s="20" t="s">
        <v>30</v>
      </c>
      <c r="I4" s="71" t="s">
        <v>30</v>
      </c>
      <c r="J4" s="87">
        <v>2</v>
      </c>
      <c r="K4" s="99">
        <v>51824.76</v>
      </c>
      <c r="L4" s="18"/>
      <c r="M4" s="74"/>
      <c r="N4" s="49"/>
      <c r="O4" s="49"/>
      <c r="P4" s="78">
        <v>1</v>
      </c>
      <c r="Q4" s="99">
        <v>9412.4699999999993</v>
      </c>
      <c r="R4" s="102">
        <f>SUM(K4+Q4)</f>
        <v>61237.23</v>
      </c>
      <c r="S4" s="70"/>
    </row>
    <row r="5" spans="1:19" ht="15">
      <c r="A5" s="82"/>
      <c r="B5" s="49" t="s">
        <v>35</v>
      </c>
      <c r="C5" s="49">
        <v>1</v>
      </c>
      <c r="D5" s="49">
        <v>30</v>
      </c>
      <c r="E5" s="179">
        <v>941</v>
      </c>
      <c r="F5" s="179">
        <v>456</v>
      </c>
      <c r="G5" s="179">
        <v>700</v>
      </c>
      <c r="H5" s="20" t="s">
        <v>30</v>
      </c>
      <c r="I5" s="176"/>
      <c r="J5" s="175"/>
      <c r="K5" s="107"/>
      <c r="L5" s="25"/>
      <c r="M5" s="88"/>
      <c r="N5" s="82"/>
      <c r="O5" s="82"/>
      <c r="P5" s="106"/>
      <c r="Q5" s="107"/>
      <c r="R5" s="177"/>
      <c r="S5" s="70"/>
    </row>
    <row r="6" spans="1:19" ht="15">
      <c r="A6" s="2">
        <v>2</v>
      </c>
      <c r="B6" s="48" t="s">
        <v>69</v>
      </c>
      <c r="C6" s="3">
        <v>2</v>
      </c>
      <c r="D6" s="3">
        <v>30</v>
      </c>
      <c r="E6" s="6">
        <v>4351</v>
      </c>
      <c r="F6" s="6">
        <v>4205</v>
      </c>
      <c r="G6" s="5">
        <v>4400</v>
      </c>
      <c r="H6" s="20" t="s">
        <v>30</v>
      </c>
      <c r="I6" s="20" t="s">
        <v>30</v>
      </c>
      <c r="J6" s="83">
        <v>1</v>
      </c>
      <c r="K6" s="99">
        <v>9294.93</v>
      </c>
      <c r="L6" s="18"/>
      <c r="M6" s="74">
        <v>2</v>
      </c>
      <c r="N6" s="3"/>
      <c r="O6" s="20">
        <v>14036.22</v>
      </c>
      <c r="P6" s="106"/>
      <c r="Q6" s="107"/>
      <c r="R6" s="103">
        <f>SUM(K6+O6)</f>
        <v>23331.15</v>
      </c>
      <c r="S6" s="70"/>
    </row>
    <row r="7" spans="1:19" ht="15">
      <c r="A7" s="7">
        <v>3</v>
      </c>
      <c r="B7" s="7" t="s">
        <v>4</v>
      </c>
      <c r="C7" s="7">
        <v>2</v>
      </c>
      <c r="D7" s="7">
        <v>30</v>
      </c>
      <c r="E7" s="51">
        <v>1524</v>
      </c>
      <c r="F7" s="8">
        <v>1600</v>
      </c>
      <c r="G7" s="16">
        <v>1565</v>
      </c>
      <c r="H7" s="20" t="s">
        <v>30</v>
      </c>
      <c r="I7" s="20" t="s">
        <v>30</v>
      </c>
      <c r="J7" s="84">
        <v>1</v>
      </c>
      <c r="K7" s="99">
        <v>8294.1299999999992</v>
      </c>
      <c r="L7" s="25"/>
      <c r="M7" s="89"/>
      <c r="N7" s="82"/>
      <c r="O7" s="108"/>
      <c r="P7" s="80">
        <v>2</v>
      </c>
      <c r="Q7" s="99">
        <v>13522.14</v>
      </c>
      <c r="R7" s="103">
        <f t="shared" ref="R7:R17" si="0">SUM(K7+Q7)</f>
        <v>21816.269999999997</v>
      </c>
      <c r="S7" s="70"/>
    </row>
    <row r="8" spans="1:19">
      <c r="A8" s="2">
        <v>4</v>
      </c>
      <c r="B8" s="2" t="s">
        <v>5</v>
      </c>
      <c r="C8" s="3">
        <v>3</v>
      </c>
      <c r="D8" s="3">
        <v>30</v>
      </c>
      <c r="E8" s="6">
        <v>1779</v>
      </c>
      <c r="F8" s="6">
        <v>1376</v>
      </c>
      <c r="G8" s="5">
        <v>1560</v>
      </c>
      <c r="H8" s="20" t="s">
        <v>30</v>
      </c>
      <c r="I8" s="20" t="s">
        <v>30</v>
      </c>
      <c r="J8" s="84">
        <v>1</v>
      </c>
      <c r="K8" s="99">
        <v>8294.1299999999992</v>
      </c>
      <c r="L8" s="26"/>
      <c r="M8" s="88"/>
      <c r="N8" s="82"/>
      <c r="O8" s="108"/>
      <c r="P8" s="79">
        <v>2</v>
      </c>
      <c r="Q8" s="99">
        <v>13522.14</v>
      </c>
      <c r="R8" s="103">
        <f t="shared" si="0"/>
        <v>21816.269999999997</v>
      </c>
      <c r="S8" s="70"/>
    </row>
    <row r="9" spans="1:19">
      <c r="A9" s="2">
        <v>5</v>
      </c>
      <c r="B9" s="7" t="s">
        <v>6</v>
      </c>
      <c r="C9" s="7">
        <v>4</v>
      </c>
      <c r="D9" s="7">
        <v>30</v>
      </c>
      <c r="E9" s="51">
        <v>1620</v>
      </c>
      <c r="F9" s="8">
        <v>1333</v>
      </c>
      <c r="G9" s="5">
        <v>1478</v>
      </c>
      <c r="H9" s="20" t="s">
        <v>30</v>
      </c>
      <c r="I9" s="20" t="s">
        <v>30</v>
      </c>
      <c r="J9" s="84">
        <v>1</v>
      </c>
      <c r="K9" s="99">
        <v>8294.1299999999992</v>
      </c>
      <c r="L9" s="26"/>
      <c r="M9" s="74">
        <v>1</v>
      </c>
      <c r="N9" s="49"/>
      <c r="O9" s="20">
        <v>7081.11</v>
      </c>
      <c r="P9" s="79">
        <v>2</v>
      </c>
      <c r="Q9" s="99">
        <v>13522.14</v>
      </c>
      <c r="R9" s="103">
        <f t="shared" si="0"/>
        <v>21816.269999999997</v>
      </c>
      <c r="S9" s="70"/>
    </row>
    <row r="10" spans="1:19">
      <c r="A10" s="2">
        <v>6</v>
      </c>
      <c r="B10" s="7" t="s">
        <v>7</v>
      </c>
      <c r="C10" s="7">
        <v>4</v>
      </c>
      <c r="D10" s="7">
        <v>30</v>
      </c>
      <c r="E10" s="51">
        <v>1291</v>
      </c>
      <c r="F10" s="8">
        <v>1381</v>
      </c>
      <c r="G10" s="15">
        <v>1336</v>
      </c>
      <c r="H10" s="20" t="s">
        <v>30</v>
      </c>
      <c r="I10" s="20" t="s">
        <v>30</v>
      </c>
      <c r="J10" s="84">
        <v>1</v>
      </c>
      <c r="K10" s="99">
        <v>8294.1299999999992</v>
      </c>
      <c r="L10" s="27"/>
      <c r="M10" s="89"/>
      <c r="N10" s="82"/>
      <c r="O10" s="108"/>
      <c r="P10" s="80">
        <v>2</v>
      </c>
      <c r="Q10" s="99">
        <v>13522.14</v>
      </c>
      <c r="R10" s="103">
        <f t="shared" si="0"/>
        <v>21816.269999999997</v>
      </c>
      <c r="S10" s="70"/>
    </row>
    <row r="11" spans="1:19">
      <c r="A11" s="2">
        <v>7</v>
      </c>
      <c r="B11" s="7" t="s">
        <v>8</v>
      </c>
      <c r="C11" s="7">
        <v>5</v>
      </c>
      <c r="D11" s="7">
        <v>30</v>
      </c>
      <c r="E11" s="51">
        <v>1789</v>
      </c>
      <c r="F11" s="8">
        <v>1610</v>
      </c>
      <c r="G11" s="15">
        <v>1800</v>
      </c>
      <c r="H11" s="20" t="s">
        <v>30</v>
      </c>
      <c r="I11" s="20" t="s">
        <v>30</v>
      </c>
      <c r="J11" s="84">
        <v>1</v>
      </c>
      <c r="K11" s="99">
        <v>8294.1299999999992</v>
      </c>
      <c r="L11" s="27"/>
      <c r="M11" s="89"/>
      <c r="N11" s="82"/>
      <c r="O11" s="108"/>
      <c r="P11" s="80">
        <v>2</v>
      </c>
      <c r="Q11" s="99">
        <v>13522.14</v>
      </c>
      <c r="R11" s="103">
        <f t="shared" si="0"/>
        <v>21816.269999999997</v>
      </c>
      <c r="S11" s="70"/>
    </row>
    <row r="12" spans="1:19">
      <c r="A12" s="57">
        <v>8</v>
      </c>
      <c r="B12" s="57" t="s">
        <v>9</v>
      </c>
      <c r="C12" s="57">
        <v>5</v>
      </c>
      <c r="D12" s="57">
        <v>36</v>
      </c>
      <c r="E12" s="30">
        <v>1807</v>
      </c>
      <c r="F12" s="30">
        <v>2523</v>
      </c>
      <c r="G12" s="29">
        <v>1700</v>
      </c>
      <c r="H12" s="31" t="s">
        <v>10</v>
      </c>
      <c r="I12" s="31" t="s">
        <v>10</v>
      </c>
      <c r="J12" s="85">
        <v>1</v>
      </c>
      <c r="K12" s="100">
        <v>7488</v>
      </c>
      <c r="L12" s="32"/>
      <c r="M12" s="75">
        <v>1</v>
      </c>
      <c r="N12" s="57"/>
      <c r="O12" s="31">
        <v>6058.8</v>
      </c>
      <c r="P12" s="81">
        <v>2</v>
      </c>
      <c r="Q12" s="100">
        <v>11676.96</v>
      </c>
      <c r="R12" s="104">
        <f t="shared" si="0"/>
        <v>19164.96</v>
      </c>
      <c r="S12" s="70"/>
    </row>
    <row r="13" spans="1:19">
      <c r="A13" s="57">
        <v>9</v>
      </c>
      <c r="B13" s="57" t="s">
        <v>11</v>
      </c>
      <c r="C13" s="57">
        <v>5</v>
      </c>
      <c r="D13" s="57">
        <v>28</v>
      </c>
      <c r="E13" s="30">
        <v>1528</v>
      </c>
      <c r="F13" s="30">
        <v>1350</v>
      </c>
      <c r="G13" s="29">
        <v>1440</v>
      </c>
      <c r="H13" s="31" t="s">
        <v>10</v>
      </c>
      <c r="I13" s="31" t="s">
        <v>10</v>
      </c>
      <c r="J13" s="85">
        <v>1</v>
      </c>
      <c r="K13" s="100">
        <v>7488</v>
      </c>
      <c r="L13" s="32"/>
      <c r="M13" s="88"/>
      <c r="N13" s="82"/>
      <c r="O13" s="108"/>
      <c r="P13" s="81">
        <v>2</v>
      </c>
      <c r="Q13" s="100">
        <v>11676.96</v>
      </c>
      <c r="R13" s="104">
        <f t="shared" si="0"/>
        <v>19164.96</v>
      </c>
      <c r="S13" s="70"/>
    </row>
    <row r="14" spans="1:19">
      <c r="A14" s="57">
        <v>10</v>
      </c>
      <c r="B14" s="57" t="s">
        <v>12</v>
      </c>
      <c r="C14" s="57">
        <v>5</v>
      </c>
      <c r="D14" s="57">
        <v>30</v>
      </c>
      <c r="E14" s="30">
        <v>2629</v>
      </c>
      <c r="F14" s="30">
        <v>2739</v>
      </c>
      <c r="G14" s="172">
        <v>2685</v>
      </c>
      <c r="H14" s="31" t="s">
        <v>44</v>
      </c>
      <c r="I14" s="31" t="s">
        <v>10</v>
      </c>
      <c r="J14" s="85">
        <v>1</v>
      </c>
      <c r="K14" s="173">
        <v>7488</v>
      </c>
      <c r="L14" s="32"/>
      <c r="M14" s="88"/>
      <c r="N14" s="82"/>
      <c r="O14" s="108"/>
      <c r="P14" s="81">
        <v>2</v>
      </c>
      <c r="Q14" s="173">
        <v>11676.96</v>
      </c>
      <c r="R14" s="174">
        <f t="shared" si="0"/>
        <v>19164.96</v>
      </c>
      <c r="S14" s="70"/>
    </row>
    <row r="15" spans="1:19">
      <c r="A15" s="2">
        <v>11</v>
      </c>
      <c r="B15" s="2" t="s">
        <v>13</v>
      </c>
      <c r="C15" s="3">
        <v>6</v>
      </c>
      <c r="D15" s="3">
        <v>24</v>
      </c>
      <c r="E15" s="5">
        <v>1368</v>
      </c>
      <c r="F15" s="5">
        <v>1311</v>
      </c>
      <c r="G15" s="5">
        <v>1340</v>
      </c>
      <c r="H15" s="20" t="s">
        <v>30</v>
      </c>
      <c r="I15" s="20" t="s">
        <v>30</v>
      </c>
      <c r="J15" s="84">
        <v>1</v>
      </c>
      <c r="K15" s="99">
        <v>6635.3</v>
      </c>
      <c r="L15" s="26"/>
      <c r="M15" s="88"/>
      <c r="N15" s="82"/>
      <c r="O15" s="108"/>
      <c r="P15" s="79">
        <v>2</v>
      </c>
      <c r="Q15" s="99">
        <v>10817.71</v>
      </c>
      <c r="R15" s="103">
        <f t="shared" si="0"/>
        <v>17453.009999999998</v>
      </c>
      <c r="S15" s="70"/>
    </row>
    <row r="16" spans="1:19" ht="15">
      <c r="A16" s="2">
        <v>12</v>
      </c>
      <c r="B16" s="2" t="s">
        <v>14</v>
      </c>
      <c r="C16" s="3">
        <v>7</v>
      </c>
      <c r="D16" s="3">
        <v>30</v>
      </c>
      <c r="E16" s="5">
        <v>1738</v>
      </c>
      <c r="F16" s="5">
        <v>1849</v>
      </c>
      <c r="G16" s="5">
        <v>1795</v>
      </c>
      <c r="H16" s="19" t="s">
        <v>30</v>
      </c>
      <c r="I16" s="20" t="s">
        <v>30</v>
      </c>
      <c r="J16" s="84">
        <v>1</v>
      </c>
      <c r="K16" s="99">
        <v>8294.1299999999992</v>
      </c>
      <c r="L16" s="18"/>
      <c r="M16" s="88"/>
      <c r="N16" s="82"/>
      <c r="O16" s="108"/>
      <c r="P16" s="79">
        <v>2</v>
      </c>
      <c r="Q16" s="99">
        <v>13522.14</v>
      </c>
      <c r="R16" s="103">
        <f t="shared" si="0"/>
        <v>21816.269999999997</v>
      </c>
      <c r="S16" s="70"/>
    </row>
    <row r="17" spans="1:19" ht="15">
      <c r="A17" s="2">
        <v>13</v>
      </c>
      <c r="B17" s="2" t="s">
        <v>15</v>
      </c>
      <c r="C17" s="3">
        <v>7</v>
      </c>
      <c r="D17" s="3">
        <v>30</v>
      </c>
      <c r="E17" s="5">
        <v>1759</v>
      </c>
      <c r="F17" s="5">
        <v>1646</v>
      </c>
      <c r="G17" s="5">
        <v>1700</v>
      </c>
      <c r="H17" s="20" t="s">
        <v>30</v>
      </c>
      <c r="I17" s="20" t="s">
        <v>30</v>
      </c>
      <c r="J17" s="84">
        <v>1</v>
      </c>
      <c r="K17" s="99">
        <v>8294.1299999999992</v>
      </c>
      <c r="L17" s="18"/>
      <c r="M17" s="74"/>
      <c r="N17" s="3"/>
      <c r="O17" s="20"/>
      <c r="P17" s="79">
        <v>2</v>
      </c>
      <c r="Q17" s="99">
        <v>13522.14</v>
      </c>
      <c r="R17" s="103">
        <f t="shared" si="0"/>
        <v>21816.269999999997</v>
      </c>
      <c r="S17" s="70"/>
    </row>
    <row r="18" spans="1:19" ht="15">
      <c r="A18" s="7">
        <v>14</v>
      </c>
      <c r="B18" s="7" t="s">
        <v>16</v>
      </c>
      <c r="C18" s="7">
        <v>8</v>
      </c>
      <c r="D18" s="7">
        <v>30</v>
      </c>
      <c r="E18" s="62">
        <v>1761</v>
      </c>
      <c r="F18" s="15">
        <v>1532</v>
      </c>
      <c r="G18" s="15">
        <v>1650</v>
      </c>
      <c r="H18" s="19" t="s">
        <v>30</v>
      </c>
      <c r="I18" s="20" t="s">
        <v>30</v>
      </c>
      <c r="J18" s="84">
        <v>1</v>
      </c>
      <c r="K18" s="99">
        <v>8294.1299999999992</v>
      </c>
      <c r="L18" s="24"/>
      <c r="M18" s="74">
        <v>1</v>
      </c>
      <c r="N18" s="3"/>
      <c r="O18" s="20">
        <v>6058.8</v>
      </c>
      <c r="P18" s="106"/>
      <c r="Q18" s="107"/>
      <c r="R18" s="103">
        <f>SUM(K18+O18)</f>
        <v>14352.93</v>
      </c>
      <c r="S18" s="70"/>
    </row>
    <row r="19" spans="1:19" ht="15">
      <c r="A19" s="2">
        <v>15</v>
      </c>
      <c r="B19" s="48" t="s">
        <v>70</v>
      </c>
      <c r="C19" s="3">
        <v>9</v>
      </c>
      <c r="D19" s="2">
        <v>30</v>
      </c>
      <c r="E19" s="5">
        <v>1568</v>
      </c>
      <c r="F19" s="114"/>
      <c r="G19" s="114"/>
      <c r="H19" s="82"/>
      <c r="I19" s="108"/>
      <c r="J19" s="125"/>
      <c r="K19" s="107"/>
      <c r="L19" s="18"/>
      <c r="M19" s="88"/>
      <c r="N19" s="82"/>
      <c r="O19" s="108"/>
      <c r="P19" s="106"/>
      <c r="Q19" s="107"/>
      <c r="R19" s="177"/>
      <c r="S19" s="70"/>
    </row>
    <row r="20" spans="1:19" ht="15">
      <c r="A20" s="2">
        <v>16</v>
      </c>
      <c r="B20" s="2" t="s">
        <v>17</v>
      </c>
      <c r="C20" s="3">
        <v>10</v>
      </c>
      <c r="D20" s="3">
        <v>30</v>
      </c>
      <c r="E20" s="5">
        <v>1662</v>
      </c>
      <c r="F20" s="5">
        <v>1615</v>
      </c>
      <c r="G20" s="5">
        <v>1640</v>
      </c>
      <c r="H20" s="20" t="s">
        <v>30</v>
      </c>
      <c r="I20" s="20" t="s">
        <v>30</v>
      </c>
      <c r="J20" s="86">
        <v>1</v>
      </c>
      <c r="K20" s="99">
        <v>8294.1299999999992</v>
      </c>
      <c r="L20" s="18"/>
      <c r="M20" s="109"/>
      <c r="N20" s="90"/>
      <c r="O20" s="110"/>
      <c r="P20" s="79">
        <v>2</v>
      </c>
      <c r="Q20" s="101">
        <v>13522.14</v>
      </c>
      <c r="R20" s="103">
        <f>SUM(K20+Q20)</f>
        <v>21816.269999999997</v>
      </c>
      <c r="S20" s="70"/>
    </row>
    <row r="21" spans="1:19" ht="15">
      <c r="A21" s="7">
        <v>17</v>
      </c>
      <c r="B21" s="49" t="s">
        <v>18</v>
      </c>
      <c r="C21" s="7" t="s">
        <v>19</v>
      </c>
      <c r="D21" s="7">
        <v>25</v>
      </c>
      <c r="E21" s="65">
        <v>631</v>
      </c>
      <c r="F21" s="17">
        <v>261</v>
      </c>
      <c r="G21" s="123"/>
      <c r="H21" s="49" t="s">
        <v>30</v>
      </c>
      <c r="I21" s="108"/>
      <c r="J21" s="124"/>
      <c r="K21" s="107"/>
      <c r="L21" s="28"/>
      <c r="M21" s="89"/>
      <c r="N21" s="90"/>
      <c r="O21" s="110" t="s">
        <v>48</v>
      </c>
      <c r="P21" s="178"/>
      <c r="Q21" s="107"/>
      <c r="R21" s="177"/>
      <c r="S21" s="70"/>
    </row>
    <row r="22" spans="1:19" ht="15">
      <c r="A22" s="33"/>
      <c r="B22" s="34" t="s">
        <v>20</v>
      </c>
      <c r="C22" s="96"/>
      <c r="D22" s="35">
        <v>455</v>
      </c>
      <c r="E22" s="36">
        <f>SUM(E4+E5+E6+E7+E8+E9+E10+E11+E12+E13+E14+E15+E16+E17+E18+E19+E20+E21)</f>
        <v>32493</v>
      </c>
      <c r="F22" s="36">
        <f>SUM(F4+F5+F6+F7+F8+F9+F10+F11+F12+F13+F14+F15+F16+F17+F18+F19+F20+F21)</f>
        <v>28587</v>
      </c>
      <c r="G22" s="36">
        <f>SUM(G4+G6+G7+G8+G9+G10+G11+G12+G13+G14+G15+G16+G17+G18+G19+G20+G21)</f>
        <v>28364</v>
      </c>
      <c r="H22" s="97"/>
      <c r="I22" s="98"/>
      <c r="J22" s="36">
        <f>SUM(J4+J5+J6+J7+J8+J9+J10+J11+J12+J13+J14+J15+J16+J17+J18+J19+J20+J21)</f>
        <v>16</v>
      </c>
      <c r="K22" s="36">
        <f>SUM(K4+K5+K6+K7+K8+K9+K10+K11+K12+K13+K14+K15+K16+K17+K18+K19+K20+K21)</f>
        <v>164866.16000000003</v>
      </c>
      <c r="L22" s="34"/>
      <c r="M22" s="77"/>
      <c r="N22" s="34"/>
      <c r="O22" s="105"/>
      <c r="P22" s="35"/>
      <c r="Q22" s="95"/>
      <c r="R22" s="113">
        <f>SUM(R4+R5+R6+R7+R8+R9+R10+R11+R12+R13+R14+R15+R16+R17+R18+R19+R20+R21)</f>
        <v>348399.35999999999</v>
      </c>
      <c r="S22" s="112"/>
    </row>
    <row r="23" spans="1:19" ht="15">
      <c r="A23" s="11"/>
      <c r="B23" s="11"/>
      <c r="C23" s="12"/>
      <c r="D23" s="11"/>
      <c r="E23" s="11"/>
      <c r="F23" s="11"/>
      <c r="G23" s="11"/>
      <c r="H23" s="11"/>
      <c r="I23" s="11"/>
      <c r="J23" s="45"/>
      <c r="K23" s="11"/>
      <c r="L23" s="11"/>
      <c r="M23" s="11"/>
      <c r="N23" s="11"/>
      <c r="O23" s="11"/>
    </row>
    <row r="24" spans="1:19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</row>
    <row r="25" spans="1:19" ht="15">
      <c r="A25" s="38"/>
      <c r="B25" s="38"/>
      <c r="C25" s="39"/>
      <c r="D25" s="39"/>
      <c r="E25" s="40"/>
      <c r="F25" s="41"/>
      <c r="G25" s="41"/>
      <c r="H25" s="42"/>
      <c r="I25" s="43"/>
      <c r="J25" s="46"/>
      <c r="K25" s="39"/>
      <c r="L25" s="12"/>
      <c r="M25" s="44"/>
      <c r="N25" s="39"/>
      <c r="O25" s="44"/>
    </row>
    <row r="26" spans="1:19" ht="52.8" customHeight="1">
      <c r="A26" s="47"/>
      <c r="B26" s="54"/>
      <c r="C26" s="55"/>
      <c r="D26" s="54"/>
      <c r="E26" s="122"/>
      <c r="F26" s="295" t="s">
        <v>41</v>
      </c>
      <c r="G26" s="295"/>
      <c r="H26" s="295"/>
      <c r="I26" s="295"/>
      <c r="J26" s="295"/>
      <c r="K26" s="295"/>
      <c r="L26" s="295"/>
      <c r="M26" s="295"/>
      <c r="N26" s="295"/>
      <c r="O26" s="295"/>
      <c r="P26" s="295"/>
    </row>
    <row r="27" spans="1:19" ht="39.6">
      <c r="A27" s="53" t="s">
        <v>0</v>
      </c>
      <c r="B27" s="22" t="s">
        <v>1</v>
      </c>
      <c r="C27" s="53" t="s">
        <v>2</v>
      </c>
      <c r="D27" s="53" t="s">
        <v>46</v>
      </c>
      <c r="E27" s="53" t="s">
        <v>36</v>
      </c>
      <c r="F27" s="53" t="s">
        <v>37</v>
      </c>
      <c r="G27" s="53" t="s">
        <v>43</v>
      </c>
      <c r="H27" s="53" t="s">
        <v>39</v>
      </c>
      <c r="I27" s="53" t="s">
        <v>40</v>
      </c>
      <c r="J27" s="53" t="s">
        <v>45</v>
      </c>
      <c r="K27" s="53" t="s">
        <v>47</v>
      </c>
      <c r="L27" s="18"/>
      <c r="M27" s="53" t="s">
        <v>32</v>
      </c>
      <c r="N27" s="13"/>
      <c r="O27" s="53" t="s">
        <v>31</v>
      </c>
      <c r="P27" s="53" t="s">
        <v>33</v>
      </c>
      <c r="Q27" s="53" t="s">
        <v>31</v>
      </c>
      <c r="R27" s="53" t="s">
        <v>34</v>
      </c>
      <c r="S27" s="53"/>
    </row>
    <row r="28" spans="1:19">
      <c r="A28" s="49">
        <v>1</v>
      </c>
      <c r="B28" s="50" t="s">
        <v>21</v>
      </c>
      <c r="C28" s="49">
        <v>2</v>
      </c>
      <c r="D28" s="49">
        <v>30</v>
      </c>
      <c r="E28" s="51">
        <v>976</v>
      </c>
      <c r="F28" s="51">
        <v>768</v>
      </c>
      <c r="G28" s="64">
        <v>1000</v>
      </c>
      <c r="H28" s="52" t="s">
        <v>22</v>
      </c>
      <c r="I28" s="68" t="s">
        <v>22</v>
      </c>
      <c r="J28" s="73">
        <v>1</v>
      </c>
      <c r="K28" s="49"/>
      <c r="L28" s="59"/>
      <c r="M28" s="73">
        <v>1</v>
      </c>
      <c r="N28" s="57"/>
      <c r="O28" s="49"/>
      <c r="P28" s="80">
        <v>2</v>
      </c>
      <c r="Q28" s="87"/>
      <c r="R28" s="87"/>
      <c r="S28" s="120"/>
    </row>
    <row r="29" spans="1:19">
      <c r="A29" s="49">
        <v>2</v>
      </c>
      <c r="B29" s="50" t="s">
        <v>23</v>
      </c>
      <c r="C29" s="49">
        <v>3</v>
      </c>
      <c r="D29" s="49">
        <v>32</v>
      </c>
      <c r="E29" s="51">
        <v>1449</v>
      </c>
      <c r="F29" s="51">
        <v>1290</v>
      </c>
      <c r="G29" s="64">
        <v>1500</v>
      </c>
      <c r="H29" s="52" t="s">
        <v>22</v>
      </c>
      <c r="I29" s="68" t="s">
        <v>22</v>
      </c>
      <c r="J29" s="73">
        <v>1</v>
      </c>
      <c r="K29" s="49"/>
      <c r="L29" s="59"/>
      <c r="M29" s="73"/>
      <c r="N29" s="57"/>
      <c r="O29" s="49"/>
      <c r="P29" s="80">
        <v>2</v>
      </c>
      <c r="Q29" s="87"/>
      <c r="R29" s="87"/>
      <c r="S29" s="87"/>
    </row>
    <row r="30" spans="1:19" ht="15">
      <c r="A30" s="48">
        <v>3</v>
      </c>
      <c r="B30" s="50" t="s">
        <v>24</v>
      </c>
      <c r="C30" s="49">
        <v>7</v>
      </c>
      <c r="D30" s="49" t="s">
        <v>25</v>
      </c>
      <c r="E30" s="51">
        <v>694</v>
      </c>
      <c r="F30" s="62">
        <v>694</v>
      </c>
      <c r="G30" s="62">
        <v>800</v>
      </c>
      <c r="H30" s="52" t="s">
        <v>26</v>
      </c>
      <c r="I30" s="68" t="s">
        <v>26</v>
      </c>
      <c r="J30" s="74">
        <v>1</v>
      </c>
      <c r="K30" s="49"/>
      <c r="L30" s="58"/>
      <c r="M30" s="73">
        <v>1</v>
      </c>
      <c r="N30" s="57"/>
      <c r="O30" s="49"/>
      <c r="P30" s="78">
        <v>2</v>
      </c>
      <c r="Q30" s="87"/>
      <c r="R30" s="87"/>
      <c r="S30" s="87"/>
    </row>
    <row r="31" spans="1:19" ht="26.4">
      <c r="A31" s="48">
        <v>4</v>
      </c>
      <c r="B31" s="50" t="s">
        <v>27</v>
      </c>
      <c r="C31" s="49" t="s">
        <v>19</v>
      </c>
      <c r="D31" s="49">
        <v>30</v>
      </c>
      <c r="E31" s="65">
        <v>665</v>
      </c>
      <c r="F31" s="51">
        <v>728</v>
      </c>
      <c r="G31" s="62">
        <v>1000</v>
      </c>
      <c r="H31" s="67" t="s">
        <v>38</v>
      </c>
      <c r="I31" s="68" t="s">
        <v>42</v>
      </c>
      <c r="J31" s="76">
        <v>1</v>
      </c>
      <c r="K31" s="66"/>
      <c r="L31" s="61"/>
      <c r="M31" s="74">
        <v>1</v>
      </c>
      <c r="N31" s="60"/>
      <c r="O31" s="66"/>
      <c r="P31" s="78">
        <v>2</v>
      </c>
      <c r="Q31" s="119"/>
      <c r="R31" s="121"/>
      <c r="S31" s="119"/>
    </row>
    <row r="32" spans="1:19">
      <c r="A32" s="63">
        <v>5</v>
      </c>
      <c r="B32" s="49" t="s">
        <v>28</v>
      </c>
      <c r="C32" s="66">
        <v>2</v>
      </c>
      <c r="D32" s="49" t="s">
        <v>25</v>
      </c>
      <c r="E32" s="65">
        <v>230</v>
      </c>
      <c r="F32" s="115"/>
      <c r="G32" s="115"/>
      <c r="H32" s="49" t="s">
        <v>29</v>
      </c>
      <c r="I32" s="68" t="s">
        <v>29</v>
      </c>
      <c r="J32" s="88"/>
      <c r="K32" s="82"/>
      <c r="L32" s="82"/>
      <c r="M32" s="89"/>
      <c r="N32" s="82"/>
      <c r="O32" s="82"/>
      <c r="P32" s="106"/>
      <c r="Q32" s="91"/>
      <c r="R32" s="91"/>
      <c r="S32" s="91"/>
    </row>
    <row r="33" spans="1:19" ht="15">
      <c r="A33" s="13"/>
      <c r="B33" s="56" t="s">
        <v>20</v>
      </c>
      <c r="C33" s="116"/>
      <c r="D33" s="56">
        <v>120</v>
      </c>
      <c r="E33" s="36">
        <f>SUM(E28+E29+E30+E31+E32)</f>
        <v>4014</v>
      </c>
      <c r="F33" s="36">
        <f>SUM(F28+F29+F30+F31+F32)</f>
        <v>3480</v>
      </c>
      <c r="G33" s="36">
        <f>SUM(G28+G29+G30+G31+G32)</f>
        <v>4300</v>
      </c>
      <c r="H33" s="117"/>
      <c r="I33" s="118"/>
      <c r="J33" s="94">
        <v>4</v>
      </c>
      <c r="K33" s="56">
        <v>4</v>
      </c>
      <c r="L33" s="56"/>
      <c r="M33" s="92">
        <v>3</v>
      </c>
      <c r="N33" s="56"/>
      <c r="O33" s="56">
        <v>5</v>
      </c>
      <c r="P33" s="93">
        <v>8</v>
      </c>
      <c r="Q33" s="95">
        <v>6</v>
      </c>
      <c r="R33" s="95"/>
      <c r="S33" s="95"/>
    </row>
  </sheetData>
  <mergeCells count="4">
    <mergeCell ref="A1:K1"/>
    <mergeCell ref="A3:D3"/>
    <mergeCell ref="F3:H3"/>
    <mergeCell ref="F26:P26"/>
  </mergeCells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opLeftCell="A7" zoomScaleNormal="100" workbookViewId="0">
      <selection activeCell="B31" sqref="B31"/>
    </sheetView>
  </sheetViews>
  <sheetFormatPr defaultRowHeight="14.4"/>
  <cols>
    <col min="1" max="1" width="16.44140625" customWidth="1"/>
    <col min="2" max="2" width="11.88671875" customWidth="1"/>
    <col min="3" max="3" width="12.33203125" customWidth="1"/>
    <col min="5" max="5" width="12.5546875" customWidth="1"/>
    <col min="6" max="6" width="14.5546875" customWidth="1"/>
    <col min="7" max="7" width="9.6640625" customWidth="1"/>
    <col min="8" max="8" width="10.21875" customWidth="1"/>
  </cols>
  <sheetData>
    <row r="1" spans="1:11" ht="25.8">
      <c r="A1" s="126" t="s">
        <v>59</v>
      </c>
      <c r="B1" s="127"/>
      <c r="C1" s="47"/>
      <c r="D1" s="47"/>
      <c r="E1" s="128"/>
      <c r="F1" s="129"/>
      <c r="G1" s="130"/>
    </row>
    <row r="2" spans="1:11" ht="18">
      <c r="A2" s="126" t="s">
        <v>49</v>
      </c>
      <c r="B2" s="47"/>
      <c r="C2" s="47"/>
      <c r="D2" s="47"/>
      <c r="E2" s="168" t="s">
        <v>63</v>
      </c>
      <c r="F2" s="169"/>
      <c r="G2" s="170"/>
      <c r="H2" s="171"/>
      <c r="I2" s="171"/>
      <c r="J2" s="171"/>
      <c r="K2" s="171"/>
    </row>
    <row r="3" spans="1:11">
      <c r="A3" s="133"/>
      <c r="B3" s="134"/>
      <c r="C3" s="47"/>
      <c r="D3" s="47"/>
      <c r="E3" s="47"/>
      <c r="F3" s="47"/>
      <c r="G3" s="135"/>
    </row>
    <row r="4" spans="1:11">
      <c r="A4" s="132" t="s">
        <v>65</v>
      </c>
      <c r="B4" s="164" t="s">
        <v>50</v>
      </c>
      <c r="C4" s="165" t="s">
        <v>51</v>
      </c>
      <c r="D4" s="164" t="s">
        <v>52</v>
      </c>
      <c r="E4" s="166" t="s">
        <v>53</v>
      </c>
      <c r="F4" s="167" t="s">
        <v>54</v>
      </c>
      <c r="G4" s="72"/>
    </row>
    <row r="5" spans="1:11">
      <c r="A5" s="136" t="s">
        <v>60</v>
      </c>
      <c r="B5" s="47">
        <v>12</v>
      </c>
      <c r="C5" s="137">
        <v>18.07</v>
      </c>
      <c r="D5" s="47">
        <v>30</v>
      </c>
      <c r="E5" s="138">
        <v>2</v>
      </c>
      <c r="F5" s="139">
        <f>SUM(B5*C5*D5*E5)</f>
        <v>13010.4</v>
      </c>
      <c r="G5" s="131"/>
    </row>
    <row r="6" spans="1:11">
      <c r="A6" s="47" t="s">
        <v>61</v>
      </c>
      <c r="B6" s="47">
        <v>4</v>
      </c>
      <c r="C6" s="137">
        <v>15.29</v>
      </c>
      <c r="D6" s="47">
        <v>30</v>
      </c>
      <c r="E6" s="138">
        <v>2</v>
      </c>
      <c r="F6" s="139">
        <f>SUM(B6*C6*D6*E6)</f>
        <v>3669.6</v>
      </c>
      <c r="G6" s="131"/>
    </row>
    <row r="7" spans="1:11">
      <c r="A7" s="47" t="s">
        <v>62</v>
      </c>
      <c r="B7" s="47">
        <v>21</v>
      </c>
      <c r="C7" s="137">
        <v>14.73</v>
      </c>
      <c r="D7" s="47">
        <v>30</v>
      </c>
      <c r="E7" s="138">
        <v>2</v>
      </c>
      <c r="F7" s="139">
        <f>SUM(B7*C7*D7*E7)</f>
        <v>18559.8</v>
      </c>
      <c r="G7" s="131"/>
    </row>
    <row r="8" spans="1:11">
      <c r="A8" s="47" t="s">
        <v>64</v>
      </c>
      <c r="B8" s="47">
        <v>1</v>
      </c>
      <c r="C8" s="137">
        <v>34.75</v>
      </c>
      <c r="D8" s="47">
        <v>30</v>
      </c>
      <c r="E8" s="138">
        <v>2</v>
      </c>
      <c r="F8" s="139">
        <f>SUM(B8*C8*D8*E8)</f>
        <v>2085</v>
      </c>
      <c r="G8" s="140"/>
    </row>
    <row r="9" spans="1:11" ht="15" thickBot="1">
      <c r="A9" s="47"/>
      <c r="B9" s="47"/>
      <c r="C9" s="137"/>
      <c r="D9" s="47"/>
      <c r="E9" s="138"/>
      <c r="F9" s="141"/>
      <c r="G9" s="142"/>
    </row>
    <row r="10" spans="1:11" ht="15" thickTop="1">
      <c r="A10" s="143"/>
      <c r="B10" s="47"/>
      <c r="C10" s="47"/>
      <c r="D10" s="132" t="s">
        <v>57</v>
      </c>
      <c r="E10" s="47"/>
      <c r="F10" s="144">
        <f>SUM(F5+F6+F7+F8)</f>
        <v>37324.800000000003</v>
      </c>
      <c r="G10" s="145"/>
    </row>
    <row r="11" spans="1:11">
      <c r="A11" s="47"/>
      <c r="B11" s="47"/>
      <c r="C11" s="47"/>
      <c r="D11" s="47"/>
      <c r="E11" s="47"/>
      <c r="F11" s="47"/>
      <c r="G11" s="47"/>
    </row>
    <row r="12" spans="1:11">
      <c r="A12" s="47"/>
      <c r="B12" s="47"/>
      <c r="C12" s="47"/>
      <c r="D12" s="47"/>
      <c r="E12" s="47"/>
      <c r="F12" s="47"/>
      <c r="G12" s="47"/>
    </row>
    <row r="13" spans="1:11">
      <c r="A13" s="132" t="s">
        <v>68</v>
      </c>
      <c r="B13" s="160" t="s">
        <v>50</v>
      </c>
      <c r="C13" s="161" t="s">
        <v>51</v>
      </c>
      <c r="D13" s="160" t="s">
        <v>52</v>
      </c>
      <c r="E13" s="162" t="s">
        <v>53</v>
      </c>
      <c r="F13" s="163" t="s">
        <v>54</v>
      </c>
      <c r="G13" s="72"/>
    </row>
    <row r="14" spans="1:11">
      <c r="A14" s="136" t="s">
        <v>55</v>
      </c>
      <c r="B14" s="47">
        <v>1</v>
      </c>
      <c r="C14" s="137">
        <v>18.07</v>
      </c>
      <c r="D14" s="47">
        <v>30</v>
      </c>
      <c r="E14" s="138">
        <v>36</v>
      </c>
      <c r="F14" s="139">
        <f>SUM(B14*C14*D14*E14)</f>
        <v>19515.600000000002</v>
      </c>
      <c r="G14" s="131"/>
    </row>
    <row r="15" spans="1:11">
      <c r="A15" s="47" t="s">
        <v>56</v>
      </c>
      <c r="B15" s="47">
        <v>1</v>
      </c>
      <c r="C15" s="137">
        <v>18.07</v>
      </c>
      <c r="D15" s="47">
        <v>20</v>
      </c>
      <c r="E15" s="138">
        <v>29</v>
      </c>
      <c r="F15" s="139">
        <f>SUM(B15*C15*D15*E15)</f>
        <v>10480.599999999999</v>
      </c>
      <c r="G15" s="131"/>
    </row>
    <row r="16" spans="1:11">
      <c r="A16" s="47" t="s">
        <v>66</v>
      </c>
      <c r="B16" s="47">
        <v>1</v>
      </c>
      <c r="C16" s="137">
        <v>14.73</v>
      </c>
      <c r="D16" s="47">
        <v>20</v>
      </c>
      <c r="E16" s="138">
        <v>6</v>
      </c>
      <c r="F16" s="139">
        <f>SUM(B16*C16*D16*E16)</f>
        <v>1767.6000000000001</v>
      </c>
      <c r="G16" s="131"/>
    </row>
    <row r="17" spans="1:7" ht="15" thickBot="1">
      <c r="A17" s="47"/>
      <c r="B17" s="47"/>
      <c r="C17" s="137"/>
      <c r="D17" s="47"/>
      <c r="E17" s="138"/>
      <c r="F17" s="141"/>
      <c r="G17" s="140"/>
    </row>
    <row r="18" spans="1:7" ht="15.6" thickTop="1" thickBot="1">
      <c r="A18" s="47"/>
      <c r="B18" s="47"/>
      <c r="C18" s="137"/>
      <c r="D18" s="47"/>
      <c r="E18" s="138"/>
      <c r="F18" s="141"/>
      <c r="G18" s="142"/>
    </row>
    <row r="19" spans="1:7" ht="15" thickTop="1">
      <c r="A19" s="143"/>
      <c r="B19" s="47"/>
      <c r="C19" s="47"/>
      <c r="D19" s="132" t="s">
        <v>57</v>
      </c>
      <c r="E19" s="47"/>
      <c r="F19" s="144">
        <f>SUM(F14+F15+F16+F17)</f>
        <v>31763.8</v>
      </c>
      <c r="G19" s="145"/>
    </row>
    <row r="22" spans="1:7">
      <c r="A22" s="47"/>
      <c r="B22" s="47"/>
      <c r="C22" s="47"/>
      <c r="D22" s="47"/>
      <c r="E22" s="47"/>
      <c r="F22" s="47"/>
      <c r="G22" s="47"/>
    </row>
    <row r="23" spans="1:7">
      <c r="A23" s="132"/>
      <c r="B23" s="131"/>
      <c r="C23" s="47"/>
      <c r="D23" s="135"/>
      <c r="E23" s="135"/>
      <c r="F23" s="135"/>
      <c r="G23" s="155"/>
    </row>
    <row r="24" spans="1:7">
      <c r="A24" s="47"/>
      <c r="B24" s="137"/>
      <c r="C24" s="47"/>
      <c r="D24" s="47"/>
      <c r="E24" s="47"/>
      <c r="F24" s="47"/>
      <c r="G24" s="47"/>
    </row>
    <row r="25" spans="1:7">
      <c r="A25" s="132" t="s">
        <v>67</v>
      </c>
      <c r="B25" s="156" t="s">
        <v>50</v>
      </c>
      <c r="C25" s="157" t="s">
        <v>51</v>
      </c>
      <c r="D25" s="156" t="s">
        <v>52</v>
      </c>
      <c r="E25" s="158" t="s">
        <v>53</v>
      </c>
      <c r="F25" s="159" t="s">
        <v>54</v>
      </c>
      <c r="G25" s="47"/>
    </row>
    <row r="26" spans="1:7">
      <c r="A26" s="136" t="s">
        <v>60</v>
      </c>
      <c r="B26" s="47">
        <v>13</v>
      </c>
      <c r="C26" s="137">
        <v>18.07</v>
      </c>
      <c r="D26" s="47">
        <v>30</v>
      </c>
      <c r="E26" s="138">
        <v>13.3</v>
      </c>
      <c r="F26" s="139">
        <f>SUM(B26*C26*D26*E26)</f>
        <v>93729.090000000011</v>
      </c>
      <c r="G26" s="132"/>
    </row>
    <row r="27" spans="1:7">
      <c r="A27" s="136" t="s">
        <v>61</v>
      </c>
      <c r="B27" s="136">
        <v>4</v>
      </c>
      <c r="C27" s="146">
        <v>15.29</v>
      </c>
      <c r="D27" s="136">
        <v>30</v>
      </c>
      <c r="E27" s="147">
        <v>13.3</v>
      </c>
      <c r="F27" s="139">
        <f>SUM(B27*C27*D27*E27)</f>
        <v>24402.84</v>
      </c>
      <c r="G27" s="132"/>
    </row>
    <row r="28" spans="1:7">
      <c r="A28" s="136" t="s">
        <v>62</v>
      </c>
      <c r="B28" s="136">
        <v>21</v>
      </c>
      <c r="C28" s="146">
        <v>14.73</v>
      </c>
      <c r="D28" s="136">
        <v>30</v>
      </c>
      <c r="E28" s="147">
        <v>13.3</v>
      </c>
      <c r="F28" s="139">
        <f>SUM(B28*C28*D28*E28)</f>
        <v>123422.67</v>
      </c>
      <c r="G28" s="132"/>
    </row>
    <row r="29" spans="1:7">
      <c r="A29" s="148"/>
      <c r="B29" s="148"/>
      <c r="C29" s="149"/>
      <c r="D29" s="148"/>
      <c r="E29" s="150"/>
      <c r="F29" s="151"/>
      <c r="G29" s="132"/>
    </row>
    <row r="30" spans="1:7">
      <c r="A30" s="143"/>
      <c r="B30" s="47"/>
      <c r="C30" s="47"/>
      <c r="D30" s="47"/>
      <c r="E30" s="47"/>
      <c r="F30" s="152"/>
      <c r="G30" s="47"/>
    </row>
    <row r="31" spans="1:7">
      <c r="A31" s="143"/>
      <c r="B31" s="47"/>
      <c r="C31" s="47"/>
      <c r="D31" s="132" t="s">
        <v>57</v>
      </c>
      <c r="E31" s="47"/>
      <c r="F31" s="153">
        <f>SUM(F26+F27+F28)</f>
        <v>241554.6</v>
      </c>
      <c r="G31" s="47"/>
    </row>
    <row r="32" spans="1:7">
      <c r="A32" s="47"/>
      <c r="B32" s="47"/>
      <c r="C32" s="47"/>
      <c r="D32" s="47"/>
      <c r="E32" s="47"/>
      <c r="F32" s="47"/>
      <c r="G32" s="47"/>
    </row>
    <row r="33" spans="1:7" ht="15" thickBot="1">
      <c r="A33" s="47"/>
      <c r="B33" s="47"/>
      <c r="C33" s="47"/>
      <c r="D33" s="132" t="s">
        <v>58</v>
      </c>
      <c r="E33" s="47"/>
      <c r="F33" s="154">
        <f>SUM(F10+F19+F31)</f>
        <v>310643.20000000001</v>
      </c>
      <c r="G33" s="47"/>
    </row>
    <row r="34" spans="1:7" ht="15" thickTop="1"/>
  </sheetData>
  <pageMargins left="0.7" right="0.7" top="0.75" bottom="0.75" header="0.3" footer="0.3"/>
  <pageSetup scale="9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C4" sqref="C4"/>
    </sheetView>
  </sheetViews>
  <sheetFormatPr defaultRowHeight="14.4"/>
  <cols>
    <col min="1" max="1" width="42.21875" customWidth="1"/>
    <col min="2" max="2" width="27.109375" customWidth="1"/>
    <col min="3" max="3" width="25.77734375" customWidth="1"/>
    <col min="4" max="4" width="25.6640625" customWidth="1"/>
    <col min="5" max="5" width="29.6640625" customWidth="1"/>
    <col min="6" max="6" width="26.109375" customWidth="1"/>
    <col min="7" max="7" width="23.6640625" customWidth="1"/>
  </cols>
  <sheetData>
    <row r="1" spans="1:7" ht="15.6">
      <c r="A1" s="181" t="s">
        <v>1</v>
      </c>
      <c r="B1" s="182" t="s">
        <v>84</v>
      </c>
      <c r="C1" s="183" t="s">
        <v>71</v>
      </c>
      <c r="D1" s="184" t="s">
        <v>66</v>
      </c>
      <c r="E1" s="185" t="s">
        <v>66</v>
      </c>
      <c r="F1" s="180" t="s">
        <v>66</v>
      </c>
      <c r="G1" s="188" t="s">
        <v>112</v>
      </c>
    </row>
    <row r="2" spans="1:7" ht="15.6">
      <c r="A2" s="220" t="s">
        <v>86</v>
      </c>
      <c r="B2" s="274"/>
      <c r="C2" s="275"/>
      <c r="D2" s="276"/>
      <c r="E2" s="277"/>
      <c r="F2" s="278"/>
      <c r="G2" s="279"/>
    </row>
    <row r="3" spans="1:7" ht="15.6">
      <c r="A3" s="243" t="s">
        <v>85</v>
      </c>
      <c r="B3" s="227" t="s">
        <v>102</v>
      </c>
      <c r="C3" s="197"/>
      <c r="D3" s="195" t="s">
        <v>113</v>
      </c>
      <c r="E3" s="232" t="s">
        <v>74</v>
      </c>
      <c r="F3" s="203"/>
      <c r="G3" s="196" t="s">
        <v>118</v>
      </c>
    </row>
    <row r="4" spans="1:7" ht="15.6">
      <c r="A4" s="243" t="s">
        <v>21</v>
      </c>
      <c r="B4" s="237" t="s">
        <v>131</v>
      </c>
      <c r="C4" s="197"/>
      <c r="D4" s="199"/>
      <c r="E4" s="200"/>
      <c r="F4" s="201"/>
      <c r="G4" s="198"/>
    </row>
    <row r="5" spans="1:7" ht="18" customHeight="1">
      <c r="A5" s="244" t="s">
        <v>69</v>
      </c>
      <c r="B5" s="231" t="s">
        <v>64</v>
      </c>
      <c r="C5" s="189" t="s">
        <v>103</v>
      </c>
      <c r="D5" s="195" t="s">
        <v>119</v>
      </c>
      <c r="E5" s="200"/>
      <c r="F5" s="202"/>
      <c r="G5" s="198"/>
    </row>
    <row r="6" spans="1:7" ht="15.6">
      <c r="A6" s="221" t="s">
        <v>87</v>
      </c>
      <c r="B6" s="216"/>
      <c r="C6" s="256"/>
      <c r="D6" s="257"/>
      <c r="E6" s="258"/>
      <c r="F6" s="259"/>
      <c r="G6" s="260"/>
    </row>
    <row r="7" spans="1:7" ht="18">
      <c r="A7" s="245" t="s">
        <v>75</v>
      </c>
      <c r="B7" s="227" t="s">
        <v>80</v>
      </c>
      <c r="C7" s="197"/>
      <c r="D7" s="195" t="s">
        <v>111</v>
      </c>
      <c r="E7" s="233" t="s">
        <v>120</v>
      </c>
      <c r="F7" s="201"/>
      <c r="G7" s="198"/>
    </row>
    <row r="8" spans="1:7" ht="15.6">
      <c r="A8" s="243" t="s">
        <v>88</v>
      </c>
      <c r="B8" s="227" t="s">
        <v>55</v>
      </c>
      <c r="C8" s="255" t="s">
        <v>135</v>
      </c>
      <c r="D8" s="204"/>
      <c r="E8" s="200"/>
      <c r="F8" s="272"/>
      <c r="G8" s="190" t="s">
        <v>76</v>
      </c>
    </row>
    <row r="9" spans="1:7" ht="15.6">
      <c r="A9" s="243" t="s">
        <v>89</v>
      </c>
      <c r="B9" s="236" t="s">
        <v>104</v>
      </c>
      <c r="C9" s="236" t="s">
        <v>136</v>
      </c>
      <c r="D9" s="236" t="s">
        <v>137</v>
      </c>
      <c r="E9" s="236" t="s">
        <v>138</v>
      </c>
      <c r="F9" s="236" t="s">
        <v>139</v>
      </c>
      <c r="G9" s="198"/>
    </row>
    <row r="10" spans="1:7" ht="15.6">
      <c r="A10" s="243" t="s">
        <v>90</v>
      </c>
      <c r="B10" s="237" t="s">
        <v>141</v>
      </c>
      <c r="C10" s="271"/>
      <c r="D10" s="199"/>
      <c r="E10" s="200"/>
      <c r="F10" s="201"/>
      <c r="G10" s="198"/>
    </row>
    <row r="11" spans="1:7" ht="15.6">
      <c r="A11" s="243" t="s">
        <v>24</v>
      </c>
      <c r="B11" s="237" t="s">
        <v>130</v>
      </c>
      <c r="C11" s="236" t="s">
        <v>132</v>
      </c>
      <c r="D11" s="199"/>
      <c r="E11" s="200"/>
      <c r="F11" s="201"/>
      <c r="G11" s="198"/>
    </row>
    <row r="12" spans="1:7" ht="19.8" customHeight="1">
      <c r="A12" s="243" t="s">
        <v>91</v>
      </c>
      <c r="B12" s="237" t="s">
        <v>123</v>
      </c>
      <c r="C12" s="236" t="s">
        <v>133</v>
      </c>
      <c r="D12" s="238" t="s">
        <v>125</v>
      </c>
      <c r="E12" s="200"/>
      <c r="F12" s="201"/>
      <c r="G12" s="198"/>
    </row>
    <row r="13" spans="1:7" ht="15.6">
      <c r="A13" s="222" t="s">
        <v>100</v>
      </c>
      <c r="B13" s="280"/>
      <c r="C13" s="281"/>
      <c r="D13" s="282"/>
      <c r="E13" s="283"/>
      <c r="F13" s="284"/>
      <c r="G13" s="279"/>
    </row>
    <row r="14" spans="1:7" ht="15.6">
      <c r="A14" s="246" t="s">
        <v>14</v>
      </c>
      <c r="B14" s="227" t="s">
        <v>73</v>
      </c>
      <c r="C14" s="197"/>
      <c r="D14" s="291" t="s">
        <v>143</v>
      </c>
      <c r="E14" s="196" t="s">
        <v>106</v>
      </c>
      <c r="F14" s="201"/>
      <c r="G14" s="198"/>
    </row>
    <row r="15" spans="1:7" ht="16.8" customHeight="1" thickBot="1">
      <c r="A15" s="247" t="s">
        <v>15</v>
      </c>
      <c r="B15" s="228" t="s">
        <v>77</v>
      </c>
      <c r="C15" s="213"/>
      <c r="D15" s="235" t="s">
        <v>134</v>
      </c>
      <c r="E15" s="242" t="s">
        <v>129</v>
      </c>
      <c r="F15" s="205"/>
      <c r="G15" s="198"/>
    </row>
    <row r="16" spans="1:7" ht="15.6">
      <c r="A16" s="248" t="s">
        <v>92</v>
      </c>
      <c r="B16" s="191" t="s">
        <v>78</v>
      </c>
      <c r="C16" s="214"/>
      <c r="D16" s="191" t="s">
        <v>109</v>
      </c>
      <c r="E16" s="191" t="s">
        <v>79</v>
      </c>
      <c r="F16" s="206"/>
      <c r="G16" s="198"/>
    </row>
    <row r="17" spans="1:7" ht="15.6">
      <c r="A17" s="223" t="s">
        <v>93</v>
      </c>
      <c r="B17" s="217"/>
      <c r="C17" s="262"/>
      <c r="D17" s="263"/>
      <c r="E17" s="264"/>
      <c r="F17" s="265"/>
      <c r="G17" s="260"/>
    </row>
    <row r="18" spans="1:7" ht="15.6">
      <c r="A18" s="249" t="s">
        <v>107</v>
      </c>
      <c r="B18" s="229" t="s">
        <v>108</v>
      </c>
      <c r="C18" s="215"/>
      <c r="D18" s="192" t="s">
        <v>115</v>
      </c>
      <c r="E18" s="193" t="s">
        <v>116</v>
      </c>
      <c r="F18" s="208"/>
      <c r="G18" s="198"/>
    </row>
    <row r="19" spans="1:7" ht="16.2" thickBot="1">
      <c r="A19" s="247" t="s">
        <v>16</v>
      </c>
      <c r="B19" s="228" t="s">
        <v>105</v>
      </c>
      <c r="C19" s="213"/>
      <c r="D19" s="234" t="s">
        <v>121</v>
      </c>
      <c r="E19" s="210"/>
      <c r="F19" s="205"/>
      <c r="G19" s="198"/>
    </row>
    <row r="20" spans="1:7" ht="15.6">
      <c r="A20" s="250" t="s">
        <v>17</v>
      </c>
      <c r="B20" s="230" t="s">
        <v>72</v>
      </c>
      <c r="C20" s="211"/>
      <c r="D20" s="194" t="s">
        <v>110</v>
      </c>
      <c r="E20" s="212"/>
      <c r="F20" s="207"/>
      <c r="G20" s="198"/>
    </row>
    <row r="21" spans="1:7" ht="15.6">
      <c r="A21" s="222" t="s">
        <v>94</v>
      </c>
      <c r="B21" s="285"/>
      <c r="C21" s="286"/>
      <c r="D21" s="287"/>
      <c r="E21" s="288"/>
      <c r="F21" s="284"/>
      <c r="G21" s="279"/>
    </row>
    <row r="22" spans="1:7" ht="15.6">
      <c r="A22" s="243" t="s">
        <v>5</v>
      </c>
      <c r="B22" s="227" t="s">
        <v>117</v>
      </c>
      <c r="C22" s="197"/>
      <c r="D22" s="195" t="s">
        <v>128</v>
      </c>
      <c r="E22" s="196" t="s">
        <v>144</v>
      </c>
      <c r="F22" s="201"/>
      <c r="G22" s="198"/>
    </row>
    <row r="23" spans="1:7" ht="15.6">
      <c r="A23" s="251" t="s">
        <v>23</v>
      </c>
      <c r="B23" s="236" t="s">
        <v>124</v>
      </c>
      <c r="C23" s="197"/>
      <c r="D23" s="273" t="s">
        <v>145</v>
      </c>
      <c r="E23" s="239"/>
      <c r="F23" s="240"/>
      <c r="G23" s="198"/>
    </row>
    <row r="24" spans="1:7" ht="15.6">
      <c r="A24" s="224" t="s">
        <v>101</v>
      </c>
      <c r="B24" s="218"/>
      <c r="C24" s="266"/>
      <c r="D24" s="267"/>
      <c r="E24" s="268"/>
      <c r="F24" s="269"/>
      <c r="G24" s="260"/>
    </row>
    <row r="25" spans="1:7" ht="18">
      <c r="A25" s="252" t="s">
        <v>95</v>
      </c>
      <c r="B25" s="196" t="s">
        <v>81</v>
      </c>
      <c r="C25" s="197"/>
      <c r="D25" s="196" t="s">
        <v>122</v>
      </c>
      <c r="E25" s="196"/>
      <c r="F25" s="201"/>
      <c r="G25" s="198"/>
    </row>
    <row r="26" spans="1:7" ht="18.600000000000001" customHeight="1">
      <c r="A26" s="253" t="s">
        <v>6</v>
      </c>
      <c r="B26" s="196" t="s">
        <v>83</v>
      </c>
      <c r="C26" s="196" t="s">
        <v>142</v>
      </c>
      <c r="D26" s="196" t="s">
        <v>147</v>
      </c>
      <c r="E26" s="196" t="s">
        <v>114</v>
      </c>
      <c r="F26" s="209" t="s">
        <v>146</v>
      </c>
      <c r="G26" s="190" t="s">
        <v>127</v>
      </c>
    </row>
    <row r="27" spans="1:7" ht="16.8" customHeight="1">
      <c r="A27" s="225" t="s">
        <v>97</v>
      </c>
      <c r="B27" s="219"/>
      <c r="C27" s="261"/>
      <c r="D27" s="258"/>
      <c r="E27" s="258"/>
      <c r="F27" s="270"/>
      <c r="G27" s="260"/>
    </row>
    <row r="28" spans="1:7" ht="18.600000000000001" customHeight="1">
      <c r="A28" s="254" t="s">
        <v>96</v>
      </c>
      <c r="B28" s="241" t="s">
        <v>82</v>
      </c>
      <c r="C28" s="197"/>
      <c r="D28" s="200"/>
      <c r="E28" s="200"/>
      <c r="F28" s="209"/>
      <c r="G28" s="198"/>
    </row>
    <row r="29" spans="1:7" ht="19.8" customHeight="1">
      <c r="A29" s="226" t="s">
        <v>99</v>
      </c>
      <c r="B29" s="289"/>
      <c r="C29" s="281"/>
      <c r="D29" s="283"/>
      <c r="E29" s="283"/>
      <c r="F29" s="290"/>
      <c r="G29" s="279"/>
    </row>
    <row r="30" spans="1:7" ht="15.6">
      <c r="A30" s="186" t="s">
        <v>98</v>
      </c>
      <c r="B30" s="241" t="s">
        <v>126</v>
      </c>
      <c r="C30" s="236" t="s">
        <v>140</v>
      </c>
      <c r="D30" s="239"/>
      <c r="E30" s="198"/>
      <c r="F30" s="209"/>
      <c r="G30" s="198"/>
    </row>
    <row r="31" spans="1:7">
      <c r="A31" s="187"/>
    </row>
  </sheetData>
  <pageMargins left="0.7" right="0.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San Antonio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sa06832</dc:creator>
  <cp:lastModifiedBy>sa06832</cp:lastModifiedBy>
  <cp:lastPrinted>2017-12-20T16:44:03Z</cp:lastPrinted>
  <dcterms:created xsi:type="dcterms:W3CDTF">2016-03-28T18:05:56Z</dcterms:created>
  <dcterms:modified xsi:type="dcterms:W3CDTF">2018-01-19T17:54:29Z</dcterms:modified>
</cp:coreProperties>
</file>