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玥鸢公子\Desktop\"/>
    </mc:Choice>
  </mc:AlternateContent>
  <xr:revisionPtr revIDLastSave="0" documentId="13_ncr:1_{5E04781F-5115-47B6-99A6-CAF8C19DDD1F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  <workbookView xWindow="-108" yWindow="-108" windowWidth="23256" windowHeight="12576" activeTab="1" xr2:uid="{616CC80C-CD5E-48FB-A419-26B454BCDCBC}"/>
  </bookViews>
  <sheets>
    <sheet name="Sheet1" sheetId="31" r:id="rId1"/>
    <sheet name="拌客源数据1-8月" sheetId="2" r:id="rId2"/>
    <sheet name="周报" sheetId="16" r:id="rId3"/>
    <sheet name="源数据备份1" sheetId="30" r:id="rId4"/>
    <sheet name="源数据备份" sheetId="29" state="hidden" r:id="rId5"/>
  </sheets>
  <definedNames>
    <definedName name="_xlnm._FilterDatabase" localSheetId="1" hidden="1">'拌客源数据1-8月'!$A$1:$X$562</definedName>
    <definedName name="_xlnm._FilterDatabase" localSheetId="4" hidden="1">源数据备份!$A$1:$X$562</definedName>
    <definedName name="_xlnm._FilterDatabase" localSheetId="3" hidden="1">源数据备份1!$A$1:$X$562</definedName>
    <definedName name="切片器_平台i">#N/A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15" i="16" l="1"/>
  <c r="H27" i="16" s="1"/>
  <c r="H8" i="16"/>
  <c r="G7" i="16" s="1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C26" i="16"/>
  <c r="C27" i="16"/>
  <c r="C28" i="16"/>
  <c r="C29" i="16"/>
  <c r="C30" i="16"/>
  <c r="C31" i="16"/>
  <c r="C25" i="16"/>
  <c r="D13" i="16"/>
  <c r="F13" i="16"/>
  <c r="G13" i="16"/>
  <c r="D14" i="16"/>
  <c r="F14" i="16"/>
  <c r="G14" i="16"/>
  <c r="D15" i="16"/>
  <c r="F15" i="16"/>
  <c r="G15" i="16"/>
  <c r="D16" i="16"/>
  <c r="F16" i="16"/>
  <c r="G16" i="16"/>
  <c r="D17" i="16"/>
  <c r="F17" i="16"/>
  <c r="G17" i="16"/>
  <c r="D18" i="16"/>
  <c r="F18" i="16"/>
  <c r="G18" i="16"/>
  <c r="D19" i="16"/>
  <c r="F19" i="16"/>
  <c r="G19" i="16"/>
  <c r="C14" i="16"/>
  <c r="H26" i="16" s="1"/>
  <c r="C16" i="16"/>
  <c r="H28" i="16" s="1"/>
  <c r="C17" i="16"/>
  <c r="H29" i="16" s="1"/>
  <c r="C18" i="16"/>
  <c r="H30" i="16" s="1"/>
  <c r="C19" i="16"/>
  <c r="H31" i="16" s="1"/>
  <c r="C13" i="16"/>
  <c r="H25" i="16" s="1"/>
  <c r="B25" i="16"/>
  <c r="B26" i="16"/>
  <c r="B27" i="16"/>
  <c r="B28" i="16"/>
  <c r="B29" i="16"/>
  <c r="B30" i="16"/>
  <c r="B31" i="16"/>
  <c r="A26" i="16"/>
  <c r="A27" i="16"/>
  <c r="A28" i="16"/>
  <c r="A29" i="16"/>
  <c r="A30" i="16"/>
  <c r="A31" i="16"/>
  <c r="A25" i="16"/>
  <c r="B14" i="16"/>
  <c r="B15" i="16"/>
  <c r="B16" i="16"/>
  <c r="B17" i="16"/>
  <c r="B18" i="16"/>
  <c r="B19" i="16"/>
  <c r="B13" i="16"/>
  <c r="G27" i="16" l="1"/>
  <c r="G30" i="16"/>
  <c r="E31" i="16"/>
  <c r="C32" i="16"/>
  <c r="A6" i="16" s="1"/>
  <c r="H13" i="16"/>
  <c r="E18" i="16"/>
  <c r="E14" i="16"/>
  <c r="E17" i="16"/>
  <c r="D20" i="16"/>
  <c r="G29" i="16"/>
  <c r="E29" i="16"/>
  <c r="G28" i="16"/>
  <c r="E16" i="16"/>
  <c r="E30" i="16"/>
  <c r="E28" i="16"/>
  <c r="E27" i="16"/>
  <c r="F20" i="16"/>
  <c r="E19" i="16"/>
  <c r="E15" i="16"/>
  <c r="G26" i="16"/>
  <c r="E26" i="16"/>
  <c r="G31" i="16"/>
  <c r="G25" i="16"/>
  <c r="E25" i="16"/>
  <c r="G20" i="16"/>
  <c r="H18" i="16"/>
  <c r="D32" i="16"/>
  <c r="H17" i="16"/>
  <c r="H19" i="16"/>
  <c r="H16" i="16"/>
  <c r="F32" i="16"/>
  <c r="E13" i="16"/>
  <c r="H15" i="16"/>
  <c r="H14" i="16"/>
  <c r="C20" i="16"/>
  <c r="B9" i="16" l="1"/>
  <c r="A9" i="16"/>
  <c r="D9" i="16"/>
  <c r="C9" i="16"/>
  <c r="E32" i="16"/>
  <c r="C6" i="16" s="1"/>
  <c r="E20" i="16"/>
  <c r="F9" i="16" s="1"/>
  <c r="H32" i="16"/>
  <c r="H20" i="16"/>
  <c r="G32" i="16"/>
  <c r="E6" i="16" s="1"/>
  <c r="E9" i="16" l="1"/>
</calcChain>
</file>

<file path=xl/sharedStrings.xml><?xml version="1.0" encoding="utf-8"?>
<sst xmlns="http://schemas.openxmlformats.org/spreadsheetml/2006/main" count="11896" uniqueCount="86">
  <si>
    <t>日期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</si>
  <si>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</si>
  <si>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</si>
  <si>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</si>
  <si>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</si>
  <si>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</si>
  <si>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</si>
  <si>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</si>
  <si>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</si>
  <si>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</si>
  <si>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</si>
  <si>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</si>
  <si>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</si>
  <si>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</si>
  <si>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</si>
  <si>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</si>
  <si>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</si>
  <si>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</si>
  <si>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</si>
  <si>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</si>
  <si>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</si>
  <si>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</si>
  <si>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</si>
  <si>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</si>
  <si>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</si>
  <si>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</si>
  <si>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</si>
  <si>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</si>
  <si>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</si>
  <si>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</si>
  <si>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</si>
  <si>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</si>
  <si>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</si>
  <si>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</si>
  <si>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</si>
  <si>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</si>
  <si>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</si>
  <si>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</si>
  <si>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</si>
  <si>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</si>
  <si>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</si>
  <si>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</si>
  <si>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</si>
  <si>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</si>
  <si>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</si>
  <si>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</si>
  <si>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</si>
  <si>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</si>
  <si>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</si>
  <si>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</si>
  <si>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</si>
  <si>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</si>
  <si>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</si>
  <si>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</si>
  <si>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</si>
  <si>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</si>
  <si>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</si>
  <si>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</si>
  <si>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行标签</t>
  </si>
  <si>
    <t>求和项:商家实收</t>
  </si>
  <si>
    <t>总计</t>
  </si>
  <si>
    <t>周累计</t>
  </si>
  <si>
    <t>平台：</t>
  </si>
  <si>
    <t>业务进度</t>
  </si>
  <si>
    <t>周环比</t>
  </si>
  <si>
    <t>目标：</t>
  </si>
  <si>
    <t>结果指标</t>
  </si>
  <si>
    <t>WEEK</t>
  </si>
  <si>
    <t>星期</t>
  </si>
  <si>
    <t>过程指标</t>
  </si>
  <si>
    <t>GMV总值</t>
  </si>
  <si>
    <t>20年8月第二周</t>
    <phoneticPr fontId="3" type="noConversion"/>
  </si>
  <si>
    <t>星期</t>
    <phoneticPr fontId="3" type="noConversion"/>
  </si>
  <si>
    <r>
      <t>G</t>
    </r>
    <r>
      <rPr>
        <sz val="12"/>
        <color theme="1"/>
        <rFont val="微软雅黑"/>
        <family val="2"/>
        <charset val="134"/>
      </rPr>
      <t>MV</t>
    </r>
    <phoneticPr fontId="3" type="noConversion"/>
  </si>
  <si>
    <t>商家实收</t>
    <phoneticPr fontId="3" type="noConversion"/>
  </si>
  <si>
    <t>到手率</t>
    <phoneticPr fontId="3" type="noConversion"/>
  </si>
  <si>
    <t>有效订单</t>
    <phoneticPr fontId="3" type="noConversion"/>
  </si>
  <si>
    <t>无效订单</t>
    <phoneticPr fontId="3" type="noConversion"/>
  </si>
  <si>
    <t>客单价</t>
    <phoneticPr fontId="3" type="noConversion"/>
  </si>
  <si>
    <t>曝光人数</t>
    <phoneticPr fontId="3" type="noConversion"/>
  </si>
  <si>
    <t>进店人数</t>
    <phoneticPr fontId="3" type="noConversion"/>
  </si>
  <si>
    <t>进店转化率</t>
    <phoneticPr fontId="3" type="noConversion"/>
  </si>
  <si>
    <t>下单人数</t>
    <phoneticPr fontId="3" type="noConversion"/>
  </si>
  <si>
    <t>下单转化率</t>
    <phoneticPr fontId="3" type="noConversion"/>
  </si>
  <si>
    <t>营销占比</t>
    <phoneticPr fontId="3" type="noConversion"/>
  </si>
  <si>
    <t>数据时间：2020/8/10  至 2020/8/16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</si>
</sst>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7" formatCode="[$-804]aaa;@"/>
  </numFmts>
  <fonts count="8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theme="5" tint="0.79998168889431442"/>
      </left>
      <right/>
      <top style="thick">
        <color theme="5" tint="0.79998168889431442"/>
      </top>
      <bottom/>
      <diagonal/>
    </border>
    <border>
      <left/>
      <right/>
      <top style="thick">
        <color theme="5" tint="0.79998168889431442"/>
      </top>
      <bottom/>
      <diagonal/>
    </border>
    <border>
      <left/>
      <right style="thick">
        <color theme="5" tint="0.79998168889431442"/>
      </right>
      <top style="thick">
        <color theme="5" tint="0.79998168889431442"/>
      </top>
      <bottom/>
      <diagonal/>
    </border>
    <border>
      <left style="thick">
        <color theme="5" tint="0.79998168889431442"/>
      </left>
      <right/>
      <top/>
      <bottom/>
      <diagonal/>
    </border>
    <border>
      <left/>
      <right style="thick">
        <color theme="5" tint="0.79998168889431442"/>
      </right>
      <top/>
      <bottom/>
      <diagonal/>
    </border>
    <border>
      <left style="thick">
        <color theme="5" tint="0.79998168889431442"/>
      </left>
      <right/>
      <top/>
      <bottom style="thick">
        <color theme="5" tint="0.79998168889431442"/>
      </bottom>
      <diagonal/>
    </border>
    <border>
      <left/>
      <right/>
      <top/>
      <bottom style="thick">
        <color theme="5" tint="0.79998168889431442"/>
      </bottom>
      <diagonal/>
    </border>
    <border>
      <left/>
      <right style="thick">
        <color theme="5" tint="0.79998168889431442"/>
      </right>
      <top/>
      <bottom style="thick">
        <color theme="5" tint="0.79998168889431442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0" fontId="1" fillId="0" borderId="0" xfId="1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0" fontId="7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177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right" vertical="center"/>
    </xf>
    <xf numFmtId="14" fontId="1" fillId="0" borderId="10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10" fontId="1" fillId="0" borderId="13" xfId="1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10" fontId="1" fillId="0" borderId="11" xfId="0" applyNumberFormat="1" applyFont="1" applyBorder="1" applyAlignment="1">
      <alignment horizontal="right" vertical="center"/>
    </xf>
    <xf numFmtId="10" fontId="1" fillId="0" borderId="13" xfId="0" applyNumberFormat="1" applyFont="1" applyBorder="1" applyAlignment="1">
      <alignment horizontal="right" vertical="center"/>
    </xf>
    <xf numFmtId="10" fontId="1" fillId="0" borderId="14" xfId="1" applyNumberFormat="1" applyFont="1" applyBorder="1" applyAlignment="1">
      <alignment horizontal="right" vertical="center"/>
    </xf>
    <xf numFmtId="10" fontId="1" fillId="0" borderId="3" xfId="1" applyNumberFormat="1" applyFont="1" applyBorder="1" applyAlignment="1">
      <alignment horizontal="right" vertical="center"/>
    </xf>
    <xf numFmtId="10" fontId="1" fillId="0" borderId="4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1">
    <dxf>
      <font>
        <b/>
        <i val="0"/>
        <u/>
      </font>
    </dxf>
    <dxf>
      <font>
        <color theme="9" tint="0.39994506668294322"/>
      </font>
    </dxf>
    <dxf>
      <font>
        <color rgb="FFFF0000"/>
      </font>
    </dxf>
    <dxf>
      <font>
        <color theme="8" tint="-0.24994659260841701"/>
      </font>
    </dxf>
    <dxf>
      <font>
        <color theme="9" tint="0.39994506668294322"/>
      </font>
    </dxf>
    <dxf>
      <font>
        <color rgb="FFFF0000"/>
      </font>
    </dxf>
    <dxf>
      <font>
        <color theme="8" tint="-0.24994659260841701"/>
      </font>
    </dxf>
    <dxf>
      <font>
        <color theme="9" tint="0.39994506668294322"/>
      </font>
    </dxf>
    <dxf>
      <font>
        <color rgb="FFFF0000"/>
      </font>
    </dxf>
    <dxf>
      <font>
        <color theme="8" tint="-0.24994659260841701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00000000-0011-0000-FFFF-FFFF00000000}">
      <tableStyleElement type="wholeTable" dxfId="10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[餐饮店家平台周报.xlsx]Sheet1!数据透视表1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GMV总值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6-49F8-8A21-532FF430569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6-49F8-8A21-532FF430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855440"/>
        <c:axId val="857851920"/>
      </c:lineChart>
      <c:catAx>
        <c:axId val="8578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851920"/>
        <c:crosses val="autoZero"/>
        <c:auto val="1"/>
        <c:lblAlgn val="ctr"/>
        <c:lblOffset val="100"/>
        <c:noMultiLvlLbl val="0"/>
      </c:catAx>
      <c:valAx>
        <c:axId val="8578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8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[餐饮店家平台周报.xlsx]Sheet1!数据透视表1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GMV总值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3-43C6-9BF0-4CE25CEE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362320"/>
        <c:axId val="890362640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3-43C6-9BF0-4CE25CEE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62320"/>
        <c:axId val="890362640"/>
      </c:lineChart>
      <c:catAx>
        <c:axId val="8903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62640"/>
        <c:crosses val="autoZero"/>
        <c:auto val="1"/>
        <c:lblAlgn val="ctr"/>
        <c:lblOffset val="100"/>
        <c:noMultiLvlLbl val="0"/>
      </c:catAx>
      <c:valAx>
        <c:axId val="8903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1</xdr:row>
      <xdr:rowOff>152400</xdr:rowOff>
    </xdr:from>
    <xdr:to>
      <xdr:col>3</xdr:col>
      <xdr:colOff>723900</xdr:colOff>
      <xdr:row>14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平台i">
              <a:extLst>
                <a:ext uri="{FF2B5EF4-FFF2-40B4-BE49-F238E27FC236}">
                  <a16:creationId xmlns:a16="http://schemas.microsoft.com/office/drawing/2014/main" id="{93B52CDE-B3C2-4AC8-9FF7-70DCD26A6E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1280" y="32766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205740</xdr:colOff>
      <xdr:row>14</xdr:row>
      <xdr:rowOff>152400</xdr:rowOff>
    </xdr:from>
    <xdr:to>
      <xdr:col>3</xdr:col>
      <xdr:colOff>678180</xdr:colOff>
      <xdr:row>32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0942FC9-CF1C-4247-9898-DF40729E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678180</xdr:colOff>
      <xdr:row>16</xdr:row>
      <xdr:rowOff>30480</xdr:rowOff>
    </xdr:from>
    <xdr:to>
      <xdr:col>10</xdr:col>
      <xdr:colOff>304800</xdr:colOff>
      <xdr:row>31</xdr:row>
      <xdr:rowOff>144780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F78E41-EB4B-48D3-986C-5B22115B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701" createdVersion="7" refreshedVersion="7" minRefreshableVersion="3" recordCount="561" xr:uid="{00000000-000A-0000-FFFF-FFFF00000000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8-3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NonDate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 containsNonDate="0"/>
    </cacheField>
    <cacheField name="平台" numFmtId="0">
      <sharedItems containsNonDate="0"/>
    </cacheField>
    <cacheField name="平台i" numFmtId="0">
      <sharedItems count="2">
        <s v="饿了么"/>
        <s v="美团"/>
      </sharedItems>
    </cacheField>
    <cacheField name="平台门店名称" numFmtId="0">
      <sharedItems containsNonDate="0"/>
    </cacheField>
    <cacheField name="GMV" numFmtId="0">
      <sharedItems containsSemiMixedTypes="0" containsNonDate="0" containsString="0" containsNumber="1" minValue="0" maxValue="11012.76"/>
    </cacheField>
    <cacheField name="商家实收" numFmtId="0">
      <sharedItems containsSemiMixedTypes="0" containsNonDate="0" containsString="0" containsNumber="1" minValue="0" maxValue="3780.11"/>
    </cacheField>
    <cacheField name="门店曝光量" numFmtId="0">
      <sharedItems containsSemiMixedTypes="0" containsNonDate="0" containsString="0" containsNumber="1" containsInteger="1" minValue="0" maxValue="10621"/>
    </cacheField>
    <cacheField name="门店访问量" numFmtId="0">
      <sharedItems containsSemiMixedTypes="0" containsNonDate="0" containsString="0" containsNumber="1" containsInteger="1" minValue="0" maxValue="701"/>
    </cacheField>
    <cacheField name="门店下单量" numFmtId="0">
      <sharedItems containsSemiMixedTypes="0" containsNonDate="0" containsString="0" containsNumber="1" containsInteger="1" minValue="5" maxValue="233"/>
    </cacheField>
    <cacheField name="无效订单" numFmtId="0">
      <sharedItems containsSemiMixedTypes="0" containsNonDate="0" containsString="0" containsNumber="1" containsInteger="1" minValue="0" maxValue="11"/>
    </cacheField>
    <cacheField name="有效订单" numFmtId="0">
      <sharedItems containsSemiMixedTypes="0" containsNonDate="0" containsString="0" containsNumber="1" containsInteger="1" minValue="5" maxValue="232"/>
    </cacheField>
    <cacheField name="曝光人数" numFmtId="0">
      <sharedItems containsSemiMixedTypes="0" containsNonDate="0" containsString="0" containsNumber="1" containsInteger="1" minValue="0" maxValue="10621"/>
    </cacheField>
    <cacheField name="进店人数" numFmtId="0">
      <sharedItems containsSemiMixedTypes="0" containsNonDate="0" containsString="0" containsNumber="1" containsInteger="1" minValue="0" maxValue="701"/>
    </cacheField>
    <cacheField name="下单人数" numFmtId="0">
      <sharedItems containsSemiMixedTypes="0" containsNonDate="0" containsString="0" containsNumber="1" containsInteger="1" minValue="0" maxValue="224"/>
    </cacheField>
    <cacheField name="cpc总费用" numFmtId="0">
      <sharedItems containsSemiMixedTypes="0" containsNonDate="0" containsString="0" containsNumber="1" minValue="0" maxValue="846.4"/>
    </cacheField>
    <cacheField name="cpc曝光量" numFmtId="0">
      <sharedItems containsSemiMixedTypes="0" containsNonDate="0" containsString="0" containsNumber="1" containsInteger="1" minValue="0" maxValue="7812"/>
    </cacheField>
    <cacheField name="cpc访问量" numFmtId="0">
      <sharedItems containsSemiMixedTypes="0" containsNonDate="0" containsString="0" containsNumber="1" containsInteger="1" minValue="0" maxValue="409"/>
    </cacheField>
    <cacheField name="商户补贴" numFmtId="0">
      <sharedItems containsSemiMixedTypes="0" containsNonDate="0" containsString="0" containsNumber="1" containsInteger="1" minValue="174" maxValue="5882"/>
    </cacheField>
    <cacheField name="平台补贴" numFmtId="0">
      <sharedItems containsSemiMixedTypes="0" containsNonDate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834B7-2A18-4D8B-BCAE-4D2CD79C5EA7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A3:C8" firstHeaderRow="0" firstDataRow="1" firstDataCol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axis="axisRow" showAll="0" sortType="ascending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>
      <items count="3">
        <item x="0"/>
        <item h="1"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GMV总值" fld="9" baseField="4" baseItem="0"/>
    <dataField name="求和项:商家实收" fld="10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D9D58ECC-FFDB-4A61-BC7E-B274D3451D2C}" sourceName="平台i">
  <pivotTables>
    <pivotTable tabId="31" name="数据透视表1"/>
  </pivotTables>
  <data>
    <tabular pivotCacheId="1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87A023D0-15F7-4631-9B68-3CC2ABF19A3F}" cache="切片器_平台i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EF0D-8165-42EC-84EF-CA80B5F99614}">
  <dimension ref="A3:C8"/>
  <sheetViews>
    <sheetView topLeftCell="A4" workbookViewId="0">
      <selection activeCell="B6" sqref="B6"/>
    </sheetView>
    <sheetView workbookViewId="1"/>
  </sheetViews>
  <sheetFormatPr defaultRowHeight="13.8" x14ac:dyDescent="0.25"/>
  <cols>
    <col min="1" max="1" width="26.109375" bestFit="1" customWidth="1"/>
    <col min="2" max="2" width="11.6640625" bestFit="1" customWidth="1"/>
    <col min="3" max="3" width="16.5546875" bestFit="1" customWidth="1"/>
    <col min="4" max="4" width="18.77734375" bestFit="1" customWidth="1"/>
  </cols>
  <sheetData>
    <row r="3" spans="1:3" x14ac:dyDescent="0.25">
      <c r="A3" s="5" t="s">
        <v>58</v>
      </c>
      <c r="B3" t="s">
        <v>70</v>
      </c>
      <c r="C3" t="s">
        <v>59</v>
      </c>
    </row>
    <row r="4" spans="1:3" x14ac:dyDescent="0.25">
      <c r="A4" s="2" t="s">
        <v>54</v>
      </c>
      <c r="B4" s="4">
        <v>425745.46000000008</v>
      </c>
      <c r="C4" s="4">
        <v>142226.6</v>
      </c>
    </row>
    <row r="5" spans="1:3" x14ac:dyDescent="0.25">
      <c r="A5" s="2" t="s">
        <v>26</v>
      </c>
      <c r="B5" s="4">
        <v>273854.5799999999</v>
      </c>
      <c r="C5" s="4">
        <v>102452.97000000004</v>
      </c>
    </row>
    <row r="6" spans="1:3" x14ac:dyDescent="0.25">
      <c r="A6" s="2" t="s">
        <v>37</v>
      </c>
      <c r="B6" s="4">
        <v>6452.04</v>
      </c>
      <c r="C6" s="4">
        <v>2445.6</v>
      </c>
    </row>
    <row r="7" spans="1:3" x14ac:dyDescent="0.25">
      <c r="A7" s="2" t="s">
        <v>32</v>
      </c>
      <c r="B7" s="4">
        <v>60286.000000000022</v>
      </c>
      <c r="C7" s="4">
        <v>22958.25</v>
      </c>
    </row>
    <row r="8" spans="1:3" x14ac:dyDescent="0.25">
      <c r="A8" s="2" t="s">
        <v>60</v>
      </c>
      <c r="B8" s="4">
        <v>766338.08000000007</v>
      </c>
      <c r="C8" s="4">
        <v>270083.42000000004</v>
      </c>
    </row>
  </sheetData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X562"/>
  <sheetViews>
    <sheetView zoomScale="85" zoomScaleNormal="85" workbookViewId="0">
      <selection activeCell="K11" sqref="K11"/>
    </sheetView>
    <sheetView tabSelected="1" topLeftCell="Q1" workbookViewId="1">
      <selection activeCell="C4" sqref="C4"/>
    </sheetView>
  </sheetViews>
  <sheetFormatPr defaultColWidth="9" defaultRowHeight="13.8" x14ac:dyDescent="0.25"/>
  <cols>
    <col min="1" max="1" width="10.44140625" style="1" customWidth="1"/>
    <col min="3" max="3" width="23.44140625" customWidth="1"/>
    <col min="4" max="4" width="11.6640625" customWidth="1"/>
    <col min="5" max="5" width="24.44140625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43831</v>
      </c>
      <c r="B2">
        <v>4636</v>
      </c>
      <c r="C2" t="s">
        <v>24</v>
      </c>
      <c r="D2" t="s">
        <v>25</v>
      </c>
      <c r="E2" t="s">
        <v>26</v>
      </c>
      <c r="F2" s="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2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2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2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2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2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2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2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00000000-0001-0000-0000-000000000000}">
    <sortState xmlns:xlrd2="http://schemas.microsoft.com/office/spreadsheetml/2017/richdata2" ref="A2:X562">
      <sortCondition ref="A1:A562"/>
    </sortState>
  </autoFilter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33"/>
  <sheetViews>
    <sheetView showGridLines="0" tabSelected="1" zoomScale="70" zoomScaleNormal="70" workbookViewId="0">
      <selection activeCell="J15" sqref="J15"/>
    </sheetView>
    <sheetView workbookViewId="1"/>
  </sheetViews>
  <sheetFormatPr defaultColWidth="9" defaultRowHeight="17.399999999999999" x14ac:dyDescent="0.25"/>
  <cols>
    <col min="1" max="1" width="15.6640625" style="3" customWidth="1"/>
    <col min="2" max="2" width="12.21875" style="3" customWidth="1"/>
    <col min="3" max="3" width="11.88671875" style="3" customWidth="1"/>
    <col min="4" max="6" width="12.33203125" style="3" customWidth="1"/>
    <col min="7" max="7" width="12.44140625" style="3" customWidth="1"/>
    <col min="8" max="8" width="11.109375" style="3" customWidth="1"/>
  </cols>
  <sheetData>
    <row r="1" spans="1:8" x14ac:dyDescent="0.25">
      <c r="A1" s="38" t="s">
        <v>85</v>
      </c>
      <c r="B1" s="38"/>
      <c r="C1" s="38"/>
      <c r="D1" s="38"/>
      <c r="E1" s="38"/>
      <c r="F1" s="38"/>
      <c r="G1" s="38"/>
      <c r="H1" s="38"/>
    </row>
    <row r="2" spans="1:8" ht="17.399999999999999" customHeight="1" x14ac:dyDescent="0.25">
      <c r="A2" s="37" t="s">
        <v>71</v>
      </c>
      <c r="B2" s="37"/>
      <c r="C2" s="37"/>
      <c r="D2" s="37"/>
      <c r="E2" s="37"/>
      <c r="F2" s="37"/>
      <c r="G2" s="37"/>
      <c r="H2" s="37"/>
    </row>
    <row r="3" spans="1:8" ht="17.399999999999999" customHeight="1" x14ac:dyDescent="0.25">
      <c r="A3" s="37"/>
      <c r="B3" s="37"/>
      <c r="C3" s="37"/>
      <c r="D3" s="37"/>
      <c r="E3" s="37"/>
      <c r="F3" s="37"/>
      <c r="G3" s="37"/>
      <c r="H3" s="37"/>
    </row>
    <row r="4" spans="1:8" ht="18" thickBot="1" x14ac:dyDescent="0.3">
      <c r="A4" s="7" t="s">
        <v>61</v>
      </c>
    </row>
    <row r="5" spans="1:8" x14ac:dyDescent="0.25">
      <c r="A5" s="8" t="s">
        <v>79</v>
      </c>
      <c r="C5" s="8" t="s">
        <v>81</v>
      </c>
      <c r="E5" s="8" t="s">
        <v>83</v>
      </c>
      <c r="G5" s="10" t="s">
        <v>62</v>
      </c>
      <c r="H5" s="11" t="s">
        <v>29</v>
      </c>
    </row>
    <row r="6" spans="1:8" x14ac:dyDescent="0.25">
      <c r="A6" s="8">
        <f>C32</f>
        <v>7220</v>
      </c>
      <c r="C6" s="9">
        <f>E32</f>
        <v>6.7867036011080337E-2</v>
      </c>
      <c r="E6" s="9">
        <f>G32</f>
        <v>0.21020408163265306</v>
      </c>
      <c r="G6" s="12" t="s">
        <v>63</v>
      </c>
      <c r="H6" s="13"/>
    </row>
    <row r="7" spans="1:8" x14ac:dyDescent="0.25">
      <c r="A7" s="7" t="s">
        <v>64</v>
      </c>
      <c r="G7" s="35">
        <f>IF($H$5="全部",SUMIFS(INDEX('拌客源数据1-8月'!$A:$X,0,MATCH($C$12,'拌客源数据1-8月'!$1:$1,0)),INDEX('拌客源数据1-8月'!$A:$X,0,MATCH($A$24,'拌客源数据1-8月'!$1:$1,0)),"&gt;="&amp;DATE(YEAR(A13),MONTH(A13),1),INDEX('拌客源数据1-8月'!$A:$X,0,MATCH($A$24,'拌客源数据1-8月'!$1:$1,0)),"&lt;="&amp;A31),SUMIFS(INDEX('拌客源数据1-8月'!$A:$X,0,MATCH($C$12,'拌客源数据1-8月'!$1:$1,0)),INDEX('拌客源数据1-8月'!$A:$X,0,MATCH($A$24,'拌客源数据1-8月'!$1:$1,0)),"&gt;="&amp;DATE(YEAR(A13),MONTH(A13),1),INDEX('拌客源数据1-8月'!$A:$X,0,MATCH($A$24,'拌客源数据1-8月'!$1:$1,0)),"&lt;="&amp;A31,INDEX('拌客源数据1-8月'!$A:$X,0,MATCH("平台i",'拌客源数据1-8月'!$1:$1,0)),$H$5))/$H$8</f>
        <v>0.50107279999999998</v>
      </c>
      <c r="H7" s="36"/>
    </row>
    <row r="8" spans="1:8" ht="18" thickBot="1" x14ac:dyDescent="0.3">
      <c r="A8" s="8" t="s">
        <v>76</v>
      </c>
      <c r="C8" s="8" t="s">
        <v>74</v>
      </c>
      <c r="E8" s="8" t="s">
        <v>75</v>
      </c>
      <c r="G8" s="14" t="s">
        <v>65</v>
      </c>
      <c r="H8" s="15">
        <f>IF(H5="全部",200000,IF(H5="美团",150000,50000))</f>
        <v>50000</v>
      </c>
    </row>
    <row r="9" spans="1:8" x14ac:dyDescent="0.25">
      <c r="A9" s="8">
        <f>F20</f>
        <v>105</v>
      </c>
      <c r="B9" s="8">
        <f>$F$20/IF($H$5="全部",SUMIFS(INDEX('拌客源数据1-8月'!$A:$X,0,MATCH($A$8,'拌客源数据1-8月'!$1:$1,0)),INDEX('拌客源数据1-8月'!$A:$X,0,MATCH($A$24,'拌客源数据1-8月'!$1:$1,0)),"&gt;="&amp;A25-7,INDEX('拌客源数据1-8月'!$A:$X,0,MATCH($A$24,'拌客源数据1-8月'!$1:$1,0)),"&lt;="&amp;A31-7),SUMIFS(INDEX('拌客源数据1-8月'!$A:$X,0,MATCH($A$8,'拌客源数据1-8月'!$1:$1,0)),INDEX('拌客源数据1-8月'!$A:$X,0,MATCH($A$24,'拌客源数据1-8月'!$1:$1,0)),"&gt;="&amp;A25-7,INDEX('拌客源数据1-8月'!$A:$X,0,MATCH($A$24,'拌客源数据1-8月'!$1:$1,0)),"&lt;="&amp;A31-7,INDEX('拌客源数据1-8月'!$A:$X,0,MATCH("平台i",'拌客源数据1-8月'!$1:$1,0)),$H$5))-1</f>
        <v>-0.4</v>
      </c>
      <c r="C9" s="8">
        <f>D20</f>
        <v>2595.59</v>
      </c>
      <c r="D9" s="8">
        <f>$D$20/IF($H$5="全部",SUMIFS(INDEX('拌客源数据1-8月'!$A:$X,0,MATCH($C$8,'拌客源数据1-8月'!$1:$1,0)),INDEX('拌客源数据1-8月'!$A:$X,0,MATCH($A$24,'拌客源数据1-8月'!$1:$1,0)),"&gt;="&amp;A25-7,INDEX('拌客源数据1-8月'!$A:$X,0,MATCH($A$24,'拌客源数据1-8月'!$1:$1,0)),"&lt;="&amp;A31-7),SUMIFS(INDEX('拌客源数据1-8月'!$A:$X,0,MATCH($C$8,'拌客源数据1-8月'!$1:$1,0)),INDEX('拌客源数据1-8月'!$A:$X,0,MATCH($A$24,'拌客源数据1-8月'!$1:$1,0)),"&gt;="&amp;A25-7,INDEX('拌客源数据1-8月'!$A:$X,0,MATCH($A$24,'拌客源数据1-8月'!$1:$1,0)),"&lt;="&amp;A31-7,INDEX('拌客源数据1-8月'!$A:$X,0,MATCH("平台i",'拌客源数据1-8月'!$1:$1,0)),$H$5))-1</f>
        <v>-0.19188834093003559</v>
      </c>
      <c r="E9" s="9">
        <f>E20</f>
        <v>0.37482201806245907</v>
      </c>
      <c r="F9" s="8">
        <f>$E$20/(IF($H$5="全部",SUMIFS(INDEX('拌客源数据1-8月'!$A:$X,0,MATCH($D$12,'拌客源数据1-8月'!$1:$1,0)),INDEX('拌客源数据1-8月'!$A:$X,0,MATCH($A$24,'拌客源数据1-8月'!$1:$1,0)),"&gt;="&amp;A25-7,INDEX('拌客源数据1-8月'!$A:$X,0,MATCH($A$24,'拌客源数据1-8月'!$1:$1,0)),"&lt;="&amp;A31-7),SUMIFS(INDEX('拌客源数据1-8月'!$A:$X,0,MATCH($D$12,'拌客源数据1-8月'!$1:$1,0)),INDEX('拌客源数据1-8月'!$A:$X,0,MATCH($A$24,'拌客源数据1-8月'!$1:$1,0)),"&gt;="&amp;A25-7,INDEX('拌客源数据1-8月'!$A:$X,0,MATCH($A$24,'拌客源数据1-8月'!$1:$1,0)),"&lt;="&amp;A31-7,INDEX('拌客源数据1-8月'!$A:$X,0,MATCH("平台i",'拌客源数据1-8月'!$1:$1,0)),$H$5))/IF($H$5="全部",SUMIFS(INDEX('拌客源数据1-8月'!$A:$X,0,MATCH($C$12,'拌客源数据1-8月'!$1:$1,0)),INDEX('拌客源数据1-8月'!$A:$X,0,MATCH($A$24,'拌客源数据1-8月'!$1:$1,0)),"&gt;="&amp;A25-7,INDEX('拌客源数据1-8月'!$A:$X,0,MATCH($A$24,'拌客源数据1-8月'!$1:$1,0)),"&lt;="&amp;A31-7),SUMIFS(INDEX('拌客源数据1-8月'!$A:$X,0,MATCH($C$12,'拌客源数据1-8月'!$1:$1,0)),INDEX('拌客源数据1-8月'!$A:$X,0,MATCH($A$24,'拌客源数据1-8月'!$1:$1,0)),"&gt;="&amp;A25-7,INDEX('拌客源数据1-8月'!$A:$X,0,MATCH($A$24,'拌客源数据1-8月'!$1:$1,0)),"&lt;="&amp;A31-7,INDEX('拌客源数据1-8月'!$A:$X,0,MATCH("平台i",'拌客源数据1-8月'!$1:$1,0)),$H$5)))-1</f>
        <v>0.15053970592705168</v>
      </c>
      <c r="H9" s="6"/>
    </row>
    <row r="11" spans="1:8" ht="18" thickBot="1" x14ac:dyDescent="0.3">
      <c r="A11" s="7" t="s">
        <v>66</v>
      </c>
      <c r="C11" s="3" t="s">
        <v>67</v>
      </c>
    </row>
    <row r="12" spans="1:8" ht="18" thickTop="1" x14ac:dyDescent="0.25">
      <c r="A12" s="22" t="s">
        <v>0</v>
      </c>
      <c r="B12" s="23" t="s">
        <v>72</v>
      </c>
      <c r="C12" s="24" t="s">
        <v>73</v>
      </c>
      <c r="D12" s="24" t="s">
        <v>74</v>
      </c>
      <c r="E12" s="24" t="s">
        <v>75</v>
      </c>
      <c r="F12" s="24" t="s">
        <v>76</v>
      </c>
      <c r="G12" s="24" t="s">
        <v>77</v>
      </c>
      <c r="H12" s="25" t="s">
        <v>78</v>
      </c>
    </row>
    <row r="13" spans="1:8" x14ac:dyDescent="0.25">
      <c r="A13" s="26">
        <v>44053</v>
      </c>
      <c r="B13" s="16">
        <f>A13</f>
        <v>44053</v>
      </c>
      <c r="C13" s="17">
        <f>IF($H$5="全部",SUMIF(INDEX('拌客源数据1-8月'!$A:$X,0,MATCH($A$12,'拌客源数据1-8月'!$1:$1,0)),$A13,INDEX('拌客源数据1-8月'!$A:$X,0,MATCH(C$12,'拌客源数据1-8月'!$1:$1,0))),SUMIFS(INDEX('拌客源数据1-8月'!$A:$X,0,MATCH(C$12,'拌客源数据1-8月'!$1:$1,0)),INDEX('拌客源数据1-8月'!$A:$X,0,MATCH($A$12,'拌客源数据1-8月'!$1:$1,0)),$A13,INDEX('拌客源数据1-8月'!$A:$X,0,MATCH("平台i",'拌客源数据1-8月'!$1:$1,0)),$H$5))</f>
        <v>695.55</v>
      </c>
      <c r="D13" s="17">
        <f>IF($H$5="全部",SUMIF(INDEX('拌客源数据1-8月'!$A:$X,0,MATCH($A$12,'拌客源数据1-8月'!$1:$1,0)),$A13,INDEX('拌客源数据1-8月'!$A:$X,0,MATCH(D$12,'拌客源数据1-8月'!$1:$1,0))),SUMIFS(INDEX('拌客源数据1-8月'!$A:$X,0,MATCH(D$12,'拌客源数据1-8月'!$1:$1,0)),INDEX('拌客源数据1-8月'!$A:$X,0,MATCH($A$12,'拌客源数据1-8月'!$1:$1,0)),$A13,INDEX('拌客源数据1-8月'!$A:$X,0,MATCH("平台i",'拌客源数据1-8月'!$1:$1,0)),$H$5))</f>
        <v>268.69</v>
      </c>
      <c r="E13" s="18">
        <f>D13/C13</f>
        <v>0.38629861260872694</v>
      </c>
      <c r="F13" s="17">
        <f>IF($H$5="全部",SUMIF(INDEX('拌客源数据1-8月'!$A:$X,0,MATCH($A$12,'拌客源数据1-8月'!$1:$1,0)),$A13,INDEX('拌客源数据1-8月'!$A:$X,0,MATCH(F$12,'拌客源数据1-8月'!$1:$1,0))),SUMIFS(INDEX('拌客源数据1-8月'!$A:$X,0,MATCH(F$12,'拌客源数据1-8月'!$1:$1,0)),INDEX('拌客源数据1-8月'!$A:$X,0,MATCH($A$12,'拌客源数据1-8月'!$1:$1,0)),$A13,INDEX('拌客源数据1-8月'!$A:$X,0,MATCH("平台i",'拌客源数据1-8月'!$1:$1,0)),$H$5))</f>
        <v>10</v>
      </c>
      <c r="G13" s="17">
        <f>IF($H$5="全部",SUMIF(INDEX('拌客源数据1-8月'!$A:$X,0,MATCH($A$12,'拌客源数据1-8月'!$1:$1,0)),$A13,INDEX('拌客源数据1-8月'!$A:$X,0,MATCH(G$12,'拌客源数据1-8月'!$1:$1,0))),SUMIFS(INDEX('拌客源数据1-8月'!$A:$X,0,MATCH(G$12,'拌客源数据1-8月'!$1:$1,0)),INDEX('拌客源数据1-8月'!$A:$X,0,MATCH($A$12,'拌客源数据1-8月'!$1:$1,0)),$A13,INDEX('拌客源数据1-8月'!$A:$X,0,MATCH("平台i",'拌客源数据1-8月'!$1:$1,0)),$H$5))</f>
        <v>0</v>
      </c>
      <c r="H13" s="27">
        <f>C13/F13</f>
        <v>69.554999999999993</v>
      </c>
    </row>
    <row r="14" spans="1:8" x14ac:dyDescent="0.25">
      <c r="A14" s="26">
        <v>44054</v>
      </c>
      <c r="B14" s="16">
        <f t="shared" ref="B14:B19" si="0">A14</f>
        <v>44054</v>
      </c>
      <c r="C14" s="17">
        <f>IF($H$5="全部",SUMIF(INDEX('拌客源数据1-8月'!$A:$X,0,MATCH($A$12,'拌客源数据1-8月'!$1:$1,0)),$A14,INDEX('拌客源数据1-8月'!$A:$X,0,MATCH(C$12,'拌客源数据1-8月'!$1:$1,0))),SUMIFS(INDEX('拌客源数据1-8月'!$A:$X,0,MATCH(C$12,'拌客源数据1-8月'!$1:$1,0)),INDEX('拌客源数据1-8月'!$A:$X,0,MATCH($A$12,'拌客源数据1-8月'!$1:$1,0)),$A14,INDEX('拌客源数据1-8月'!$A:$X,0,MATCH("平台i",'拌客源数据1-8月'!$1:$1,0)),$H$5))</f>
        <v>1107.25</v>
      </c>
      <c r="D14" s="17">
        <f>IF($H$5="全部",SUMIF(INDEX('拌客源数据1-8月'!$A:$X,0,MATCH($A$12,'拌客源数据1-8月'!$1:$1,0)),$A14,INDEX('拌客源数据1-8月'!$A:$X,0,MATCH(D$12,'拌客源数据1-8月'!$1:$1,0))),SUMIFS(INDEX('拌客源数据1-8月'!$A:$X,0,MATCH(D$12,'拌客源数据1-8月'!$1:$1,0)),INDEX('拌客源数据1-8月'!$A:$X,0,MATCH($A$12,'拌客源数据1-8月'!$1:$1,0)),$A14,INDEX('拌客源数据1-8月'!$A:$X,0,MATCH("平台i",'拌客源数据1-8月'!$1:$1,0)),$H$5))</f>
        <v>503.36</v>
      </c>
      <c r="E14" s="18">
        <f t="shared" ref="E14:E19" si="1">D14/C14</f>
        <v>0.45460374802438475</v>
      </c>
      <c r="F14" s="17">
        <f>IF($H$5="全部",SUMIF(INDEX('拌客源数据1-8月'!$A:$X,0,MATCH($A$12,'拌客源数据1-8月'!$1:$1,0)),$A14,INDEX('拌客源数据1-8月'!$A:$X,0,MATCH(F$12,'拌客源数据1-8月'!$1:$1,0))),SUMIFS(INDEX('拌客源数据1-8月'!$A:$X,0,MATCH(F$12,'拌客源数据1-8月'!$1:$1,0)),INDEX('拌客源数据1-8月'!$A:$X,0,MATCH($A$12,'拌客源数据1-8月'!$1:$1,0)),$A14,INDEX('拌客源数据1-8月'!$A:$X,0,MATCH("平台i",'拌客源数据1-8月'!$1:$1,0)),$H$5))</f>
        <v>13</v>
      </c>
      <c r="G14" s="17">
        <f>IF($H$5="全部",SUMIF(INDEX('拌客源数据1-8月'!$A:$X,0,MATCH($A$12,'拌客源数据1-8月'!$1:$1,0)),$A14,INDEX('拌客源数据1-8月'!$A:$X,0,MATCH(G$12,'拌客源数据1-8月'!$1:$1,0))),SUMIFS(INDEX('拌客源数据1-8月'!$A:$X,0,MATCH(G$12,'拌客源数据1-8月'!$1:$1,0)),INDEX('拌客源数据1-8月'!$A:$X,0,MATCH($A$12,'拌客源数据1-8月'!$1:$1,0)),$A14,INDEX('拌客源数据1-8月'!$A:$X,0,MATCH("平台i",'拌客源数据1-8月'!$1:$1,0)),$H$5))</f>
        <v>1</v>
      </c>
      <c r="H14" s="27">
        <f t="shared" ref="H14:H19" si="2">C14/F14</f>
        <v>85.17307692307692</v>
      </c>
    </row>
    <row r="15" spans="1:8" x14ac:dyDescent="0.25">
      <c r="A15" s="26">
        <v>44055</v>
      </c>
      <c r="B15" s="16">
        <f t="shared" si="0"/>
        <v>44055</v>
      </c>
      <c r="C15" s="17">
        <f>IF($H$5="全部",SUMIF(INDEX('拌客源数据1-8月'!$A:$X,0,MATCH($A$12,'拌客源数据1-8月'!$1:$1,0)),$A15,INDEX('拌客源数据1-8月'!$A:$X,0,MATCH(C$12,'拌客源数据1-8月'!$1:$1,0))),SUMIFS(INDEX('拌客源数据1-8月'!$A:$X,0,MATCH(C$12,'拌客源数据1-8月'!$1:$1,0)),INDEX('拌客源数据1-8月'!$A:$X,0,MATCH($A$12,'拌客源数据1-8月'!$1:$1,0)),$A15,INDEX('拌客源数据1-8月'!$A:$X,0,MATCH("平台i",'拌客源数据1-8月'!$1:$1,0)),$H$5))</f>
        <v>875.68</v>
      </c>
      <c r="D15" s="17">
        <f>IF($H$5="全部",SUMIF(INDEX('拌客源数据1-8月'!$A:$X,0,MATCH($A$12,'拌客源数据1-8月'!$1:$1,0)),$A15,INDEX('拌客源数据1-8月'!$A:$X,0,MATCH(D$12,'拌客源数据1-8月'!$1:$1,0))),SUMIFS(INDEX('拌客源数据1-8月'!$A:$X,0,MATCH(D$12,'拌客源数据1-8月'!$1:$1,0)),INDEX('拌客源数据1-8月'!$A:$X,0,MATCH($A$12,'拌客源数据1-8月'!$1:$1,0)),$A15,INDEX('拌客源数据1-8月'!$A:$X,0,MATCH("平台i",'拌客源数据1-8月'!$1:$1,0)),$H$5))</f>
        <v>314.57</v>
      </c>
      <c r="E15" s="18">
        <f t="shared" si="1"/>
        <v>0.35922939886716609</v>
      </c>
      <c r="F15" s="17">
        <f>IF($H$5="全部",SUMIF(INDEX('拌客源数据1-8月'!$A:$X,0,MATCH($A$12,'拌客源数据1-8月'!$1:$1,0)),$A15,INDEX('拌客源数据1-8月'!$A:$X,0,MATCH(F$12,'拌客源数据1-8月'!$1:$1,0))),SUMIFS(INDEX('拌客源数据1-8月'!$A:$X,0,MATCH(F$12,'拌客源数据1-8月'!$1:$1,0)),INDEX('拌客源数据1-8月'!$A:$X,0,MATCH($A$12,'拌客源数据1-8月'!$1:$1,0)),$A15,INDEX('拌客源数据1-8月'!$A:$X,0,MATCH("平台i",'拌客源数据1-8月'!$1:$1,0)),$H$5))</f>
        <v>16</v>
      </c>
      <c r="G15" s="17">
        <f>IF($H$5="全部",SUMIF(INDEX('拌客源数据1-8月'!$A:$X,0,MATCH($A$12,'拌客源数据1-8月'!$1:$1,0)),$A15,INDEX('拌客源数据1-8月'!$A:$X,0,MATCH(G$12,'拌客源数据1-8月'!$1:$1,0))),SUMIFS(INDEX('拌客源数据1-8月'!$A:$X,0,MATCH(G$12,'拌客源数据1-8月'!$1:$1,0)),INDEX('拌客源数据1-8月'!$A:$X,0,MATCH($A$12,'拌客源数据1-8月'!$1:$1,0)),$A15,INDEX('拌客源数据1-8月'!$A:$X,0,MATCH("平台i",'拌客源数据1-8月'!$1:$1,0)),$H$5))</f>
        <v>0</v>
      </c>
      <c r="H15" s="27">
        <f t="shared" si="2"/>
        <v>54.73</v>
      </c>
    </row>
    <row r="16" spans="1:8" x14ac:dyDescent="0.25">
      <c r="A16" s="26">
        <v>44056</v>
      </c>
      <c r="B16" s="16">
        <f t="shared" si="0"/>
        <v>44056</v>
      </c>
      <c r="C16" s="17">
        <f>IF($H$5="全部",SUMIF(INDEX('拌客源数据1-8月'!$A:$X,0,MATCH($A$12,'拌客源数据1-8月'!$1:$1,0)),$A16,INDEX('拌客源数据1-8月'!$A:$X,0,MATCH(C$12,'拌客源数据1-8月'!$1:$1,0))),SUMIFS(INDEX('拌客源数据1-8月'!$A:$X,0,MATCH(C$12,'拌客源数据1-8月'!$1:$1,0)),INDEX('拌客源数据1-8月'!$A:$X,0,MATCH($A$12,'拌客源数据1-8月'!$1:$1,0)),$A16,INDEX('拌客源数据1-8月'!$A:$X,0,MATCH("平台i",'拌客源数据1-8月'!$1:$1,0)),$H$5))</f>
        <v>760.49</v>
      </c>
      <c r="D16" s="17">
        <f>IF($H$5="全部",SUMIF(INDEX('拌客源数据1-8月'!$A:$X,0,MATCH($A$12,'拌客源数据1-8月'!$1:$1,0)),$A16,INDEX('拌客源数据1-8月'!$A:$X,0,MATCH(D$12,'拌客源数据1-8月'!$1:$1,0))),SUMIFS(INDEX('拌客源数据1-8月'!$A:$X,0,MATCH(D$12,'拌客源数据1-8月'!$1:$1,0)),INDEX('拌客源数据1-8月'!$A:$X,0,MATCH($A$12,'拌客源数据1-8月'!$1:$1,0)),$A16,INDEX('拌客源数据1-8月'!$A:$X,0,MATCH("平台i",'拌客源数据1-8月'!$1:$1,0)),$H$5))</f>
        <v>286.12</v>
      </c>
      <c r="E16" s="18">
        <f t="shared" si="1"/>
        <v>0.37623111415008742</v>
      </c>
      <c r="F16" s="17">
        <f>IF($H$5="全部",SUMIF(INDEX('拌客源数据1-8月'!$A:$X,0,MATCH($A$12,'拌客源数据1-8月'!$1:$1,0)),$A16,INDEX('拌客源数据1-8月'!$A:$X,0,MATCH(F$12,'拌客源数据1-8月'!$1:$1,0))),SUMIFS(INDEX('拌客源数据1-8月'!$A:$X,0,MATCH(F$12,'拌客源数据1-8月'!$1:$1,0)),INDEX('拌客源数据1-8月'!$A:$X,0,MATCH($A$12,'拌客源数据1-8月'!$1:$1,0)),$A16,INDEX('拌客源数据1-8月'!$A:$X,0,MATCH("平台i",'拌客源数据1-8月'!$1:$1,0)),$H$5))</f>
        <v>12</v>
      </c>
      <c r="G16" s="17">
        <f>IF($H$5="全部",SUMIF(INDEX('拌客源数据1-8月'!$A:$X,0,MATCH($A$12,'拌客源数据1-8月'!$1:$1,0)),$A16,INDEX('拌客源数据1-8月'!$A:$X,0,MATCH(G$12,'拌客源数据1-8月'!$1:$1,0))),SUMIFS(INDEX('拌客源数据1-8月'!$A:$X,0,MATCH(G$12,'拌客源数据1-8月'!$1:$1,0)),INDEX('拌客源数据1-8月'!$A:$X,0,MATCH($A$12,'拌客源数据1-8月'!$1:$1,0)),$A16,INDEX('拌客源数据1-8月'!$A:$X,0,MATCH("平台i",'拌客源数据1-8月'!$1:$1,0)),$H$5))</f>
        <v>1</v>
      </c>
      <c r="H16" s="27">
        <f t="shared" si="2"/>
        <v>63.374166666666667</v>
      </c>
    </row>
    <row r="17" spans="1:9" x14ac:dyDescent="0.25">
      <c r="A17" s="26">
        <v>44057</v>
      </c>
      <c r="B17" s="16">
        <f t="shared" si="0"/>
        <v>44057</v>
      </c>
      <c r="C17" s="17">
        <f>IF($H$5="全部",SUMIF(INDEX('拌客源数据1-8月'!$A:$X,0,MATCH($A$12,'拌客源数据1-8月'!$1:$1,0)),$A17,INDEX('拌客源数据1-8月'!$A:$X,0,MATCH(C$12,'拌客源数据1-8月'!$1:$1,0))),SUMIFS(INDEX('拌客源数据1-8月'!$A:$X,0,MATCH(C$12,'拌客源数据1-8月'!$1:$1,0)),INDEX('拌客源数据1-8月'!$A:$X,0,MATCH($A$12,'拌客源数据1-8月'!$1:$1,0)),$A17,INDEX('拌客源数据1-8月'!$A:$X,0,MATCH("平台i",'拌客源数据1-8月'!$1:$1,0)),$H$5))</f>
        <v>1210.5999999999999</v>
      </c>
      <c r="D17" s="17">
        <f>IF($H$5="全部",SUMIF(INDEX('拌客源数据1-8月'!$A:$X,0,MATCH($A$12,'拌客源数据1-8月'!$1:$1,0)),$A17,INDEX('拌客源数据1-8月'!$A:$X,0,MATCH(D$12,'拌客源数据1-8月'!$1:$1,0))),SUMIFS(INDEX('拌客源数据1-8月'!$A:$X,0,MATCH(D$12,'拌客源数据1-8月'!$1:$1,0)),INDEX('拌客源数据1-8月'!$A:$X,0,MATCH($A$12,'拌客源数据1-8月'!$1:$1,0)),$A17,INDEX('拌客源数据1-8月'!$A:$X,0,MATCH("平台i",'拌客源数据1-8月'!$1:$1,0)),$H$5))</f>
        <v>442.92</v>
      </c>
      <c r="E17" s="18">
        <f t="shared" si="1"/>
        <v>0.36586816454650589</v>
      </c>
      <c r="F17" s="17">
        <f>IF($H$5="全部",SUMIF(INDEX('拌客源数据1-8月'!$A:$X,0,MATCH($A$12,'拌客源数据1-8月'!$1:$1,0)),$A17,INDEX('拌客源数据1-8月'!$A:$X,0,MATCH(F$12,'拌客源数据1-8月'!$1:$1,0))),SUMIFS(INDEX('拌客源数据1-8月'!$A:$X,0,MATCH(F$12,'拌客源数据1-8月'!$1:$1,0)),INDEX('拌客源数据1-8月'!$A:$X,0,MATCH($A$12,'拌客源数据1-8月'!$1:$1,0)),$A17,INDEX('拌客源数据1-8月'!$A:$X,0,MATCH("平台i",'拌客源数据1-8月'!$1:$1,0)),$H$5))</f>
        <v>19</v>
      </c>
      <c r="G17" s="17">
        <f>IF($H$5="全部",SUMIF(INDEX('拌客源数据1-8月'!$A:$X,0,MATCH($A$12,'拌客源数据1-8月'!$1:$1,0)),$A17,INDEX('拌客源数据1-8月'!$A:$X,0,MATCH(G$12,'拌客源数据1-8月'!$1:$1,0))),SUMIFS(INDEX('拌客源数据1-8月'!$A:$X,0,MATCH(G$12,'拌客源数据1-8月'!$1:$1,0)),INDEX('拌客源数据1-8月'!$A:$X,0,MATCH($A$12,'拌客源数据1-8月'!$1:$1,0)),$A17,INDEX('拌客源数据1-8月'!$A:$X,0,MATCH("平台i",'拌客源数据1-8月'!$1:$1,0)),$H$5))</f>
        <v>0</v>
      </c>
      <c r="H17" s="27">
        <f t="shared" si="2"/>
        <v>63.715789473684204</v>
      </c>
    </row>
    <row r="18" spans="1:9" x14ac:dyDescent="0.25">
      <c r="A18" s="26">
        <v>44058</v>
      </c>
      <c r="B18" s="16">
        <f t="shared" si="0"/>
        <v>44058</v>
      </c>
      <c r="C18" s="17">
        <f>IF($H$5="全部",SUMIF(INDEX('拌客源数据1-8月'!$A:$X,0,MATCH($A$12,'拌客源数据1-8月'!$1:$1,0)),$A18,INDEX('拌客源数据1-8月'!$A:$X,0,MATCH(C$12,'拌客源数据1-8月'!$1:$1,0))),SUMIFS(INDEX('拌客源数据1-8月'!$A:$X,0,MATCH(C$12,'拌客源数据1-8月'!$1:$1,0)),INDEX('拌客源数据1-8月'!$A:$X,0,MATCH($A$12,'拌客源数据1-8月'!$1:$1,0)),$A18,INDEX('拌客源数据1-8月'!$A:$X,0,MATCH("平台i",'拌客源数据1-8月'!$1:$1,0)),$H$5))</f>
        <v>1389.29</v>
      </c>
      <c r="D18" s="17">
        <f>IF($H$5="全部",SUMIF(INDEX('拌客源数据1-8月'!$A:$X,0,MATCH($A$12,'拌客源数据1-8月'!$1:$1,0)),$A18,INDEX('拌客源数据1-8月'!$A:$X,0,MATCH(D$12,'拌客源数据1-8月'!$1:$1,0))),SUMIFS(INDEX('拌客源数据1-8月'!$A:$X,0,MATCH(D$12,'拌客源数据1-8月'!$1:$1,0)),INDEX('拌客源数据1-8月'!$A:$X,0,MATCH($A$12,'拌客源数据1-8月'!$1:$1,0)),$A18,INDEX('拌客源数据1-8月'!$A:$X,0,MATCH("平台i",'拌客源数据1-8月'!$1:$1,0)),$H$5))</f>
        <v>461.15</v>
      </c>
      <c r="E18" s="18">
        <f t="shared" si="1"/>
        <v>0.33193213799854604</v>
      </c>
      <c r="F18" s="17">
        <f>IF($H$5="全部",SUMIF(INDEX('拌客源数据1-8月'!$A:$X,0,MATCH($A$12,'拌客源数据1-8月'!$1:$1,0)),$A18,INDEX('拌客源数据1-8月'!$A:$X,0,MATCH(F$12,'拌客源数据1-8月'!$1:$1,0))),SUMIFS(INDEX('拌客源数据1-8月'!$A:$X,0,MATCH(F$12,'拌客源数据1-8月'!$1:$1,0)),INDEX('拌客源数据1-8月'!$A:$X,0,MATCH($A$12,'拌客源数据1-8月'!$1:$1,0)),$A18,INDEX('拌客源数据1-8月'!$A:$X,0,MATCH("平台i",'拌客源数据1-8月'!$1:$1,0)),$H$5))</f>
        <v>21</v>
      </c>
      <c r="G18" s="17">
        <f>IF($H$5="全部",SUMIF(INDEX('拌客源数据1-8月'!$A:$X,0,MATCH($A$12,'拌客源数据1-8月'!$1:$1,0)),$A18,INDEX('拌客源数据1-8月'!$A:$X,0,MATCH(G$12,'拌客源数据1-8月'!$1:$1,0))),SUMIFS(INDEX('拌客源数据1-8月'!$A:$X,0,MATCH(G$12,'拌客源数据1-8月'!$1:$1,0)),INDEX('拌客源数据1-8月'!$A:$X,0,MATCH($A$12,'拌客源数据1-8月'!$1:$1,0)),$A18,INDEX('拌客源数据1-8月'!$A:$X,0,MATCH("平台i",'拌客源数据1-8月'!$1:$1,0)),$H$5))</f>
        <v>0</v>
      </c>
      <c r="H18" s="27">
        <f t="shared" si="2"/>
        <v>66.156666666666666</v>
      </c>
    </row>
    <row r="19" spans="1:9" x14ac:dyDescent="0.25">
      <c r="A19" s="26">
        <v>44059</v>
      </c>
      <c r="B19" s="16">
        <f t="shared" si="0"/>
        <v>44059</v>
      </c>
      <c r="C19" s="17">
        <f>IF($H$5="全部",SUMIF(INDEX('拌客源数据1-8月'!$A:$X,0,MATCH($A$12,'拌客源数据1-8月'!$1:$1,0)),$A19,INDEX('拌客源数据1-8月'!$A:$X,0,MATCH(C$12,'拌客源数据1-8月'!$1:$1,0))),SUMIFS(INDEX('拌客源数据1-8月'!$A:$X,0,MATCH(C$12,'拌客源数据1-8月'!$1:$1,0)),INDEX('拌客源数据1-8月'!$A:$X,0,MATCH($A$12,'拌客源数据1-8月'!$1:$1,0)),$A19,INDEX('拌客源数据1-8月'!$A:$X,0,MATCH("平台i",'拌客源数据1-8月'!$1:$1,0)),$H$5))</f>
        <v>886</v>
      </c>
      <c r="D19" s="17">
        <f>IF($H$5="全部",SUMIF(INDEX('拌客源数据1-8月'!$A:$X,0,MATCH($A$12,'拌客源数据1-8月'!$1:$1,0)),$A19,INDEX('拌客源数据1-8月'!$A:$X,0,MATCH(D$12,'拌客源数据1-8月'!$1:$1,0))),SUMIFS(INDEX('拌客源数据1-8月'!$A:$X,0,MATCH(D$12,'拌客源数据1-8月'!$1:$1,0)),INDEX('拌客源数据1-8月'!$A:$X,0,MATCH($A$12,'拌客源数据1-8月'!$1:$1,0)),$A19,INDEX('拌客源数据1-8月'!$A:$X,0,MATCH("平台i",'拌客源数据1-8月'!$1:$1,0)),$H$5))</f>
        <v>318.77999999999997</v>
      </c>
      <c r="E19" s="18">
        <f t="shared" si="1"/>
        <v>0.35979683972911963</v>
      </c>
      <c r="F19" s="17">
        <f>IF($H$5="全部",SUMIF(INDEX('拌客源数据1-8月'!$A:$X,0,MATCH($A$12,'拌客源数据1-8月'!$1:$1,0)),$A19,INDEX('拌客源数据1-8月'!$A:$X,0,MATCH(F$12,'拌客源数据1-8月'!$1:$1,0))),SUMIFS(INDEX('拌客源数据1-8月'!$A:$X,0,MATCH(F$12,'拌客源数据1-8月'!$1:$1,0)),INDEX('拌客源数据1-8月'!$A:$X,0,MATCH($A$12,'拌客源数据1-8月'!$1:$1,0)),$A19,INDEX('拌客源数据1-8月'!$A:$X,0,MATCH("平台i",'拌客源数据1-8月'!$1:$1,0)),$H$5))</f>
        <v>14</v>
      </c>
      <c r="G19" s="17">
        <f>IF($H$5="全部",SUMIF(INDEX('拌客源数据1-8月'!$A:$X,0,MATCH($A$12,'拌客源数据1-8月'!$1:$1,0)),$A19,INDEX('拌客源数据1-8月'!$A:$X,0,MATCH(G$12,'拌客源数据1-8月'!$1:$1,0))),SUMIFS(INDEX('拌客源数据1-8月'!$A:$X,0,MATCH(G$12,'拌客源数据1-8月'!$1:$1,0)),INDEX('拌客源数据1-8月'!$A:$X,0,MATCH($A$12,'拌客源数据1-8月'!$1:$1,0)),$A19,INDEX('拌客源数据1-8月'!$A:$X,0,MATCH("平台i",'拌客源数据1-8月'!$1:$1,0)),$H$5))</f>
        <v>0</v>
      </c>
      <c r="H19" s="27">
        <f t="shared" si="2"/>
        <v>63.285714285714285</v>
      </c>
    </row>
    <row r="20" spans="1:9" ht="18" thickBot="1" x14ac:dyDescent="0.3">
      <c r="A20" s="28" t="s">
        <v>60</v>
      </c>
      <c r="B20" s="29"/>
      <c r="C20" s="29">
        <f>SUM(C13:C19)</f>
        <v>6924.86</v>
      </c>
      <c r="D20" s="29">
        <f t="shared" ref="D20:G20" si="3">SUM(D13:D19)</f>
        <v>2595.59</v>
      </c>
      <c r="E20" s="30">
        <f>D20/C20</f>
        <v>0.37482201806245907</v>
      </c>
      <c r="F20" s="29">
        <f t="shared" si="3"/>
        <v>105</v>
      </c>
      <c r="G20" s="29">
        <f t="shared" si="3"/>
        <v>2</v>
      </c>
      <c r="H20" s="31">
        <f>C20/F20</f>
        <v>65.951047619047614</v>
      </c>
    </row>
    <row r="21" spans="1:9" ht="18" thickTop="1" x14ac:dyDescent="0.25"/>
    <row r="22" spans="1:9" x14ac:dyDescent="0.25">
      <c r="B22" s="19"/>
      <c r="C22" s="19"/>
      <c r="D22" s="19"/>
      <c r="E22" s="19"/>
      <c r="F22" s="19"/>
    </row>
    <row r="23" spans="1:9" ht="18" thickBot="1" x14ac:dyDescent="0.3">
      <c r="A23" s="21" t="s">
        <v>69</v>
      </c>
      <c r="B23" s="19"/>
      <c r="C23" s="19" t="s">
        <v>67</v>
      </c>
      <c r="D23" s="19"/>
      <c r="E23" s="19"/>
      <c r="F23" s="19"/>
      <c r="G23" s="19"/>
      <c r="H23" s="19"/>
      <c r="I23" s="20"/>
    </row>
    <row r="24" spans="1:9" ht="18" thickTop="1" x14ac:dyDescent="0.25">
      <c r="A24" s="22" t="s">
        <v>0</v>
      </c>
      <c r="B24" s="23" t="s">
        <v>68</v>
      </c>
      <c r="C24" s="24" t="s">
        <v>79</v>
      </c>
      <c r="D24" s="24" t="s">
        <v>80</v>
      </c>
      <c r="E24" s="24" t="s">
        <v>81</v>
      </c>
      <c r="F24" s="24" t="s">
        <v>82</v>
      </c>
      <c r="G24" s="24" t="s">
        <v>83</v>
      </c>
      <c r="H24" s="25" t="s">
        <v>84</v>
      </c>
      <c r="I24" s="20"/>
    </row>
    <row r="25" spans="1:9" x14ac:dyDescent="0.25">
      <c r="A25" s="26">
        <f>A13</f>
        <v>44053</v>
      </c>
      <c r="B25" s="16">
        <f>B13</f>
        <v>44053</v>
      </c>
      <c r="C25" s="17">
        <f>IF($H$5="全部",SUMIF(INDEX('拌客源数据1-8月'!$A:$X,0,MATCH($A$24,'拌客源数据1-8月'!$1:$1,0)),$A25,INDEX('拌客源数据1-8月'!$A:$X,0,MATCH(C$24,'拌客源数据1-8月'!$1:$1,0))),SUMIFS(INDEX('拌客源数据1-8月'!$A:$X,0,MATCH(C$24,'拌客源数据1-8月'!$1:$1,0)),INDEX('拌客源数据1-8月'!$A:$X,0,MATCH($A$24,'拌客源数据1-8月'!$1:$1,0)),$A25,INDEX('拌客源数据1-8月'!$A:$X,0,MATCH("平台i",'拌客源数据1-8月'!$1:$1,0)),$H$5))</f>
        <v>1003</v>
      </c>
      <c r="D25" s="17">
        <f>IF($H$5="全部",SUMIF(INDEX('拌客源数据1-8月'!$A:$X,0,MATCH($A$24,'拌客源数据1-8月'!$1:$1,0)),$A25,INDEX('拌客源数据1-8月'!$A:$X,0,MATCH(D$24,'拌客源数据1-8月'!$1:$1,0))),SUMIFS(INDEX('拌客源数据1-8月'!$A:$X,0,MATCH(D$24,'拌客源数据1-8月'!$1:$1,0)),INDEX('拌客源数据1-8月'!$A:$X,0,MATCH($A$24,'拌客源数据1-8月'!$1:$1,0)),$A25,INDEX('拌客源数据1-8月'!$A:$X,0,MATCH("平台i",'拌客源数据1-8月'!$1:$1,0)),$H$5))</f>
        <v>64</v>
      </c>
      <c r="E25" s="18">
        <f>D25/C25</f>
        <v>6.3808574277168489E-2</v>
      </c>
      <c r="F25" s="17">
        <f>IF($H$5="全部",SUMIF(INDEX('拌客源数据1-8月'!$A:$X,0,MATCH($A$24,'拌客源数据1-8月'!$1:$1,0)),$A25,INDEX('拌客源数据1-8月'!$A:$X,0,MATCH(F$24,'拌客源数据1-8月'!$1:$1,0))),SUMIFS(INDEX('拌客源数据1-8月'!$A:$X,0,MATCH(F$24,'拌客源数据1-8月'!$1:$1,0)),INDEX('拌客源数据1-8月'!$A:$X,0,MATCH($A$24,'拌客源数据1-8月'!$1:$1,0)),$A25,INDEX('拌客源数据1-8月'!$A:$X,0,MATCH("平台i",'拌客源数据1-8月'!$1:$1,0)),$H$5))</f>
        <v>10</v>
      </c>
      <c r="G25" s="18">
        <f>F25/D25</f>
        <v>0.15625</v>
      </c>
      <c r="H25" s="32">
        <f>IF($H$5="全部",SUMIFS(INDEX('拌客源数据1-8月'!$A:$X,0,MATCH("cpc总费用",'拌客源数据1-8月'!$1:$1,0)),INDEX('拌客源数据1-8月'!$A:$X,0,MATCH($A$24,'拌客源数据1-8月'!$1:$1,0)),$A25),SUMIFS(INDEX('拌客源数据1-8月'!$A:$X,0,MATCH("cpc总费用",'拌客源数据1-8月'!$1:$1,0)),INDEX('拌客源数据1-8月'!$A:$X,0,MATCH($A$24,'拌客源数据1-8月'!$1:$1,0)),$A25,INDEX('拌客源数据1-8月'!$A:$X,0,MATCH("平台i",'拌客源数据1-8月'!$1:$1,0)),$H$5))/C13</f>
        <v>2.6036949176910358E-2</v>
      </c>
      <c r="I25" s="20"/>
    </row>
    <row r="26" spans="1:9" x14ac:dyDescent="0.25">
      <c r="A26" s="26">
        <f t="shared" ref="A26:B31" si="4">A14</f>
        <v>44054</v>
      </c>
      <c r="B26" s="16">
        <f t="shared" si="4"/>
        <v>44054</v>
      </c>
      <c r="C26" s="17">
        <f>IF($H$5="全部",SUMIF(INDEX('拌客源数据1-8月'!$A:$X,0,MATCH($A$24,'拌客源数据1-8月'!$1:$1,0)),$A26,INDEX('拌客源数据1-8月'!$A:$X,0,MATCH(C$24,'拌客源数据1-8月'!$1:$1,0))),SUMIFS(INDEX('拌客源数据1-8月'!$A:$X,0,MATCH(C$24,'拌客源数据1-8月'!$1:$1,0)),INDEX('拌客源数据1-8月'!$A:$X,0,MATCH($A$24,'拌客源数据1-8月'!$1:$1,0)),$A26,INDEX('拌客源数据1-8月'!$A:$X,0,MATCH("平台i",'拌客源数据1-8月'!$1:$1,0)),$H$5))</f>
        <v>866</v>
      </c>
      <c r="D26" s="17">
        <f>IF($H$5="全部",SUMIF(INDEX('拌客源数据1-8月'!$A:$X,0,MATCH($A$24,'拌客源数据1-8月'!$1:$1,0)),$A26,INDEX('拌客源数据1-8月'!$A:$X,0,MATCH(D$24,'拌客源数据1-8月'!$1:$1,0))),SUMIFS(INDEX('拌客源数据1-8月'!$A:$X,0,MATCH(D$24,'拌客源数据1-8月'!$1:$1,0)),INDEX('拌客源数据1-8月'!$A:$X,0,MATCH($A$24,'拌客源数据1-8月'!$1:$1,0)),$A26,INDEX('拌客源数据1-8月'!$A:$X,0,MATCH("平台i",'拌客源数据1-8月'!$1:$1,0)),$H$5))</f>
        <v>58</v>
      </c>
      <c r="E26" s="18">
        <f t="shared" ref="E26:E31" si="5">D26/C26</f>
        <v>6.6974595842956119E-2</v>
      </c>
      <c r="F26" s="17">
        <f>IF($H$5="全部",SUMIF(INDEX('拌客源数据1-8月'!$A:$X,0,MATCH($A$24,'拌客源数据1-8月'!$1:$1,0)),$A26,INDEX('拌客源数据1-8月'!$A:$X,0,MATCH(F$24,'拌客源数据1-8月'!$1:$1,0))),SUMIFS(INDEX('拌客源数据1-8月'!$A:$X,0,MATCH(F$24,'拌客源数据1-8月'!$1:$1,0)),INDEX('拌客源数据1-8月'!$A:$X,0,MATCH($A$24,'拌客源数据1-8月'!$1:$1,0)),$A26,INDEX('拌客源数据1-8月'!$A:$X,0,MATCH("平台i",'拌客源数据1-8月'!$1:$1,0)),$H$5))</f>
        <v>12</v>
      </c>
      <c r="G26" s="18">
        <f t="shared" ref="G26:G31" si="6">F26/D26</f>
        <v>0.20689655172413793</v>
      </c>
      <c r="H26" s="32">
        <f>IF($H$5="全部",SUMIFS(INDEX('拌客源数据1-8月'!$A:$X,0,MATCH("cpc总费用",'拌客源数据1-8月'!$1:$1,0)),INDEX('拌客源数据1-8月'!$A:$X,0,MATCH($A$24,'拌客源数据1-8月'!$1:$1,0)),$A26),SUMIFS(INDEX('拌客源数据1-8月'!$A:$X,0,MATCH("cpc总费用",'拌客源数据1-8月'!$1:$1,0)),INDEX('拌客源数据1-8月'!$A:$X,0,MATCH($A$24,'拌客源数据1-8月'!$1:$1,0)),$A26,INDEX('拌客源数据1-8月'!$A:$X,0,MATCH("平台i",'拌客源数据1-8月'!$1:$1,0)),$H$5))/C14</f>
        <v>3.5520433506434856E-2</v>
      </c>
      <c r="I26" s="20"/>
    </row>
    <row r="27" spans="1:9" x14ac:dyDescent="0.25">
      <c r="A27" s="26">
        <f t="shared" si="4"/>
        <v>44055</v>
      </c>
      <c r="B27" s="16">
        <f t="shared" si="4"/>
        <v>44055</v>
      </c>
      <c r="C27" s="17">
        <f>IF($H$5="全部",SUMIF(INDEX('拌客源数据1-8月'!$A:$X,0,MATCH($A$24,'拌客源数据1-8月'!$1:$1,0)),$A27,INDEX('拌客源数据1-8月'!$A:$X,0,MATCH(C$24,'拌客源数据1-8月'!$1:$1,0))),SUMIFS(INDEX('拌客源数据1-8月'!$A:$X,0,MATCH(C$24,'拌客源数据1-8月'!$1:$1,0)),INDEX('拌客源数据1-8月'!$A:$X,0,MATCH($A$24,'拌客源数据1-8月'!$1:$1,0)),$A27,INDEX('拌客源数据1-8月'!$A:$X,0,MATCH("平台i",'拌客源数据1-8月'!$1:$1,0)),$H$5))</f>
        <v>894</v>
      </c>
      <c r="D27" s="17">
        <f>IF($H$5="全部",SUMIF(INDEX('拌客源数据1-8月'!$A:$X,0,MATCH($A$24,'拌客源数据1-8月'!$1:$1,0)),$A27,INDEX('拌客源数据1-8月'!$A:$X,0,MATCH(D$24,'拌客源数据1-8月'!$1:$1,0))),SUMIFS(INDEX('拌客源数据1-8月'!$A:$X,0,MATCH(D$24,'拌客源数据1-8月'!$1:$1,0)),INDEX('拌客源数据1-8月'!$A:$X,0,MATCH($A$24,'拌客源数据1-8月'!$1:$1,0)),$A27,INDEX('拌客源数据1-8月'!$A:$X,0,MATCH("平台i",'拌客源数据1-8月'!$1:$1,0)),$H$5))</f>
        <v>57</v>
      </c>
      <c r="E27" s="18">
        <f t="shared" si="5"/>
        <v>6.3758389261744972E-2</v>
      </c>
      <c r="F27" s="17">
        <f>IF($H$5="全部",SUMIF(INDEX('拌客源数据1-8月'!$A:$X,0,MATCH($A$24,'拌客源数据1-8月'!$1:$1,0)),$A27,INDEX('拌客源数据1-8月'!$A:$X,0,MATCH(F$24,'拌客源数据1-8月'!$1:$1,0))),SUMIFS(INDEX('拌客源数据1-8月'!$A:$X,0,MATCH(F$24,'拌客源数据1-8月'!$1:$1,0)),INDEX('拌客源数据1-8月'!$A:$X,0,MATCH($A$24,'拌客源数据1-8月'!$1:$1,0)),$A27,INDEX('拌客源数据1-8月'!$A:$X,0,MATCH("平台i",'拌客源数据1-8月'!$1:$1,0)),$H$5))</f>
        <v>15</v>
      </c>
      <c r="G27" s="18">
        <f t="shared" si="6"/>
        <v>0.26315789473684209</v>
      </c>
      <c r="H27" s="32">
        <f>IF($H$5="全部",SUMIFS(INDEX('拌客源数据1-8月'!$A:$X,0,MATCH("cpc总费用",'拌客源数据1-8月'!$1:$1,0)),INDEX('拌客源数据1-8月'!$A:$X,0,MATCH($A$24,'拌客源数据1-8月'!$1:$1,0)),$A27),SUMIFS(INDEX('拌客源数据1-8月'!$A:$X,0,MATCH("cpc总费用",'拌客源数据1-8月'!$1:$1,0)),INDEX('拌客源数据1-8月'!$A:$X,0,MATCH($A$24,'拌客源数据1-8月'!$1:$1,0)),$A27,INDEX('拌客源数据1-8月'!$A:$X,0,MATCH("平台i",'拌客源数据1-8月'!$1:$1,0)),$H$5))/C15</f>
        <v>5.054357756257994E-2</v>
      </c>
    </row>
    <row r="28" spans="1:9" x14ac:dyDescent="0.25">
      <c r="A28" s="26">
        <f t="shared" si="4"/>
        <v>44056</v>
      </c>
      <c r="B28" s="16">
        <f t="shared" si="4"/>
        <v>44056</v>
      </c>
      <c r="C28" s="17">
        <f>IF($H$5="全部",SUMIF(INDEX('拌客源数据1-8月'!$A:$X,0,MATCH($A$24,'拌客源数据1-8月'!$1:$1,0)),$A28,INDEX('拌客源数据1-8月'!$A:$X,0,MATCH(C$24,'拌客源数据1-8月'!$1:$1,0))),SUMIFS(INDEX('拌客源数据1-8月'!$A:$X,0,MATCH(C$24,'拌客源数据1-8月'!$1:$1,0)),INDEX('拌客源数据1-8月'!$A:$X,0,MATCH($A$24,'拌客源数据1-8月'!$1:$1,0)),$A28,INDEX('拌客源数据1-8月'!$A:$X,0,MATCH("平台i",'拌客源数据1-8月'!$1:$1,0)),$H$5))</f>
        <v>922</v>
      </c>
      <c r="D28" s="17">
        <f>IF($H$5="全部",SUMIF(INDEX('拌客源数据1-8月'!$A:$X,0,MATCH($A$24,'拌客源数据1-8月'!$1:$1,0)),$A28,INDEX('拌客源数据1-8月'!$A:$X,0,MATCH(D$24,'拌客源数据1-8月'!$1:$1,0))),SUMIFS(INDEX('拌客源数据1-8月'!$A:$X,0,MATCH(D$24,'拌客源数据1-8月'!$1:$1,0)),INDEX('拌客源数据1-8月'!$A:$X,0,MATCH($A$24,'拌客源数据1-8月'!$1:$1,0)),$A28,INDEX('拌客源数据1-8月'!$A:$X,0,MATCH("平台i",'拌客源数据1-8月'!$1:$1,0)),$H$5))</f>
        <v>56</v>
      </c>
      <c r="E28" s="18">
        <f t="shared" si="5"/>
        <v>6.0737527114967459E-2</v>
      </c>
      <c r="F28" s="17">
        <f>IF($H$5="全部",SUMIF(INDEX('拌客源数据1-8月'!$A:$X,0,MATCH($A$24,'拌客源数据1-8月'!$1:$1,0)),$A28,INDEX('拌客源数据1-8月'!$A:$X,0,MATCH(F$24,'拌客源数据1-8月'!$1:$1,0))),SUMIFS(INDEX('拌客源数据1-8月'!$A:$X,0,MATCH(F$24,'拌客源数据1-8月'!$1:$1,0)),INDEX('拌客源数据1-8月'!$A:$X,0,MATCH($A$24,'拌客源数据1-8月'!$1:$1,0)),$A28,INDEX('拌客源数据1-8月'!$A:$X,0,MATCH("平台i",'拌客源数据1-8月'!$1:$1,0)),$H$5))</f>
        <v>13</v>
      </c>
      <c r="G28" s="18">
        <f t="shared" si="6"/>
        <v>0.23214285714285715</v>
      </c>
      <c r="H28" s="32">
        <f>IF($H$5="全部",SUMIFS(INDEX('拌客源数据1-8月'!$A:$X,0,MATCH("cpc总费用",'拌客源数据1-8月'!$1:$1,0)),INDEX('拌客源数据1-8月'!$A:$X,0,MATCH($A$24,'拌客源数据1-8月'!$1:$1,0)),$A28),SUMIFS(INDEX('拌客源数据1-8月'!$A:$X,0,MATCH("cpc总费用",'拌客源数据1-8月'!$1:$1,0)),INDEX('拌客源数据1-8月'!$A:$X,0,MATCH($A$24,'拌客源数据1-8月'!$1:$1,0)),$A28,INDEX('拌客源数据1-8月'!$A:$X,0,MATCH("平台i",'拌客源数据1-8月'!$1:$1,0)),$H$5))/C16</f>
        <v>5.5096056489894671E-2</v>
      </c>
    </row>
    <row r="29" spans="1:9" x14ac:dyDescent="0.25">
      <c r="A29" s="26">
        <f t="shared" si="4"/>
        <v>44057</v>
      </c>
      <c r="B29" s="16">
        <f t="shared" si="4"/>
        <v>44057</v>
      </c>
      <c r="C29" s="17">
        <f>IF($H$5="全部",SUMIF(INDEX('拌客源数据1-8月'!$A:$X,0,MATCH($A$24,'拌客源数据1-8月'!$1:$1,0)),$A29,INDEX('拌客源数据1-8月'!$A:$X,0,MATCH(C$24,'拌客源数据1-8月'!$1:$1,0))),SUMIFS(INDEX('拌客源数据1-8月'!$A:$X,0,MATCH(C$24,'拌客源数据1-8月'!$1:$1,0)),INDEX('拌客源数据1-8月'!$A:$X,0,MATCH($A$24,'拌客源数据1-8月'!$1:$1,0)),$A29,INDEX('拌客源数据1-8月'!$A:$X,0,MATCH("平台i",'拌客源数据1-8月'!$1:$1,0)),$H$5))</f>
        <v>1020</v>
      </c>
      <c r="D29" s="17">
        <f>IF($H$5="全部",SUMIF(INDEX('拌客源数据1-8月'!$A:$X,0,MATCH($A$24,'拌客源数据1-8月'!$1:$1,0)),$A29,INDEX('拌客源数据1-8月'!$A:$X,0,MATCH(D$24,'拌客源数据1-8月'!$1:$1,0))),SUMIFS(INDEX('拌客源数据1-8月'!$A:$X,0,MATCH(D$24,'拌客源数据1-8月'!$1:$1,0)),INDEX('拌客源数据1-8月'!$A:$X,0,MATCH($A$24,'拌客源数据1-8月'!$1:$1,0)),$A29,INDEX('拌客源数据1-8月'!$A:$X,0,MATCH("平台i",'拌客源数据1-8月'!$1:$1,0)),$H$5))</f>
        <v>74</v>
      </c>
      <c r="E29" s="18">
        <f t="shared" si="5"/>
        <v>7.2549019607843143E-2</v>
      </c>
      <c r="F29" s="17">
        <f>IF($H$5="全部",SUMIF(INDEX('拌客源数据1-8月'!$A:$X,0,MATCH($A$24,'拌客源数据1-8月'!$1:$1,0)),$A29,INDEX('拌客源数据1-8月'!$A:$X,0,MATCH(F$24,'拌客源数据1-8月'!$1:$1,0))),SUMIFS(INDEX('拌客源数据1-8月'!$A:$X,0,MATCH(F$24,'拌客源数据1-8月'!$1:$1,0)),INDEX('拌客源数据1-8月'!$A:$X,0,MATCH($A$24,'拌客源数据1-8月'!$1:$1,0)),$A29,INDEX('拌客源数据1-8月'!$A:$X,0,MATCH("平台i",'拌客源数据1-8月'!$1:$1,0)),$H$5))</f>
        <v>19</v>
      </c>
      <c r="G29" s="18">
        <f t="shared" si="6"/>
        <v>0.25675675675675674</v>
      </c>
      <c r="H29" s="32">
        <f>IF($H$5="全部",SUMIFS(INDEX('拌客源数据1-8月'!$A:$X,0,MATCH("cpc总费用",'拌客源数据1-8月'!$1:$1,0)),INDEX('拌客源数据1-8月'!$A:$X,0,MATCH($A$24,'拌客源数据1-8月'!$1:$1,0)),$A29),SUMIFS(INDEX('拌客源数据1-8月'!$A:$X,0,MATCH("cpc总费用",'拌客源数据1-8月'!$1:$1,0)),INDEX('拌客源数据1-8月'!$A:$X,0,MATCH($A$24,'拌客源数据1-8月'!$1:$1,0)),$A29,INDEX('拌客源数据1-8月'!$A:$X,0,MATCH("平台i",'拌客源数据1-8月'!$1:$1,0)),$H$5))/C17</f>
        <v>3.9055014042623494E-2</v>
      </c>
    </row>
    <row r="30" spans="1:9" x14ac:dyDescent="0.25">
      <c r="A30" s="26">
        <f t="shared" si="4"/>
        <v>44058</v>
      </c>
      <c r="B30" s="16">
        <f t="shared" si="4"/>
        <v>44058</v>
      </c>
      <c r="C30" s="17">
        <f>IF($H$5="全部",SUMIF(INDEX('拌客源数据1-8月'!$A:$X,0,MATCH($A$24,'拌客源数据1-8月'!$1:$1,0)),$A30,INDEX('拌客源数据1-8月'!$A:$X,0,MATCH(C$24,'拌客源数据1-8月'!$1:$1,0))),SUMIFS(INDEX('拌客源数据1-8月'!$A:$X,0,MATCH(C$24,'拌客源数据1-8月'!$1:$1,0)),INDEX('拌客源数据1-8月'!$A:$X,0,MATCH($A$24,'拌客源数据1-8月'!$1:$1,0)),$A30,INDEX('拌客源数据1-8月'!$A:$X,0,MATCH("平台i",'拌客源数据1-8月'!$1:$1,0)),$H$5))</f>
        <v>1258</v>
      </c>
      <c r="D30" s="17">
        <f>IF($H$5="全部",SUMIF(INDEX('拌客源数据1-8月'!$A:$X,0,MATCH($A$24,'拌客源数据1-8月'!$1:$1,0)),$A30,INDEX('拌客源数据1-8月'!$A:$X,0,MATCH(D$24,'拌客源数据1-8月'!$1:$1,0))),SUMIFS(INDEX('拌客源数据1-8月'!$A:$X,0,MATCH(D$24,'拌客源数据1-8月'!$1:$1,0)),INDEX('拌客源数据1-8月'!$A:$X,0,MATCH($A$24,'拌客源数据1-8月'!$1:$1,0)),$A30,INDEX('拌客源数据1-8月'!$A:$X,0,MATCH("平台i",'拌客源数据1-8月'!$1:$1,0)),$H$5))</f>
        <v>92</v>
      </c>
      <c r="E30" s="18">
        <f t="shared" si="5"/>
        <v>7.3131955484896663E-2</v>
      </c>
      <c r="F30" s="17">
        <f>IF($H$5="全部",SUMIF(INDEX('拌客源数据1-8月'!$A:$X,0,MATCH($A$24,'拌客源数据1-8月'!$1:$1,0)),$A30,INDEX('拌客源数据1-8月'!$A:$X,0,MATCH(F$24,'拌客源数据1-8月'!$1:$1,0))),SUMIFS(INDEX('拌客源数据1-8月'!$A:$X,0,MATCH(F$24,'拌客源数据1-8月'!$1:$1,0)),INDEX('拌客源数据1-8月'!$A:$X,0,MATCH($A$24,'拌客源数据1-8月'!$1:$1,0)),$A30,INDEX('拌客源数据1-8月'!$A:$X,0,MATCH("平台i",'拌客源数据1-8月'!$1:$1,0)),$H$5))</f>
        <v>21</v>
      </c>
      <c r="G30" s="18">
        <f t="shared" si="6"/>
        <v>0.22826086956521738</v>
      </c>
      <c r="H30" s="32">
        <f>IF($H$5="全部",SUMIFS(INDEX('拌客源数据1-8月'!$A:$X,0,MATCH("cpc总费用",'拌客源数据1-8月'!$1:$1,0)),INDEX('拌客源数据1-8月'!$A:$X,0,MATCH($A$24,'拌客源数据1-8月'!$1:$1,0)),$A30),SUMIFS(INDEX('拌客源数据1-8月'!$A:$X,0,MATCH("cpc总费用",'拌客源数据1-8月'!$1:$1,0)),INDEX('拌客源数据1-8月'!$A:$X,0,MATCH($A$24,'拌客源数据1-8月'!$1:$1,0)),$A30,INDEX('拌客源数据1-8月'!$A:$X,0,MATCH("平台i",'拌客源数据1-8月'!$1:$1,0)),$H$5))/C18</f>
        <v>2.4163421603840812E-2</v>
      </c>
    </row>
    <row r="31" spans="1:9" x14ac:dyDescent="0.25">
      <c r="A31" s="26">
        <f t="shared" si="4"/>
        <v>44059</v>
      </c>
      <c r="B31" s="16">
        <f t="shared" si="4"/>
        <v>44059</v>
      </c>
      <c r="C31" s="17">
        <f>IF($H$5="全部",SUMIF(INDEX('拌客源数据1-8月'!$A:$X,0,MATCH($A$24,'拌客源数据1-8月'!$1:$1,0)),$A31,INDEX('拌客源数据1-8月'!$A:$X,0,MATCH(C$24,'拌客源数据1-8月'!$1:$1,0))),SUMIFS(INDEX('拌客源数据1-8月'!$A:$X,0,MATCH(C$24,'拌客源数据1-8月'!$1:$1,0)),INDEX('拌客源数据1-8月'!$A:$X,0,MATCH($A$24,'拌客源数据1-8月'!$1:$1,0)),$A31,INDEX('拌客源数据1-8月'!$A:$X,0,MATCH("平台i",'拌客源数据1-8月'!$1:$1,0)),$H$5))</f>
        <v>1257</v>
      </c>
      <c r="D31" s="17">
        <f>IF($H$5="全部",SUMIF(INDEX('拌客源数据1-8月'!$A:$X,0,MATCH($A$24,'拌客源数据1-8月'!$1:$1,0)),$A31,INDEX('拌客源数据1-8月'!$A:$X,0,MATCH(D$24,'拌客源数据1-8月'!$1:$1,0))),SUMIFS(INDEX('拌客源数据1-8月'!$A:$X,0,MATCH(D$24,'拌客源数据1-8月'!$1:$1,0)),INDEX('拌客源数据1-8月'!$A:$X,0,MATCH($A$24,'拌客源数据1-8月'!$1:$1,0)),$A31,INDEX('拌客源数据1-8月'!$A:$X,0,MATCH("平台i",'拌客源数据1-8月'!$1:$1,0)),$H$5))</f>
        <v>89</v>
      </c>
      <c r="E31" s="18">
        <f t="shared" si="5"/>
        <v>7.0803500397772473E-2</v>
      </c>
      <c r="F31" s="17">
        <f>IF($H$5="全部",SUMIF(INDEX('拌客源数据1-8月'!$A:$X,0,MATCH($A$24,'拌客源数据1-8月'!$1:$1,0)),$A31,INDEX('拌客源数据1-8月'!$A:$X,0,MATCH(F$24,'拌客源数据1-8月'!$1:$1,0))),SUMIFS(INDEX('拌客源数据1-8月'!$A:$X,0,MATCH(F$24,'拌客源数据1-8月'!$1:$1,0)),INDEX('拌客源数据1-8月'!$A:$X,0,MATCH($A$24,'拌客源数据1-8月'!$1:$1,0)),$A31,INDEX('拌客源数据1-8月'!$A:$X,0,MATCH("平台i",'拌客源数据1-8月'!$1:$1,0)),$H$5))</f>
        <v>13</v>
      </c>
      <c r="G31" s="18">
        <f t="shared" si="6"/>
        <v>0.14606741573033707</v>
      </c>
      <c r="H31" s="32">
        <f>IF($H$5="全部",SUMIFS(INDEX('拌客源数据1-8月'!$A:$X,0,MATCH("cpc总费用",'拌客源数据1-8月'!$1:$1,0)),INDEX('拌客源数据1-8月'!$A:$X,0,MATCH($A$24,'拌客源数据1-8月'!$1:$1,0)),$A31),SUMIFS(INDEX('拌客源数据1-8月'!$A:$X,0,MATCH("cpc总费用",'拌客源数据1-8月'!$1:$1,0)),INDEX('拌客源数据1-8月'!$A:$X,0,MATCH($A$24,'拌客源数据1-8月'!$1:$1,0)),$A31,INDEX('拌客源数据1-8月'!$A:$X,0,MATCH("平台i",'拌客源数据1-8月'!$1:$1,0)),$H$5))/C19</f>
        <v>7.6275395033860049E-2</v>
      </c>
    </row>
    <row r="32" spans="1:9" ht="18" thickBot="1" x14ac:dyDescent="0.3">
      <c r="A32" s="28" t="s">
        <v>60</v>
      </c>
      <c r="B32" s="29"/>
      <c r="C32" s="29">
        <f>SUM(C25:C31)</f>
        <v>7220</v>
      </c>
      <c r="D32" s="29">
        <f>SUM(D25:D31)</f>
        <v>490</v>
      </c>
      <c r="E32" s="30">
        <f>D32/C32</f>
        <v>6.7867036011080337E-2</v>
      </c>
      <c r="F32" s="29">
        <f t="shared" ref="F32" si="7">SUM(F25:F31)</f>
        <v>103</v>
      </c>
      <c r="G32" s="33">
        <f>F32/D32</f>
        <v>0.21020408163265306</v>
      </c>
      <c r="H32" s="34">
        <f>IF($H$5="全部",SUMIFS(INDEX('拌客源数据1-8月'!$A:$X,0,MATCH("cpc总费用",'拌客源数据1-8月'!$1:$1,0)),INDEX('拌客源数据1-8月'!$A:$X,0,MATCH($A$24,'拌客源数据1-8月'!$1:$1,0)),"&gt;="&amp;A25,INDEX('拌客源数据1-8月'!$A:$X,0,MATCH($A$24,'拌客源数据1-8月'!$1:$1,0)),"&lt;="&amp;A31),SUMIFS(INDEX('拌客源数据1-8月'!$A:$X,0,MATCH("cpc总费用",'拌客源数据1-8月'!$1:$1,0)),INDEX('拌客源数据1-8月'!$A:$X,0,MATCH($A$24,'拌客源数据1-8月'!$1:$1,0)),"&gt;="&amp;A25,INDEX('拌客源数据1-8月'!$A:$X,0,MATCH($A$24,'拌客源数据1-8月'!$1:$1,0)),"&lt;="&amp;A31,INDEX('拌客源数据1-8月'!$A:$X,0,MATCH("平台i",'拌客源数据1-8月'!$1:$1,0)),$H$5))/C20</f>
        <v>4.2171249671473503E-2</v>
      </c>
    </row>
    <row r="33" ht="18" thickTop="1" x14ac:dyDescent="0.25"/>
  </sheetData>
  <mergeCells count="3">
    <mergeCell ref="G7:H7"/>
    <mergeCell ref="A2:H3"/>
    <mergeCell ref="A1:H1"/>
  </mergeCells>
  <phoneticPr fontId="3" type="noConversion"/>
  <conditionalFormatting sqref="G7">
    <cfRule type="dataBar" priority="1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{03799AE5-C395-4E8E-A622-8347A69A608F}</x14:id>
        </ext>
      </extLst>
    </cfRule>
  </conditionalFormatting>
  <conditionalFormatting sqref="B9">
    <cfRule type="cellIs" dxfId="9" priority="11" operator="equal">
      <formula>0</formula>
    </cfRule>
    <cfRule type="cellIs" dxfId="8" priority="12" operator="lessThan">
      <formula>0</formula>
    </cfRule>
    <cfRule type="cellIs" dxfId="7" priority="13" operator="greaterThan">
      <formula>0</formula>
    </cfRule>
  </conditionalFormatting>
  <conditionalFormatting sqref="D9">
    <cfRule type="cellIs" dxfId="6" priority="7" operator="equal">
      <formula>0</formula>
    </cfRule>
    <cfRule type="cellIs" dxfId="5" priority="8" operator="lessThan">
      <formula>0</formula>
    </cfRule>
    <cfRule type="cellIs" dxfId="4" priority="9" operator="greaterThan">
      <formula>0</formula>
    </cfRule>
  </conditionalFormatting>
  <conditionalFormatting sqref="F9">
    <cfRule type="cellIs" dxfId="3" priority="3" operator="equal">
      <formula>0</formula>
    </cfRule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DB5DF39C-C13F-424A-889C-3CB435357CA2}">
      <formula1>"全部,美团,饿了么"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99AE5-C395-4E8E-A622-8347A69A608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10" id="{4DEF8050-76C6-406A-9701-4E56112A617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6" id="{922CF10E-2F9A-4F77-A239-F74ABF3BB278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F886B77C-9F8C-47AD-B011-004A9FB21BF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9C67D3DD-95DE-4D87-9ED8-38D881B014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周报!C25:C31</xm:f>
              <xm:sqref>B6</xm:sqref>
            </x14:sparkline>
          </x14:sparklines>
        </x14:sparklineGroup>
        <x14:sparklineGroup displayEmptyCellsAs="gap" markers="1" xr2:uid="{D141B998-1305-4EC2-9BBF-6871AEFAB3B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周报!E25:E31</xm:f>
              <xm:sqref>D6</xm:sqref>
            </x14:sparkline>
          </x14:sparklines>
        </x14:sparklineGroup>
        <x14:sparklineGroup displayEmptyCellsAs="gap" markers="1" xr2:uid="{26CA42A3-53B0-451A-A51D-1E31C7F5B9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周报!G25:G31</xm:f>
              <xm:sqref>F6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4506668294322"/>
  </sheetPr>
  <dimension ref="A1:X562"/>
  <sheetViews>
    <sheetView topLeftCell="C2" workbookViewId="0">
      <selection activeCell="D2" sqref="D2"/>
    </sheetView>
    <sheetView workbookViewId="1"/>
  </sheetViews>
  <sheetFormatPr defaultColWidth="9" defaultRowHeight="13.8" x14ac:dyDescent="0.25"/>
  <cols>
    <col min="1" max="1" width="10.44140625" style="1" customWidth="1"/>
    <col min="3" max="3" width="23.44140625" customWidth="1"/>
    <col min="4" max="4" width="11.6640625" customWidth="1"/>
    <col min="5" max="5" width="24.44140625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43831</v>
      </c>
      <c r="B2">
        <v>4636</v>
      </c>
      <c r="C2" t="s">
        <v>24</v>
      </c>
      <c r="D2">
        <v>2001104355</v>
      </c>
      <c r="E2" t="s">
        <v>26</v>
      </c>
      <c r="F2" s="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2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2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2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2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2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2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2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00000000-0009-0000-0000-000006000000}"/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4506668294322"/>
  </sheetPr>
  <dimension ref="A1:X562"/>
  <sheetViews>
    <sheetView workbookViewId="0"/>
    <sheetView workbookViewId="1"/>
  </sheetViews>
  <sheetFormatPr defaultColWidth="9" defaultRowHeight="13.8" x14ac:dyDescent="0.25"/>
  <cols>
    <col min="1" max="1" width="10.44140625" style="1" customWidth="1"/>
    <col min="3" max="3" width="23.44140625" customWidth="1"/>
    <col min="4" max="4" width="11.6640625" customWidth="1"/>
    <col min="5" max="5" width="24.44140625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43831</v>
      </c>
      <c r="B2">
        <v>4636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24</v>
      </c>
      <c r="D3" t="s">
        <v>31</v>
      </c>
      <c r="E3" t="s">
        <v>32</v>
      </c>
      <c r="F3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24</v>
      </c>
      <c r="D4" t="s">
        <v>36</v>
      </c>
      <c r="E4" t="s">
        <v>37</v>
      </c>
      <c r="F4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24</v>
      </c>
      <c r="D5" t="s">
        <v>39</v>
      </c>
      <c r="E5" t="s">
        <v>32</v>
      </c>
      <c r="F5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24</v>
      </c>
      <c r="D7" t="s">
        <v>31</v>
      </c>
      <c r="E7" t="s">
        <v>32</v>
      </c>
      <c r="F7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24</v>
      </c>
      <c r="D8" t="s">
        <v>36</v>
      </c>
      <c r="E8" t="s">
        <v>37</v>
      </c>
      <c r="F8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24</v>
      </c>
      <c r="D9" t="s">
        <v>39</v>
      </c>
      <c r="E9" t="s">
        <v>32</v>
      </c>
      <c r="F9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4636</v>
      </c>
      <c r="C237" t="s">
        <v>24</v>
      </c>
      <c r="D237" t="s">
        <v>25</v>
      </c>
      <c r="E237" t="s">
        <v>26</v>
      </c>
      <c r="F237" t="s">
        <v>27</v>
      </c>
      <c r="G237" t="s">
        <v>28</v>
      </c>
      <c r="H237" t="s">
        <v>29</v>
      </c>
      <c r="I237" t="s">
        <v>49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5">
      <c r="A238" s="1">
        <v>43961</v>
      </c>
      <c r="B238">
        <v>4636</v>
      </c>
      <c r="C238" t="s">
        <v>24</v>
      </c>
      <c r="D238" t="s">
        <v>44</v>
      </c>
      <c r="E238" t="s">
        <v>26</v>
      </c>
      <c r="F238" t="s">
        <v>27</v>
      </c>
      <c r="G238" t="s">
        <v>33</v>
      </c>
      <c r="H238" t="s">
        <v>34</v>
      </c>
      <c r="I238" t="s">
        <v>45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5">
      <c r="A239" s="1">
        <v>43961</v>
      </c>
      <c r="B239">
        <v>6108</v>
      </c>
      <c r="C239" t="s">
        <v>52</v>
      </c>
      <c r="D239" t="s">
        <v>53</v>
      </c>
      <c r="E239" t="s">
        <v>54</v>
      </c>
      <c r="F239" t="s">
        <v>27</v>
      </c>
      <c r="G239" t="s">
        <v>28</v>
      </c>
      <c r="H239" t="s">
        <v>29</v>
      </c>
      <c r="I239" t="s">
        <v>54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5">
      <c r="A240" s="1">
        <v>43962</v>
      </c>
      <c r="B240">
        <v>4636</v>
      </c>
      <c r="C240" t="s">
        <v>24</v>
      </c>
      <c r="D240" t="s">
        <v>25</v>
      </c>
      <c r="E240" t="s">
        <v>26</v>
      </c>
      <c r="F240" t="s">
        <v>27</v>
      </c>
      <c r="G240" t="s">
        <v>28</v>
      </c>
      <c r="H240" t="s">
        <v>29</v>
      </c>
      <c r="I240" t="s">
        <v>49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5">
      <c r="A241" s="1">
        <v>43962</v>
      </c>
      <c r="B241">
        <v>4636</v>
      </c>
      <c r="C241" t="s">
        <v>24</v>
      </c>
      <c r="D241" t="s">
        <v>44</v>
      </c>
      <c r="E241" t="s">
        <v>26</v>
      </c>
      <c r="F241" t="s">
        <v>27</v>
      </c>
      <c r="G241" t="s">
        <v>33</v>
      </c>
      <c r="H241" t="s">
        <v>34</v>
      </c>
      <c r="I241" t="s">
        <v>45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5">
      <c r="A242" s="1">
        <v>43962</v>
      </c>
      <c r="B242">
        <v>6108</v>
      </c>
      <c r="C242" t="s">
        <v>52</v>
      </c>
      <c r="D242" t="s">
        <v>53</v>
      </c>
      <c r="E242" t="s">
        <v>54</v>
      </c>
      <c r="F242" t="s">
        <v>27</v>
      </c>
      <c r="G242" t="s">
        <v>28</v>
      </c>
      <c r="H242" t="s">
        <v>29</v>
      </c>
      <c r="I242" t="s">
        <v>54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5">
      <c r="A243" s="1">
        <v>43963</v>
      </c>
      <c r="B243">
        <v>4636</v>
      </c>
      <c r="C243" t="s">
        <v>24</v>
      </c>
      <c r="D243" t="s">
        <v>25</v>
      </c>
      <c r="E243" t="s">
        <v>26</v>
      </c>
      <c r="F243" t="s">
        <v>27</v>
      </c>
      <c r="G243" t="s">
        <v>28</v>
      </c>
      <c r="H243" t="s">
        <v>29</v>
      </c>
      <c r="I243" t="s">
        <v>49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5">
      <c r="A244" s="1">
        <v>43963</v>
      </c>
      <c r="B244">
        <v>4636</v>
      </c>
      <c r="C244" t="s">
        <v>24</v>
      </c>
      <c r="D244" t="s">
        <v>44</v>
      </c>
      <c r="E244" t="s">
        <v>26</v>
      </c>
      <c r="F244" t="s">
        <v>27</v>
      </c>
      <c r="G244" t="s">
        <v>33</v>
      </c>
      <c r="H244" t="s">
        <v>34</v>
      </c>
      <c r="I244" t="s">
        <v>45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5">
      <c r="A245" s="1">
        <v>43963</v>
      </c>
      <c r="B245">
        <v>6108</v>
      </c>
      <c r="C245" t="s">
        <v>52</v>
      </c>
      <c r="D245" t="s">
        <v>53</v>
      </c>
      <c r="E245" t="s">
        <v>54</v>
      </c>
      <c r="F245" t="s">
        <v>27</v>
      </c>
      <c r="G245" t="s">
        <v>28</v>
      </c>
      <c r="H245" t="s">
        <v>29</v>
      </c>
      <c r="I245" t="s">
        <v>55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5">
      <c r="A246" s="1">
        <v>43964</v>
      </c>
      <c r="B246">
        <v>4636</v>
      </c>
      <c r="C246" t="s">
        <v>24</v>
      </c>
      <c r="D246" t="s">
        <v>25</v>
      </c>
      <c r="E246" t="s">
        <v>26</v>
      </c>
      <c r="F246" t="s">
        <v>27</v>
      </c>
      <c r="G246" t="s">
        <v>28</v>
      </c>
      <c r="H246" t="s">
        <v>29</v>
      </c>
      <c r="I246" t="s">
        <v>49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5">
      <c r="A247" s="1">
        <v>43964</v>
      </c>
      <c r="B247">
        <v>4636</v>
      </c>
      <c r="C247" t="s">
        <v>24</v>
      </c>
      <c r="D247" t="s">
        <v>44</v>
      </c>
      <c r="E247" t="s">
        <v>26</v>
      </c>
      <c r="F247" t="s">
        <v>27</v>
      </c>
      <c r="G247" t="s">
        <v>33</v>
      </c>
      <c r="H247" t="s">
        <v>34</v>
      </c>
      <c r="I247" t="s">
        <v>45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5">
      <c r="A248" s="1">
        <v>43964</v>
      </c>
      <c r="B248">
        <v>6108</v>
      </c>
      <c r="C248" t="s">
        <v>52</v>
      </c>
      <c r="D248" t="s">
        <v>53</v>
      </c>
      <c r="E248" t="s">
        <v>54</v>
      </c>
      <c r="F248" t="s">
        <v>27</v>
      </c>
      <c r="G248" t="s">
        <v>28</v>
      </c>
      <c r="H248" t="s">
        <v>29</v>
      </c>
      <c r="I248" t="s">
        <v>55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5">
      <c r="A249" s="1">
        <v>43965</v>
      </c>
      <c r="B249">
        <v>4636</v>
      </c>
      <c r="C249" t="s">
        <v>24</v>
      </c>
      <c r="D249" t="s">
        <v>25</v>
      </c>
      <c r="E249" t="s">
        <v>26</v>
      </c>
      <c r="F249" t="s">
        <v>27</v>
      </c>
      <c r="G249" t="s">
        <v>28</v>
      </c>
      <c r="H249" t="s">
        <v>29</v>
      </c>
      <c r="I249" t="s">
        <v>49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5">
      <c r="A250" s="1">
        <v>43965</v>
      </c>
      <c r="B250">
        <v>4636</v>
      </c>
      <c r="C250" t="s">
        <v>24</v>
      </c>
      <c r="D250" t="s">
        <v>44</v>
      </c>
      <c r="E250" t="s">
        <v>26</v>
      </c>
      <c r="F250" t="s">
        <v>27</v>
      </c>
      <c r="G250" t="s">
        <v>33</v>
      </c>
      <c r="H250" t="s">
        <v>34</v>
      </c>
      <c r="I250" t="s">
        <v>45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5">
      <c r="A251" s="1">
        <v>43965</v>
      </c>
      <c r="B251">
        <v>6108</v>
      </c>
      <c r="C251" t="s">
        <v>52</v>
      </c>
      <c r="D251" t="s">
        <v>53</v>
      </c>
      <c r="E251" t="s">
        <v>54</v>
      </c>
      <c r="F251" t="s">
        <v>27</v>
      </c>
      <c r="G251" t="s">
        <v>28</v>
      </c>
      <c r="H251" t="s">
        <v>29</v>
      </c>
      <c r="I251" t="s">
        <v>55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5">
      <c r="A252" s="1">
        <v>43966</v>
      </c>
      <c r="B252">
        <v>4636</v>
      </c>
      <c r="C252" t="s">
        <v>24</v>
      </c>
      <c r="D252" t="s">
        <v>25</v>
      </c>
      <c r="E252" t="s">
        <v>26</v>
      </c>
      <c r="F252" t="s">
        <v>27</v>
      </c>
      <c r="G252" t="s">
        <v>28</v>
      </c>
      <c r="H252" t="s">
        <v>29</v>
      </c>
      <c r="I252" t="s">
        <v>49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5">
      <c r="A253" s="1">
        <v>43966</v>
      </c>
      <c r="B253">
        <v>4636</v>
      </c>
      <c r="C253" t="s">
        <v>24</v>
      </c>
      <c r="D253" t="s">
        <v>44</v>
      </c>
      <c r="E253" t="s">
        <v>26</v>
      </c>
      <c r="F253" t="s">
        <v>27</v>
      </c>
      <c r="G253" t="s">
        <v>33</v>
      </c>
      <c r="H253" t="s">
        <v>34</v>
      </c>
      <c r="I253" t="s">
        <v>45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5">
      <c r="A254" s="1">
        <v>43966</v>
      </c>
      <c r="B254">
        <v>6108</v>
      </c>
      <c r="C254" t="s">
        <v>52</v>
      </c>
      <c r="D254" t="s">
        <v>53</v>
      </c>
      <c r="E254" t="s">
        <v>54</v>
      </c>
      <c r="F254" t="s">
        <v>27</v>
      </c>
      <c r="G254" t="s">
        <v>28</v>
      </c>
      <c r="H254" t="s">
        <v>29</v>
      </c>
      <c r="I254" t="s">
        <v>55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5">
      <c r="A255" s="1">
        <v>43967</v>
      </c>
      <c r="B255">
        <v>4636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29</v>
      </c>
      <c r="I255" t="s">
        <v>49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5">
      <c r="A256" s="1">
        <v>43967</v>
      </c>
      <c r="B256">
        <v>4636</v>
      </c>
      <c r="C256" t="s">
        <v>24</v>
      </c>
      <c r="D256" t="s">
        <v>44</v>
      </c>
      <c r="E256" t="s">
        <v>26</v>
      </c>
      <c r="F256" t="s">
        <v>27</v>
      </c>
      <c r="G256" t="s">
        <v>33</v>
      </c>
      <c r="H256" t="s">
        <v>34</v>
      </c>
      <c r="I256" t="s">
        <v>45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5">
      <c r="A257" s="1">
        <v>43967</v>
      </c>
      <c r="B257">
        <v>6108</v>
      </c>
      <c r="C257" t="s">
        <v>52</v>
      </c>
      <c r="D257" t="s">
        <v>53</v>
      </c>
      <c r="E257" t="s">
        <v>54</v>
      </c>
      <c r="F257" t="s">
        <v>27</v>
      </c>
      <c r="G257" t="s">
        <v>28</v>
      </c>
      <c r="H257" t="s">
        <v>29</v>
      </c>
      <c r="I257" t="s">
        <v>55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5">
      <c r="A258" s="1">
        <v>43968</v>
      </c>
      <c r="B258">
        <v>4636</v>
      </c>
      <c r="C258" t="s">
        <v>24</v>
      </c>
      <c r="D258" t="s">
        <v>25</v>
      </c>
      <c r="E258" t="s">
        <v>26</v>
      </c>
      <c r="F258" t="s">
        <v>27</v>
      </c>
      <c r="G258" t="s">
        <v>28</v>
      </c>
      <c r="H258" t="s">
        <v>29</v>
      </c>
      <c r="I258" t="s">
        <v>49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5">
      <c r="A259" s="1">
        <v>43968</v>
      </c>
      <c r="B259">
        <v>4636</v>
      </c>
      <c r="C259" t="s">
        <v>24</v>
      </c>
      <c r="D259" t="s">
        <v>44</v>
      </c>
      <c r="E259" t="s">
        <v>26</v>
      </c>
      <c r="F259" t="s">
        <v>27</v>
      </c>
      <c r="G259" t="s">
        <v>33</v>
      </c>
      <c r="H259" t="s">
        <v>34</v>
      </c>
      <c r="I259" t="s">
        <v>45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5">
      <c r="A260" s="1">
        <v>43968</v>
      </c>
      <c r="B260">
        <v>6108</v>
      </c>
      <c r="C260" t="s">
        <v>52</v>
      </c>
      <c r="D260" t="s">
        <v>53</v>
      </c>
      <c r="E260" t="s">
        <v>54</v>
      </c>
      <c r="F260" t="s">
        <v>27</v>
      </c>
      <c r="G260" t="s">
        <v>28</v>
      </c>
      <c r="H260" t="s">
        <v>29</v>
      </c>
      <c r="I260" t="s">
        <v>55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5">
      <c r="A261" s="1">
        <v>43969</v>
      </c>
      <c r="B261">
        <v>4636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29</v>
      </c>
      <c r="I261" t="s">
        <v>49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5">
      <c r="A262" s="1">
        <v>43969</v>
      </c>
      <c r="B262">
        <v>4636</v>
      </c>
      <c r="C262" t="s">
        <v>24</v>
      </c>
      <c r="D262" t="s">
        <v>44</v>
      </c>
      <c r="E262" t="s">
        <v>26</v>
      </c>
      <c r="F262" t="s">
        <v>27</v>
      </c>
      <c r="G262" t="s">
        <v>33</v>
      </c>
      <c r="H262" t="s">
        <v>34</v>
      </c>
      <c r="I262" t="s">
        <v>45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5">
      <c r="A263" s="1">
        <v>43969</v>
      </c>
      <c r="B263">
        <v>6108</v>
      </c>
      <c r="C263" t="s">
        <v>52</v>
      </c>
      <c r="D263" t="s">
        <v>53</v>
      </c>
      <c r="E263" t="s">
        <v>54</v>
      </c>
      <c r="F263" t="s">
        <v>27</v>
      </c>
      <c r="G263" t="s">
        <v>28</v>
      </c>
      <c r="H263" t="s">
        <v>29</v>
      </c>
      <c r="I263" t="s">
        <v>55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5">
      <c r="A264" s="1">
        <v>43970</v>
      </c>
      <c r="B264">
        <v>4636</v>
      </c>
      <c r="C264" t="s">
        <v>24</v>
      </c>
      <c r="D264" t="s">
        <v>25</v>
      </c>
      <c r="E264" t="s">
        <v>26</v>
      </c>
      <c r="F264" t="s">
        <v>27</v>
      </c>
      <c r="G264" t="s">
        <v>28</v>
      </c>
      <c r="H264" t="s">
        <v>29</v>
      </c>
      <c r="I264" t="s">
        <v>49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5">
      <c r="A265" s="1">
        <v>43970</v>
      </c>
      <c r="B265">
        <v>4636</v>
      </c>
      <c r="C265" t="s">
        <v>24</v>
      </c>
      <c r="D265" t="s">
        <v>44</v>
      </c>
      <c r="E265" t="s">
        <v>26</v>
      </c>
      <c r="F265" t="s">
        <v>27</v>
      </c>
      <c r="G265" t="s">
        <v>33</v>
      </c>
      <c r="H265" t="s">
        <v>34</v>
      </c>
      <c r="I265" t="s">
        <v>45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5">
      <c r="A266" s="1">
        <v>43970</v>
      </c>
      <c r="B266">
        <v>6108</v>
      </c>
      <c r="C266" t="s">
        <v>52</v>
      </c>
      <c r="D266" t="s">
        <v>53</v>
      </c>
      <c r="E266" t="s">
        <v>54</v>
      </c>
      <c r="F266" t="s">
        <v>27</v>
      </c>
      <c r="G266" t="s">
        <v>28</v>
      </c>
      <c r="H266" t="s">
        <v>29</v>
      </c>
      <c r="I266" t="s">
        <v>55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5">
      <c r="A267" s="1">
        <v>43971</v>
      </c>
      <c r="B267">
        <v>4636</v>
      </c>
      <c r="C267" t="s">
        <v>24</v>
      </c>
      <c r="D267" t="s">
        <v>25</v>
      </c>
      <c r="E267" t="s">
        <v>26</v>
      </c>
      <c r="F267" t="s">
        <v>27</v>
      </c>
      <c r="G267" t="s">
        <v>28</v>
      </c>
      <c r="H267" t="s">
        <v>29</v>
      </c>
      <c r="I267" t="s">
        <v>49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5">
      <c r="A268" s="1">
        <v>43971</v>
      </c>
      <c r="B268">
        <v>4636</v>
      </c>
      <c r="C268" t="s">
        <v>24</v>
      </c>
      <c r="D268" t="s">
        <v>44</v>
      </c>
      <c r="E268" t="s">
        <v>26</v>
      </c>
      <c r="F268" t="s">
        <v>27</v>
      </c>
      <c r="G268" t="s">
        <v>33</v>
      </c>
      <c r="H268" t="s">
        <v>34</v>
      </c>
      <c r="I268" t="s">
        <v>45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5">
      <c r="A269" s="1">
        <v>43971</v>
      </c>
      <c r="B269">
        <v>6108</v>
      </c>
      <c r="C269" t="s">
        <v>52</v>
      </c>
      <c r="D269" t="s">
        <v>53</v>
      </c>
      <c r="E269" t="s">
        <v>54</v>
      </c>
      <c r="F269" t="s">
        <v>27</v>
      </c>
      <c r="G269" t="s">
        <v>28</v>
      </c>
      <c r="H269" t="s">
        <v>29</v>
      </c>
      <c r="I269" t="s">
        <v>55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5">
      <c r="A270" s="1">
        <v>43972</v>
      </c>
      <c r="B270">
        <v>4636</v>
      </c>
      <c r="C270" t="s">
        <v>24</v>
      </c>
      <c r="D270" t="s">
        <v>25</v>
      </c>
      <c r="E270" t="s">
        <v>26</v>
      </c>
      <c r="F270" t="s">
        <v>27</v>
      </c>
      <c r="G270" t="s">
        <v>28</v>
      </c>
      <c r="H270" t="s">
        <v>29</v>
      </c>
      <c r="I270" t="s">
        <v>49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5">
      <c r="A271" s="1">
        <v>43972</v>
      </c>
      <c r="B271">
        <v>4636</v>
      </c>
      <c r="C271" t="s">
        <v>24</v>
      </c>
      <c r="D271" t="s">
        <v>44</v>
      </c>
      <c r="E271" t="s">
        <v>26</v>
      </c>
      <c r="F271" t="s">
        <v>27</v>
      </c>
      <c r="G271" t="s">
        <v>33</v>
      </c>
      <c r="H271" t="s">
        <v>34</v>
      </c>
      <c r="I271" t="s">
        <v>45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5">
      <c r="A272" s="1">
        <v>43972</v>
      </c>
      <c r="B272">
        <v>6108</v>
      </c>
      <c r="C272" t="s">
        <v>52</v>
      </c>
      <c r="D272" t="s">
        <v>53</v>
      </c>
      <c r="E272" t="s">
        <v>54</v>
      </c>
      <c r="F272" t="s">
        <v>27</v>
      </c>
      <c r="G272" t="s">
        <v>28</v>
      </c>
      <c r="H272" t="s">
        <v>29</v>
      </c>
      <c r="I272" t="s">
        <v>55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5">
      <c r="A273" s="1">
        <v>43973</v>
      </c>
      <c r="B273">
        <v>4636</v>
      </c>
      <c r="C273" t="s">
        <v>24</v>
      </c>
      <c r="D273" t="s">
        <v>25</v>
      </c>
      <c r="E273" t="s">
        <v>26</v>
      </c>
      <c r="F273" t="s">
        <v>27</v>
      </c>
      <c r="G273" t="s">
        <v>28</v>
      </c>
      <c r="H273" t="s">
        <v>29</v>
      </c>
      <c r="I273" t="s">
        <v>49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5">
      <c r="A274" s="1">
        <v>43973</v>
      </c>
      <c r="B274">
        <v>4636</v>
      </c>
      <c r="C274" t="s">
        <v>24</v>
      </c>
      <c r="D274" t="s">
        <v>44</v>
      </c>
      <c r="E274" t="s">
        <v>26</v>
      </c>
      <c r="F274" t="s">
        <v>27</v>
      </c>
      <c r="G274" t="s">
        <v>33</v>
      </c>
      <c r="H274" t="s">
        <v>34</v>
      </c>
      <c r="I274" t="s">
        <v>45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5">
      <c r="A275" s="1">
        <v>43973</v>
      </c>
      <c r="B275">
        <v>6108</v>
      </c>
      <c r="C275" t="s">
        <v>52</v>
      </c>
      <c r="D275" t="s">
        <v>53</v>
      </c>
      <c r="E275" t="s">
        <v>54</v>
      </c>
      <c r="F275" t="s">
        <v>27</v>
      </c>
      <c r="G275" t="s">
        <v>28</v>
      </c>
      <c r="H275" t="s">
        <v>29</v>
      </c>
      <c r="I275" t="s">
        <v>55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5">
      <c r="A276" s="1">
        <v>43974</v>
      </c>
      <c r="B276">
        <v>4636</v>
      </c>
      <c r="C276" t="s">
        <v>24</v>
      </c>
      <c r="D276" t="s">
        <v>25</v>
      </c>
      <c r="E276" t="s">
        <v>26</v>
      </c>
      <c r="F276" t="s">
        <v>27</v>
      </c>
      <c r="G276" t="s">
        <v>28</v>
      </c>
      <c r="H276" t="s">
        <v>29</v>
      </c>
      <c r="I276" t="s">
        <v>49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5">
      <c r="A277" s="1">
        <v>43974</v>
      </c>
      <c r="B277">
        <v>4636</v>
      </c>
      <c r="C277" t="s">
        <v>24</v>
      </c>
      <c r="D277" t="s">
        <v>44</v>
      </c>
      <c r="E277" t="s">
        <v>26</v>
      </c>
      <c r="F277" t="s">
        <v>27</v>
      </c>
      <c r="G277" t="s">
        <v>33</v>
      </c>
      <c r="H277" t="s">
        <v>34</v>
      </c>
      <c r="I277" t="s">
        <v>45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5">
      <c r="A278" s="1">
        <v>43974</v>
      </c>
      <c r="B278">
        <v>6108</v>
      </c>
      <c r="C278" t="s">
        <v>52</v>
      </c>
      <c r="D278" t="s">
        <v>53</v>
      </c>
      <c r="E278" t="s">
        <v>54</v>
      </c>
      <c r="F278" t="s">
        <v>27</v>
      </c>
      <c r="G278" t="s">
        <v>28</v>
      </c>
      <c r="H278" t="s">
        <v>29</v>
      </c>
      <c r="I278" t="s">
        <v>55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5">
      <c r="A279" s="1">
        <v>43975</v>
      </c>
      <c r="B279">
        <v>4636</v>
      </c>
      <c r="C279" t="s">
        <v>24</v>
      </c>
      <c r="D279" t="s">
        <v>25</v>
      </c>
      <c r="E279" t="s">
        <v>26</v>
      </c>
      <c r="F279" t="s">
        <v>27</v>
      </c>
      <c r="G279" t="s">
        <v>28</v>
      </c>
      <c r="H279" t="s">
        <v>29</v>
      </c>
      <c r="I279" t="s">
        <v>49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5">
      <c r="A280" s="1">
        <v>43975</v>
      </c>
      <c r="B280">
        <v>4636</v>
      </c>
      <c r="C280" t="s">
        <v>24</v>
      </c>
      <c r="D280" t="s">
        <v>44</v>
      </c>
      <c r="E280" t="s">
        <v>26</v>
      </c>
      <c r="F280" t="s">
        <v>27</v>
      </c>
      <c r="G280" t="s">
        <v>33</v>
      </c>
      <c r="H280" t="s">
        <v>34</v>
      </c>
      <c r="I280" t="s">
        <v>45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5">
      <c r="A281" s="1">
        <v>43975</v>
      </c>
      <c r="B281">
        <v>6108</v>
      </c>
      <c r="C281" t="s">
        <v>52</v>
      </c>
      <c r="D281" t="s">
        <v>53</v>
      </c>
      <c r="E281" t="s">
        <v>54</v>
      </c>
      <c r="F281" t="s">
        <v>27</v>
      </c>
      <c r="G281" t="s">
        <v>28</v>
      </c>
      <c r="H281" t="s">
        <v>29</v>
      </c>
      <c r="I281" t="s">
        <v>55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5">
      <c r="A282" s="1">
        <v>43976</v>
      </c>
      <c r="B282">
        <v>4636</v>
      </c>
      <c r="C282" t="s">
        <v>24</v>
      </c>
      <c r="D282" t="s">
        <v>25</v>
      </c>
      <c r="E282" t="s">
        <v>26</v>
      </c>
      <c r="F282" t="s">
        <v>27</v>
      </c>
      <c r="G282" t="s">
        <v>28</v>
      </c>
      <c r="H282" t="s">
        <v>29</v>
      </c>
      <c r="I282" t="s">
        <v>49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5">
      <c r="A283" s="1">
        <v>43976</v>
      </c>
      <c r="B283">
        <v>4636</v>
      </c>
      <c r="C283" t="s">
        <v>24</v>
      </c>
      <c r="D283" t="s">
        <v>44</v>
      </c>
      <c r="E283" t="s">
        <v>26</v>
      </c>
      <c r="F283" t="s">
        <v>27</v>
      </c>
      <c r="G283" t="s">
        <v>33</v>
      </c>
      <c r="H283" t="s">
        <v>34</v>
      </c>
      <c r="I283" t="s">
        <v>45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5">
      <c r="A284" s="1">
        <v>43976</v>
      </c>
      <c r="B284">
        <v>6108</v>
      </c>
      <c r="C284" t="s">
        <v>52</v>
      </c>
      <c r="D284" t="s">
        <v>53</v>
      </c>
      <c r="E284" t="s">
        <v>54</v>
      </c>
      <c r="F284" t="s">
        <v>27</v>
      </c>
      <c r="G284" t="s">
        <v>28</v>
      </c>
      <c r="H284" t="s">
        <v>29</v>
      </c>
      <c r="I284" t="s">
        <v>55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5">
      <c r="A285" s="1">
        <v>43977</v>
      </c>
      <c r="B285">
        <v>4636</v>
      </c>
      <c r="C285" t="s">
        <v>24</v>
      </c>
      <c r="D285" t="s">
        <v>25</v>
      </c>
      <c r="E285" t="s">
        <v>26</v>
      </c>
      <c r="F285" t="s">
        <v>27</v>
      </c>
      <c r="G285" t="s">
        <v>28</v>
      </c>
      <c r="H285" t="s">
        <v>29</v>
      </c>
      <c r="I285" t="s">
        <v>49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5">
      <c r="A286" s="1">
        <v>43977</v>
      </c>
      <c r="B286">
        <v>4636</v>
      </c>
      <c r="C286" t="s">
        <v>24</v>
      </c>
      <c r="D286" t="s">
        <v>44</v>
      </c>
      <c r="E286" t="s">
        <v>26</v>
      </c>
      <c r="F286" t="s">
        <v>27</v>
      </c>
      <c r="G286" t="s">
        <v>33</v>
      </c>
      <c r="H286" t="s">
        <v>34</v>
      </c>
      <c r="I286" t="s">
        <v>45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5">
      <c r="A287" s="1">
        <v>43977</v>
      </c>
      <c r="B287">
        <v>6108</v>
      </c>
      <c r="C287" t="s">
        <v>52</v>
      </c>
      <c r="D287" t="s">
        <v>53</v>
      </c>
      <c r="E287" t="s">
        <v>54</v>
      </c>
      <c r="F287" t="s">
        <v>27</v>
      </c>
      <c r="G287" t="s">
        <v>28</v>
      </c>
      <c r="H287" t="s">
        <v>29</v>
      </c>
      <c r="I287" t="s">
        <v>55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5">
      <c r="A288" s="1">
        <v>43978</v>
      </c>
      <c r="B288">
        <v>4636</v>
      </c>
      <c r="C288" t="s">
        <v>24</v>
      </c>
      <c r="D288" t="s">
        <v>25</v>
      </c>
      <c r="E288" t="s">
        <v>26</v>
      </c>
      <c r="F288" t="s">
        <v>27</v>
      </c>
      <c r="G288" t="s">
        <v>28</v>
      </c>
      <c r="H288" t="s">
        <v>29</v>
      </c>
      <c r="I288" t="s">
        <v>49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5">
      <c r="A289" s="1">
        <v>43978</v>
      </c>
      <c r="B289">
        <v>4636</v>
      </c>
      <c r="C289" t="s">
        <v>24</v>
      </c>
      <c r="D289" t="s">
        <v>44</v>
      </c>
      <c r="E289" t="s">
        <v>26</v>
      </c>
      <c r="F289" t="s">
        <v>27</v>
      </c>
      <c r="G289" t="s">
        <v>33</v>
      </c>
      <c r="H289" t="s">
        <v>34</v>
      </c>
      <c r="I289" t="s">
        <v>45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5">
      <c r="A290" s="1">
        <v>43978</v>
      </c>
      <c r="B290">
        <v>6108</v>
      </c>
      <c r="C290" t="s">
        <v>52</v>
      </c>
      <c r="D290" t="s">
        <v>53</v>
      </c>
      <c r="E290" t="s">
        <v>54</v>
      </c>
      <c r="F290" t="s">
        <v>27</v>
      </c>
      <c r="G290" t="s">
        <v>28</v>
      </c>
      <c r="H290" t="s">
        <v>29</v>
      </c>
      <c r="I290" t="s">
        <v>55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5">
      <c r="A291" s="1">
        <v>43979</v>
      </c>
      <c r="B291">
        <v>4636</v>
      </c>
      <c r="C291" t="s">
        <v>24</v>
      </c>
      <c r="D291" t="s">
        <v>25</v>
      </c>
      <c r="E291" t="s">
        <v>26</v>
      </c>
      <c r="F291" t="s">
        <v>27</v>
      </c>
      <c r="G291" t="s">
        <v>28</v>
      </c>
      <c r="H291" t="s">
        <v>29</v>
      </c>
      <c r="I291" t="s">
        <v>49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5">
      <c r="A292" s="1">
        <v>43979</v>
      </c>
      <c r="B292">
        <v>4636</v>
      </c>
      <c r="C292" t="s">
        <v>24</v>
      </c>
      <c r="D292" t="s">
        <v>44</v>
      </c>
      <c r="E292" t="s">
        <v>26</v>
      </c>
      <c r="F292" t="s">
        <v>27</v>
      </c>
      <c r="G292" t="s">
        <v>33</v>
      </c>
      <c r="H292" t="s">
        <v>34</v>
      </c>
      <c r="I292" t="s">
        <v>45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5">
      <c r="A293" s="1">
        <v>43979</v>
      </c>
      <c r="B293">
        <v>6108</v>
      </c>
      <c r="C293" t="s">
        <v>52</v>
      </c>
      <c r="D293" t="s">
        <v>53</v>
      </c>
      <c r="E293" t="s">
        <v>54</v>
      </c>
      <c r="F293" t="s">
        <v>27</v>
      </c>
      <c r="G293" t="s">
        <v>28</v>
      </c>
      <c r="H293" t="s">
        <v>29</v>
      </c>
      <c r="I293" t="s">
        <v>55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5">
      <c r="A294" s="1">
        <v>43980</v>
      </c>
      <c r="B294">
        <v>4636</v>
      </c>
      <c r="C294" t="s">
        <v>24</v>
      </c>
      <c r="D294" t="s">
        <v>25</v>
      </c>
      <c r="E294" t="s">
        <v>26</v>
      </c>
      <c r="F294" t="s">
        <v>27</v>
      </c>
      <c r="G294" t="s">
        <v>28</v>
      </c>
      <c r="H294" t="s">
        <v>29</v>
      </c>
      <c r="I294" t="s">
        <v>49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5">
      <c r="A295" s="1">
        <v>43980</v>
      </c>
      <c r="B295">
        <v>4636</v>
      </c>
      <c r="C295" t="s">
        <v>24</v>
      </c>
      <c r="D295" t="s">
        <v>44</v>
      </c>
      <c r="E295" t="s">
        <v>26</v>
      </c>
      <c r="F295" t="s">
        <v>27</v>
      </c>
      <c r="G295" t="s">
        <v>33</v>
      </c>
      <c r="H295" t="s">
        <v>34</v>
      </c>
      <c r="I295" t="s">
        <v>45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5">
      <c r="A296" s="1">
        <v>43980</v>
      </c>
      <c r="B296">
        <v>6108</v>
      </c>
      <c r="C296" t="s">
        <v>52</v>
      </c>
      <c r="D296" t="s">
        <v>53</v>
      </c>
      <c r="E296" t="s">
        <v>54</v>
      </c>
      <c r="F296" t="s">
        <v>27</v>
      </c>
      <c r="G296" t="s">
        <v>28</v>
      </c>
      <c r="H296" t="s">
        <v>29</v>
      </c>
      <c r="I296" t="s">
        <v>55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5">
      <c r="A297" s="1">
        <v>43981</v>
      </c>
      <c r="B297">
        <v>4636</v>
      </c>
      <c r="C297" t="s">
        <v>24</v>
      </c>
      <c r="D297" t="s">
        <v>25</v>
      </c>
      <c r="E297" t="s">
        <v>26</v>
      </c>
      <c r="F297" t="s">
        <v>27</v>
      </c>
      <c r="G297" t="s">
        <v>28</v>
      </c>
      <c r="H297" t="s">
        <v>29</v>
      </c>
      <c r="I297" t="s">
        <v>49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5">
      <c r="A298" s="1">
        <v>43981</v>
      </c>
      <c r="B298">
        <v>4636</v>
      </c>
      <c r="C298" t="s">
        <v>24</v>
      </c>
      <c r="D298" t="s">
        <v>44</v>
      </c>
      <c r="E298" t="s">
        <v>26</v>
      </c>
      <c r="F298" t="s">
        <v>27</v>
      </c>
      <c r="G298" t="s">
        <v>33</v>
      </c>
      <c r="H298" t="s">
        <v>34</v>
      </c>
      <c r="I298" t="s">
        <v>45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5">
      <c r="A299" s="1">
        <v>43981</v>
      </c>
      <c r="B299">
        <v>6108</v>
      </c>
      <c r="C299" t="s">
        <v>52</v>
      </c>
      <c r="D299" t="s">
        <v>53</v>
      </c>
      <c r="E299" t="s">
        <v>54</v>
      </c>
      <c r="F299" t="s">
        <v>27</v>
      </c>
      <c r="G299" t="s">
        <v>28</v>
      </c>
      <c r="H299" t="s">
        <v>29</v>
      </c>
      <c r="I299" t="s">
        <v>55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5">
      <c r="A300" s="1">
        <v>43982</v>
      </c>
      <c r="B300">
        <v>4636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29</v>
      </c>
      <c r="I300" t="s">
        <v>49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5">
      <c r="A301" s="1">
        <v>43982</v>
      </c>
      <c r="B301">
        <v>4636</v>
      </c>
      <c r="C301" t="s">
        <v>24</v>
      </c>
      <c r="D301" t="s">
        <v>44</v>
      </c>
      <c r="E301" t="s">
        <v>26</v>
      </c>
      <c r="F301" t="s">
        <v>27</v>
      </c>
      <c r="G301" t="s">
        <v>33</v>
      </c>
      <c r="H301" t="s">
        <v>34</v>
      </c>
      <c r="I301" t="s">
        <v>45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5">
      <c r="A302" s="1">
        <v>43982</v>
      </c>
      <c r="B302">
        <v>6108</v>
      </c>
      <c r="C302" t="s">
        <v>52</v>
      </c>
      <c r="D302" t="s">
        <v>53</v>
      </c>
      <c r="E302" t="s">
        <v>54</v>
      </c>
      <c r="F302" t="s">
        <v>27</v>
      </c>
      <c r="G302" t="s">
        <v>28</v>
      </c>
      <c r="H302" t="s">
        <v>29</v>
      </c>
      <c r="I302" t="s">
        <v>55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5">
      <c r="A303" s="1">
        <v>43983</v>
      </c>
      <c r="B303">
        <v>4636</v>
      </c>
      <c r="C303" t="s">
        <v>24</v>
      </c>
      <c r="D303" t="s">
        <v>25</v>
      </c>
      <c r="E303" t="s">
        <v>26</v>
      </c>
      <c r="F303" t="s">
        <v>27</v>
      </c>
      <c r="G303" t="s">
        <v>28</v>
      </c>
      <c r="H303" t="s">
        <v>29</v>
      </c>
      <c r="I303" t="s">
        <v>49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5">
      <c r="A304" s="1">
        <v>43983</v>
      </c>
      <c r="B304">
        <v>4636</v>
      </c>
      <c r="C304" t="s">
        <v>24</v>
      </c>
      <c r="D304" t="s">
        <v>44</v>
      </c>
      <c r="E304" t="s">
        <v>26</v>
      </c>
      <c r="F304" t="s">
        <v>27</v>
      </c>
      <c r="G304" t="s">
        <v>33</v>
      </c>
      <c r="H304" t="s">
        <v>34</v>
      </c>
      <c r="I304" t="s">
        <v>45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5">
      <c r="A305" s="1">
        <v>43983</v>
      </c>
      <c r="B305">
        <v>6108</v>
      </c>
      <c r="C305" t="s">
        <v>52</v>
      </c>
      <c r="D305" t="s">
        <v>53</v>
      </c>
      <c r="E305" t="s">
        <v>54</v>
      </c>
      <c r="F305" t="s">
        <v>27</v>
      </c>
      <c r="G305" t="s">
        <v>28</v>
      </c>
      <c r="H305" t="s">
        <v>29</v>
      </c>
      <c r="I305" t="s">
        <v>55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5">
      <c r="A306" s="1">
        <v>43984</v>
      </c>
      <c r="B306">
        <v>4636</v>
      </c>
      <c r="C306" t="s">
        <v>24</v>
      </c>
      <c r="D306" t="s">
        <v>25</v>
      </c>
      <c r="E306" t="s">
        <v>26</v>
      </c>
      <c r="F306" t="s">
        <v>27</v>
      </c>
      <c r="G306" t="s">
        <v>28</v>
      </c>
      <c r="H306" t="s">
        <v>29</v>
      </c>
      <c r="I306" t="s">
        <v>49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5">
      <c r="A307" s="1">
        <v>43984</v>
      </c>
      <c r="B307">
        <v>4636</v>
      </c>
      <c r="C307" t="s">
        <v>24</v>
      </c>
      <c r="D307" t="s">
        <v>44</v>
      </c>
      <c r="E307" t="s">
        <v>26</v>
      </c>
      <c r="F307" t="s">
        <v>27</v>
      </c>
      <c r="G307" t="s">
        <v>33</v>
      </c>
      <c r="H307" t="s">
        <v>34</v>
      </c>
      <c r="I307" t="s">
        <v>45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5">
      <c r="A308" s="1">
        <v>43984</v>
      </c>
      <c r="B308">
        <v>6108</v>
      </c>
      <c r="C308" t="s">
        <v>52</v>
      </c>
      <c r="D308" t="s">
        <v>53</v>
      </c>
      <c r="E308" t="s">
        <v>54</v>
      </c>
      <c r="F308" t="s">
        <v>27</v>
      </c>
      <c r="G308" t="s">
        <v>28</v>
      </c>
      <c r="H308" t="s">
        <v>29</v>
      </c>
      <c r="I308" t="s">
        <v>55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5">
      <c r="A309" s="1">
        <v>43985</v>
      </c>
      <c r="B309">
        <v>4636</v>
      </c>
      <c r="C309" t="s">
        <v>24</v>
      </c>
      <c r="D309" t="s">
        <v>25</v>
      </c>
      <c r="E309" t="s">
        <v>26</v>
      </c>
      <c r="F309" t="s">
        <v>27</v>
      </c>
      <c r="G309" t="s">
        <v>28</v>
      </c>
      <c r="H309" t="s">
        <v>29</v>
      </c>
      <c r="I309" t="s">
        <v>49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5">
      <c r="A310" s="1">
        <v>43985</v>
      </c>
      <c r="B310">
        <v>4636</v>
      </c>
      <c r="C310" t="s">
        <v>24</v>
      </c>
      <c r="D310" t="s">
        <v>44</v>
      </c>
      <c r="E310" t="s">
        <v>26</v>
      </c>
      <c r="F310" t="s">
        <v>27</v>
      </c>
      <c r="G310" t="s">
        <v>33</v>
      </c>
      <c r="H310" t="s">
        <v>34</v>
      </c>
      <c r="I310" t="s">
        <v>45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5">
      <c r="A311" s="1">
        <v>43985</v>
      </c>
      <c r="B311">
        <v>6108</v>
      </c>
      <c r="C311" t="s">
        <v>52</v>
      </c>
      <c r="D311" t="s">
        <v>53</v>
      </c>
      <c r="E311" t="s">
        <v>54</v>
      </c>
      <c r="F311" t="s">
        <v>27</v>
      </c>
      <c r="G311" t="s">
        <v>28</v>
      </c>
      <c r="H311" t="s">
        <v>29</v>
      </c>
      <c r="I311" t="s">
        <v>55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5">
      <c r="A312" s="1">
        <v>43986</v>
      </c>
      <c r="B312">
        <v>4636</v>
      </c>
      <c r="C312" t="s">
        <v>24</v>
      </c>
      <c r="D312" t="s">
        <v>25</v>
      </c>
      <c r="E312" t="s">
        <v>26</v>
      </c>
      <c r="F312" t="s">
        <v>27</v>
      </c>
      <c r="G312" t="s">
        <v>28</v>
      </c>
      <c r="H312" t="s">
        <v>29</v>
      </c>
      <c r="I312" t="s">
        <v>49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5">
      <c r="A313" s="1">
        <v>43986</v>
      </c>
      <c r="B313">
        <v>4636</v>
      </c>
      <c r="C313" t="s">
        <v>24</v>
      </c>
      <c r="D313" t="s">
        <v>44</v>
      </c>
      <c r="E313" t="s">
        <v>26</v>
      </c>
      <c r="F313" t="s">
        <v>27</v>
      </c>
      <c r="G313" t="s">
        <v>33</v>
      </c>
      <c r="H313" t="s">
        <v>34</v>
      </c>
      <c r="I313" t="s">
        <v>45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5">
      <c r="A314" s="1">
        <v>43986</v>
      </c>
      <c r="B314">
        <v>6108</v>
      </c>
      <c r="C314" t="s">
        <v>52</v>
      </c>
      <c r="D314" t="s">
        <v>53</v>
      </c>
      <c r="E314" t="s">
        <v>54</v>
      </c>
      <c r="F314" t="s">
        <v>27</v>
      </c>
      <c r="G314" t="s">
        <v>28</v>
      </c>
      <c r="H314" t="s">
        <v>29</v>
      </c>
      <c r="I314" t="s">
        <v>55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5">
      <c r="A315" s="1">
        <v>43987</v>
      </c>
      <c r="B315">
        <v>4636</v>
      </c>
      <c r="C315" t="s">
        <v>24</v>
      </c>
      <c r="D315" t="s">
        <v>25</v>
      </c>
      <c r="E315" t="s">
        <v>26</v>
      </c>
      <c r="F315" t="s">
        <v>27</v>
      </c>
      <c r="G315" t="s">
        <v>28</v>
      </c>
      <c r="H315" t="s">
        <v>29</v>
      </c>
      <c r="I315" t="s">
        <v>49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5">
      <c r="A316" s="1">
        <v>43987</v>
      </c>
      <c r="B316">
        <v>4636</v>
      </c>
      <c r="C316" t="s">
        <v>24</v>
      </c>
      <c r="D316" t="s">
        <v>44</v>
      </c>
      <c r="E316" t="s">
        <v>26</v>
      </c>
      <c r="F316" t="s">
        <v>27</v>
      </c>
      <c r="G316" t="s">
        <v>33</v>
      </c>
      <c r="H316" t="s">
        <v>34</v>
      </c>
      <c r="I316" t="s">
        <v>45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5">
      <c r="A317" s="1">
        <v>43987</v>
      </c>
      <c r="B317">
        <v>6108</v>
      </c>
      <c r="C317" t="s">
        <v>52</v>
      </c>
      <c r="D317" t="s">
        <v>53</v>
      </c>
      <c r="E317" t="s">
        <v>54</v>
      </c>
      <c r="F317" t="s">
        <v>27</v>
      </c>
      <c r="G317" t="s">
        <v>28</v>
      </c>
      <c r="H317" t="s">
        <v>29</v>
      </c>
      <c r="I317" t="s">
        <v>55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5">
      <c r="A318" s="1">
        <v>43988</v>
      </c>
      <c r="B318">
        <v>4636</v>
      </c>
      <c r="C318" t="s">
        <v>24</v>
      </c>
      <c r="D318" t="s">
        <v>25</v>
      </c>
      <c r="E318" t="s">
        <v>26</v>
      </c>
      <c r="F318" t="s">
        <v>27</v>
      </c>
      <c r="G318" t="s">
        <v>28</v>
      </c>
      <c r="H318" t="s">
        <v>29</v>
      </c>
      <c r="I318" t="s">
        <v>49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5">
      <c r="A319" s="1">
        <v>43988</v>
      </c>
      <c r="B319">
        <v>4636</v>
      </c>
      <c r="C319" t="s">
        <v>24</v>
      </c>
      <c r="D319" t="s">
        <v>44</v>
      </c>
      <c r="E319" t="s">
        <v>26</v>
      </c>
      <c r="F319" t="s">
        <v>27</v>
      </c>
      <c r="G319" t="s">
        <v>33</v>
      </c>
      <c r="H319" t="s">
        <v>34</v>
      </c>
      <c r="I319" t="s">
        <v>45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5">
      <c r="A320" s="1">
        <v>43988</v>
      </c>
      <c r="B320">
        <v>6108</v>
      </c>
      <c r="C320" t="s">
        <v>52</v>
      </c>
      <c r="D320" t="s">
        <v>53</v>
      </c>
      <c r="E320" t="s">
        <v>54</v>
      </c>
      <c r="F320" t="s">
        <v>27</v>
      </c>
      <c r="G320" t="s">
        <v>28</v>
      </c>
      <c r="H320" t="s">
        <v>29</v>
      </c>
      <c r="I320" t="s">
        <v>55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5">
      <c r="A321" s="1">
        <v>43989</v>
      </c>
      <c r="B321">
        <v>4636</v>
      </c>
      <c r="C321" t="s">
        <v>24</v>
      </c>
      <c r="D321" t="s">
        <v>25</v>
      </c>
      <c r="E321" t="s">
        <v>26</v>
      </c>
      <c r="F321" t="s">
        <v>27</v>
      </c>
      <c r="G321" t="s">
        <v>28</v>
      </c>
      <c r="H321" t="s">
        <v>29</v>
      </c>
      <c r="I321" t="s">
        <v>49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5">
      <c r="A322" s="1">
        <v>43989</v>
      </c>
      <c r="B322">
        <v>4636</v>
      </c>
      <c r="C322" t="s">
        <v>24</v>
      </c>
      <c r="D322" t="s">
        <v>44</v>
      </c>
      <c r="E322" t="s">
        <v>26</v>
      </c>
      <c r="F322" t="s">
        <v>27</v>
      </c>
      <c r="G322" t="s">
        <v>33</v>
      </c>
      <c r="H322" t="s">
        <v>34</v>
      </c>
      <c r="I322" t="s">
        <v>45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5">
      <c r="A323" s="1">
        <v>43989</v>
      </c>
      <c r="B323">
        <v>6108</v>
      </c>
      <c r="C323" t="s">
        <v>52</v>
      </c>
      <c r="D323" t="s">
        <v>53</v>
      </c>
      <c r="E323" t="s">
        <v>54</v>
      </c>
      <c r="F323" t="s">
        <v>27</v>
      </c>
      <c r="G323" t="s">
        <v>28</v>
      </c>
      <c r="H323" t="s">
        <v>29</v>
      </c>
      <c r="I323" t="s">
        <v>55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5">
      <c r="A324" s="1">
        <v>43990</v>
      </c>
      <c r="B324">
        <v>4636</v>
      </c>
      <c r="C324" t="s">
        <v>24</v>
      </c>
      <c r="D324" t="s">
        <v>25</v>
      </c>
      <c r="E324" t="s">
        <v>26</v>
      </c>
      <c r="F324" t="s">
        <v>27</v>
      </c>
      <c r="G324" t="s">
        <v>28</v>
      </c>
      <c r="H324" t="s">
        <v>29</v>
      </c>
      <c r="I324" t="s">
        <v>49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5">
      <c r="A325" s="1">
        <v>43990</v>
      </c>
      <c r="B325">
        <v>4636</v>
      </c>
      <c r="C325" t="s">
        <v>24</v>
      </c>
      <c r="D325" t="s">
        <v>44</v>
      </c>
      <c r="E325" t="s">
        <v>26</v>
      </c>
      <c r="F325" t="s">
        <v>27</v>
      </c>
      <c r="G325" t="s">
        <v>33</v>
      </c>
      <c r="H325" t="s">
        <v>34</v>
      </c>
      <c r="I325" t="s">
        <v>45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5">
      <c r="A326" s="1">
        <v>43990</v>
      </c>
      <c r="B326">
        <v>6108</v>
      </c>
      <c r="C326" t="s">
        <v>52</v>
      </c>
      <c r="D326" t="s">
        <v>53</v>
      </c>
      <c r="E326" t="s">
        <v>54</v>
      </c>
      <c r="F326" t="s">
        <v>27</v>
      </c>
      <c r="G326" t="s">
        <v>28</v>
      </c>
      <c r="H326" t="s">
        <v>29</v>
      </c>
      <c r="I326" t="s">
        <v>55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5">
      <c r="A327" s="1">
        <v>43991</v>
      </c>
      <c r="B327">
        <v>4636</v>
      </c>
      <c r="C327" t="s">
        <v>24</v>
      </c>
      <c r="D327" t="s">
        <v>25</v>
      </c>
      <c r="E327" t="s">
        <v>26</v>
      </c>
      <c r="F327" t="s">
        <v>27</v>
      </c>
      <c r="G327" t="s">
        <v>28</v>
      </c>
      <c r="H327" t="s">
        <v>29</v>
      </c>
      <c r="I327" t="s">
        <v>49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5">
      <c r="A328" s="1">
        <v>43991</v>
      </c>
      <c r="B328">
        <v>4636</v>
      </c>
      <c r="C328" t="s">
        <v>24</v>
      </c>
      <c r="D328" t="s">
        <v>44</v>
      </c>
      <c r="E328" t="s">
        <v>26</v>
      </c>
      <c r="F328" t="s">
        <v>27</v>
      </c>
      <c r="G328" t="s">
        <v>33</v>
      </c>
      <c r="H328" t="s">
        <v>34</v>
      </c>
      <c r="I328" t="s">
        <v>45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5">
      <c r="A329" s="1">
        <v>43991</v>
      </c>
      <c r="B329">
        <v>6108</v>
      </c>
      <c r="C329" t="s">
        <v>52</v>
      </c>
      <c r="D329" t="s">
        <v>53</v>
      </c>
      <c r="E329" t="s">
        <v>54</v>
      </c>
      <c r="F329" t="s">
        <v>27</v>
      </c>
      <c r="G329" t="s">
        <v>28</v>
      </c>
      <c r="H329" t="s">
        <v>29</v>
      </c>
      <c r="I329" t="s">
        <v>55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5">
      <c r="A330" s="1">
        <v>43992</v>
      </c>
      <c r="B330">
        <v>4636</v>
      </c>
      <c r="C330" t="s">
        <v>24</v>
      </c>
      <c r="D330" t="s">
        <v>25</v>
      </c>
      <c r="E330" t="s">
        <v>26</v>
      </c>
      <c r="F330" t="s">
        <v>27</v>
      </c>
      <c r="G330" t="s">
        <v>28</v>
      </c>
      <c r="H330" t="s">
        <v>29</v>
      </c>
      <c r="I330" t="s">
        <v>49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5">
      <c r="A331" s="1">
        <v>43992</v>
      </c>
      <c r="B331">
        <v>6108</v>
      </c>
      <c r="C331" t="s">
        <v>52</v>
      </c>
      <c r="D331" t="s">
        <v>53</v>
      </c>
      <c r="E331" t="s">
        <v>54</v>
      </c>
      <c r="F331" t="s">
        <v>27</v>
      </c>
      <c r="G331" t="s">
        <v>28</v>
      </c>
      <c r="H331" t="s">
        <v>29</v>
      </c>
      <c r="I331" t="s">
        <v>55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5">
      <c r="A332" s="1">
        <v>43993</v>
      </c>
      <c r="B332">
        <v>4636</v>
      </c>
      <c r="C332" t="s">
        <v>24</v>
      </c>
      <c r="D332" t="s">
        <v>25</v>
      </c>
      <c r="E332" t="s">
        <v>26</v>
      </c>
      <c r="F332" t="s">
        <v>27</v>
      </c>
      <c r="G332" t="s">
        <v>28</v>
      </c>
      <c r="H332" t="s">
        <v>29</v>
      </c>
      <c r="I332" t="s">
        <v>49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5">
      <c r="A333" s="1">
        <v>43993</v>
      </c>
      <c r="B333">
        <v>6108</v>
      </c>
      <c r="C333" t="s">
        <v>52</v>
      </c>
      <c r="D333" t="s">
        <v>53</v>
      </c>
      <c r="E333" t="s">
        <v>54</v>
      </c>
      <c r="F333" t="s">
        <v>27</v>
      </c>
      <c r="G333" t="s">
        <v>28</v>
      </c>
      <c r="H333" t="s">
        <v>29</v>
      </c>
      <c r="I333" t="s">
        <v>55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5">
      <c r="A334" s="1">
        <v>43994</v>
      </c>
      <c r="B334">
        <v>4636</v>
      </c>
      <c r="C334" t="s">
        <v>24</v>
      </c>
      <c r="D334" t="s">
        <v>25</v>
      </c>
      <c r="E334" t="s">
        <v>26</v>
      </c>
      <c r="F334" t="s">
        <v>27</v>
      </c>
      <c r="G334" t="s">
        <v>28</v>
      </c>
      <c r="H334" t="s">
        <v>29</v>
      </c>
      <c r="I334" t="s">
        <v>49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5">
      <c r="A335" s="1">
        <v>43994</v>
      </c>
      <c r="B335">
        <v>4636</v>
      </c>
      <c r="C335" t="s">
        <v>24</v>
      </c>
      <c r="D335" t="s">
        <v>44</v>
      </c>
      <c r="E335" t="s">
        <v>26</v>
      </c>
      <c r="F335" t="s">
        <v>27</v>
      </c>
      <c r="G335" t="s">
        <v>33</v>
      </c>
      <c r="H335" t="s">
        <v>34</v>
      </c>
      <c r="I335" t="s">
        <v>45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5">
      <c r="A336" s="1">
        <v>43994</v>
      </c>
      <c r="B336">
        <v>6108</v>
      </c>
      <c r="C336" t="s">
        <v>52</v>
      </c>
      <c r="D336" t="s">
        <v>53</v>
      </c>
      <c r="E336" t="s">
        <v>54</v>
      </c>
      <c r="F336" t="s">
        <v>27</v>
      </c>
      <c r="G336" t="s">
        <v>28</v>
      </c>
      <c r="H336" t="s">
        <v>29</v>
      </c>
      <c r="I336" t="s">
        <v>55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5">
      <c r="A337" s="1">
        <v>43995</v>
      </c>
      <c r="B337">
        <v>4636</v>
      </c>
      <c r="C337" t="s">
        <v>24</v>
      </c>
      <c r="D337" t="s">
        <v>25</v>
      </c>
      <c r="E337" t="s">
        <v>26</v>
      </c>
      <c r="F337" t="s">
        <v>27</v>
      </c>
      <c r="G337" t="s">
        <v>28</v>
      </c>
      <c r="H337" t="s">
        <v>29</v>
      </c>
      <c r="I337" t="s">
        <v>49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5">
      <c r="A338" s="1">
        <v>43995</v>
      </c>
      <c r="B338">
        <v>4636</v>
      </c>
      <c r="C338" t="s">
        <v>24</v>
      </c>
      <c r="D338" t="s">
        <v>44</v>
      </c>
      <c r="E338" t="s">
        <v>26</v>
      </c>
      <c r="F338" t="s">
        <v>27</v>
      </c>
      <c r="G338" t="s">
        <v>33</v>
      </c>
      <c r="H338" t="s">
        <v>34</v>
      </c>
      <c r="I338" t="s">
        <v>45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5">
      <c r="A339" s="1">
        <v>43995</v>
      </c>
      <c r="B339">
        <v>6108</v>
      </c>
      <c r="C339" t="s">
        <v>52</v>
      </c>
      <c r="D339" t="s">
        <v>53</v>
      </c>
      <c r="E339" t="s">
        <v>54</v>
      </c>
      <c r="F339" t="s">
        <v>27</v>
      </c>
      <c r="G339" t="s">
        <v>28</v>
      </c>
      <c r="H339" t="s">
        <v>29</v>
      </c>
      <c r="I339" t="s">
        <v>55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5">
      <c r="A340" s="1">
        <v>43996</v>
      </c>
      <c r="B340">
        <v>4636</v>
      </c>
      <c r="C340" t="s">
        <v>24</v>
      </c>
      <c r="D340" t="s">
        <v>25</v>
      </c>
      <c r="E340" t="s">
        <v>26</v>
      </c>
      <c r="F340" t="s">
        <v>27</v>
      </c>
      <c r="G340" t="s">
        <v>28</v>
      </c>
      <c r="H340" t="s">
        <v>29</v>
      </c>
      <c r="I340" t="s">
        <v>49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5">
      <c r="A341" s="1">
        <v>43996</v>
      </c>
      <c r="B341">
        <v>4636</v>
      </c>
      <c r="C341" t="s">
        <v>24</v>
      </c>
      <c r="D341" t="s">
        <v>44</v>
      </c>
      <c r="E341" t="s">
        <v>26</v>
      </c>
      <c r="F341" t="s">
        <v>27</v>
      </c>
      <c r="G341" t="s">
        <v>33</v>
      </c>
      <c r="H341" t="s">
        <v>34</v>
      </c>
      <c r="I341" t="s">
        <v>45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5">
      <c r="A342" s="1">
        <v>43996</v>
      </c>
      <c r="B342">
        <v>6108</v>
      </c>
      <c r="C342" t="s">
        <v>52</v>
      </c>
      <c r="D342" t="s">
        <v>53</v>
      </c>
      <c r="E342" t="s">
        <v>54</v>
      </c>
      <c r="F342" t="s">
        <v>27</v>
      </c>
      <c r="G342" t="s">
        <v>28</v>
      </c>
      <c r="H342" t="s">
        <v>29</v>
      </c>
      <c r="I342" t="s">
        <v>55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5">
      <c r="A343" s="1">
        <v>43997</v>
      </c>
      <c r="B343">
        <v>4636</v>
      </c>
      <c r="C343" t="s">
        <v>24</v>
      </c>
      <c r="D343" t="s">
        <v>25</v>
      </c>
      <c r="E343" t="s">
        <v>26</v>
      </c>
      <c r="F343" t="s">
        <v>27</v>
      </c>
      <c r="G343" t="s">
        <v>28</v>
      </c>
      <c r="H343" t="s">
        <v>29</v>
      </c>
      <c r="I343" t="s">
        <v>49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5">
      <c r="A344" s="1">
        <v>43997</v>
      </c>
      <c r="B344">
        <v>4636</v>
      </c>
      <c r="C344" t="s">
        <v>24</v>
      </c>
      <c r="D344" t="s">
        <v>44</v>
      </c>
      <c r="E344" t="s">
        <v>26</v>
      </c>
      <c r="F344" t="s">
        <v>27</v>
      </c>
      <c r="G344" t="s">
        <v>33</v>
      </c>
      <c r="H344" t="s">
        <v>34</v>
      </c>
      <c r="I344" t="s">
        <v>45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5">
      <c r="A345" s="1">
        <v>43997</v>
      </c>
      <c r="B345">
        <v>6108</v>
      </c>
      <c r="C345" t="s">
        <v>52</v>
      </c>
      <c r="D345" t="s">
        <v>53</v>
      </c>
      <c r="E345" t="s">
        <v>54</v>
      </c>
      <c r="F345" t="s">
        <v>27</v>
      </c>
      <c r="G345" t="s">
        <v>28</v>
      </c>
      <c r="H345" t="s">
        <v>29</v>
      </c>
      <c r="I345" t="s">
        <v>55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5">
      <c r="A346" s="1">
        <v>43998</v>
      </c>
      <c r="B346">
        <v>4636</v>
      </c>
      <c r="C346" t="s">
        <v>24</v>
      </c>
      <c r="D346" t="s">
        <v>25</v>
      </c>
      <c r="E346" t="s">
        <v>26</v>
      </c>
      <c r="F346" t="s">
        <v>27</v>
      </c>
      <c r="G346" t="s">
        <v>28</v>
      </c>
      <c r="H346" t="s">
        <v>29</v>
      </c>
      <c r="I346" t="s">
        <v>49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5">
      <c r="A347" s="1">
        <v>43998</v>
      </c>
      <c r="B347">
        <v>4636</v>
      </c>
      <c r="C347" t="s">
        <v>24</v>
      </c>
      <c r="D347" t="s">
        <v>44</v>
      </c>
      <c r="E347" t="s">
        <v>26</v>
      </c>
      <c r="F347" t="s">
        <v>27</v>
      </c>
      <c r="G347" t="s">
        <v>33</v>
      </c>
      <c r="H347" t="s">
        <v>34</v>
      </c>
      <c r="I347" t="s">
        <v>45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5">
      <c r="A348" s="1">
        <v>43998</v>
      </c>
      <c r="B348">
        <v>6108</v>
      </c>
      <c r="C348" t="s">
        <v>52</v>
      </c>
      <c r="D348" t="s">
        <v>53</v>
      </c>
      <c r="E348" t="s">
        <v>54</v>
      </c>
      <c r="F348" t="s">
        <v>27</v>
      </c>
      <c r="G348" t="s">
        <v>28</v>
      </c>
      <c r="H348" t="s">
        <v>29</v>
      </c>
      <c r="I348" t="s">
        <v>55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5">
      <c r="A349" s="1">
        <v>43999</v>
      </c>
      <c r="B349">
        <v>4636</v>
      </c>
      <c r="C349" t="s">
        <v>24</v>
      </c>
      <c r="D349" t="s">
        <v>25</v>
      </c>
      <c r="E349" t="s">
        <v>26</v>
      </c>
      <c r="F349" t="s">
        <v>27</v>
      </c>
      <c r="G349" t="s">
        <v>28</v>
      </c>
      <c r="H349" t="s">
        <v>29</v>
      </c>
      <c r="I349" t="s">
        <v>49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5">
      <c r="A350" s="1">
        <v>43999</v>
      </c>
      <c r="B350">
        <v>4636</v>
      </c>
      <c r="C350" t="s">
        <v>24</v>
      </c>
      <c r="D350" t="s">
        <v>44</v>
      </c>
      <c r="E350" t="s">
        <v>26</v>
      </c>
      <c r="F350" t="s">
        <v>27</v>
      </c>
      <c r="G350" t="s">
        <v>33</v>
      </c>
      <c r="H350" t="s">
        <v>34</v>
      </c>
      <c r="I350" t="s">
        <v>45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5">
      <c r="A351" s="1">
        <v>43999</v>
      </c>
      <c r="B351">
        <v>6108</v>
      </c>
      <c r="C351" t="s">
        <v>52</v>
      </c>
      <c r="D351" t="s">
        <v>53</v>
      </c>
      <c r="E351" t="s">
        <v>54</v>
      </c>
      <c r="F351" t="s">
        <v>27</v>
      </c>
      <c r="G351" t="s">
        <v>28</v>
      </c>
      <c r="H351" t="s">
        <v>29</v>
      </c>
      <c r="I351" t="s">
        <v>55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5">
      <c r="A352" s="1">
        <v>44000</v>
      </c>
      <c r="B352">
        <v>4636</v>
      </c>
      <c r="C352" t="s">
        <v>24</v>
      </c>
      <c r="D352" t="s">
        <v>25</v>
      </c>
      <c r="E352" t="s">
        <v>26</v>
      </c>
      <c r="F352" t="s">
        <v>27</v>
      </c>
      <c r="G352" t="s">
        <v>28</v>
      </c>
      <c r="H352" t="s">
        <v>29</v>
      </c>
      <c r="I352" t="s">
        <v>49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5">
      <c r="A353" s="1">
        <v>44000</v>
      </c>
      <c r="B353">
        <v>4636</v>
      </c>
      <c r="C353" t="s">
        <v>24</v>
      </c>
      <c r="D353" t="s">
        <v>44</v>
      </c>
      <c r="E353" t="s">
        <v>26</v>
      </c>
      <c r="F353" t="s">
        <v>27</v>
      </c>
      <c r="G353" t="s">
        <v>33</v>
      </c>
      <c r="H353" t="s">
        <v>34</v>
      </c>
      <c r="I353" t="s">
        <v>45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5">
      <c r="A354" s="1">
        <v>44000</v>
      </c>
      <c r="B354">
        <v>6108</v>
      </c>
      <c r="C354" t="s">
        <v>52</v>
      </c>
      <c r="D354" t="s">
        <v>53</v>
      </c>
      <c r="E354" t="s">
        <v>54</v>
      </c>
      <c r="F354" t="s">
        <v>27</v>
      </c>
      <c r="G354" t="s">
        <v>28</v>
      </c>
      <c r="H354" t="s">
        <v>29</v>
      </c>
      <c r="I354" t="s">
        <v>55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5">
      <c r="A355" s="1">
        <v>44001</v>
      </c>
      <c r="B355">
        <v>4636</v>
      </c>
      <c r="C355" t="s">
        <v>24</v>
      </c>
      <c r="D355" t="s">
        <v>25</v>
      </c>
      <c r="E355" t="s">
        <v>26</v>
      </c>
      <c r="F355" t="s">
        <v>27</v>
      </c>
      <c r="G355" t="s">
        <v>28</v>
      </c>
      <c r="H355" t="s">
        <v>29</v>
      </c>
      <c r="I355" t="s">
        <v>49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5">
      <c r="A356" s="1">
        <v>44001</v>
      </c>
      <c r="B356">
        <v>4636</v>
      </c>
      <c r="C356" t="s">
        <v>24</v>
      </c>
      <c r="D356" t="s">
        <v>44</v>
      </c>
      <c r="E356" t="s">
        <v>26</v>
      </c>
      <c r="F356" t="s">
        <v>27</v>
      </c>
      <c r="G356" t="s">
        <v>33</v>
      </c>
      <c r="H356" t="s">
        <v>34</v>
      </c>
      <c r="I356" t="s">
        <v>45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5">
      <c r="A357" s="1">
        <v>44001</v>
      </c>
      <c r="B357">
        <v>6108</v>
      </c>
      <c r="C357" t="s">
        <v>52</v>
      </c>
      <c r="D357" t="s">
        <v>53</v>
      </c>
      <c r="E357" t="s">
        <v>54</v>
      </c>
      <c r="F357" t="s">
        <v>27</v>
      </c>
      <c r="G357" t="s">
        <v>28</v>
      </c>
      <c r="H357" t="s">
        <v>29</v>
      </c>
      <c r="I357" t="s">
        <v>55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5">
      <c r="A358" s="1">
        <v>44002</v>
      </c>
      <c r="B358">
        <v>4636</v>
      </c>
      <c r="C358" t="s">
        <v>24</v>
      </c>
      <c r="D358" t="s">
        <v>25</v>
      </c>
      <c r="E358" t="s">
        <v>26</v>
      </c>
      <c r="F358" t="s">
        <v>27</v>
      </c>
      <c r="G358" t="s">
        <v>28</v>
      </c>
      <c r="H358" t="s">
        <v>29</v>
      </c>
      <c r="I358" t="s">
        <v>49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5">
      <c r="A359" s="1">
        <v>44002</v>
      </c>
      <c r="B359">
        <v>4636</v>
      </c>
      <c r="C359" t="s">
        <v>24</v>
      </c>
      <c r="D359" t="s">
        <v>44</v>
      </c>
      <c r="E359" t="s">
        <v>26</v>
      </c>
      <c r="F359" t="s">
        <v>27</v>
      </c>
      <c r="G359" t="s">
        <v>33</v>
      </c>
      <c r="H359" t="s">
        <v>34</v>
      </c>
      <c r="I359" t="s">
        <v>45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5">
      <c r="A360" s="1">
        <v>44002</v>
      </c>
      <c r="B360">
        <v>6108</v>
      </c>
      <c r="C360" t="s">
        <v>52</v>
      </c>
      <c r="D360" t="s">
        <v>53</v>
      </c>
      <c r="E360" t="s">
        <v>54</v>
      </c>
      <c r="F360" t="s">
        <v>27</v>
      </c>
      <c r="G360" t="s">
        <v>28</v>
      </c>
      <c r="H360" t="s">
        <v>29</v>
      </c>
      <c r="I360" t="s">
        <v>55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5">
      <c r="A361" s="1">
        <v>44003</v>
      </c>
      <c r="B361">
        <v>4636</v>
      </c>
      <c r="C361" t="s">
        <v>24</v>
      </c>
      <c r="D361" t="s">
        <v>25</v>
      </c>
      <c r="E361" t="s">
        <v>26</v>
      </c>
      <c r="F361" t="s">
        <v>27</v>
      </c>
      <c r="G361" t="s">
        <v>28</v>
      </c>
      <c r="H361" t="s">
        <v>29</v>
      </c>
      <c r="I361" t="s">
        <v>49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5">
      <c r="A362" s="1">
        <v>44003</v>
      </c>
      <c r="B362">
        <v>4636</v>
      </c>
      <c r="C362" t="s">
        <v>24</v>
      </c>
      <c r="D362" t="s">
        <v>44</v>
      </c>
      <c r="E362" t="s">
        <v>26</v>
      </c>
      <c r="F362" t="s">
        <v>27</v>
      </c>
      <c r="G362" t="s">
        <v>33</v>
      </c>
      <c r="H362" t="s">
        <v>34</v>
      </c>
      <c r="I362" t="s">
        <v>45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5">
      <c r="A363" s="1">
        <v>44003</v>
      </c>
      <c r="B363">
        <v>6108</v>
      </c>
      <c r="C363" t="s">
        <v>52</v>
      </c>
      <c r="D363" t="s">
        <v>53</v>
      </c>
      <c r="E363" t="s">
        <v>54</v>
      </c>
      <c r="F363" t="s">
        <v>27</v>
      </c>
      <c r="G363" t="s">
        <v>28</v>
      </c>
      <c r="H363" t="s">
        <v>29</v>
      </c>
      <c r="I363" t="s">
        <v>55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5">
      <c r="A364" s="1">
        <v>44004</v>
      </c>
      <c r="B364">
        <v>4636</v>
      </c>
      <c r="C364" t="s">
        <v>24</v>
      </c>
      <c r="D364" t="s">
        <v>25</v>
      </c>
      <c r="E364" t="s">
        <v>26</v>
      </c>
      <c r="F364" t="s">
        <v>27</v>
      </c>
      <c r="G364" t="s">
        <v>28</v>
      </c>
      <c r="H364" t="s">
        <v>29</v>
      </c>
      <c r="I364" t="s">
        <v>49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5">
      <c r="A365" s="1">
        <v>44004</v>
      </c>
      <c r="B365">
        <v>4636</v>
      </c>
      <c r="C365" t="s">
        <v>24</v>
      </c>
      <c r="D365" t="s">
        <v>44</v>
      </c>
      <c r="E365" t="s">
        <v>26</v>
      </c>
      <c r="F365" t="s">
        <v>27</v>
      </c>
      <c r="G365" t="s">
        <v>33</v>
      </c>
      <c r="H365" t="s">
        <v>34</v>
      </c>
      <c r="I365" t="s">
        <v>45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5">
      <c r="A366" s="1">
        <v>44004</v>
      </c>
      <c r="B366">
        <v>6108</v>
      </c>
      <c r="C366" t="s">
        <v>52</v>
      </c>
      <c r="D366" t="s">
        <v>53</v>
      </c>
      <c r="E366" t="s">
        <v>54</v>
      </c>
      <c r="F366" t="s">
        <v>27</v>
      </c>
      <c r="G366" t="s">
        <v>28</v>
      </c>
      <c r="H366" t="s">
        <v>29</v>
      </c>
      <c r="I366" t="s">
        <v>55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5">
      <c r="A367" s="1">
        <v>44005</v>
      </c>
      <c r="B367">
        <v>4636</v>
      </c>
      <c r="C367" t="s">
        <v>24</v>
      </c>
      <c r="D367" t="s">
        <v>25</v>
      </c>
      <c r="E367" t="s">
        <v>26</v>
      </c>
      <c r="F367" t="s">
        <v>27</v>
      </c>
      <c r="G367" t="s">
        <v>28</v>
      </c>
      <c r="H367" t="s">
        <v>29</v>
      </c>
      <c r="I367" t="s">
        <v>49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5">
      <c r="A368" s="1">
        <v>44005</v>
      </c>
      <c r="B368">
        <v>4636</v>
      </c>
      <c r="C368" t="s">
        <v>24</v>
      </c>
      <c r="D368" t="s">
        <v>44</v>
      </c>
      <c r="E368" t="s">
        <v>26</v>
      </c>
      <c r="F368" t="s">
        <v>27</v>
      </c>
      <c r="G368" t="s">
        <v>33</v>
      </c>
      <c r="H368" t="s">
        <v>34</v>
      </c>
      <c r="I368" t="s">
        <v>45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5">
      <c r="A369" s="1">
        <v>44005</v>
      </c>
      <c r="B369">
        <v>6108</v>
      </c>
      <c r="C369" t="s">
        <v>52</v>
      </c>
      <c r="D369" t="s">
        <v>53</v>
      </c>
      <c r="E369" t="s">
        <v>54</v>
      </c>
      <c r="F369" t="s">
        <v>27</v>
      </c>
      <c r="G369" t="s">
        <v>28</v>
      </c>
      <c r="H369" t="s">
        <v>29</v>
      </c>
      <c r="I369" t="s">
        <v>55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5">
      <c r="A370" s="1">
        <v>44006</v>
      </c>
      <c r="B370">
        <v>4636</v>
      </c>
      <c r="C370" t="s">
        <v>24</v>
      </c>
      <c r="D370" t="s">
        <v>25</v>
      </c>
      <c r="E370" t="s">
        <v>26</v>
      </c>
      <c r="F370" t="s">
        <v>27</v>
      </c>
      <c r="G370" t="s">
        <v>28</v>
      </c>
      <c r="H370" t="s">
        <v>29</v>
      </c>
      <c r="I370" t="s">
        <v>49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5">
      <c r="A371" s="1">
        <v>44006</v>
      </c>
      <c r="B371">
        <v>4636</v>
      </c>
      <c r="C371" t="s">
        <v>24</v>
      </c>
      <c r="D371" t="s">
        <v>44</v>
      </c>
      <c r="E371" t="s">
        <v>26</v>
      </c>
      <c r="F371" t="s">
        <v>27</v>
      </c>
      <c r="G371" t="s">
        <v>33</v>
      </c>
      <c r="H371" t="s">
        <v>34</v>
      </c>
      <c r="I371" t="s">
        <v>45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5">
      <c r="A372" s="1">
        <v>44006</v>
      </c>
      <c r="B372">
        <v>6108</v>
      </c>
      <c r="C372" t="s">
        <v>52</v>
      </c>
      <c r="D372" t="s">
        <v>53</v>
      </c>
      <c r="E372" t="s">
        <v>54</v>
      </c>
      <c r="F372" t="s">
        <v>27</v>
      </c>
      <c r="G372" t="s">
        <v>28</v>
      </c>
      <c r="H372" t="s">
        <v>29</v>
      </c>
      <c r="I372" t="s">
        <v>55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5">
      <c r="A373" s="1">
        <v>44007</v>
      </c>
      <c r="B373">
        <v>4636</v>
      </c>
      <c r="C373" t="s">
        <v>24</v>
      </c>
      <c r="D373" t="s">
        <v>25</v>
      </c>
      <c r="E373" t="s">
        <v>26</v>
      </c>
      <c r="F373" t="s">
        <v>27</v>
      </c>
      <c r="G373" t="s">
        <v>28</v>
      </c>
      <c r="H373" t="s">
        <v>29</v>
      </c>
      <c r="I373" t="s">
        <v>49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5">
      <c r="A374" s="1">
        <v>44007</v>
      </c>
      <c r="B374">
        <v>4636</v>
      </c>
      <c r="C374" t="s">
        <v>24</v>
      </c>
      <c r="D374" t="s">
        <v>44</v>
      </c>
      <c r="E374" t="s">
        <v>26</v>
      </c>
      <c r="F374" t="s">
        <v>27</v>
      </c>
      <c r="G374" t="s">
        <v>33</v>
      </c>
      <c r="H374" t="s">
        <v>34</v>
      </c>
      <c r="I374" t="s">
        <v>45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5">
      <c r="A375" s="1">
        <v>44007</v>
      </c>
      <c r="B375">
        <v>6108</v>
      </c>
      <c r="C375" t="s">
        <v>52</v>
      </c>
      <c r="D375" t="s">
        <v>53</v>
      </c>
      <c r="E375" t="s">
        <v>54</v>
      </c>
      <c r="F375" t="s">
        <v>27</v>
      </c>
      <c r="G375" t="s">
        <v>28</v>
      </c>
      <c r="H375" t="s">
        <v>29</v>
      </c>
      <c r="I375" t="s">
        <v>55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5">
      <c r="A376" s="1">
        <v>44008</v>
      </c>
      <c r="B376">
        <v>4636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t="s">
        <v>29</v>
      </c>
      <c r="I376" t="s">
        <v>49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5">
      <c r="A377" s="1">
        <v>44008</v>
      </c>
      <c r="B377">
        <v>4636</v>
      </c>
      <c r="C377" t="s">
        <v>24</v>
      </c>
      <c r="D377" t="s">
        <v>44</v>
      </c>
      <c r="E377" t="s">
        <v>26</v>
      </c>
      <c r="F377" t="s">
        <v>27</v>
      </c>
      <c r="G377" t="s">
        <v>33</v>
      </c>
      <c r="H377" t="s">
        <v>34</v>
      </c>
      <c r="I377" t="s">
        <v>45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5">
      <c r="A378" s="1">
        <v>44008</v>
      </c>
      <c r="B378">
        <v>6108</v>
      </c>
      <c r="C378" t="s">
        <v>52</v>
      </c>
      <c r="D378" t="s">
        <v>53</v>
      </c>
      <c r="E378" t="s">
        <v>54</v>
      </c>
      <c r="F378" t="s">
        <v>27</v>
      </c>
      <c r="G378" t="s">
        <v>28</v>
      </c>
      <c r="H378" t="s">
        <v>29</v>
      </c>
      <c r="I378" t="s">
        <v>55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5">
      <c r="A379" s="1">
        <v>44009</v>
      </c>
      <c r="B379">
        <v>4636</v>
      </c>
      <c r="C379" t="s">
        <v>24</v>
      </c>
      <c r="D379" t="s">
        <v>25</v>
      </c>
      <c r="E379" t="s">
        <v>26</v>
      </c>
      <c r="F379" t="s">
        <v>27</v>
      </c>
      <c r="G379" t="s">
        <v>28</v>
      </c>
      <c r="H379" t="s">
        <v>29</v>
      </c>
      <c r="I379" t="s">
        <v>49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5">
      <c r="A380" s="1">
        <v>44009</v>
      </c>
      <c r="B380">
        <v>4636</v>
      </c>
      <c r="C380" t="s">
        <v>24</v>
      </c>
      <c r="D380" t="s">
        <v>44</v>
      </c>
      <c r="E380" t="s">
        <v>26</v>
      </c>
      <c r="F380" t="s">
        <v>27</v>
      </c>
      <c r="G380" t="s">
        <v>33</v>
      </c>
      <c r="H380" t="s">
        <v>34</v>
      </c>
      <c r="I380" t="s">
        <v>45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5">
      <c r="A381" s="1">
        <v>44009</v>
      </c>
      <c r="B381">
        <v>6108</v>
      </c>
      <c r="C381" t="s">
        <v>52</v>
      </c>
      <c r="D381" t="s">
        <v>53</v>
      </c>
      <c r="E381" t="s">
        <v>54</v>
      </c>
      <c r="F381" t="s">
        <v>27</v>
      </c>
      <c r="G381" t="s">
        <v>28</v>
      </c>
      <c r="H381" t="s">
        <v>29</v>
      </c>
      <c r="I381" t="s">
        <v>55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5">
      <c r="A382" s="1">
        <v>44010</v>
      </c>
      <c r="B382">
        <v>4636</v>
      </c>
      <c r="C382" t="s">
        <v>24</v>
      </c>
      <c r="D382" t="s">
        <v>25</v>
      </c>
      <c r="E382" t="s">
        <v>26</v>
      </c>
      <c r="F382" t="s">
        <v>27</v>
      </c>
      <c r="G382" t="s">
        <v>28</v>
      </c>
      <c r="H382" t="s">
        <v>29</v>
      </c>
      <c r="I382" t="s">
        <v>49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5">
      <c r="A383" s="1">
        <v>44010</v>
      </c>
      <c r="B383">
        <v>4636</v>
      </c>
      <c r="C383" t="s">
        <v>24</v>
      </c>
      <c r="D383" t="s">
        <v>44</v>
      </c>
      <c r="E383" t="s">
        <v>26</v>
      </c>
      <c r="F383" t="s">
        <v>27</v>
      </c>
      <c r="G383" t="s">
        <v>33</v>
      </c>
      <c r="H383" t="s">
        <v>34</v>
      </c>
      <c r="I383" t="s">
        <v>45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5">
      <c r="A384" s="1">
        <v>44010</v>
      </c>
      <c r="B384">
        <v>6108</v>
      </c>
      <c r="C384" t="s">
        <v>52</v>
      </c>
      <c r="D384" t="s">
        <v>53</v>
      </c>
      <c r="E384" t="s">
        <v>54</v>
      </c>
      <c r="F384" t="s">
        <v>27</v>
      </c>
      <c r="G384" t="s">
        <v>28</v>
      </c>
      <c r="H384" t="s">
        <v>29</v>
      </c>
      <c r="I384" t="s">
        <v>55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5">
      <c r="A385" s="1">
        <v>44011</v>
      </c>
      <c r="B385">
        <v>4636</v>
      </c>
      <c r="C385" t="s">
        <v>24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49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5">
      <c r="A386" s="1">
        <v>44011</v>
      </c>
      <c r="B386">
        <v>4636</v>
      </c>
      <c r="C386" t="s">
        <v>24</v>
      </c>
      <c r="D386" t="s">
        <v>44</v>
      </c>
      <c r="E386" t="s">
        <v>26</v>
      </c>
      <c r="F386" t="s">
        <v>27</v>
      </c>
      <c r="G386" t="s">
        <v>33</v>
      </c>
      <c r="H386" t="s">
        <v>34</v>
      </c>
      <c r="I386" t="s">
        <v>45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5">
      <c r="A387" s="1">
        <v>44011</v>
      </c>
      <c r="B387">
        <v>6108</v>
      </c>
      <c r="C387" t="s">
        <v>52</v>
      </c>
      <c r="D387" t="s">
        <v>53</v>
      </c>
      <c r="E387" t="s">
        <v>54</v>
      </c>
      <c r="F387" t="s">
        <v>27</v>
      </c>
      <c r="G387" t="s">
        <v>28</v>
      </c>
      <c r="H387" t="s">
        <v>29</v>
      </c>
      <c r="I387" t="s">
        <v>55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5">
      <c r="A388" s="1">
        <v>44012</v>
      </c>
      <c r="B388">
        <v>4636</v>
      </c>
      <c r="C388" t="s">
        <v>24</v>
      </c>
      <c r="D388" t="s">
        <v>25</v>
      </c>
      <c r="E388" t="s">
        <v>26</v>
      </c>
      <c r="F388" t="s">
        <v>27</v>
      </c>
      <c r="G388" t="s">
        <v>28</v>
      </c>
      <c r="H388" t="s">
        <v>29</v>
      </c>
      <c r="I388" t="s">
        <v>49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5">
      <c r="A389" s="1">
        <v>44012</v>
      </c>
      <c r="B389">
        <v>4636</v>
      </c>
      <c r="C389" t="s">
        <v>24</v>
      </c>
      <c r="D389" t="s">
        <v>44</v>
      </c>
      <c r="E389" t="s">
        <v>26</v>
      </c>
      <c r="F389" t="s">
        <v>27</v>
      </c>
      <c r="G389" t="s">
        <v>33</v>
      </c>
      <c r="H389" t="s">
        <v>34</v>
      </c>
      <c r="I389" t="s">
        <v>45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5">
      <c r="A390" s="1">
        <v>44012</v>
      </c>
      <c r="B390">
        <v>6108</v>
      </c>
      <c r="C390" t="s">
        <v>52</v>
      </c>
      <c r="D390" t="s">
        <v>53</v>
      </c>
      <c r="E390" t="s">
        <v>54</v>
      </c>
      <c r="F390" t="s">
        <v>27</v>
      </c>
      <c r="G390" t="s">
        <v>28</v>
      </c>
      <c r="H390" t="s">
        <v>29</v>
      </c>
      <c r="I390" t="s">
        <v>55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5">
      <c r="A391" s="1">
        <v>44013</v>
      </c>
      <c r="B391">
        <v>4636</v>
      </c>
      <c r="C391" t="s">
        <v>24</v>
      </c>
      <c r="D391" t="s">
        <v>25</v>
      </c>
      <c r="E391" t="s">
        <v>26</v>
      </c>
      <c r="F391" t="s">
        <v>27</v>
      </c>
      <c r="G391" t="s">
        <v>28</v>
      </c>
      <c r="H391" t="s">
        <v>29</v>
      </c>
      <c r="I391" t="s">
        <v>49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5">
      <c r="A392" s="1">
        <v>44013</v>
      </c>
      <c r="B392">
        <v>4636</v>
      </c>
      <c r="C392" t="s">
        <v>24</v>
      </c>
      <c r="D392" t="s">
        <v>44</v>
      </c>
      <c r="E392" t="s">
        <v>26</v>
      </c>
      <c r="F392" t="s">
        <v>27</v>
      </c>
      <c r="G392" t="s">
        <v>33</v>
      </c>
      <c r="H392" t="s">
        <v>34</v>
      </c>
      <c r="I392" t="s">
        <v>45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5">
      <c r="A393" s="1">
        <v>44013</v>
      </c>
      <c r="B393">
        <v>6108</v>
      </c>
      <c r="C393" t="s">
        <v>52</v>
      </c>
      <c r="D393" t="s">
        <v>53</v>
      </c>
      <c r="E393" t="s">
        <v>54</v>
      </c>
      <c r="F393" t="s">
        <v>27</v>
      </c>
      <c r="G393" t="s">
        <v>28</v>
      </c>
      <c r="H393" t="s">
        <v>29</v>
      </c>
      <c r="I393" t="s">
        <v>55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5">
      <c r="A394" s="1">
        <v>44014</v>
      </c>
      <c r="B394">
        <v>4636</v>
      </c>
      <c r="C394" t="s">
        <v>24</v>
      </c>
      <c r="D394" t="s">
        <v>25</v>
      </c>
      <c r="E394" t="s">
        <v>26</v>
      </c>
      <c r="F394" t="s">
        <v>27</v>
      </c>
      <c r="G394" t="s">
        <v>28</v>
      </c>
      <c r="H394" t="s">
        <v>29</v>
      </c>
      <c r="I394" t="s">
        <v>49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5">
      <c r="A395" s="1">
        <v>44014</v>
      </c>
      <c r="B395">
        <v>4636</v>
      </c>
      <c r="C395" t="s">
        <v>24</v>
      </c>
      <c r="D395" t="s">
        <v>44</v>
      </c>
      <c r="E395" t="s">
        <v>26</v>
      </c>
      <c r="F395" t="s">
        <v>27</v>
      </c>
      <c r="G395" t="s">
        <v>33</v>
      </c>
      <c r="H395" t="s">
        <v>34</v>
      </c>
      <c r="I395" t="s">
        <v>45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5">
      <c r="A396" s="1">
        <v>44014</v>
      </c>
      <c r="B396">
        <v>6108</v>
      </c>
      <c r="C396" t="s">
        <v>52</v>
      </c>
      <c r="D396" t="s">
        <v>53</v>
      </c>
      <c r="E396" t="s">
        <v>54</v>
      </c>
      <c r="F396" t="s">
        <v>27</v>
      </c>
      <c r="G396" t="s">
        <v>28</v>
      </c>
      <c r="H396" t="s">
        <v>29</v>
      </c>
      <c r="I396" t="s">
        <v>55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5">
      <c r="A397" s="1">
        <v>44015</v>
      </c>
      <c r="B397">
        <v>4636</v>
      </c>
      <c r="C397" t="s">
        <v>24</v>
      </c>
      <c r="D397" t="s">
        <v>25</v>
      </c>
      <c r="E397" t="s">
        <v>26</v>
      </c>
      <c r="F397" t="s">
        <v>27</v>
      </c>
      <c r="G397" t="s">
        <v>28</v>
      </c>
      <c r="H397" t="s">
        <v>29</v>
      </c>
      <c r="I397" t="s">
        <v>49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5">
      <c r="A398" s="1">
        <v>44015</v>
      </c>
      <c r="B398">
        <v>4636</v>
      </c>
      <c r="C398" t="s">
        <v>24</v>
      </c>
      <c r="D398" t="s">
        <v>44</v>
      </c>
      <c r="E398" t="s">
        <v>26</v>
      </c>
      <c r="F398" t="s">
        <v>27</v>
      </c>
      <c r="G398" t="s">
        <v>33</v>
      </c>
      <c r="H398" t="s">
        <v>34</v>
      </c>
      <c r="I398" t="s">
        <v>45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5">
      <c r="A399" s="1">
        <v>44015</v>
      </c>
      <c r="B399">
        <v>6108</v>
      </c>
      <c r="C399" t="s">
        <v>52</v>
      </c>
      <c r="D399" t="s">
        <v>53</v>
      </c>
      <c r="E399" t="s">
        <v>54</v>
      </c>
      <c r="F399" t="s">
        <v>27</v>
      </c>
      <c r="G399" t="s">
        <v>28</v>
      </c>
      <c r="H399" t="s">
        <v>29</v>
      </c>
      <c r="I399" t="s">
        <v>55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5">
      <c r="A400" s="1">
        <v>44016</v>
      </c>
      <c r="B400">
        <v>4636</v>
      </c>
      <c r="C400" t="s">
        <v>24</v>
      </c>
      <c r="D400" t="s">
        <v>25</v>
      </c>
      <c r="E400" t="s">
        <v>26</v>
      </c>
      <c r="F400" t="s">
        <v>27</v>
      </c>
      <c r="G400" t="s">
        <v>28</v>
      </c>
      <c r="H400" t="s">
        <v>29</v>
      </c>
      <c r="I400" t="s">
        <v>49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5">
      <c r="A401" s="1">
        <v>44016</v>
      </c>
      <c r="B401">
        <v>4636</v>
      </c>
      <c r="C401" t="s">
        <v>24</v>
      </c>
      <c r="D401" t="s">
        <v>44</v>
      </c>
      <c r="E401" t="s">
        <v>26</v>
      </c>
      <c r="F401" t="s">
        <v>27</v>
      </c>
      <c r="G401" t="s">
        <v>33</v>
      </c>
      <c r="H401" t="s">
        <v>34</v>
      </c>
      <c r="I401" t="s">
        <v>45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5">
      <c r="A402" s="1">
        <v>44016</v>
      </c>
      <c r="B402">
        <v>6108</v>
      </c>
      <c r="C402" t="s">
        <v>52</v>
      </c>
      <c r="D402" t="s">
        <v>53</v>
      </c>
      <c r="E402" t="s">
        <v>54</v>
      </c>
      <c r="F402" t="s">
        <v>27</v>
      </c>
      <c r="G402" t="s">
        <v>28</v>
      </c>
      <c r="H402" t="s">
        <v>29</v>
      </c>
      <c r="I402" t="s">
        <v>55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5">
      <c r="A403" s="1">
        <v>44017</v>
      </c>
      <c r="B403">
        <v>4636</v>
      </c>
      <c r="C403" t="s">
        <v>24</v>
      </c>
      <c r="D403" t="s">
        <v>25</v>
      </c>
      <c r="E403" t="s">
        <v>26</v>
      </c>
      <c r="F403" t="s">
        <v>27</v>
      </c>
      <c r="G403" t="s">
        <v>28</v>
      </c>
      <c r="H403" t="s">
        <v>29</v>
      </c>
      <c r="I403" t="s">
        <v>49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5">
      <c r="A404" s="1">
        <v>44017</v>
      </c>
      <c r="B404">
        <v>4636</v>
      </c>
      <c r="C404" t="s">
        <v>24</v>
      </c>
      <c r="D404" t="s">
        <v>44</v>
      </c>
      <c r="E404" t="s">
        <v>26</v>
      </c>
      <c r="F404" t="s">
        <v>27</v>
      </c>
      <c r="G404" t="s">
        <v>33</v>
      </c>
      <c r="H404" t="s">
        <v>34</v>
      </c>
      <c r="I404" t="s">
        <v>45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5">
      <c r="A405" s="1">
        <v>44017</v>
      </c>
      <c r="B405">
        <v>6108</v>
      </c>
      <c r="C405" t="s">
        <v>52</v>
      </c>
      <c r="D405" t="s">
        <v>53</v>
      </c>
      <c r="E405" t="s">
        <v>54</v>
      </c>
      <c r="F405" t="s">
        <v>27</v>
      </c>
      <c r="G405" t="s">
        <v>28</v>
      </c>
      <c r="H405" t="s">
        <v>29</v>
      </c>
      <c r="I405" t="s">
        <v>55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5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4636</v>
      </c>
      <c r="C408" t="s">
        <v>24</v>
      </c>
      <c r="D408" t="s">
        <v>25</v>
      </c>
      <c r="E408" t="s">
        <v>26</v>
      </c>
      <c r="F408" t="s">
        <v>27</v>
      </c>
      <c r="G408" t="s">
        <v>28</v>
      </c>
      <c r="H408" t="s">
        <v>29</v>
      </c>
      <c r="I408" t="s">
        <v>49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5">
      <c r="A409" s="1">
        <v>44019</v>
      </c>
      <c r="B409">
        <v>4636</v>
      </c>
      <c r="C409" t="s">
        <v>24</v>
      </c>
      <c r="D409" t="s">
        <v>44</v>
      </c>
      <c r="E409" t="s">
        <v>26</v>
      </c>
      <c r="F409" t="s">
        <v>27</v>
      </c>
      <c r="G409" t="s">
        <v>33</v>
      </c>
      <c r="H409" t="s">
        <v>34</v>
      </c>
      <c r="I409" t="s">
        <v>45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5">
      <c r="A410" s="1">
        <v>44019</v>
      </c>
      <c r="B410">
        <v>6108</v>
      </c>
      <c r="C410" t="s">
        <v>52</v>
      </c>
      <c r="D410" t="s">
        <v>53</v>
      </c>
      <c r="E410" t="s">
        <v>54</v>
      </c>
      <c r="F410" t="s">
        <v>27</v>
      </c>
      <c r="G410" t="s">
        <v>28</v>
      </c>
      <c r="H410" t="s">
        <v>29</v>
      </c>
      <c r="I410" t="s">
        <v>55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5">
      <c r="A411" s="1">
        <v>44020</v>
      </c>
      <c r="B411">
        <v>4636</v>
      </c>
      <c r="C411" t="s">
        <v>24</v>
      </c>
      <c r="D411" t="s">
        <v>25</v>
      </c>
      <c r="E411" t="s">
        <v>26</v>
      </c>
      <c r="F411" t="s">
        <v>27</v>
      </c>
      <c r="G411" t="s">
        <v>28</v>
      </c>
      <c r="H411" t="s">
        <v>29</v>
      </c>
      <c r="I411" t="s">
        <v>49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5">
      <c r="A412" s="1">
        <v>44020</v>
      </c>
      <c r="B412">
        <v>4636</v>
      </c>
      <c r="C412" t="s">
        <v>24</v>
      </c>
      <c r="D412" t="s">
        <v>44</v>
      </c>
      <c r="E412" t="s">
        <v>26</v>
      </c>
      <c r="F412" t="s">
        <v>27</v>
      </c>
      <c r="G412" t="s">
        <v>33</v>
      </c>
      <c r="H412" t="s">
        <v>34</v>
      </c>
      <c r="I412" t="s">
        <v>45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5">
      <c r="A413" s="1">
        <v>44020</v>
      </c>
      <c r="B413">
        <v>6108</v>
      </c>
      <c r="C413" t="s">
        <v>52</v>
      </c>
      <c r="D413" t="s">
        <v>53</v>
      </c>
      <c r="E413" t="s">
        <v>54</v>
      </c>
      <c r="F413" t="s">
        <v>27</v>
      </c>
      <c r="G413" t="s">
        <v>28</v>
      </c>
      <c r="H413" t="s">
        <v>29</v>
      </c>
      <c r="I413" t="s">
        <v>55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5">
      <c r="A414" s="1">
        <v>44020</v>
      </c>
      <c r="B414">
        <v>6108</v>
      </c>
      <c r="C414" t="s">
        <v>52</v>
      </c>
      <c r="D414" t="s">
        <v>56</v>
      </c>
      <c r="E414" t="s">
        <v>54</v>
      </c>
      <c r="F414" t="s">
        <v>27</v>
      </c>
      <c r="G414" t="s">
        <v>33</v>
      </c>
      <c r="H414" t="s">
        <v>34</v>
      </c>
      <c r="I414" t="s">
        <v>57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5">
      <c r="A415" s="1">
        <v>44021</v>
      </c>
      <c r="B415">
        <v>4636</v>
      </c>
      <c r="C415" t="s">
        <v>24</v>
      </c>
      <c r="D415" t="s">
        <v>25</v>
      </c>
      <c r="E415" t="s">
        <v>26</v>
      </c>
      <c r="F415" t="s">
        <v>27</v>
      </c>
      <c r="G415" t="s">
        <v>28</v>
      </c>
      <c r="H415" t="s">
        <v>29</v>
      </c>
      <c r="I415" t="s">
        <v>49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5">
      <c r="A416" s="1">
        <v>44021</v>
      </c>
      <c r="B416">
        <v>4636</v>
      </c>
      <c r="C416" t="s">
        <v>24</v>
      </c>
      <c r="D416" t="s">
        <v>44</v>
      </c>
      <c r="E416" t="s">
        <v>26</v>
      </c>
      <c r="F416" t="s">
        <v>27</v>
      </c>
      <c r="G416" t="s">
        <v>33</v>
      </c>
      <c r="H416" t="s">
        <v>34</v>
      </c>
      <c r="I416" t="s">
        <v>45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5">
      <c r="A417" s="1">
        <v>44021</v>
      </c>
      <c r="B417">
        <v>6108</v>
      </c>
      <c r="C417" t="s">
        <v>52</v>
      </c>
      <c r="D417" t="s">
        <v>53</v>
      </c>
      <c r="E417" t="s">
        <v>54</v>
      </c>
      <c r="F417" t="s">
        <v>27</v>
      </c>
      <c r="G417" t="s">
        <v>28</v>
      </c>
      <c r="H417" t="s">
        <v>29</v>
      </c>
      <c r="I417" t="s">
        <v>55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5">
      <c r="A418" s="1">
        <v>44021</v>
      </c>
      <c r="B418">
        <v>6108</v>
      </c>
      <c r="C418" t="s">
        <v>52</v>
      </c>
      <c r="D418" t="s">
        <v>56</v>
      </c>
      <c r="E418" t="s">
        <v>54</v>
      </c>
      <c r="F418" t="s">
        <v>27</v>
      </c>
      <c r="G418" t="s">
        <v>33</v>
      </c>
      <c r="H418" t="s">
        <v>34</v>
      </c>
      <c r="I418" t="s">
        <v>57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5">
      <c r="A419" s="1">
        <v>44022</v>
      </c>
      <c r="B419">
        <v>4636</v>
      </c>
      <c r="C419" t="s">
        <v>24</v>
      </c>
      <c r="D419" t="s">
        <v>25</v>
      </c>
      <c r="E419" t="s">
        <v>26</v>
      </c>
      <c r="F419" t="s">
        <v>27</v>
      </c>
      <c r="G419" t="s">
        <v>28</v>
      </c>
      <c r="H419" t="s">
        <v>29</v>
      </c>
      <c r="I419" t="s">
        <v>49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5">
      <c r="A420" s="1">
        <v>44022</v>
      </c>
      <c r="B420">
        <v>4636</v>
      </c>
      <c r="C420" t="s">
        <v>24</v>
      </c>
      <c r="D420" t="s">
        <v>44</v>
      </c>
      <c r="E420" t="s">
        <v>26</v>
      </c>
      <c r="F420" t="s">
        <v>27</v>
      </c>
      <c r="G420" t="s">
        <v>33</v>
      </c>
      <c r="H420" t="s">
        <v>34</v>
      </c>
      <c r="I420" t="s">
        <v>45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5">
      <c r="A421" s="1">
        <v>44022</v>
      </c>
      <c r="B421">
        <v>6108</v>
      </c>
      <c r="C421" t="s">
        <v>52</v>
      </c>
      <c r="D421" t="s">
        <v>53</v>
      </c>
      <c r="E421" t="s">
        <v>54</v>
      </c>
      <c r="F421" t="s">
        <v>27</v>
      </c>
      <c r="G421" t="s">
        <v>28</v>
      </c>
      <c r="H421" t="s">
        <v>29</v>
      </c>
      <c r="I421" t="s">
        <v>55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5">
      <c r="A422" s="1">
        <v>44022</v>
      </c>
      <c r="B422">
        <v>6108</v>
      </c>
      <c r="C422" t="s">
        <v>52</v>
      </c>
      <c r="D422" t="s">
        <v>56</v>
      </c>
      <c r="E422" t="s">
        <v>54</v>
      </c>
      <c r="F422" t="s">
        <v>27</v>
      </c>
      <c r="G422" t="s">
        <v>33</v>
      </c>
      <c r="H422" t="s">
        <v>34</v>
      </c>
      <c r="I422" t="s">
        <v>57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5">
      <c r="A423" s="1">
        <v>44023</v>
      </c>
      <c r="B423">
        <v>4636</v>
      </c>
      <c r="C423" t="s">
        <v>24</v>
      </c>
      <c r="D423" t="s">
        <v>25</v>
      </c>
      <c r="E423" t="s">
        <v>26</v>
      </c>
      <c r="F423" t="s">
        <v>27</v>
      </c>
      <c r="G423" t="s">
        <v>28</v>
      </c>
      <c r="H423" t="s">
        <v>29</v>
      </c>
      <c r="I423" t="s">
        <v>49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5">
      <c r="A424" s="1">
        <v>44023</v>
      </c>
      <c r="B424">
        <v>4636</v>
      </c>
      <c r="C424" t="s">
        <v>24</v>
      </c>
      <c r="D424" t="s">
        <v>44</v>
      </c>
      <c r="E424" t="s">
        <v>26</v>
      </c>
      <c r="F424" t="s">
        <v>27</v>
      </c>
      <c r="G424" t="s">
        <v>33</v>
      </c>
      <c r="H424" t="s">
        <v>34</v>
      </c>
      <c r="I424" t="s">
        <v>45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5">
      <c r="A425" s="1">
        <v>44023</v>
      </c>
      <c r="B425">
        <v>6108</v>
      </c>
      <c r="C425" t="s">
        <v>52</v>
      </c>
      <c r="D425" t="s">
        <v>53</v>
      </c>
      <c r="E425" t="s">
        <v>54</v>
      </c>
      <c r="F425" t="s">
        <v>27</v>
      </c>
      <c r="G425" t="s">
        <v>28</v>
      </c>
      <c r="H425" t="s">
        <v>29</v>
      </c>
      <c r="I425" t="s">
        <v>55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5">
      <c r="A426" s="1">
        <v>44023</v>
      </c>
      <c r="B426">
        <v>6108</v>
      </c>
      <c r="C426" t="s">
        <v>52</v>
      </c>
      <c r="D426" t="s">
        <v>56</v>
      </c>
      <c r="E426" t="s">
        <v>54</v>
      </c>
      <c r="F426" t="s">
        <v>27</v>
      </c>
      <c r="G426" t="s">
        <v>33</v>
      </c>
      <c r="H426" t="s">
        <v>34</v>
      </c>
      <c r="I426" t="s">
        <v>57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5">
      <c r="A427" s="1">
        <v>44024</v>
      </c>
      <c r="B427">
        <v>4636</v>
      </c>
      <c r="C427" t="s">
        <v>24</v>
      </c>
      <c r="D427" t="s">
        <v>25</v>
      </c>
      <c r="E427" t="s">
        <v>26</v>
      </c>
      <c r="F427" t="s">
        <v>27</v>
      </c>
      <c r="G427" t="s">
        <v>28</v>
      </c>
      <c r="H427" t="s">
        <v>29</v>
      </c>
      <c r="I427" t="s">
        <v>49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5">
      <c r="A428" s="1">
        <v>44024</v>
      </c>
      <c r="B428">
        <v>4636</v>
      </c>
      <c r="C428" t="s">
        <v>24</v>
      </c>
      <c r="D428" t="s">
        <v>44</v>
      </c>
      <c r="E428" t="s">
        <v>26</v>
      </c>
      <c r="F428" t="s">
        <v>27</v>
      </c>
      <c r="G428" t="s">
        <v>33</v>
      </c>
      <c r="H428" t="s">
        <v>34</v>
      </c>
      <c r="I428" t="s">
        <v>45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5">
      <c r="A429" s="1">
        <v>44024</v>
      </c>
      <c r="B429">
        <v>6108</v>
      </c>
      <c r="C429" t="s">
        <v>52</v>
      </c>
      <c r="D429" t="s">
        <v>53</v>
      </c>
      <c r="E429" t="s">
        <v>54</v>
      </c>
      <c r="F429" t="s">
        <v>27</v>
      </c>
      <c r="G429" t="s">
        <v>28</v>
      </c>
      <c r="H429" t="s">
        <v>29</v>
      </c>
      <c r="I429" t="s">
        <v>55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5">
      <c r="A430" s="1">
        <v>44024</v>
      </c>
      <c r="B430">
        <v>6108</v>
      </c>
      <c r="C430" t="s">
        <v>52</v>
      </c>
      <c r="D430" t="s">
        <v>56</v>
      </c>
      <c r="E430" t="s">
        <v>54</v>
      </c>
      <c r="F430" t="s">
        <v>27</v>
      </c>
      <c r="G430" t="s">
        <v>33</v>
      </c>
      <c r="H430" t="s">
        <v>34</v>
      </c>
      <c r="I430" t="s">
        <v>57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5">
      <c r="A431" s="1">
        <v>44025</v>
      </c>
      <c r="B431">
        <v>4636</v>
      </c>
      <c r="C431" t="s">
        <v>24</v>
      </c>
      <c r="D431" t="s">
        <v>25</v>
      </c>
      <c r="E431" t="s">
        <v>26</v>
      </c>
      <c r="F431" t="s">
        <v>27</v>
      </c>
      <c r="G431" t="s">
        <v>28</v>
      </c>
      <c r="H431" t="s">
        <v>29</v>
      </c>
      <c r="I431" t="s">
        <v>49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5">
      <c r="A432" s="1">
        <v>44025</v>
      </c>
      <c r="B432">
        <v>4636</v>
      </c>
      <c r="C432" t="s">
        <v>24</v>
      </c>
      <c r="D432" t="s">
        <v>44</v>
      </c>
      <c r="E432" t="s">
        <v>26</v>
      </c>
      <c r="F432" t="s">
        <v>27</v>
      </c>
      <c r="G432" t="s">
        <v>33</v>
      </c>
      <c r="H432" t="s">
        <v>34</v>
      </c>
      <c r="I432" t="s">
        <v>45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5">
      <c r="A433" s="1">
        <v>44025</v>
      </c>
      <c r="B433">
        <v>6108</v>
      </c>
      <c r="C433" t="s">
        <v>52</v>
      </c>
      <c r="D433" t="s">
        <v>53</v>
      </c>
      <c r="E433" t="s">
        <v>54</v>
      </c>
      <c r="F433" t="s">
        <v>27</v>
      </c>
      <c r="G433" t="s">
        <v>28</v>
      </c>
      <c r="H433" t="s">
        <v>29</v>
      </c>
      <c r="I433" t="s">
        <v>55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5">
      <c r="A434" s="1">
        <v>44025</v>
      </c>
      <c r="B434">
        <v>6108</v>
      </c>
      <c r="C434" t="s">
        <v>52</v>
      </c>
      <c r="D434" t="s">
        <v>56</v>
      </c>
      <c r="E434" t="s">
        <v>54</v>
      </c>
      <c r="F434" t="s">
        <v>27</v>
      </c>
      <c r="G434" t="s">
        <v>33</v>
      </c>
      <c r="H434" t="s">
        <v>34</v>
      </c>
      <c r="I434" t="s">
        <v>57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5">
      <c r="A435" s="1">
        <v>44026</v>
      </c>
      <c r="B435">
        <v>4636</v>
      </c>
      <c r="C435" t="s">
        <v>24</v>
      </c>
      <c r="D435" t="s">
        <v>25</v>
      </c>
      <c r="E435" t="s">
        <v>26</v>
      </c>
      <c r="F435" t="s">
        <v>27</v>
      </c>
      <c r="G435" t="s">
        <v>28</v>
      </c>
      <c r="H435" t="s">
        <v>29</v>
      </c>
      <c r="I435" t="s">
        <v>49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5">
      <c r="A436" s="1">
        <v>44026</v>
      </c>
      <c r="B436">
        <v>4636</v>
      </c>
      <c r="C436" t="s">
        <v>24</v>
      </c>
      <c r="D436" t="s">
        <v>44</v>
      </c>
      <c r="E436" t="s">
        <v>26</v>
      </c>
      <c r="F436" t="s">
        <v>27</v>
      </c>
      <c r="G436" t="s">
        <v>33</v>
      </c>
      <c r="H436" t="s">
        <v>34</v>
      </c>
      <c r="I436" t="s">
        <v>45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5">
      <c r="A437" s="1">
        <v>44026</v>
      </c>
      <c r="B437">
        <v>6108</v>
      </c>
      <c r="C437" t="s">
        <v>52</v>
      </c>
      <c r="D437" t="s">
        <v>53</v>
      </c>
      <c r="E437" t="s">
        <v>54</v>
      </c>
      <c r="F437" t="s">
        <v>27</v>
      </c>
      <c r="G437" t="s">
        <v>28</v>
      </c>
      <c r="H437" t="s">
        <v>29</v>
      </c>
      <c r="I437" t="s">
        <v>55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5">
      <c r="A438" s="1">
        <v>44026</v>
      </c>
      <c r="B438">
        <v>6108</v>
      </c>
      <c r="C438" t="s">
        <v>52</v>
      </c>
      <c r="D438" t="s">
        <v>56</v>
      </c>
      <c r="E438" t="s">
        <v>54</v>
      </c>
      <c r="F438" t="s">
        <v>27</v>
      </c>
      <c r="G438" t="s">
        <v>33</v>
      </c>
      <c r="H438" t="s">
        <v>34</v>
      </c>
      <c r="I438" t="s">
        <v>57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5">
      <c r="A439" s="1">
        <v>44027</v>
      </c>
      <c r="B439">
        <v>4636</v>
      </c>
      <c r="C439" t="s">
        <v>24</v>
      </c>
      <c r="D439" t="s">
        <v>25</v>
      </c>
      <c r="E439" t="s">
        <v>26</v>
      </c>
      <c r="F439" t="s">
        <v>27</v>
      </c>
      <c r="G439" t="s">
        <v>28</v>
      </c>
      <c r="H439" t="s">
        <v>29</v>
      </c>
      <c r="I439" t="s">
        <v>49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5">
      <c r="A440" s="1">
        <v>44027</v>
      </c>
      <c r="B440">
        <v>4636</v>
      </c>
      <c r="C440" t="s">
        <v>24</v>
      </c>
      <c r="D440" t="s">
        <v>44</v>
      </c>
      <c r="E440" t="s">
        <v>26</v>
      </c>
      <c r="F440" t="s">
        <v>27</v>
      </c>
      <c r="G440" t="s">
        <v>33</v>
      </c>
      <c r="H440" t="s">
        <v>34</v>
      </c>
      <c r="I440" t="s">
        <v>45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5">
      <c r="A441" s="1">
        <v>44027</v>
      </c>
      <c r="B441">
        <v>6108</v>
      </c>
      <c r="C441" t="s">
        <v>52</v>
      </c>
      <c r="D441" t="s">
        <v>53</v>
      </c>
      <c r="E441" t="s">
        <v>54</v>
      </c>
      <c r="F441" t="s">
        <v>27</v>
      </c>
      <c r="G441" t="s">
        <v>28</v>
      </c>
      <c r="H441" t="s">
        <v>29</v>
      </c>
      <c r="I441" t="s">
        <v>55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5">
      <c r="A442" s="1">
        <v>44027</v>
      </c>
      <c r="B442">
        <v>6108</v>
      </c>
      <c r="C442" t="s">
        <v>52</v>
      </c>
      <c r="D442" t="s">
        <v>56</v>
      </c>
      <c r="E442" t="s">
        <v>54</v>
      </c>
      <c r="F442" t="s">
        <v>27</v>
      </c>
      <c r="G442" t="s">
        <v>33</v>
      </c>
      <c r="H442" t="s">
        <v>34</v>
      </c>
      <c r="I442" t="s">
        <v>57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5">
      <c r="A443" s="1">
        <v>44028</v>
      </c>
      <c r="B443">
        <v>4636</v>
      </c>
      <c r="C443" t="s">
        <v>24</v>
      </c>
      <c r="D443" t="s">
        <v>25</v>
      </c>
      <c r="E443" t="s">
        <v>26</v>
      </c>
      <c r="F443" t="s">
        <v>27</v>
      </c>
      <c r="G443" t="s">
        <v>28</v>
      </c>
      <c r="H443" t="s">
        <v>29</v>
      </c>
      <c r="I443" t="s">
        <v>49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5">
      <c r="A444" s="1">
        <v>44028</v>
      </c>
      <c r="B444">
        <v>6108</v>
      </c>
      <c r="C444" t="s">
        <v>52</v>
      </c>
      <c r="D444" t="s">
        <v>53</v>
      </c>
      <c r="E444" t="s">
        <v>54</v>
      </c>
      <c r="F444" t="s">
        <v>27</v>
      </c>
      <c r="G444" t="s">
        <v>28</v>
      </c>
      <c r="H444" t="s">
        <v>29</v>
      </c>
      <c r="I444" t="s">
        <v>55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5">
      <c r="A445" s="1">
        <v>44028</v>
      </c>
      <c r="B445">
        <v>6108</v>
      </c>
      <c r="C445" t="s">
        <v>52</v>
      </c>
      <c r="D445" t="s">
        <v>56</v>
      </c>
      <c r="E445" t="s">
        <v>54</v>
      </c>
      <c r="F445" t="s">
        <v>27</v>
      </c>
      <c r="G445" t="s">
        <v>33</v>
      </c>
      <c r="H445" t="s">
        <v>34</v>
      </c>
      <c r="I445" t="s">
        <v>57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5">
      <c r="A446" s="1">
        <v>44029</v>
      </c>
      <c r="B446">
        <v>4636</v>
      </c>
      <c r="C446" t="s">
        <v>24</v>
      </c>
      <c r="D446" t="s">
        <v>25</v>
      </c>
      <c r="E446" t="s">
        <v>26</v>
      </c>
      <c r="F446" t="s">
        <v>27</v>
      </c>
      <c r="G446" t="s">
        <v>28</v>
      </c>
      <c r="H446" t="s">
        <v>29</v>
      </c>
      <c r="I446" t="s">
        <v>49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5">
      <c r="A447" s="1">
        <v>44029</v>
      </c>
      <c r="B447">
        <v>6108</v>
      </c>
      <c r="C447" t="s">
        <v>52</v>
      </c>
      <c r="D447" t="s">
        <v>53</v>
      </c>
      <c r="E447" t="s">
        <v>54</v>
      </c>
      <c r="F447" t="s">
        <v>27</v>
      </c>
      <c r="G447" t="s">
        <v>28</v>
      </c>
      <c r="H447" t="s">
        <v>29</v>
      </c>
      <c r="I447" t="s">
        <v>55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5">
      <c r="A448" s="1">
        <v>44029</v>
      </c>
      <c r="B448">
        <v>6108</v>
      </c>
      <c r="C448" t="s">
        <v>52</v>
      </c>
      <c r="D448" t="s">
        <v>56</v>
      </c>
      <c r="E448" t="s">
        <v>54</v>
      </c>
      <c r="F448" t="s">
        <v>27</v>
      </c>
      <c r="G448" t="s">
        <v>33</v>
      </c>
      <c r="H448" t="s">
        <v>34</v>
      </c>
      <c r="I448" t="s">
        <v>57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5">
      <c r="A449" s="1">
        <v>44030</v>
      </c>
      <c r="B449">
        <v>4636</v>
      </c>
      <c r="C449" t="s">
        <v>24</v>
      </c>
      <c r="D449" t="s">
        <v>25</v>
      </c>
      <c r="E449" t="s">
        <v>26</v>
      </c>
      <c r="F449" t="s">
        <v>27</v>
      </c>
      <c r="G449" t="s">
        <v>28</v>
      </c>
      <c r="H449" t="s">
        <v>29</v>
      </c>
      <c r="I449" t="s">
        <v>49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5">
      <c r="A450" s="1">
        <v>44030</v>
      </c>
      <c r="B450">
        <v>6108</v>
      </c>
      <c r="C450" t="s">
        <v>52</v>
      </c>
      <c r="D450" t="s">
        <v>53</v>
      </c>
      <c r="E450" t="s">
        <v>54</v>
      </c>
      <c r="F450" t="s">
        <v>27</v>
      </c>
      <c r="G450" t="s">
        <v>28</v>
      </c>
      <c r="H450" t="s">
        <v>29</v>
      </c>
      <c r="I450" t="s">
        <v>55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5">
      <c r="A451" s="1">
        <v>44030</v>
      </c>
      <c r="B451">
        <v>6108</v>
      </c>
      <c r="C451" t="s">
        <v>52</v>
      </c>
      <c r="D451" t="s">
        <v>56</v>
      </c>
      <c r="E451" t="s">
        <v>54</v>
      </c>
      <c r="F451" t="s">
        <v>27</v>
      </c>
      <c r="G451" t="s">
        <v>33</v>
      </c>
      <c r="H451" t="s">
        <v>34</v>
      </c>
      <c r="I451" t="s">
        <v>57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5">
      <c r="A452" s="1">
        <v>44031</v>
      </c>
      <c r="B452">
        <v>4636</v>
      </c>
      <c r="C452" t="s">
        <v>24</v>
      </c>
      <c r="D452" t="s">
        <v>25</v>
      </c>
      <c r="E452" t="s">
        <v>26</v>
      </c>
      <c r="F452" t="s">
        <v>27</v>
      </c>
      <c r="G452" t="s">
        <v>28</v>
      </c>
      <c r="H452" t="s">
        <v>29</v>
      </c>
      <c r="I452" t="s">
        <v>49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5">
      <c r="A453" s="1">
        <v>44031</v>
      </c>
      <c r="B453">
        <v>6108</v>
      </c>
      <c r="C453" t="s">
        <v>52</v>
      </c>
      <c r="D453" t="s">
        <v>53</v>
      </c>
      <c r="E453" t="s">
        <v>54</v>
      </c>
      <c r="F453" t="s">
        <v>27</v>
      </c>
      <c r="G453" t="s">
        <v>28</v>
      </c>
      <c r="H453" t="s">
        <v>29</v>
      </c>
      <c r="I453" t="s">
        <v>55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5">
      <c r="A454" s="1">
        <v>44031</v>
      </c>
      <c r="B454">
        <v>6108</v>
      </c>
      <c r="C454" t="s">
        <v>52</v>
      </c>
      <c r="D454" t="s">
        <v>56</v>
      </c>
      <c r="E454" t="s">
        <v>54</v>
      </c>
      <c r="F454" t="s">
        <v>27</v>
      </c>
      <c r="G454" t="s">
        <v>33</v>
      </c>
      <c r="H454" t="s">
        <v>34</v>
      </c>
      <c r="I454" t="s">
        <v>57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5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4636</v>
      </c>
      <c r="C457" t="s">
        <v>24</v>
      </c>
      <c r="D457" t="s">
        <v>25</v>
      </c>
      <c r="E457" t="s">
        <v>26</v>
      </c>
      <c r="F457" t="s">
        <v>27</v>
      </c>
      <c r="G457" t="s">
        <v>28</v>
      </c>
      <c r="H457" t="s">
        <v>29</v>
      </c>
      <c r="I457" t="s">
        <v>49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5">
      <c r="A458" s="1">
        <v>44033</v>
      </c>
      <c r="B458">
        <v>6108</v>
      </c>
      <c r="C458" t="s">
        <v>52</v>
      </c>
      <c r="D458" t="s">
        <v>53</v>
      </c>
      <c r="E458" t="s">
        <v>54</v>
      </c>
      <c r="F458" t="s">
        <v>27</v>
      </c>
      <c r="G458" t="s">
        <v>28</v>
      </c>
      <c r="H458" t="s">
        <v>29</v>
      </c>
      <c r="I458" t="s">
        <v>55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5">
      <c r="A459" s="1">
        <v>44033</v>
      </c>
      <c r="B459">
        <v>6108</v>
      </c>
      <c r="C459" t="s">
        <v>52</v>
      </c>
      <c r="D459" t="s">
        <v>56</v>
      </c>
      <c r="E459" t="s">
        <v>54</v>
      </c>
      <c r="F459" t="s">
        <v>27</v>
      </c>
      <c r="G459" t="s">
        <v>33</v>
      </c>
      <c r="H459" t="s">
        <v>34</v>
      </c>
      <c r="I459" t="s">
        <v>57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5">
      <c r="A460" s="1">
        <v>44034</v>
      </c>
      <c r="B460">
        <v>4636</v>
      </c>
      <c r="C460" t="s">
        <v>24</v>
      </c>
      <c r="D460" t="s">
        <v>25</v>
      </c>
      <c r="E460" t="s">
        <v>26</v>
      </c>
      <c r="F460" t="s">
        <v>27</v>
      </c>
      <c r="G460" t="s">
        <v>28</v>
      </c>
      <c r="H460" t="s">
        <v>29</v>
      </c>
      <c r="I460" t="s">
        <v>49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5">
      <c r="A461" s="1">
        <v>44034</v>
      </c>
      <c r="B461">
        <v>4636</v>
      </c>
      <c r="C461" t="s">
        <v>24</v>
      </c>
      <c r="D461" t="s">
        <v>44</v>
      </c>
      <c r="E461" t="s">
        <v>26</v>
      </c>
      <c r="F461" t="s">
        <v>27</v>
      </c>
      <c r="G461" t="s">
        <v>33</v>
      </c>
      <c r="H461" t="s">
        <v>34</v>
      </c>
      <c r="I461" t="s">
        <v>45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5">
      <c r="A462" s="1">
        <v>44034</v>
      </c>
      <c r="B462">
        <v>6108</v>
      </c>
      <c r="C462" t="s">
        <v>52</v>
      </c>
      <c r="D462" t="s">
        <v>53</v>
      </c>
      <c r="E462" t="s">
        <v>54</v>
      </c>
      <c r="F462" t="s">
        <v>27</v>
      </c>
      <c r="G462" t="s">
        <v>28</v>
      </c>
      <c r="H462" t="s">
        <v>29</v>
      </c>
      <c r="I462" t="s">
        <v>55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5">
      <c r="A463" s="1">
        <v>44034</v>
      </c>
      <c r="B463">
        <v>6108</v>
      </c>
      <c r="C463" t="s">
        <v>52</v>
      </c>
      <c r="D463" t="s">
        <v>56</v>
      </c>
      <c r="E463" t="s">
        <v>54</v>
      </c>
      <c r="F463" t="s">
        <v>27</v>
      </c>
      <c r="G463" t="s">
        <v>33</v>
      </c>
      <c r="H463" t="s">
        <v>34</v>
      </c>
      <c r="I463" t="s">
        <v>57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5">
      <c r="A464" s="1">
        <v>44035</v>
      </c>
      <c r="B464">
        <v>4636</v>
      </c>
      <c r="C464" t="s">
        <v>24</v>
      </c>
      <c r="D464" t="s">
        <v>25</v>
      </c>
      <c r="E464" t="s">
        <v>26</v>
      </c>
      <c r="F464" t="s">
        <v>27</v>
      </c>
      <c r="G464" t="s">
        <v>28</v>
      </c>
      <c r="H464" t="s">
        <v>29</v>
      </c>
      <c r="I464" t="s">
        <v>49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5">
      <c r="A465" s="1">
        <v>44035</v>
      </c>
      <c r="B465">
        <v>4636</v>
      </c>
      <c r="C465" t="s">
        <v>24</v>
      </c>
      <c r="D465" t="s">
        <v>44</v>
      </c>
      <c r="E465" t="s">
        <v>26</v>
      </c>
      <c r="F465" t="s">
        <v>27</v>
      </c>
      <c r="G465" t="s">
        <v>33</v>
      </c>
      <c r="H465" t="s">
        <v>34</v>
      </c>
      <c r="I465" t="s">
        <v>45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5">
      <c r="A466" s="1">
        <v>44035</v>
      </c>
      <c r="B466">
        <v>6108</v>
      </c>
      <c r="C466" t="s">
        <v>52</v>
      </c>
      <c r="D466" t="s">
        <v>53</v>
      </c>
      <c r="E466" t="s">
        <v>54</v>
      </c>
      <c r="F466" t="s">
        <v>27</v>
      </c>
      <c r="G466" t="s">
        <v>28</v>
      </c>
      <c r="H466" t="s">
        <v>29</v>
      </c>
      <c r="I466" t="s">
        <v>55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5">
      <c r="A467" s="1">
        <v>44035</v>
      </c>
      <c r="B467">
        <v>6108</v>
      </c>
      <c r="C467" t="s">
        <v>52</v>
      </c>
      <c r="D467" t="s">
        <v>56</v>
      </c>
      <c r="E467" t="s">
        <v>54</v>
      </c>
      <c r="F467" t="s">
        <v>27</v>
      </c>
      <c r="G467" t="s">
        <v>33</v>
      </c>
      <c r="H467" t="s">
        <v>34</v>
      </c>
      <c r="I467" t="s">
        <v>57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5">
      <c r="A468" s="1">
        <v>44036</v>
      </c>
      <c r="B468">
        <v>4636</v>
      </c>
      <c r="C468" t="s">
        <v>24</v>
      </c>
      <c r="D468" t="s">
        <v>25</v>
      </c>
      <c r="E468" t="s">
        <v>26</v>
      </c>
      <c r="F468" t="s">
        <v>27</v>
      </c>
      <c r="G468" t="s">
        <v>28</v>
      </c>
      <c r="H468" t="s">
        <v>29</v>
      </c>
      <c r="I468" t="s">
        <v>49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5">
      <c r="A469" s="1">
        <v>44036</v>
      </c>
      <c r="B469">
        <v>4636</v>
      </c>
      <c r="C469" t="s">
        <v>24</v>
      </c>
      <c r="D469" t="s">
        <v>44</v>
      </c>
      <c r="E469" t="s">
        <v>26</v>
      </c>
      <c r="F469" t="s">
        <v>27</v>
      </c>
      <c r="G469" t="s">
        <v>33</v>
      </c>
      <c r="H469" t="s">
        <v>34</v>
      </c>
      <c r="I469" t="s">
        <v>45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5">
      <c r="A470" s="1">
        <v>44036</v>
      </c>
      <c r="B470">
        <v>6108</v>
      </c>
      <c r="C470" t="s">
        <v>52</v>
      </c>
      <c r="D470" t="s">
        <v>53</v>
      </c>
      <c r="E470" t="s">
        <v>54</v>
      </c>
      <c r="F470" t="s">
        <v>27</v>
      </c>
      <c r="G470" t="s">
        <v>28</v>
      </c>
      <c r="H470" t="s">
        <v>29</v>
      </c>
      <c r="I470" t="s">
        <v>55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5">
      <c r="A471" s="1">
        <v>44036</v>
      </c>
      <c r="B471">
        <v>6108</v>
      </c>
      <c r="C471" t="s">
        <v>52</v>
      </c>
      <c r="D471" t="s">
        <v>56</v>
      </c>
      <c r="E471" t="s">
        <v>54</v>
      </c>
      <c r="F471" t="s">
        <v>27</v>
      </c>
      <c r="G471" t="s">
        <v>33</v>
      </c>
      <c r="H471" t="s">
        <v>34</v>
      </c>
      <c r="I471" t="s">
        <v>57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5">
      <c r="A472" s="1">
        <v>44037</v>
      </c>
      <c r="B472">
        <v>4636</v>
      </c>
      <c r="C472" t="s">
        <v>24</v>
      </c>
      <c r="D472" t="s">
        <v>44</v>
      </c>
      <c r="E472" t="s">
        <v>26</v>
      </c>
      <c r="F472" t="s">
        <v>27</v>
      </c>
      <c r="G472" t="s">
        <v>33</v>
      </c>
      <c r="H472" t="s">
        <v>34</v>
      </c>
      <c r="I472" t="s">
        <v>45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5">
      <c r="A473" s="1">
        <v>44037</v>
      </c>
      <c r="B473">
        <v>6108</v>
      </c>
      <c r="C473" t="s">
        <v>52</v>
      </c>
      <c r="D473" t="s">
        <v>53</v>
      </c>
      <c r="E473" t="s">
        <v>54</v>
      </c>
      <c r="F473" t="s">
        <v>27</v>
      </c>
      <c r="G473" t="s">
        <v>28</v>
      </c>
      <c r="H473" t="s">
        <v>29</v>
      </c>
      <c r="I473" t="s">
        <v>55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5">
      <c r="A474" s="1">
        <v>44038</v>
      </c>
      <c r="B474">
        <v>4636</v>
      </c>
      <c r="C474" t="s">
        <v>24</v>
      </c>
      <c r="D474" t="s">
        <v>44</v>
      </c>
      <c r="E474" t="s">
        <v>26</v>
      </c>
      <c r="F474" t="s">
        <v>27</v>
      </c>
      <c r="G474" t="s">
        <v>33</v>
      </c>
      <c r="H474" t="s">
        <v>34</v>
      </c>
      <c r="I474" t="s">
        <v>45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5">
      <c r="A475" s="1">
        <v>44038</v>
      </c>
      <c r="B475">
        <v>6108</v>
      </c>
      <c r="C475" t="s">
        <v>52</v>
      </c>
      <c r="D475" t="s">
        <v>53</v>
      </c>
      <c r="E475" t="s">
        <v>54</v>
      </c>
      <c r="F475" t="s">
        <v>27</v>
      </c>
      <c r="G475" t="s">
        <v>28</v>
      </c>
      <c r="H475" t="s">
        <v>29</v>
      </c>
      <c r="I475" t="s">
        <v>55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5">
      <c r="A476" s="1">
        <v>44038</v>
      </c>
      <c r="B476">
        <v>6108</v>
      </c>
      <c r="C476" t="s">
        <v>52</v>
      </c>
      <c r="D476" t="s">
        <v>56</v>
      </c>
      <c r="E476" t="s">
        <v>54</v>
      </c>
      <c r="F476" t="s">
        <v>27</v>
      </c>
      <c r="G476" t="s">
        <v>33</v>
      </c>
      <c r="H476" t="s">
        <v>34</v>
      </c>
      <c r="I476" t="s">
        <v>57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5">
      <c r="A477" s="1">
        <v>44039</v>
      </c>
      <c r="B477">
        <v>4636</v>
      </c>
      <c r="C477" t="s">
        <v>24</v>
      </c>
      <c r="D477" t="s">
        <v>44</v>
      </c>
      <c r="E477" t="s">
        <v>26</v>
      </c>
      <c r="F477" t="s">
        <v>27</v>
      </c>
      <c r="G477" t="s">
        <v>33</v>
      </c>
      <c r="H477" t="s">
        <v>34</v>
      </c>
      <c r="I477" t="s">
        <v>45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5">
      <c r="A478" s="1">
        <v>44039</v>
      </c>
      <c r="B478">
        <v>6108</v>
      </c>
      <c r="C478" t="s">
        <v>52</v>
      </c>
      <c r="D478" t="s">
        <v>53</v>
      </c>
      <c r="E478" t="s">
        <v>54</v>
      </c>
      <c r="F478" t="s">
        <v>27</v>
      </c>
      <c r="G478" t="s">
        <v>28</v>
      </c>
      <c r="H478" t="s">
        <v>29</v>
      </c>
      <c r="I478" t="s">
        <v>55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5">
      <c r="A479" s="1">
        <v>44039</v>
      </c>
      <c r="B479">
        <v>6108</v>
      </c>
      <c r="C479" t="s">
        <v>52</v>
      </c>
      <c r="D479" t="s">
        <v>56</v>
      </c>
      <c r="E479" t="s">
        <v>54</v>
      </c>
      <c r="F479" t="s">
        <v>27</v>
      </c>
      <c r="G479" t="s">
        <v>33</v>
      </c>
      <c r="H479" t="s">
        <v>34</v>
      </c>
      <c r="I479" t="s">
        <v>57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5">
      <c r="A480" s="1">
        <v>44040</v>
      </c>
      <c r="B480">
        <v>4636</v>
      </c>
      <c r="C480" t="s">
        <v>24</v>
      </c>
      <c r="D480" t="s">
        <v>25</v>
      </c>
      <c r="E480" t="s">
        <v>26</v>
      </c>
      <c r="F480" t="s">
        <v>27</v>
      </c>
      <c r="G480" t="s">
        <v>28</v>
      </c>
      <c r="H480" t="s">
        <v>29</v>
      </c>
      <c r="I480" t="s">
        <v>49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5">
      <c r="A481" s="1">
        <v>44040</v>
      </c>
      <c r="B481">
        <v>4636</v>
      </c>
      <c r="C481" t="s">
        <v>24</v>
      </c>
      <c r="D481" t="s">
        <v>44</v>
      </c>
      <c r="E481" t="s">
        <v>26</v>
      </c>
      <c r="F481" t="s">
        <v>27</v>
      </c>
      <c r="G481" t="s">
        <v>33</v>
      </c>
      <c r="H481" t="s">
        <v>34</v>
      </c>
      <c r="I481" t="s">
        <v>45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5">
      <c r="A482" s="1">
        <v>44040</v>
      </c>
      <c r="B482">
        <v>6108</v>
      </c>
      <c r="C482" t="s">
        <v>52</v>
      </c>
      <c r="D482" t="s">
        <v>53</v>
      </c>
      <c r="E482" t="s">
        <v>54</v>
      </c>
      <c r="F482" t="s">
        <v>27</v>
      </c>
      <c r="G482" t="s">
        <v>28</v>
      </c>
      <c r="H482" t="s">
        <v>29</v>
      </c>
      <c r="I482" t="s">
        <v>55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5">
      <c r="A483" s="1">
        <v>44040</v>
      </c>
      <c r="B483">
        <v>6108</v>
      </c>
      <c r="C483" t="s">
        <v>52</v>
      </c>
      <c r="D483" t="s">
        <v>56</v>
      </c>
      <c r="E483" t="s">
        <v>54</v>
      </c>
      <c r="F483" t="s">
        <v>27</v>
      </c>
      <c r="G483" t="s">
        <v>33</v>
      </c>
      <c r="H483" t="s">
        <v>34</v>
      </c>
      <c r="I483" t="s">
        <v>57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5">
      <c r="A484" s="1">
        <v>44041</v>
      </c>
      <c r="B484">
        <v>4636</v>
      </c>
      <c r="C484" t="s">
        <v>24</v>
      </c>
      <c r="D484" t="s">
        <v>25</v>
      </c>
      <c r="E484" t="s">
        <v>26</v>
      </c>
      <c r="F484" t="s">
        <v>27</v>
      </c>
      <c r="G484" t="s">
        <v>28</v>
      </c>
      <c r="H484" t="s">
        <v>29</v>
      </c>
      <c r="I484" t="s">
        <v>49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5">
      <c r="A485" s="1">
        <v>44041</v>
      </c>
      <c r="B485">
        <v>4636</v>
      </c>
      <c r="C485" t="s">
        <v>24</v>
      </c>
      <c r="D485" t="s">
        <v>44</v>
      </c>
      <c r="E485" t="s">
        <v>26</v>
      </c>
      <c r="F485" t="s">
        <v>27</v>
      </c>
      <c r="G485" t="s">
        <v>33</v>
      </c>
      <c r="H485" t="s">
        <v>34</v>
      </c>
      <c r="I485" t="s">
        <v>45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5">
      <c r="A486" s="1">
        <v>44041</v>
      </c>
      <c r="B486">
        <v>6108</v>
      </c>
      <c r="C486" t="s">
        <v>52</v>
      </c>
      <c r="D486" t="s">
        <v>53</v>
      </c>
      <c r="E486" t="s">
        <v>54</v>
      </c>
      <c r="F486" t="s">
        <v>27</v>
      </c>
      <c r="G486" t="s">
        <v>28</v>
      </c>
      <c r="H486" t="s">
        <v>29</v>
      </c>
      <c r="I486" t="s">
        <v>55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5">
      <c r="A487" s="1">
        <v>44041</v>
      </c>
      <c r="B487">
        <v>6108</v>
      </c>
      <c r="C487" t="s">
        <v>52</v>
      </c>
      <c r="D487" t="s">
        <v>56</v>
      </c>
      <c r="E487" t="s">
        <v>54</v>
      </c>
      <c r="F487" t="s">
        <v>27</v>
      </c>
      <c r="G487" t="s">
        <v>33</v>
      </c>
      <c r="H487" t="s">
        <v>34</v>
      </c>
      <c r="I487" t="s">
        <v>57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5">
      <c r="A488" s="1">
        <v>44042</v>
      </c>
      <c r="B488">
        <v>4636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49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5">
      <c r="A489" s="1">
        <v>44042</v>
      </c>
      <c r="B489">
        <v>4636</v>
      </c>
      <c r="C489" t="s">
        <v>24</v>
      </c>
      <c r="D489" t="s">
        <v>44</v>
      </c>
      <c r="E489" t="s">
        <v>26</v>
      </c>
      <c r="F489" t="s">
        <v>27</v>
      </c>
      <c r="G489" t="s">
        <v>33</v>
      </c>
      <c r="H489" t="s">
        <v>34</v>
      </c>
      <c r="I489" t="s">
        <v>45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5">
      <c r="A490" s="1">
        <v>44042</v>
      </c>
      <c r="B490">
        <v>6108</v>
      </c>
      <c r="C490" t="s">
        <v>52</v>
      </c>
      <c r="D490" t="s">
        <v>53</v>
      </c>
      <c r="E490" t="s">
        <v>54</v>
      </c>
      <c r="F490" t="s">
        <v>27</v>
      </c>
      <c r="G490" t="s">
        <v>28</v>
      </c>
      <c r="H490" t="s">
        <v>29</v>
      </c>
      <c r="I490" t="s">
        <v>55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5">
      <c r="A491" s="1">
        <v>44042</v>
      </c>
      <c r="B491">
        <v>6108</v>
      </c>
      <c r="C491" t="s">
        <v>52</v>
      </c>
      <c r="D491" t="s">
        <v>56</v>
      </c>
      <c r="E491" t="s">
        <v>54</v>
      </c>
      <c r="F491" t="s">
        <v>27</v>
      </c>
      <c r="G491" t="s">
        <v>33</v>
      </c>
      <c r="H491" t="s">
        <v>34</v>
      </c>
      <c r="I491" t="s">
        <v>57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5">
      <c r="A492" s="1">
        <v>44043</v>
      </c>
      <c r="B492">
        <v>4636</v>
      </c>
      <c r="C492" t="s">
        <v>24</v>
      </c>
      <c r="D492" t="s">
        <v>25</v>
      </c>
      <c r="E492" t="s">
        <v>26</v>
      </c>
      <c r="F492" t="s">
        <v>27</v>
      </c>
      <c r="G492" t="s">
        <v>28</v>
      </c>
      <c r="H492" t="s">
        <v>29</v>
      </c>
      <c r="I492" t="s">
        <v>49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5">
      <c r="A493" s="1">
        <v>44043</v>
      </c>
      <c r="B493">
        <v>4636</v>
      </c>
      <c r="C493" t="s">
        <v>24</v>
      </c>
      <c r="D493" t="s">
        <v>44</v>
      </c>
      <c r="E493" t="s">
        <v>26</v>
      </c>
      <c r="F493" t="s">
        <v>27</v>
      </c>
      <c r="G493" t="s">
        <v>33</v>
      </c>
      <c r="H493" t="s">
        <v>34</v>
      </c>
      <c r="I493" t="s">
        <v>45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5">
      <c r="A494" s="1">
        <v>44043</v>
      </c>
      <c r="B494">
        <v>6108</v>
      </c>
      <c r="C494" t="s">
        <v>52</v>
      </c>
      <c r="D494" t="s">
        <v>53</v>
      </c>
      <c r="E494" t="s">
        <v>54</v>
      </c>
      <c r="F494" t="s">
        <v>27</v>
      </c>
      <c r="G494" t="s">
        <v>28</v>
      </c>
      <c r="H494" t="s">
        <v>29</v>
      </c>
      <c r="I494" t="s">
        <v>55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5">
      <c r="A495" s="1">
        <v>44043</v>
      </c>
      <c r="B495">
        <v>6108</v>
      </c>
      <c r="C495" t="s">
        <v>52</v>
      </c>
      <c r="D495" t="s">
        <v>56</v>
      </c>
      <c r="E495" t="s">
        <v>54</v>
      </c>
      <c r="F495" t="s">
        <v>27</v>
      </c>
      <c r="G495" t="s">
        <v>33</v>
      </c>
      <c r="H495" t="s">
        <v>34</v>
      </c>
      <c r="I495" t="s">
        <v>57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5">
      <c r="A496" s="1">
        <v>44044</v>
      </c>
      <c r="B496">
        <v>4636</v>
      </c>
      <c r="C496" t="s">
        <v>24</v>
      </c>
      <c r="D496" t="s">
        <v>25</v>
      </c>
      <c r="E496" t="s">
        <v>26</v>
      </c>
      <c r="F496" t="s">
        <v>27</v>
      </c>
      <c r="G496" t="s">
        <v>28</v>
      </c>
      <c r="H496" t="s">
        <v>29</v>
      </c>
      <c r="I496" t="s">
        <v>49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5">
      <c r="A497" s="1">
        <v>44044</v>
      </c>
      <c r="B497">
        <v>4636</v>
      </c>
      <c r="C497" t="s">
        <v>24</v>
      </c>
      <c r="D497" t="s">
        <v>44</v>
      </c>
      <c r="E497" t="s">
        <v>26</v>
      </c>
      <c r="F497" t="s">
        <v>27</v>
      </c>
      <c r="G497" t="s">
        <v>33</v>
      </c>
      <c r="H497" t="s">
        <v>34</v>
      </c>
      <c r="I497" t="s">
        <v>45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5">
      <c r="A498" s="1">
        <v>44044</v>
      </c>
      <c r="B498">
        <v>6108</v>
      </c>
      <c r="C498" t="s">
        <v>52</v>
      </c>
      <c r="D498" t="s">
        <v>53</v>
      </c>
      <c r="E498" t="s">
        <v>54</v>
      </c>
      <c r="F498" t="s">
        <v>27</v>
      </c>
      <c r="G498" t="s">
        <v>28</v>
      </c>
      <c r="H498" t="s">
        <v>29</v>
      </c>
      <c r="I498" t="s">
        <v>55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5">
      <c r="A499" s="1">
        <v>44044</v>
      </c>
      <c r="B499">
        <v>6108</v>
      </c>
      <c r="C499" t="s">
        <v>52</v>
      </c>
      <c r="D499" t="s">
        <v>56</v>
      </c>
      <c r="E499" t="s">
        <v>54</v>
      </c>
      <c r="F499" t="s">
        <v>27</v>
      </c>
      <c r="G499" t="s">
        <v>33</v>
      </c>
      <c r="H499" t="s">
        <v>34</v>
      </c>
      <c r="I499" t="s">
        <v>57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5">
      <c r="A500" s="1">
        <v>44045</v>
      </c>
      <c r="B500">
        <v>4636</v>
      </c>
      <c r="C500" t="s">
        <v>24</v>
      </c>
      <c r="D500" t="s">
        <v>25</v>
      </c>
      <c r="E500" t="s">
        <v>26</v>
      </c>
      <c r="F500" t="s">
        <v>27</v>
      </c>
      <c r="G500" t="s">
        <v>28</v>
      </c>
      <c r="H500" t="s">
        <v>29</v>
      </c>
      <c r="I500" t="s">
        <v>49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5">
      <c r="A501" s="1">
        <v>44045</v>
      </c>
      <c r="B501">
        <v>4636</v>
      </c>
      <c r="C501" t="s">
        <v>24</v>
      </c>
      <c r="D501" t="s">
        <v>44</v>
      </c>
      <c r="E501" t="s">
        <v>26</v>
      </c>
      <c r="F501" t="s">
        <v>27</v>
      </c>
      <c r="G501" t="s">
        <v>33</v>
      </c>
      <c r="H501" t="s">
        <v>34</v>
      </c>
      <c r="I501" t="s">
        <v>45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5">
      <c r="A502" s="1">
        <v>44045</v>
      </c>
      <c r="B502">
        <v>6108</v>
      </c>
      <c r="C502" t="s">
        <v>52</v>
      </c>
      <c r="D502" t="s">
        <v>53</v>
      </c>
      <c r="E502" t="s">
        <v>54</v>
      </c>
      <c r="F502" t="s">
        <v>27</v>
      </c>
      <c r="G502" t="s">
        <v>28</v>
      </c>
      <c r="H502" t="s">
        <v>29</v>
      </c>
      <c r="I502" t="s">
        <v>55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5">
      <c r="A503" s="1">
        <v>44045</v>
      </c>
      <c r="B503">
        <v>6108</v>
      </c>
      <c r="C503" t="s">
        <v>52</v>
      </c>
      <c r="D503" t="s">
        <v>56</v>
      </c>
      <c r="E503" t="s">
        <v>54</v>
      </c>
      <c r="F503" t="s">
        <v>27</v>
      </c>
      <c r="G503" t="s">
        <v>33</v>
      </c>
      <c r="H503" t="s">
        <v>34</v>
      </c>
      <c r="I503" t="s">
        <v>57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5">
      <c r="A504" s="1">
        <v>44046</v>
      </c>
      <c r="B504">
        <v>4636</v>
      </c>
      <c r="C504" t="s">
        <v>24</v>
      </c>
      <c r="D504" t="s">
        <v>25</v>
      </c>
      <c r="E504" t="s">
        <v>26</v>
      </c>
      <c r="F504" t="s">
        <v>27</v>
      </c>
      <c r="G504" t="s">
        <v>28</v>
      </c>
      <c r="H504" t="s">
        <v>29</v>
      </c>
      <c r="I504" t="s">
        <v>49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5">
      <c r="A505" s="1">
        <v>44046</v>
      </c>
      <c r="B505">
        <v>4636</v>
      </c>
      <c r="C505" t="s">
        <v>24</v>
      </c>
      <c r="D505" t="s">
        <v>44</v>
      </c>
      <c r="E505" t="s">
        <v>26</v>
      </c>
      <c r="F505" t="s">
        <v>27</v>
      </c>
      <c r="G505" t="s">
        <v>33</v>
      </c>
      <c r="H505" t="s">
        <v>34</v>
      </c>
      <c r="I505" t="s">
        <v>45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5">
      <c r="A506" s="1">
        <v>44046</v>
      </c>
      <c r="B506">
        <v>6108</v>
      </c>
      <c r="C506" t="s">
        <v>52</v>
      </c>
      <c r="D506" t="s">
        <v>53</v>
      </c>
      <c r="E506" t="s">
        <v>54</v>
      </c>
      <c r="F506" t="s">
        <v>27</v>
      </c>
      <c r="G506" t="s">
        <v>28</v>
      </c>
      <c r="H506" t="s">
        <v>29</v>
      </c>
      <c r="I506" t="s">
        <v>55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5">
      <c r="A507" s="1">
        <v>44046</v>
      </c>
      <c r="B507">
        <v>6108</v>
      </c>
      <c r="C507" t="s">
        <v>52</v>
      </c>
      <c r="D507" t="s">
        <v>56</v>
      </c>
      <c r="E507" t="s">
        <v>54</v>
      </c>
      <c r="F507" t="s">
        <v>27</v>
      </c>
      <c r="G507" t="s">
        <v>33</v>
      </c>
      <c r="H507" t="s">
        <v>34</v>
      </c>
      <c r="I507" t="s">
        <v>57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5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拌客源数据1-8月</vt:lpstr>
      <vt:lpstr>周报</vt:lpstr>
      <vt:lpstr>源数据备份1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玥鸢公子</cp:lastModifiedBy>
  <dcterms:created xsi:type="dcterms:W3CDTF">2021-06-18T07:16:00Z</dcterms:created>
  <dcterms:modified xsi:type="dcterms:W3CDTF">2021-09-30T07:10:08Z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91332DE318C546D2BD4714A5C1CA21F1</vt:lpwstr>
  </property>
  <property fmtid="{D5CDD505-2E9C-101B-9397-08002B2CF9AE}" pid="3" name="KSOProductBuildVer">
    <vt:lpwstr>2052-11.1.0.10700</vt:lpwstr>
  </property>
</Properties>
</file>