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worc5561_ox_ac_uk/Documents/Coding/LCOA_Optimisation/Operating Guide/"/>
    </mc:Choice>
  </mc:AlternateContent>
  <xr:revisionPtr revIDLastSave="150" documentId="8_{EC819E99-A8F2-451E-9DF3-E71BA8A4B29F}" xr6:coauthVersionLast="47" xr6:coauthVersionMax="47" xr10:uidLastSave="{C4BACE8F-DFCB-4191-98E5-D2DA3914767A}"/>
  <bookViews>
    <workbookView minimized="1" xWindow="2200" yWindow="2200" windowWidth="14400" windowHeight="8170" activeTab="1" xr2:uid="{3526335E-7A46-450D-B03C-EEBC4F7D182F}"/>
  </bookViews>
  <sheets>
    <sheet name="Simple" sheetId="1" r:id="rId1"/>
    <sheet name="Comple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9" i="2"/>
  <c r="B10" i="2"/>
  <c r="B11" i="2"/>
  <c r="B12" i="2"/>
  <c r="B13" i="2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/>
  <c r="B28" i="2"/>
  <c r="B29" i="2"/>
  <c r="B30" i="2"/>
  <c r="B31" i="2"/>
  <c r="B32" i="2"/>
  <c r="B33" i="2"/>
  <c r="B34" i="2"/>
  <c r="B35" i="2"/>
  <c r="B36" i="2"/>
  <c r="B37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B7" i="2"/>
  <c r="D2" i="1"/>
  <c r="B3" i="1"/>
  <c r="B4" i="1" s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C7" i="2" l="1"/>
  <c r="B5" i="1"/>
  <c r="D7" i="2" l="1"/>
  <c r="D8" i="2"/>
  <c r="D9" i="2"/>
  <c r="B6" i="1"/>
  <c r="D10" i="2" l="1"/>
  <c r="B7" i="1"/>
  <c r="D11" i="2" l="1"/>
  <c r="B8" i="1"/>
  <c r="D12" i="2" l="1"/>
  <c r="B9" i="1"/>
  <c r="D13" i="2" l="1"/>
  <c r="B10" i="1"/>
  <c r="D14" i="2" l="1"/>
  <c r="B11" i="1"/>
  <c r="D15" i="2" l="1"/>
  <c r="B12" i="1"/>
  <c r="D16" i="2" l="1"/>
  <c r="B13" i="1"/>
  <c r="D17" i="2" l="1"/>
  <c r="B14" i="1"/>
  <c r="D18" i="2" l="1"/>
  <c r="B15" i="1"/>
  <c r="D19" i="2" l="1"/>
  <c r="B16" i="1"/>
  <c r="D20" i="2" l="1"/>
  <c r="B17" i="1"/>
  <c r="D21" i="2" l="1"/>
  <c r="B18" i="1"/>
  <c r="D22" i="2" l="1"/>
  <c r="B19" i="1"/>
  <c r="D23" i="2" l="1"/>
  <c r="C22" i="2"/>
  <c r="B20" i="1"/>
  <c r="D24" i="2" l="1"/>
  <c r="B21" i="1"/>
  <c r="D25" i="2" l="1"/>
  <c r="B22" i="1"/>
  <c r="D26" i="2" l="1"/>
  <c r="B23" i="1"/>
  <c r="D27" i="2" l="1"/>
  <c r="B24" i="1"/>
  <c r="D28" i="2" l="1"/>
  <c r="B25" i="1"/>
  <c r="D29" i="2" l="1"/>
  <c r="B26" i="1"/>
  <c r="D30" i="2" l="1"/>
  <c r="B27" i="1"/>
  <c r="D31" i="2" l="1"/>
  <c r="B28" i="1"/>
  <c r="D32" i="2" l="1"/>
  <c r="B29" i="1"/>
  <c r="D33" i="2" l="1"/>
  <c r="B30" i="1"/>
  <c r="D34" i="2" l="1"/>
  <c r="B31" i="1"/>
  <c r="D35" i="2" l="1"/>
  <c r="B32" i="1"/>
  <c r="D36" i="2" l="1"/>
  <c r="B33" i="1"/>
  <c r="D37" i="2" l="1"/>
  <c r="G1" i="2" l="1"/>
  <c r="G2" i="2"/>
  <c r="G3" i="2" l="1"/>
</calcChain>
</file>

<file path=xl/sharedStrings.xml><?xml version="1.0" encoding="utf-8"?>
<sst xmlns="http://schemas.openxmlformats.org/spreadsheetml/2006/main" count="17" uniqueCount="15">
  <si>
    <t>CAPEX</t>
  </si>
  <si>
    <t>O&amp;M</t>
  </si>
  <si>
    <t>Discount Rate</t>
  </si>
  <si>
    <t>NPV</t>
  </si>
  <si>
    <t>Net Time</t>
  </si>
  <si>
    <t>Annual Cost</t>
  </si>
  <si>
    <t>Discounted CAPEX</t>
  </si>
  <si>
    <t>Discounted OPEX</t>
  </si>
  <si>
    <t>Discount Factor</t>
  </si>
  <si>
    <t>Year</t>
  </si>
  <si>
    <t>Inputs</t>
  </si>
  <si>
    <t>Outputs</t>
  </si>
  <si>
    <t>O&amp;M (as frac)</t>
  </si>
  <si>
    <t>O&amp;M (As value)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</si>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</sst>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8">
    <xf numFmtId="0" fontId="0" fillId="0" borderId="0" xfId="0"/>
    <xf numFmtId="11" fontId="0" fillId="0" borderId="0" xfId="0" applyNumberFormat="1"/>
    <xf numFmtId="11" fontId="1" fillId="2" borderId="1" xfId="1" applyNumberFormat="1"/>
    <xf numFmtId="0" fontId="2" fillId="3" borderId="1" xfId="2"/>
    <xf numFmtId="2" fontId="2" fillId="3" borderId="1" xfId="2" applyNumberFormat="1"/>
    <xf numFmtId="164" fontId="2" fillId="3" borderId="1" xfId="2" applyNumberFormat="1"/>
    <xf numFmtId="1" fontId="2" fillId="3" borderId="1" xfId="2" applyNumberFormat="1"/>
    <xf numFmtId="2" fontId="1" fillId="2" borderId="1" xfId="1" applyNumberFormat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2E96A-C2B1-4D27-8667-73A7BFBD6941}">
  <dimension ref="A1:E33"/>
  <sheetViews>
    <sheetView workbookViewId="0">
      <selection activeCell="D14" sqref="D14"/>
    </sheetView>
  </sheetViews>
  <sheetFormatPr defaultRowHeight="14.5" x14ac:dyDescent="0.35"/>
  <sheetData>
    <row r="1" spans="1:5" x14ac:dyDescent="0.35">
      <c r="A1" t="s">
        <v>0</v>
      </c>
      <c r="B1" s="1">
        <v>800000</v>
      </c>
      <c r="C1" t="s">
        <v>2</v>
      </c>
      <c r="D1">
        <v>0.1</v>
      </c>
    </row>
    <row r="2" spans="1:5" x14ac:dyDescent="0.35">
      <c r="A2" t="s">
        <v>1</v>
      </c>
      <c r="B2">
        <v>0.02</v>
      </c>
      <c r="D2" s="1">
        <f>B1/SUM(B3:B33)+B2*B1</f>
        <v>92724.519274882899</v>
      </c>
    </row>
    <row r="3" spans="1:5" x14ac:dyDescent="0.35">
      <c r="A3">
        <v>0</v>
      </c>
      <c r="B3">
        <f>1</f>
        <v>1</v>
      </c>
      <c r="E3" s="1"/>
    </row>
    <row r="4" spans="1:5" x14ac:dyDescent="0.35">
      <c r="A4">
        <v>1</v>
      </c>
      <c r="B4">
        <f t="shared" ref="B4:B33" si="0">B3/(1+$D$1)</f>
        <v>0.90909090909090906</v>
      </c>
      <c r="E4" s="1"/>
    </row>
    <row r="5" spans="1:5" x14ac:dyDescent="0.35">
      <c r="A5">
        <f t="shared" ref="A5:A29" si="1">A4+1</f>
        <v>2</v>
      </c>
      <c r="B5" s="1">
        <f t="shared" si="0"/>
        <v>0.82644628099173545</v>
      </c>
      <c r="D5" s="1"/>
    </row>
    <row r="6" spans="1:5" x14ac:dyDescent="0.35">
      <c r="A6">
        <f t="shared" si="1"/>
        <v>3</v>
      </c>
      <c r="B6" s="1">
        <f t="shared" si="0"/>
        <v>0.75131480090157765</v>
      </c>
      <c r="D6" s="1"/>
    </row>
    <row r="7" spans="1:5" x14ac:dyDescent="0.35">
      <c r="A7">
        <f t="shared" si="1"/>
        <v>4</v>
      </c>
      <c r="B7" s="1">
        <f t="shared" si="0"/>
        <v>0.68301345536507052</v>
      </c>
      <c r="D7" s="1"/>
    </row>
    <row r="8" spans="1:5" x14ac:dyDescent="0.35">
      <c r="A8">
        <f t="shared" si="1"/>
        <v>5</v>
      </c>
      <c r="B8" s="1">
        <f t="shared" si="0"/>
        <v>0.62092132305915493</v>
      </c>
      <c r="D8" s="1"/>
    </row>
    <row r="9" spans="1:5" x14ac:dyDescent="0.35">
      <c r="A9">
        <f t="shared" si="1"/>
        <v>6</v>
      </c>
      <c r="B9" s="1">
        <f t="shared" si="0"/>
        <v>0.56447393005377711</v>
      </c>
      <c r="D9" s="1"/>
    </row>
    <row r="10" spans="1:5" x14ac:dyDescent="0.35">
      <c r="A10">
        <f t="shared" si="1"/>
        <v>7</v>
      </c>
      <c r="B10" s="1">
        <f t="shared" si="0"/>
        <v>0.51315811823070645</v>
      </c>
      <c r="D10" s="1"/>
    </row>
    <row r="11" spans="1:5" x14ac:dyDescent="0.35">
      <c r="A11">
        <f t="shared" si="1"/>
        <v>8</v>
      </c>
      <c r="B11" s="1">
        <f t="shared" si="0"/>
        <v>0.46650738020973309</v>
      </c>
      <c r="D11" s="1"/>
    </row>
    <row r="12" spans="1:5" x14ac:dyDescent="0.35">
      <c r="A12">
        <f t="shared" si="1"/>
        <v>9</v>
      </c>
      <c r="B12" s="1">
        <f t="shared" si="0"/>
        <v>0.42409761837248461</v>
      </c>
      <c r="D12" s="1"/>
    </row>
    <row r="13" spans="1:5" x14ac:dyDescent="0.35">
      <c r="A13">
        <f t="shared" si="1"/>
        <v>10</v>
      </c>
      <c r="B13" s="1">
        <f t="shared" si="0"/>
        <v>0.38554328942953142</v>
      </c>
      <c r="D13" s="1"/>
    </row>
    <row r="14" spans="1:5" x14ac:dyDescent="0.35">
      <c r="A14">
        <f t="shared" si="1"/>
        <v>11</v>
      </c>
      <c r="B14" s="1">
        <f t="shared" si="0"/>
        <v>0.35049389948139215</v>
      </c>
      <c r="D14" s="1"/>
    </row>
    <row r="15" spans="1:5" x14ac:dyDescent="0.35">
      <c r="A15">
        <f t="shared" si="1"/>
        <v>12</v>
      </c>
      <c r="B15" s="1">
        <f t="shared" si="0"/>
        <v>0.31863081771035645</v>
      </c>
      <c r="D15" s="1"/>
    </row>
    <row r="16" spans="1:5" x14ac:dyDescent="0.35">
      <c r="A16">
        <f t="shared" si="1"/>
        <v>13</v>
      </c>
      <c r="B16" s="1">
        <f t="shared" si="0"/>
        <v>0.28966437973668768</v>
      </c>
      <c r="D16" s="1"/>
    </row>
    <row r="17" spans="1:4" x14ac:dyDescent="0.35">
      <c r="A17">
        <f t="shared" si="1"/>
        <v>14</v>
      </c>
      <c r="B17" s="1">
        <f t="shared" si="0"/>
        <v>0.26333125430607968</v>
      </c>
      <c r="D17" s="1"/>
    </row>
    <row r="18" spans="1:4" x14ac:dyDescent="0.35">
      <c r="A18">
        <f t="shared" si="1"/>
        <v>15</v>
      </c>
      <c r="B18" s="1">
        <f t="shared" si="0"/>
        <v>0.23939204936916333</v>
      </c>
      <c r="D18" s="1"/>
    </row>
    <row r="19" spans="1:4" x14ac:dyDescent="0.35">
      <c r="A19">
        <f t="shared" si="1"/>
        <v>16</v>
      </c>
      <c r="B19" s="1">
        <f t="shared" si="0"/>
        <v>0.21762913579014848</v>
      </c>
      <c r="D19" s="1"/>
    </row>
    <row r="20" spans="1:4" x14ac:dyDescent="0.35">
      <c r="A20">
        <f t="shared" si="1"/>
        <v>17</v>
      </c>
      <c r="B20" s="1">
        <f t="shared" si="0"/>
        <v>0.19784466890013497</v>
      </c>
      <c r="D20" s="1"/>
    </row>
    <row r="21" spans="1:4" x14ac:dyDescent="0.35">
      <c r="A21">
        <f t="shared" si="1"/>
        <v>18</v>
      </c>
      <c r="B21" s="1">
        <f t="shared" si="0"/>
        <v>0.17985878990921358</v>
      </c>
      <c r="D21" s="1"/>
    </row>
    <row r="22" spans="1:4" x14ac:dyDescent="0.35">
      <c r="A22">
        <f t="shared" si="1"/>
        <v>19</v>
      </c>
      <c r="B22" s="1">
        <f t="shared" si="0"/>
        <v>0.16350799082655779</v>
      </c>
      <c r="D22" s="1"/>
    </row>
    <row r="23" spans="1:4" x14ac:dyDescent="0.35">
      <c r="A23">
        <f t="shared" si="1"/>
        <v>20</v>
      </c>
      <c r="B23" s="1">
        <f t="shared" si="0"/>
        <v>0.14864362802414344</v>
      </c>
      <c r="D23" s="1"/>
    </row>
    <row r="24" spans="1:4" x14ac:dyDescent="0.35">
      <c r="A24">
        <f t="shared" si="1"/>
        <v>21</v>
      </c>
      <c r="B24" s="1">
        <f t="shared" si="0"/>
        <v>0.13513057093103947</v>
      </c>
      <c r="D24" s="1"/>
    </row>
    <row r="25" spans="1:4" x14ac:dyDescent="0.35">
      <c r="A25">
        <f t="shared" si="1"/>
        <v>22</v>
      </c>
      <c r="B25" s="1">
        <f t="shared" si="0"/>
        <v>0.12284597357367223</v>
      </c>
      <c r="D25" s="1"/>
    </row>
    <row r="26" spans="1:4" x14ac:dyDescent="0.35">
      <c r="A26">
        <f t="shared" si="1"/>
        <v>23</v>
      </c>
      <c r="B26" s="1">
        <f t="shared" si="0"/>
        <v>0.11167815779424747</v>
      </c>
      <c r="D26" s="1"/>
    </row>
    <row r="27" spans="1:4" x14ac:dyDescent="0.35">
      <c r="A27">
        <f t="shared" si="1"/>
        <v>24</v>
      </c>
      <c r="B27" s="1">
        <f t="shared" si="0"/>
        <v>0.10152559799477043</v>
      </c>
      <c r="D27" s="1"/>
    </row>
    <row r="28" spans="1:4" x14ac:dyDescent="0.35">
      <c r="A28">
        <f t="shared" si="1"/>
        <v>25</v>
      </c>
      <c r="B28" s="1">
        <f t="shared" si="0"/>
        <v>9.229599817706402E-2</v>
      </c>
      <c r="D28" s="1"/>
    </row>
    <row r="29" spans="1:4" x14ac:dyDescent="0.35">
      <c r="A29">
        <f t="shared" si="1"/>
        <v>26</v>
      </c>
      <c r="B29" s="1">
        <f t="shared" si="0"/>
        <v>8.3905452888240015E-2</v>
      </c>
      <c r="D29" s="1"/>
    </row>
    <row r="30" spans="1:4" x14ac:dyDescent="0.35">
      <c r="A30">
        <f t="shared" ref="A30:A33" si="2">A29+1</f>
        <v>27</v>
      </c>
      <c r="B30" s="1">
        <f t="shared" si="0"/>
        <v>7.6277684443854549E-2</v>
      </c>
      <c r="D30" s="1"/>
    </row>
    <row r="31" spans="1:4" x14ac:dyDescent="0.35">
      <c r="A31">
        <f t="shared" si="2"/>
        <v>28</v>
      </c>
      <c r="B31" s="1">
        <f t="shared" si="0"/>
        <v>6.9343349494413217E-2</v>
      </c>
      <c r="D31" s="1"/>
    </row>
    <row r="32" spans="1:4" x14ac:dyDescent="0.35">
      <c r="A32">
        <f t="shared" si="2"/>
        <v>29</v>
      </c>
      <c r="B32" s="1">
        <f t="shared" si="0"/>
        <v>6.3039408631284738E-2</v>
      </c>
      <c r="D32" s="1"/>
    </row>
    <row r="33" spans="1:4" x14ac:dyDescent="0.35">
      <c r="A33">
        <f t="shared" si="2"/>
        <v>30</v>
      </c>
      <c r="B33" s="1">
        <f t="shared" si="0"/>
        <v>5.7308553301167936E-2</v>
      </c>
      <c r="D3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62A89-8E27-4BF6-9DED-8650C74C1D43}">
  <dimension ref="A1:M37"/>
  <sheetViews>
    <sheetView tabSelected="1" workbookViewId="0">
      <selection activeCell="D1" sqref="D1"/>
    </sheetView>
  </sheetViews>
  <sheetFormatPr defaultRowHeight="14.5" x14ac:dyDescent="0.35"/>
  <cols>
    <col min="1" max="1" width="15" bestFit="1" customWidth="1"/>
    <col min="2" max="2" width="13.81640625" bestFit="1" customWidth="1"/>
    <col min="3" max="3" width="16" bestFit="1" customWidth="1"/>
    <col min="4" max="4" width="15.1796875" bestFit="1" customWidth="1"/>
    <col min="6" max="6" width="11.54296875" bestFit="1" customWidth="1"/>
    <col min="7" max="7" width="11.81640625" bestFit="1" customWidth="1"/>
  </cols>
  <sheetData>
    <row r="1" spans="1:13" x14ac:dyDescent="0.35">
      <c r="A1" t="s">
        <v>0</v>
      </c>
      <c r="B1" s="2">
        <v>600000</v>
      </c>
      <c r="C1" t="s">
        <v>2</v>
      </c>
      <c r="D1" s="2">
        <v>8.7300000000000003E-2</v>
      </c>
      <c r="F1" t="s">
        <v>3</v>
      </c>
      <c r="G1" s="6">
        <f>SUM(C7:D37)</f>
        <v>781271.33467567235</v>
      </c>
      <c r="I1" s="2" t="s">
        <v>10</v>
      </c>
      <c r="M1">
        <v>13.41</v>
      </c>
    </row>
    <row r="2" spans="1:13" x14ac:dyDescent="0.35">
      <c r="A2" t="s">
        <v>12</v>
      </c>
      <c r="B2" s="2">
        <v>0.02</v>
      </c>
      <c r="D2" s="1"/>
      <c r="F2" t="s">
        <v>4</v>
      </c>
      <c r="G2" s="4">
        <f>SUM(B7:B37)</f>
        <v>10.1194284262181</v>
      </c>
      <c r="I2" s="3" t="s">
        <v>11</v>
      </c>
      <c r="M2">
        <v>11.95</v>
      </c>
    </row>
    <row r="3" spans="1:13" x14ac:dyDescent="0.35">
      <c r="A3" t="s">
        <v>13</v>
      </c>
      <c r="B3" s="2">
        <v>0</v>
      </c>
      <c r="D3" s="1"/>
      <c r="E3" s="1"/>
      <c r="F3" t="s">
        <v>5</v>
      </c>
      <c r="G3" s="5">
        <f>G1/G2</f>
        <v>77205.085284412082</v>
      </c>
    </row>
    <row r="4" spans="1:13" x14ac:dyDescent="0.35">
      <c r="A4" t="s">
        <v>14</v>
      </c>
      <c r="B4" s="7">
        <v>20</v>
      </c>
      <c r="D4" s="1"/>
      <c r="E4" s="1"/>
    </row>
    <row r="5" spans="1:13" x14ac:dyDescent="0.35">
      <c r="D5" s="1"/>
      <c r="E5" s="1"/>
    </row>
    <row r="6" spans="1:13" x14ac:dyDescent="0.35">
      <c r="A6" t="s">
        <v>9</v>
      </c>
      <c r="B6" t="s">
        <v>8</v>
      </c>
      <c r="C6" t="s">
        <v>6</v>
      </c>
      <c r="D6" s="1" t="s">
        <v>7</v>
      </c>
    </row>
    <row r="7" spans="1:13" x14ac:dyDescent="0.35">
      <c r="A7">
        <v>0</v>
      </c>
      <c r="B7">
        <f>1</f>
        <v>1</v>
      </c>
      <c r="C7" s="2">
        <f>B1*B7</f>
        <v>600000</v>
      </c>
      <c r="D7" s="2">
        <f t="shared" ref="D7:D37" si="0">B7*($B$2*$C$7 + $B$3)</f>
        <v>12000</v>
      </c>
    </row>
    <row r="8" spans="1:13" x14ac:dyDescent="0.35">
      <c r="A8">
        <v>1</v>
      </c>
      <c r="B8">
        <f t="shared" ref="B8:B37" si="1">IF(A8&lt;$B$4, B7/(1+$D$1), 0)</f>
        <v>0.9197093718384991</v>
      </c>
      <c r="C8" s="2">
        <v>0</v>
      </c>
      <c r="D8" s="2">
        <f t="shared" si="0"/>
        <v>11036.51246206199</v>
      </c>
    </row>
    <row r="9" spans="1:13" x14ac:dyDescent="0.35">
      <c r="A9">
        <f t="shared" ref="A9:A37" si="2">A8+1</f>
        <v>2</v>
      </c>
      <c r="B9" s="1">
        <f t="shared" si="1"/>
        <v>0.84586532864756658</v>
      </c>
      <c r="C9" s="2">
        <v>0</v>
      </c>
      <c r="D9" s="2">
        <f t="shared" si="0"/>
        <v>10150.383943770799</v>
      </c>
    </row>
    <row r="10" spans="1:13" x14ac:dyDescent="0.35">
      <c r="A10">
        <f t="shared" si="2"/>
        <v>3</v>
      </c>
      <c r="B10" s="1">
        <f t="shared" si="1"/>
        <v>0.77795027007041906</v>
      </c>
      <c r="C10" s="2">
        <v>0</v>
      </c>
      <c r="D10" s="2">
        <f t="shared" si="0"/>
        <v>9335.4032408450294</v>
      </c>
    </row>
    <row r="11" spans="1:13" x14ac:dyDescent="0.35">
      <c r="A11">
        <f t="shared" si="2"/>
        <v>4</v>
      </c>
      <c r="B11" s="1">
        <f t="shared" si="1"/>
        <v>0.71548815420805578</v>
      </c>
      <c r="C11" s="2">
        <v>0</v>
      </c>
      <c r="D11" s="2">
        <f t="shared" si="0"/>
        <v>8585.8578504966699</v>
      </c>
    </row>
    <row r="12" spans="1:13" x14ac:dyDescent="0.35">
      <c r="A12">
        <f t="shared" si="2"/>
        <v>5</v>
      </c>
      <c r="B12" s="1">
        <f t="shared" si="1"/>
        <v>0.6580411608645782</v>
      </c>
      <c r="C12" s="2">
        <v>0</v>
      </c>
      <c r="D12" s="2">
        <f t="shared" si="0"/>
        <v>7896.4939303749388</v>
      </c>
    </row>
    <row r="13" spans="1:13" x14ac:dyDescent="0.35">
      <c r="A13">
        <f t="shared" si="2"/>
        <v>6</v>
      </c>
      <c r="B13" s="1">
        <f t="shared" si="1"/>
        <v>0.60520662270263792</v>
      </c>
      <c r="C13" s="2">
        <v>0</v>
      </c>
      <c r="D13" s="2">
        <f t="shared" si="0"/>
        <v>7262.4794724316553</v>
      </c>
    </row>
    <row r="14" spans="1:13" x14ac:dyDescent="0.35">
      <c r="A14">
        <f t="shared" si="2"/>
        <v>7</v>
      </c>
      <c r="B14" s="1">
        <f t="shared" si="1"/>
        <v>0.55661420279834262</v>
      </c>
      <c r="C14" s="2">
        <v>0</v>
      </c>
      <c r="D14" s="2">
        <f t="shared" si="0"/>
        <v>6679.3704335801112</v>
      </c>
    </row>
    <row r="15" spans="1:13" x14ac:dyDescent="0.35">
      <c r="A15">
        <f t="shared" si="2"/>
        <v>8</v>
      </c>
      <c r="B15" s="1">
        <f t="shared" si="1"/>
        <v>0.51192329881205068</v>
      </c>
      <c r="C15" s="2">
        <v>0</v>
      </c>
      <c r="D15" s="2">
        <f t="shared" si="0"/>
        <v>6143.0795857446083</v>
      </c>
    </row>
    <row r="16" spans="1:13" x14ac:dyDescent="0.35">
      <c r="A16">
        <f t="shared" si="2"/>
        <v>9</v>
      </c>
      <c r="B16" s="1">
        <f t="shared" si="1"/>
        <v>0.47082065557992342</v>
      </c>
      <c r="C16" s="2">
        <v>0</v>
      </c>
      <c r="D16" s="2">
        <f t="shared" si="0"/>
        <v>5649.8478669590813</v>
      </c>
    </row>
    <row r="17" spans="1:4" x14ac:dyDescent="0.35">
      <c r="A17">
        <f t="shared" si="2"/>
        <v>10</v>
      </c>
      <c r="B17" s="1">
        <f t="shared" si="1"/>
        <v>0.43301816939200172</v>
      </c>
      <c r="C17" s="2">
        <v>0</v>
      </c>
      <c r="D17" s="2">
        <f t="shared" si="0"/>
        <v>5196.2180327040205</v>
      </c>
    </row>
    <row r="18" spans="1:4" x14ac:dyDescent="0.35">
      <c r="A18">
        <f t="shared" si="2"/>
        <v>11</v>
      </c>
      <c r="B18" s="1">
        <f t="shared" si="1"/>
        <v>0.3982508685661747</v>
      </c>
      <c r="C18" s="2">
        <v>0</v>
      </c>
      <c r="D18" s="2">
        <f t="shared" si="0"/>
        <v>4779.0104227940965</v>
      </c>
    </row>
    <row r="19" spans="1:4" x14ac:dyDescent="0.35">
      <c r="A19">
        <f t="shared" si="2"/>
        <v>12</v>
      </c>
      <c r="B19" s="1">
        <f t="shared" si="1"/>
        <v>0.36627505616313322</v>
      </c>
      <c r="C19" s="2">
        <v>0</v>
      </c>
      <c r="D19" s="2">
        <f t="shared" si="0"/>
        <v>4395.3006739575985</v>
      </c>
    </row>
    <row r="20" spans="1:4" x14ac:dyDescent="0.35">
      <c r="A20">
        <f t="shared" si="2"/>
        <v>13</v>
      </c>
      <c r="B20" s="1">
        <f t="shared" si="1"/>
        <v>0.33686660182390621</v>
      </c>
      <c r="C20" s="2">
        <v>0</v>
      </c>
      <c r="D20" s="2">
        <f t="shared" si="0"/>
        <v>4042.3992218868743</v>
      </c>
    </row>
    <row r="21" spans="1:4" x14ac:dyDescent="0.35">
      <c r="A21">
        <f t="shared" si="2"/>
        <v>14</v>
      </c>
      <c r="B21" s="1">
        <f t="shared" si="1"/>
        <v>0.30981937075683458</v>
      </c>
      <c r="C21" s="2">
        <v>0</v>
      </c>
      <c r="D21" s="2">
        <f t="shared" si="0"/>
        <v>3717.832449082015</v>
      </c>
    </row>
    <row r="22" spans="1:4" x14ac:dyDescent="0.35">
      <c r="A22">
        <f t="shared" si="2"/>
        <v>15</v>
      </c>
      <c r="B22" s="1">
        <f t="shared" si="1"/>
        <v>0.28494377886216737</v>
      </c>
      <c r="C22" s="2">
        <f>C7*0.35*B22</f>
        <v>59838.193561055152</v>
      </c>
      <c r="D22" s="2">
        <f t="shared" si="0"/>
        <v>3419.3253463460087</v>
      </c>
    </row>
    <row r="23" spans="1:4" x14ac:dyDescent="0.35">
      <c r="A23">
        <f t="shared" si="2"/>
        <v>16</v>
      </c>
      <c r="B23" s="1">
        <f t="shared" si="1"/>
        <v>0.26206546386661217</v>
      </c>
      <c r="C23" s="2">
        <v>0</v>
      </c>
      <c r="D23" s="2">
        <f t="shared" si="0"/>
        <v>3144.785566399346</v>
      </c>
    </row>
    <row r="24" spans="1:4" x14ac:dyDescent="0.35">
      <c r="A24">
        <f t="shared" si="2"/>
        <v>17</v>
      </c>
      <c r="B24" s="1">
        <f t="shared" si="1"/>
        <v>0.24102406315332675</v>
      </c>
      <c r="C24" s="2">
        <v>0</v>
      </c>
      <c r="D24" s="2">
        <f t="shared" si="0"/>
        <v>2892.2887578399209</v>
      </c>
    </row>
    <row r="25" spans="1:4" x14ac:dyDescent="0.35">
      <c r="A25">
        <f t="shared" si="2"/>
        <v>18</v>
      </c>
      <c r="B25" s="1">
        <f t="shared" si="1"/>
        <v>0.22167208972070887</v>
      </c>
      <c r="C25" s="2">
        <v>0</v>
      </c>
      <c r="D25" s="2">
        <f t="shared" si="0"/>
        <v>2660.0650766485064</v>
      </c>
    </row>
    <row r="26" spans="1:4" x14ac:dyDescent="0.35">
      <c r="A26">
        <f t="shared" si="2"/>
        <v>19</v>
      </c>
      <c r="B26" s="1">
        <f t="shared" si="1"/>
        <v>0.20387389839116057</v>
      </c>
      <c r="C26" s="2">
        <v>0</v>
      </c>
      <c r="D26" s="2">
        <f t="shared" si="0"/>
        <v>2446.4867806939269</v>
      </c>
    </row>
    <row r="27" spans="1:4" x14ac:dyDescent="0.35">
      <c r="A27">
        <f t="shared" si="2"/>
        <v>20</v>
      </c>
      <c r="B27" s="1">
        <f t="shared" si="1"/>
        <v>0</v>
      </c>
      <c r="C27" s="2">
        <v>0</v>
      </c>
      <c r="D27" s="2">
        <f t="shared" si="0"/>
        <v>0</v>
      </c>
    </row>
    <row r="28" spans="1:4" x14ac:dyDescent="0.35">
      <c r="A28">
        <f t="shared" si="2"/>
        <v>21</v>
      </c>
      <c r="B28" s="1">
        <f t="shared" si="1"/>
        <v>0</v>
      </c>
      <c r="C28" s="2">
        <v>0</v>
      </c>
      <c r="D28" s="2">
        <f t="shared" si="0"/>
        <v>0</v>
      </c>
    </row>
    <row r="29" spans="1:4" x14ac:dyDescent="0.35">
      <c r="A29">
        <f t="shared" si="2"/>
        <v>22</v>
      </c>
      <c r="B29" s="1">
        <f t="shared" si="1"/>
        <v>0</v>
      </c>
      <c r="C29" s="2">
        <v>0</v>
      </c>
      <c r="D29" s="2">
        <f t="shared" si="0"/>
        <v>0</v>
      </c>
    </row>
    <row r="30" spans="1:4" x14ac:dyDescent="0.35">
      <c r="A30">
        <f t="shared" si="2"/>
        <v>23</v>
      </c>
      <c r="B30" s="1">
        <f t="shared" si="1"/>
        <v>0</v>
      </c>
      <c r="C30" s="2">
        <v>0</v>
      </c>
      <c r="D30" s="2">
        <f t="shared" si="0"/>
        <v>0</v>
      </c>
    </row>
    <row r="31" spans="1:4" x14ac:dyDescent="0.35">
      <c r="A31">
        <f t="shared" si="2"/>
        <v>24</v>
      </c>
      <c r="B31" s="1">
        <f t="shared" si="1"/>
        <v>0</v>
      </c>
      <c r="C31" s="2">
        <v>0</v>
      </c>
      <c r="D31" s="2">
        <f t="shared" si="0"/>
        <v>0</v>
      </c>
    </row>
    <row r="32" spans="1:4" x14ac:dyDescent="0.35">
      <c r="A32">
        <f t="shared" si="2"/>
        <v>25</v>
      </c>
      <c r="B32" s="1">
        <f t="shared" si="1"/>
        <v>0</v>
      </c>
      <c r="C32" s="2">
        <v>0</v>
      </c>
      <c r="D32" s="2">
        <f t="shared" si="0"/>
        <v>0</v>
      </c>
    </row>
    <row r="33" spans="1:4" x14ac:dyDescent="0.35">
      <c r="A33">
        <f t="shared" si="2"/>
        <v>26</v>
      </c>
      <c r="B33" s="1">
        <f t="shared" si="1"/>
        <v>0</v>
      </c>
      <c r="C33" s="2">
        <v>0</v>
      </c>
      <c r="D33" s="2">
        <f t="shared" si="0"/>
        <v>0</v>
      </c>
    </row>
    <row r="34" spans="1:4" x14ac:dyDescent="0.35">
      <c r="A34">
        <f t="shared" si="2"/>
        <v>27</v>
      </c>
      <c r="B34" s="1">
        <f t="shared" si="1"/>
        <v>0</v>
      </c>
      <c r="C34" s="2">
        <v>0</v>
      </c>
      <c r="D34" s="2">
        <f t="shared" si="0"/>
        <v>0</v>
      </c>
    </row>
    <row r="35" spans="1:4" x14ac:dyDescent="0.35">
      <c r="A35">
        <f t="shared" si="2"/>
        <v>28</v>
      </c>
      <c r="B35" s="1">
        <f t="shared" si="1"/>
        <v>0</v>
      </c>
      <c r="C35" s="2">
        <v>0</v>
      </c>
      <c r="D35" s="2">
        <f t="shared" si="0"/>
        <v>0</v>
      </c>
    </row>
    <row r="36" spans="1:4" x14ac:dyDescent="0.35">
      <c r="A36">
        <f t="shared" si="2"/>
        <v>29</v>
      </c>
      <c r="B36" s="1">
        <f t="shared" si="1"/>
        <v>0</v>
      </c>
      <c r="C36" s="2">
        <v>0</v>
      </c>
      <c r="D36" s="2">
        <f t="shared" si="0"/>
        <v>0</v>
      </c>
    </row>
    <row r="37" spans="1:4" x14ac:dyDescent="0.35">
      <c r="A37">
        <f t="shared" si="2"/>
        <v>30</v>
      </c>
      <c r="B37" s="1">
        <f t="shared" si="1"/>
        <v>0</v>
      </c>
      <c r="C37" s="2">
        <v>0</v>
      </c>
      <c r="D37" s="2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</vt:lpstr>
      <vt:lpstr>Complex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nsalm</dc:creator>
  <cp:lastModifiedBy>nsalmon11@outlook.com</cp:lastModifiedBy>
  <dcterms:created xsi:type="dcterms:W3CDTF">2022-11-07T14:16:26Z</dcterms:created>
  <dcterms:modified xsi:type="dcterms:W3CDTF">2023-04-26T12:37:01Z</dcterms:modified>
</cp:coreProperties>
</file>