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patrick\Desktop\"/>
    </mc:Choice>
  </mc:AlternateContent>
  <xr:revisionPtr revIDLastSave="0" documentId="13_ncr:1_{A0B861DE-C269-4E2E-8E0C-7FC39CF61920}" xr6:coauthVersionLast="36" xr6:coauthVersionMax="43" xr10:uidLastSave="{00000000-0000-0000-0000-000000000000}"/>
  <bookViews>
    <workbookView xWindow="0" yWindow="0" windowWidth="20490" windowHeight="754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 i="9" l="1"/>
  <c r="A10" i="9" s="1"/>
  <c r="A11" i="9" s="1"/>
  <c r="A12" i="9" s="1"/>
  <c r="A13" i="9" s="1"/>
  <c r="A14" i="9" s="1"/>
  <c r="A15" i="9" s="1"/>
  <c r="A16" i="9" s="1"/>
  <c r="A17" i="9" s="1"/>
  <c r="A18" i="9" s="1"/>
  <c r="A19" i="9" s="1"/>
  <c r="A20" i="9" s="1"/>
  <c r="I37" i="9" l="1"/>
  <c r="I36" i="9"/>
  <c r="F41" i="9" l="1"/>
  <c r="F42" i="9" s="1"/>
  <c r="I42" i="9" s="1"/>
  <c r="F40" i="9"/>
  <c r="I40" i="9" s="1"/>
  <c r="F8" i="9"/>
  <c r="I8" i="9" s="1"/>
  <c r="F30" i="9"/>
  <c r="I30" i="9" s="1"/>
  <c r="F24" i="9"/>
  <c r="I24" i="9" s="1"/>
  <c r="F18" i="9"/>
  <c r="I18" i="9" s="1"/>
  <c r="F43" i="9" l="1"/>
  <c r="I43" i="9" s="1"/>
  <c r="I41" i="9"/>
  <c r="F12" i="9" l="1"/>
  <c r="F9" i="9"/>
  <c r="K6" i="9"/>
  <c r="K5" i="9" s="1"/>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I32" i="9"/>
  <c r="I31" i="9"/>
  <c r="M6" i="9"/>
  <c r="F27" i="9"/>
  <c r="I27" i="9" s="1"/>
  <c r="I33" i="9" l="1"/>
  <c r="N6" i="9"/>
  <c r="I34" i="9" l="1"/>
  <c r="F28" i="9"/>
  <c r="I28" i="9" s="1"/>
  <c r="O6" i="9"/>
  <c r="F17" i="9"/>
  <c r="I35" i="9" l="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21" i="9" l="1"/>
  <c r="A22" i="9" s="1"/>
  <c r="A23" i="9" s="1"/>
  <c r="A24" i="9" s="1"/>
  <c r="A25" i="9" s="1"/>
  <c r="A26" i="9" s="1"/>
  <c r="A27" i="9" s="1"/>
  <c r="A28" i="9" s="1"/>
  <c r="F21" i="9" l="1"/>
  <c r="A29" i="9"/>
  <c r="A30" i="9" s="1"/>
  <c r="A31" i="9" s="1"/>
  <c r="A32" i="9" s="1"/>
  <c r="A33" i="9" s="1"/>
  <c r="A34" i="9" s="1"/>
  <c r="A35" i="9" s="1"/>
  <c r="F22" i="9" l="1"/>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<sst xmlns="http://schemas.openxmlformats.org/spreadsheetml/2006/main" count="189" uniqueCount="157">
  <si>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</si>
  <si>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</si>
  <si>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</si>
  <si>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</si>
  <si>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</si>
  <si>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</si>
  <si>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</si>
  <si>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</si>
  <si>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</si>
  <si>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</si>
  <si>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</si>
  <si>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</si>
  <si>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</si>
  <si>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</si>
  <si>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</si>
  <si>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</si>
  <si>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</si>
  <si>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</si>
  <si>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</si>
  <si>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</si>
  <si>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</si>
  <si>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</si>
  <si>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</si>
  <si>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</si>
  <si>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</si>
  <si>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</si>
  <si>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</si>
  <si>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</si>
  <si>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</si>
  <si>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</si>
  <si>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</si>
  <si>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</si>
  <si>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</si>
  <si>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</si>
  <si>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</si>
  <si>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</si>
  <si>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</si>
  <si>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</si>
  <si>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</si>
  <si>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</si>
  <si>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</si>
  <si>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</si>
  <si>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</si>
  <si>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</si>
  <si>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</si>
  <si>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</si>
  <si>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</si>
  <si>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</si>
  <si>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</si>
  <si>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</si>
  <si>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</si>
  <si>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</si>
  <si>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</si>
  <si>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</si>
  <si>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</si>
  <si>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</si>
  <si>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</si>
  <si>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</si>
  <si>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</si>
  <si>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</si>
  <si>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</si>
  <si>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</si>
  <si>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</si>
  <si>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</si>
  <si>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</si>
  <si>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</si>
  <si>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</si>
  <si>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</si>
  <si>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</si>
  <si>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</si>
  <si>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</si>
  <si>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</si>
  <si>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</si>
  <si>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</si>
  <si>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</si>
  <si>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</si>
  <si>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</si>
  <si>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</si>
  <si>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</si>
  <si>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</si>
  <si>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</si>
  <si>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</si>
  <si>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</si>
  <si>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</si>
  <si>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</si>
  <si>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</si>
  <si>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</si>
  <si>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</si>
  <si>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</si>
  <si>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</si>
  <si>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</si>
  <si>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</si>
  <si>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</si>
  <si>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</si>
  <si>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</si>
  <si>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</si>
  <si>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</si>
  <si>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</si>
  <si>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</si>
  <si>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</si>
  <si>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</si>
  <si>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</si>
  <si>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</si>
  <si>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</si>
  <si>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</si>
  <si>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</si>
  <si>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</si>
  <si>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</si>
  <si>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</si>
  <si>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</si>
  <si>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</si>
  <si>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</si>
  <si>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</si>
  <si>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</si>
  <si>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</si>
  <si>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</si>
  <si>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</si>
  <si>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</si>
  <si>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</si>
  <si>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</si>
  <si>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</si>
  <si>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</si>
  <si>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</si>
  <si>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</si>
  <si>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</si>
  <si>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</si>
  <si>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</si>
  <si>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</si>
  <si>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</si>
  <si>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</si>
  <si>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</si>
  <si>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</si>
  <si>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</si>
  <si>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</si>
  <si>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</si>
  <si>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</si>
  <si>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</si>
  <si>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</si>
  <si>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Gantt Chart</t>
  </si>
  <si>
    <t>[Marco]</t>
  </si>
  <si>
    <t>COE127L</t>
  </si>
  <si>
    <t>[Magno,Marco,Almeda]</t>
  </si>
  <si>
    <t>Marco</t>
  </si>
  <si>
    <t>Project Proposal</t>
  </si>
  <si>
    <t>RRL in Github</t>
  </si>
  <si>
    <t>Image Gathering</t>
  </si>
  <si>
    <t>Update Documentation</t>
  </si>
  <si>
    <t>Partial Running Code 3</t>
  </si>
  <si>
    <t>Continuation</t>
  </si>
  <si>
    <t>Testing of Code</t>
  </si>
  <si>
    <t>Finalization of Code</t>
  </si>
  <si>
    <t>Finalization of Documentation</t>
  </si>
  <si>
    <t>Magno</t>
  </si>
  <si>
    <t>Almeda</t>
  </si>
  <si>
    <t>Deliverables/Task</t>
  </si>
  <si>
    <t>Partial Coding 2(Classes)</t>
  </si>
  <si>
    <t>Partial Coding 1(Phyton)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</si>
</sst>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3"/>
      <color theme="1" tint="0.24994659260841701"/>
      <name val="Arial"/>
      <family val="2"/>
      <scheme val="maj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5">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72" fillId="0" borderId="0" applyFill="0" applyBorder="0" applyProtection="0">
      <alignment horizontal="left" wrapText="1"/>
    </xf>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4" xr:uid="{E45645FA-82C9-4198-8A6A-78C3F9F1321E}"/>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topLeftCell="B1" zoomScaleNormal="100" workbookViewId="0">
      <pane ySplit="7" topLeftCell="A8" activePane="bottomLeft" state="frozen"/>
      <selection pane="bottomLeft" activeCell="B11" sqref="B1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140</v>
      </c>
      <c r="B1" s="47"/>
      <c r="C1" s="47"/>
      <c r="D1" s="47"/>
      <c r="E1" s="47"/>
      <c r="F1" s="47"/>
      <c r="I1" s="132"/>
      <c r="K1" s="169" t="s">
        <v>79</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2" t="s">
        <v>141</v>
      </c>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76</v>
      </c>
      <c r="C4" s="171">
        <v>43636</v>
      </c>
      <c r="D4" s="171"/>
      <c r="E4" s="171"/>
      <c r="F4" s="111"/>
      <c r="G4" s="114" t="s">
        <v>75</v>
      </c>
      <c r="H4" s="129">
        <v>1</v>
      </c>
      <c r="I4" s="112"/>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
      <c r="A5" s="110"/>
      <c r="B5" s="114" t="s">
        <v>77</v>
      </c>
      <c r="C5" s="170" t="s">
        <v>142</v>
      </c>
      <c r="D5" s="170"/>
      <c r="E5" s="170"/>
      <c r="F5" s="113"/>
      <c r="G5" s="113"/>
      <c r="H5" s="113"/>
      <c r="I5" s="113"/>
      <c r="J5" s="50"/>
      <c r="K5" s="166">
        <f>K6</f>
        <v>43633</v>
      </c>
      <c r="L5" s="167"/>
      <c r="M5" s="167"/>
      <c r="N5" s="167"/>
      <c r="O5" s="167"/>
      <c r="P5" s="167"/>
      <c r="Q5" s="168"/>
      <c r="R5" s="166">
        <f>R6</f>
        <v>43640</v>
      </c>
      <c r="S5" s="167"/>
      <c r="T5" s="167"/>
      <c r="U5" s="167"/>
      <c r="V5" s="167"/>
      <c r="W5" s="167"/>
      <c r="X5" s="168"/>
      <c r="Y5" s="166">
        <f>Y6</f>
        <v>43647</v>
      </c>
      <c r="Z5" s="167"/>
      <c r="AA5" s="167"/>
      <c r="AB5" s="167"/>
      <c r="AC5" s="167"/>
      <c r="AD5" s="167"/>
      <c r="AE5" s="168"/>
      <c r="AF5" s="166">
        <f>AF6</f>
        <v>43654</v>
      </c>
      <c r="AG5" s="167"/>
      <c r="AH5" s="167"/>
      <c r="AI5" s="167"/>
      <c r="AJ5" s="167"/>
      <c r="AK5" s="167"/>
      <c r="AL5" s="168"/>
      <c r="AM5" s="166">
        <f>AM6</f>
        <v>43661</v>
      </c>
      <c r="AN5" s="167"/>
      <c r="AO5" s="167"/>
      <c r="AP5" s="167"/>
      <c r="AQ5" s="167"/>
      <c r="AR5" s="167"/>
      <c r="AS5" s="168"/>
      <c r="AT5" s="166">
        <f>AT6</f>
        <v>43668</v>
      </c>
      <c r="AU5" s="167"/>
      <c r="AV5" s="167"/>
      <c r="AW5" s="167"/>
      <c r="AX5" s="167"/>
      <c r="AY5" s="167"/>
      <c r="AZ5" s="168"/>
      <c r="BA5" s="166">
        <f>BA6</f>
        <v>43675</v>
      </c>
      <c r="BB5" s="167"/>
      <c r="BC5" s="167"/>
      <c r="BD5" s="167"/>
      <c r="BE5" s="167"/>
      <c r="BF5" s="167"/>
      <c r="BG5" s="168"/>
      <c r="BH5" s="166">
        <f>BH6</f>
        <v>43682</v>
      </c>
      <c r="BI5" s="167"/>
      <c r="BJ5" s="167"/>
      <c r="BK5" s="167"/>
      <c r="BL5" s="167"/>
      <c r="BM5" s="167"/>
      <c r="BN5" s="168"/>
    </row>
    <row r="6" spans="1:66" x14ac:dyDescent="0.2">
      <c r="A6" s="49"/>
      <c r="B6" s="50"/>
      <c r="C6" s="50"/>
      <c r="D6" s="51"/>
      <c r="E6" s="50"/>
      <c r="F6" s="50"/>
      <c r="G6" s="50"/>
      <c r="H6" s="50"/>
      <c r="I6" s="50"/>
      <c r="J6" s="50"/>
      <c r="K6" s="92">
        <f>C4-WEEKDAY(C4,1)+2+7*(H4-1)</f>
        <v>43633</v>
      </c>
      <c r="L6" s="83">
        <f t="shared" ref="L6:AQ6" si="0">K6+1</f>
        <v>43634</v>
      </c>
      <c r="M6" s="83">
        <f t="shared" si="0"/>
        <v>43635</v>
      </c>
      <c r="N6" s="83">
        <f t="shared" si="0"/>
        <v>43636</v>
      </c>
      <c r="O6" s="83">
        <f t="shared" si="0"/>
        <v>43637</v>
      </c>
      <c r="P6" s="83">
        <f t="shared" si="0"/>
        <v>43638</v>
      </c>
      <c r="Q6" s="93">
        <f t="shared" si="0"/>
        <v>43639</v>
      </c>
      <c r="R6" s="92">
        <f t="shared" si="0"/>
        <v>43640</v>
      </c>
      <c r="S6" s="83">
        <f t="shared" si="0"/>
        <v>43641</v>
      </c>
      <c r="T6" s="83">
        <f t="shared" si="0"/>
        <v>43642</v>
      </c>
      <c r="U6" s="83">
        <f t="shared" si="0"/>
        <v>43643</v>
      </c>
      <c r="V6" s="83">
        <f t="shared" si="0"/>
        <v>43644</v>
      </c>
      <c r="W6" s="83">
        <f t="shared" si="0"/>
        <v>43645</v>
      </c>
      <c r="X6" s="93">
        <f t="shared" si="0"/>
        <v>43646</v>
      </c>
      <c r="Y6" s="92">
        <f t="shared" si="0"/>
        <v>43647</v>
      </c>
      <c r="Z6" s="83">
        <f t="shared" si="0"/>
        <v>43648</v>
      </c>
      <c r="AA6" s="83">
        <f t="shared" si="0"/>
        <v>43649</v>
      </c>
      <c r="AB6" s="83">
        <f t="shared" si="0"/>
        <v>43650</v>
      </c>
      <c r="AC6" s="83">
        <f t="shared" si="0"/>
        <v>43651</v>
      </c>
      <c r="AD6" s="83">
        <f t="shared" si="0"/>
        <v>43652</v>
      </c>
      <c r="AE6" s="93">
        <f t="shared" si="0"/>
        <v>43653</v>
      </c>
      <c r="AF6" s="92">
        <f t="shared" si="0"/>
        <v>43654</v>
      </c>
      <c r="AG6" s="83">
        <f t="shared" si="0"/>
        <v>43655</v>
      </c>
      <c r="AH6" s="83">
        <f t="shared" si="0"/>
        <v>43656</v>
      </c>
      <c r="AI6" s="83">
        <f t="shared" si="0"/>
        <v>43657</v>
      </c>
      <c r="AJ6" s="83">
        <f t="shared" si="0"/>
        <v>43658</v>
      </c>
      <c r="AK6" s="83">
        <f t="shared" si="0"/>
        <v>43659</v>
      </c>
      <c r="AL6" s="93">
        <f t="shared" si="0"/>
        <v>43660</v>
      </c>
      <c r="AM6" s="92">
        <f t="shared" si="0"/>
        <v>43661</v>
      </c>
      <c r="AN6" s="83">
        <f t="shared" si="0"/>
        <v>43662</v>
      </c>
      <c r="AO6" s="83">
        <f t="shared" si="0"/>
        <v>43663</v>
      </c>
      <c r="AP6" s="83">
        <f t="shared" si="0"/>
        <v>43664</v>
      </c>
      <c r="AQ6" s="83">
        <f t="shared" si="0"/>
        <v>43665</v>
      </c>
      <c r="AR6" s="83">
        <f t="shared" ref="AR6:BN6" si="1">AQ6+1</f>
        <v>43666</v>
      </c>
      <c r="AS6" s="93">
        <f t="shared" si="1"/>
        <v>43667</v>
      </c>
      <c r="AT6" s="92">
        <f t="shared" si="1"/>
        <v>43668</v>
      </c>
      <c r="AU6" s="83">
        <f t="shared" si="1"/>
        <v>43669</v>
      </c>
      <c r="AV6" s="83">
        <f t="shared" si="1"/>
        <v>43670</v>
      </c>
      <c r="AW6" s="83">
        <f t="shared" si="1"/>
        <v>43671</v>
      </c>
      <c r="AX6" s="83">
        <f t="shared" si="1"/>
        <v>43672</v>
      </c>
      <c r="AY6" s="83">
        <f t="shared" si="1"/>
        <v>43673</v>
      </c>
      <c r="AZ6" s="93">
        <f t="shared" si="1"/>
        <v>43674</v>
      </c>
      <c r="BA6" s="92">
        <f t="shared" si="1"/>
        <v>43675</v>
      </c>
      <c r="BB6" s="83">
        <f t="shared" si="1"/>
        <v>43676</v>
      </c>
      <c r="BC6" s="83">
        <f t="shared" si="1"/>
        <v>43677</v>
      </c>
      <c r="BD6" s="83">
        <f t="shared" si="1"/>
        <v>43678</v>
      </c>
      <c r="BE6" s="83">
        <f t="shared" si="1"/>
        <v>43679</v>
      </c>
      <c r="BF6" s="83">
        <f t="shared" si="1"/>
        <v>43680</v>
      </c>
      <c r="BG6" s="93">
        <f t="shared" si="1"/>
        <v>43681</v>
      </c>
      <c r="BH6" s="92">
        <f t="shared" si="1"/>
        <v>43682</v>
      </c>
      <c r="BI6" s="83">
        <f t="shared" si="1"/>
        <v>43683</v>
      </c>
      <c r="BJ6" s="83">
        <f t="shared" si="1"/>
        <v>43684</v>
      </c>
      <c r="BK6" s="83">
        <f t="shared" si="1"/>
        <v>43685</v>
      </c>
      <c r="BL6" s="83">
        <f t="shared" si="1"/>
        <v>43686</v>
      </c>
      <c r="BM6" s="83">
        <f t="shared" si="1"/>
        <v>43687</v>
      </c>
      <c r="BN6" s="93">
        <f t="shared" si="1"/>
        <v>43688</v>
      </c>
    </row>
    <row r="7" spans="1:66"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154</v>
      </c>
      <c r="C8" s="86"/>
      <c r="D8" s="87"/>
      <c r="E8" s="88"/>
      <c r="F8" s="115" t="str">
        <f>IF(ISBLANK(E8)," - ",IF(G8=0,E8,E8+G8-1))</f>
        <v xml:space="preserve"> - </v>
      </c>
      <c r="G8" s="89"/>
      <c r="H8" s="90"/>
      <c r="I8" s="91" t="str">
        <f t="shared" ref="I8:I37"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2">
      <c r="A9" s="6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143</v>
      </c>
      <c r="C9" s="61" t="s">
        <v>139</v>
      </c>
      <c r="D9" s="127"/>
      <c r="E9" s="100">
        <v>43636</v>
      </c>
      <c r="F9" s="101">
        <f>IF(ISBLANK(E9)," - ",IF(G9=0,E9,E9+G9-1))</f>
        <v>43642</v>
      </c>
      <c r="G9" s="62">
        <v>7</v>
      </c>
      <c r="H9" s="63">
        <v>1</v>
      </c>
      <c r="I9" s="64">
        <f t="shared" si="4"/>
        <v>5</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18" x14ac:dyDescent="0.2">
      <c r="A10" s="60" t="str">
        <f t="shared" si="5"/>
        <v>1.2</v>
      </c>
      <c r="B10" s="126" t="s">
        <v>138</v>
      </c>
      <c r="C10" s="61" t="s">
        <v>152</v>
      </c>
      <c r="D10" s="127"/>
      <c r="E10" s="100">
        <v>43642</v>
      </c>
      <c r="F10" s="101">
        <f t="shared" ref="E10:F35" si="6">IF(ISBLANK(E10)," - ",IF(G10=0,E10,E10+G10-1))</f>
        <v>43648</v>
      </c>
      <c r="G10" s="62">
        <v>7</v>
      </c>
      <c r="H10" s="63">
        <v>0.32</v>
      </c>
      <c r="I10" s="64">
        <f t="shared" si="4"/>
        <v>5</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18" x14ac:dyDescent="0.2">
      <c r="A11" s="60" t="str">
        <f t="shared" si="5"/>
        <v>1.3</v>
      </c>
      <c r="B11" s="126" t="s">
        <v>144</v>
      </c>
      <c r="C11" s="61" t="s">
        <v>153</v>
      </c>
      <c r="D11" s="127"/>
      <c r="E11" s="100">
        <v>43642</v>
      </c>
      <c r="F11" s="101">
        <f t="shared" si="6"/>
        <v>43648</v>
      </c>
      <c r="G11" s="62">
        <v>7</v>
      </c>
      <c r="H11" s="63">
        <v>0</v>
      </c>
      <c r="I11" s="64">
        <f t="shared" si="4"/>
        <v>5</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 t="shared" si="5"/>
        <v>1.4</v>
      </c>
      <c r="B12" s="126" t="s">
        <v>145</v>
      </c>
      <c r="C12" s="61" t="s">
        <v>142</v>
      </c>
      <c r="D12" s="127"/>
      <c r="E12" s="100">
        <v>43642</v>
      </c>
      <c r="F12" s="101">
        <f t="shared" si="6"/>
        <v>43648</v>
      </c>
      <c r="G12" s="62">
        <v>7</v>
      </c>
      <c r="H12" s="63">
        <v>0.75</v>
      </c>
      <c r="I12" s="64">
        <f t="shared" si="4"/>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8" t="s">
        <v>145</v>
      </c>
      <c r="C13" s="61" t="s">
        <v>152</v>
      </c>
      <c r="D13" s="127"/>
      <c r="E13" s="100">
        <v>43642</v>
      </c>
      <c r="F13" s="101">
        <f t="shared" si="6"/>
        <v>43648</v>
      </c>
      <c r="G13" s="62">
        <v>7</v>
      </c>
      <c r="H13" s="63">
        <v>0.5</v>
      </c>
      <c r="I13" s="64">
        <f t="shared" si="4"/>
        <v>5</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18"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8" t="s">
        <v>145</v>
      </c>
      <c r="C14" s="61" t="s">
        <v>153</v>
      </c>
      <c r="D14" s="127"/>
      <c r="E14" s="100">
        <v>43642</v>
      </c>
      <c r="F14" s="101">
        <f t="shared" si="6"/>
        <v>43648</v>
      </c>
      <c r="G14" s="62">
        <v>7</v>
      </c>
      <c r="H14" s="63">
        <v>0.5</v>
      </c>
      <c r="I14" s="64">
        <f t="shared" si="4"/>
        <v>5</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24" x14ac:dyDescent="0.2">
      <c r="A15" s="60" t="str">
        <f t="shared" si="5"/>
        <v>1.5</v>
      </c>
      <c r="B15" s="126" t="s">
        <v>156</v>
      </c>
      <c r="C15" s="61" t="s">
        <v>142</v>
      </c>
      <c r="D15" s="127"/>
      <c r="E15" s="100">
        <v>43647</v>
      </c>
      <c r="F15" s="101">
        <f t="shared" si="6"/>
        <v>43653</v>
      </c>
      <c r="G15" s="62">
        <v>7</v>
      </c>
      <c r="H15" s="63">
        <v>0</v>
      </c>
      <c r="I15" s="64">
        <f t="shared" si="4"/>
        <v>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24" x14ac:dyDescent="0.2">
      <c r="A16" s="60" t="str">
        <f t="shared" si="5"/>
        <v>1.6</v>
      </c>
      <c r="B16" s="126" t="s">
        <v>155</v>
      </c>
      <c r="C16" s="61" t="s">
        <v>152</v>
      </c>
      <c r="D16" s="127"/>
      <c r="E16" s="100">
        <v>43653</v>
      </c>
      <c r="F16" s="101">
        <f t="shared" si="6"/>
        <v>43659</v>
      </c>
      <c r="G16" s="62">
        <v>7</v>
      </c>
      <c r="H16" s="63">
        <v>0</v>
      </c>
      <c r="I16" s="64">
        <f t="shared" si="4"/>
        <v>5</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24" x14ac:dyDescent="0.2">
      <c r="A17" s="60" t="str">
        <f t="shared" si="5"/>
        <v>1.7</v>
      </c>
      <c r="B17" s="126" t="s">
        <v>146</v>
      </c>
      <c r="C17" s="61" t="s">
        <v>153</v>
      </c>
      <c r="D17" s="127"/>
      <c r="E17" s="100">
        <v>43661</v>
      </c>
      <c r="F17" s="101">
        <f t="shared" si="6"/>
        <v>43662</v>
      </c>
      <c r="G17" s="62">
        <v>2</v>
      </c>
      <c r="H17" s="63">
        <v>0</v>
      </c>
      <c r="I17" s="64">
        <v>2</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55" customFormat="1" ht="18" x14ac:dyDescent="0.2">
      <c r="A18" s="53" t="str">
        <f>IF(ISERROR(VALUE(SUBSTITUTE(prevWBS,".",""))),"1",IF(ISERROR(FIND("`",SUBSTITUTE(prevWBS,".","`",1))),TEXT(VALUE(prevWBS)+1,"#"),TEXT(VALUE(LEFT(prevWBS,FIND("`",SUBSTITUTE(prevWBS,".","`",1))-1))+1,"#")))</f>
        <v>2</v>
      </c>
      <c r="B18" s="54" t="s">
        <v>148</v>
      </c>
      <c r="D18" s="56"/>
      <c r="E18" s="102"/>
      <c r="F18" s="102" t="str">
        <f t="shared" si="6"/>
        <v xml:space="preserve"> - </v>
      </c>
      <c r="G18" s="57"/>
      <c r="H18" s="58"/>
      <c r="I18" s="59" t="str">
        <f t="shared" si="4"/>
        <v xml:space="preserve"> - </v>
      </c>
      <c r="J18" s="96"/>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row>
    <row r="19" spans="1:66" s="61" customFormat="1" ht="24"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6" t="s">
        <v>147</v>
      </c>
      <c r="C19" s="61" t="s">
        <v>142</v>
      </c>
      <c r="D19" s="127"/>
      <c r="E19" s="100">
        <v>43661</v>
      </c>
      <c r="F19" s="101">
        <f t="shared" si="6"/>
        <v>43667</v>
      </c>
      <c r="G19" s="62">
        <v>7</v>
      </c>
      <c r="H19" s="63">
        <v>0</v>
      </c>
      <c r="I19" s="64">
        <f t="shared" si="4"/>
        <v>5</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6" t="s">
        <v>149</v>
      </c>
      <c r="C20" s="61" t="s">
        <v>153</v>
      </c>
      <c r="D20" s="127"/>
      <c r="E20" s="100">
        <v>43667</v>
      </c>
      <c r="F20" s="101">
        <f t="shared" si="6"/>
        <v>43673</v>
      </c>
      <c r="G20" s="62">
        <v>7</v>
      </c>
      <c r="H20" s="63">
        <v>0</v>
      </c>
      <c r="I20" s="64">
        <f t="shared" si="4"/>
        <v>5</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6" t="s">
        <v>150</v>
      </c>
      <c r="C21" s="61" t="s">
        <v>142</v>
      </c>
      <c r="D21" s="127"/>
      <c r="E21" s="100">
        <v>43674</v>
      </c>
      <c r="F21" s="101">
        <f t="shared" si="6"/>
        <v>43674</v>
      </c>
      <c r="G21" s="62">
        <v>1</v>
      </c>
      <c r="H21" s="63">
        <v>0</v>
      </c>
      <c r="I21" s="64">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24"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6" t="s">
        <v>151</v>
      </c>
      <c r="C22" s="61" t="s">
        <v>152</v>
      </c>
      <c r="D22" s="127"/>
      <c r="E22" s="100">
        <v>43674</v>
      </c>
      <c r="F22" s="101">
        <f t="shared" si="6"/>
        <v>43680</v>
      </c>
      <c r="G22" s="62">
        <v>7</v>
      </c>
      <c r="H22" s="63">
        <v>0</v>
      </c>
      <c r="I22" s="64">
        <f t="shared" si="4"/>
        <v>5</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6" t="s">
        <v>9</v>
      </c>
      <c r="D23" s="127"/>
      <c r="E23" s="100"/>
      <c r="F23" s="101" t="str">
        <f t="shared" si="6"/>
        <v xml:space="preserve"> - </v>
      </c>
      <c r="G23" s="62"/>
      <c r="H23" s="63">
        <v>0</v>
      </c>
      <c r="I23" s="64" t="str">
        <f t="shared" si="4"/>
        <v xml:space="preserve"> - </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3</v>
      </c>
      <c r="B24" s="54" t="s">
        <v>8</v>
      </c>
      <c r="D24" s="56"/>
      <c r="E24" s="102"/>
      <c r="F24" s="102" t="str">
        <f t="shared" si="6"/>
        <v xml:space="preserve"> - </v>
      </c>
      <c r="G24" s="57"/>
      <c r="H24" s="58"/>
      <c r="I24" s="59" t="str">
        <f t="shared" si="4"/>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6" t="s">
        <v>9</v>
      </c>
      <c r="D25" s="127"/>
      <c r="E25" s="100"/>
      <c r="F25" s="101" t="str">
        <f t="shared" si="6"/>
        <v xml:space="preserve"> - </v>
      </c>
      <c r="G25" s="62"/>
      <c r="H25" s="63">
        <v>0</v>
      </c>
      <c r="I25" s="64" t="str">
        <f t="shared" si="4"/>
        <v xml:space="preserve"> - </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6" t="s">
        <v>9</v>
      </c>
      <c r="D26" s="127"/>
      <c r="E26" s="100"/>
      <c r="F26" s="101" t="str">
        <f t="shared" si="6"/>
        <v xml:space="preserve"> - </v>
      </c>
      <c r="G26" s="62"/>
      <c r="H26" s="63">
        <v>0</v>
      </c>
      <c r="I26" s="64" t="str">
        <f t="shared" si="4"/>
        <v xml:space="preserve"> - </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6" t="s">
        <v>9</v>
      </c>
      <c r="D27" s="127"/>
      <c r="E27" s="100"/>
      <c r="F27" s="101" t="str">
        <f t="shared" si="6"/>
        <v xml:space="preserve"> - </v>
      </c>
      <c r="G27" s="62"/>
      <c r="H27" s="63">
        <v>0</v>
      </c>
      <c r="I27" s="64" t="str">
        <f t="shared" si="4"/>
        <v xml:space="preserve"> - </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6" t="s">
        <v>9</v>
      </c>
      <c r="D28" s="127"/>
      <c r="E28" s="100"/>
      <c r="F28" s="101" t="str">
        <f t="shared" si="6"/>
        <v xml:space="preserve"> - </v>
      </c>
      <c r="G28" s="62"/>
      <c r="H28" s="63">
        <v>0</v>
      </c>
      <c r="I28" s="64" t="str">
        <f t="shared" si="4"/>
        <v xml:space="preserve"> - </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6" t="s">
        <v>9</v>
      </c>
      <c r="D29" s="127"/>
      <c r="E29" s="100"/>
      <c r="F29" s="101" t="str">
        <f t="shared" si="6"/>
        <v xml:space="preserve"> - </v>
      </c>
      <c r="G29" s="62"/>
      <c r="H29" s="63">
        <v>0</v>
      </c>
      <c r="I29" s="64" t="str">
        <f t="shared" si="4"/>
        <v xml:space="preserve"> - </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55" customFormat="1" ht="18" x14ac:dyDescent="0.2">
      <c r="A30" s="53" t="str">
        <f>IF(ISERROR(VALUE(SUBSTITUTE(prevWBS,".",""))),"1",IF(ISERROR(FIND("`",SUBSTITUTE(prevWBS,".","`",1))),TEXT(VALUE(prevWBS)+1,"#"),TEXT(VALUE(LEFT(prevWBS,FIND("`",SUBSTITUTE(prevWBS,".","`",1))-1))+1,"#")))</f>
        <v>4</v>
      </c>
      <c r="B30" s="54" t="s">
        <v>8</v>
      </c>
      <c r="D30" s="56"/>
      <c r="E30" s="102"/>
      <c r="F30" s="102" t="str">
        <f t="shared" si="6"/>
        <v xml:space="preserve"> - </v>
      </c>
      <c r="G30" s="57"/>
      <c r="H30" s="58"/>
      <c r="I30" s="59" t="str">
        <f t="shared" si="4"/>
        <v xml:space="preserve"> - </v>
      </c>
      <c r="J30" s="96"/>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6" t="s">
        <v>9</v>
      </c>
      <c r="D31" s="127"/>
      <c r="E31" s="100"/>
      <c r="F31" s="101"/>
      <c r="G31" s="62"/>
      <c r="H31" s="63">
        <v>0</v>
      </c>
      <c r="I31" s="64" t="str">
        <f t="shared" si="4"/>
        <v xml:space="preserve"> - </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6" t="s">
        <v>9</v>
      </c>
      <c r="D32" s="127"/>
      <c r="E32" s="100"/>
      <c r="F32" s="101"/>
      <c r="G32" s="62"/>
      <c r="H32" s="63">
        <v>0</v>
      </c>
      <c r="I32" s="64" t="str">
        <f t="shared" si="4"/>
        <v xml:space="preserve"> - </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6" t="s">
        <v>9</v>
      </c>
      <c r="D33" s="127"/>
      <c r="E33" s="100"/>
      <c r="F33" s="101"/>
      <c r="G33" s="62"/>
      <c r="H33" s="63">
        <v>0</v>
      </c>
      <c r="I33" s="64" t="str">
        <f t="shared" si="4"/>
        <v xml:space="preserve"> - </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6" t="s">
        <v>9</v>
      </c>
      <c r="D34" s="127"/>
      <c r="E34" s="100"/>
      <c r="F34" s="101"/>
      <c r="G34" s="62"/>
      <c r="H34" s="63">
        <v>0</v>
      </c>
      <c r="I34" s="64" t="str">
        <f t="shared" si="4"/>
        <v xml:space="preserve"> - </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6" t="s">
        <v>9</v>
      </c>
      <c r="D35" s="127"/>
      <c r="E35" s="100"/>
      <c r="F35" s="101"/>
      <c r="G35" s="62"/>
      <c r="H35" s="63">
        <v>0</v>
      </c>
      <c r="I35" s="64" t="str">
        <f t="shared" si="4"/>
        <v xml:space="preserve"> - </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8" x14ac:dyDescent="0.2">
      <c r="A36" s="60"/>
      <c r="B36" s="65"/>
      <c r="C36" s="65"/>
      <c r="D36" s="66"/>
      <c r="E36" s="103"/>
      <c r="F36" s="103"/>
      <c r="G36" s="67"/>
      <c r="H36" s="68"/>
      <c r="I36" s="69" t="str">
        <f t="shared" si="4"/>
        <v xml:space="preserve"> - </v>
      </c>
      <c r="J36" s="9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60"/>
      <c r="B37" s="65"/>
      <c r="C37" s="65"/>
      <c r="D37" s="66"/>
      <c r="E37" s="103"/>
      <c r="F37" s="103"/>
      <c r="G37" s="67"/>
      <c r="H37" s="68"/>
      <c r="I37" s="69" t="str">
        <f t="shared" si="4"/>
        <v xml:space="preserve"> - </v>
      </c>
      <c r="J37" s="9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5" customFormat="1" ht="18" x14ac:dyDescent="0.2">
      <c r="A38" s="71" t="s">
        <v>1</v>
      </c>
      <c r="B38" s="72"/>
      <c r="C38" s="73"/>
      <c r="D38" s="73"/>
      <c r="E38" s="104"/>
      <c r="F38" s="104"/>
      <c r="G38" s="74"/>
      <c r="H38" s="74"/>
      <c r="I38" s="74"/>
      <c r="J38" s="98"/>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76" t="s">
        <v>39</v>
      </c>
      <c r="B39" s="77"/>
      <c r="C39" s="77"/>
      <c r="D39" s="77"/>
      <c r="E39" s="105"/>
      <c r="F39" s="105"/>
      <c r="G39" s="77"/>
      <c r="H39" s="77"/>
      <c r="I39" s="77"/>
      <c r="J39" s="98"/>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130" t="str">
        <f>IF(ISERROR(VALUE(SUBSTITUTE(prevWBS,".",""))),"1",IF(ISERROR(FIND("`",SUBSTITUTE(prevWBS,".","`",1))),TEXT(VALUE(prevWBS)+1,"#"),TEXT(VALUE(LEFT(prevWBS,FIND("`",SUBSTITUTE(prevWBS,".","`",1))-1))+1,"#")))</f>
        <v>1</v>
      </c>
      <c r="B40" s="131" t="s">
        <v>78</v>
      </c>
      <c r="C40" s="78"/>
      <c r="D40" s="79"/>
      <c r="E40" s="100"/>
      <c r="F40" s="101" t="str">
        <f t="shared" ref="F40:F43" si="7">IF(ISBLANK(E40)," - ",IF(G40=0,E40,E40+G40-1))</f>
        <v xml:space="preserve"> - </v>
      </c>
      <c r="G40" s="62"/>
      <c r="H40" s="63"/>
      <c r="I40" s="80" t="str">
        <f>IF(OR(F40=0,E40=0)," - ",NETWORKDAYS(E40,F40))</f>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1" t="s">
        <v>64</v>
      </c>
      <c r="C41" s="81"/>
      <c r="D41" s="79"/>
      <c r="E41" s="100"/>
      <c r="F41" s="101" t="str">
        <f t="shared" si="7"/>
        <v xml:space="preserve"> - </v>
      </c>
      <c r="G41" s="62"/>
      <c r="H41" s="63"/>
      <c r="I41" s="80" t="str">
        <f t="shared" ref="I41:I43" si="8">IF(OR(F41=0,E41=0)," - ",NETWORKDAYS(E41,F41))</f>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8" x14ac:dyDescent="0.2">
      <c r="A4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2" t="s">
        <v>65</v>
      </c>
      <c r="C42" s="81"/>
      <c r="D42" s="79"/>
      <c r="E42" s="100"/>
      <c r="F42" s="101" t="str">
        <f t="shared" si="7"/>
        <v xml:space="preserve"> - </v>
      </c>
      <c r="G42" s="62"/>
      <c r="H42" s="63"/>
      <c r="I42" s="80" t="str">
        <f t="shared" si="8"/>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2" t="s">
        <v>66</v>
      </c>
      <c r="C43" s="81"/>
      <c r="D43" s="79"/>
      <c r="E43" s="100"/>
      <c r="F43" s="101" t="str">
        <f t="shared" si="7"/>
        <v xml:space="preserve"> - </v>
      </c>
      <c r="G43" s="62"/>
      <c r="H43" s="63"/>
      <c r="I43" s="80" t="str">
        <f t="shared" si="8"/>
        <v xml:space="preserve"> - </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33" customFormat="1" x14ac:dyDescent="0.2">
      <c r="A44" s="30"/>
      <c r="B44" s="31"/>
      <c r="C44" s="31"/>
      <c r="D44" s="32"/>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H13 H14 A39:B39 B38 E18 E24 E30 E36:H39 G18:H18 G24:H24 G30:H30 H22 G40 G41:G42 G43 H20 H21 H25:H28 H31:H34"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patrick</cp:lastModifiedBy>
  <cp:lastPrinted>2018-02-12T20:25:38Z</cp:lastPrinted>
  <dcterms:created xsi:type="dcterms:W3CDTF">2010-06-09T16:05:03Z</dcterms:created>
  <dcterms:modified xsi:type="dcterms:W3CDTF">2019-07-04T10:19:34Z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