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arry\datamining\"/>
    </mc:Choice>
  </mc:AlternateContent>
  <xr:revisionPtr revIDLastSave="0" documentId="13_ncr:1_{0BF10E18-E743-4463-985F-2E06233023E7}" xr6:coauthVersionLast="47" xr6:coauthVersionMax="47" xr10:uidLastSave="{00000000-0000-0000-0000-000000000000}"/>
  <bookViews>
    <workbookView xWindow="-120" yWindow="-120" windowWidth="29040" windowHeight="15990" activeTab="1" xr2:uid="{2625F236-56E9-4D1E-9162-6245552065A3}"/>
  </bookViews>
  <sheets>
    <sheet name="pract4" sheetId="7" r:id="rId1"/>
    <sheet name="week5pract quiz" sheetId="9" r:id="rId2"/>
    <sheet name="pract4 work" sheetId="8" r:id="rId3"/>
    <sheet name="clusters min" sheetId="5" r:id="rId4"/>
    <sheet name="silhoute" sheetId="3" r:id="rId5"/>
    <sheet name="euclidean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9" l="1"/>
  <c r="N20" i="8"/>
  <c r="I20" i="8"/>
  <c r="H20" i="8"/>
  <c r="K20" i="8" s="1"/>
  <c r="G20" i="8"/>
  <c r="F20" i="8"/>
  <c r="E20" i="8"/>
  <c r="L20" i="8" s="1"/>
  <c r="D20" i="8"/>
  <c r="N19" i="8"/>
  <c r="I19" i="8"/>
  <c r="K19" i="8" s="1"/>
  <c r="H19" i="8"/>
  <c r="G19" i="8"/>
  <c r="F19" i="8"/>
  <c r="L19" i="8" s="1"/>
  <c r="E19" i="8"/>
  <c r="D19" i="8"/>
  <c r="N18" i="8"/>
  <c r="K18" i="8"/>
  <c r="I18" i="8"/>
  <c r="H18" i="8"/>
  <c r="L18" i="8" s="1"/>
  <c r="M18" i="8" s="1"/>
  <c r="G18" i="8"/>
  <c r="F18" i="8"/>
  <c r="E18" i="8"/>
  <c r="D18" i="8"/>
  <c r="N17" i="8"/>
  <c r="L17" i="8"/>
  <c r="K17" i="8"/>
  <c r="M17" i="8" s="1"/>
  <c r="I17" i="8"/>
  <c r="H17" i="8"/>
  <c r="G17" i="8"/>
  <c r="F17" i="8"/>
  <c r="E17" i="8"/>
  <c r="D17" i="8"/>
  <c r="N16" i="8"/>
  <c r="I16" i="8"/>
  <c r="H16" i="8"/>
  <c r="L16" i="8" s="1"/>
  <c r="M16" i="8" s="1"/>
  <c r="G16" i="8"/>
  <c r="F16" i="8"/>
  <c r="K16" i="8" s="1"/>
  <c r="E16" i="8"/>
  <c r="D16" i="8"/>
  <c r="I15" i="8"/>
  <c r="H15" i="8"/>
  <c r="G15" i="8"/>
  <c r="F15" i="8"/>
  <c r="E15" i="8"/>
  <c r="N6" i="8"/>
  <c r="I6" i="8"/>
  <c r="H6" i="8"/>
  <c r="K6" i="8" s="1"/>
  <c r="G6" i="8"/>
  <c r="F6" i="8"/>
  <c r="E6" i="8"/>
  <c r="L6" i="8" s="1"/>
  <c r="D6" i="8"/>
  <c r="N5" i="8"/>
  <c r="L5" i="8"/>
  <c r="I5" i="8"/>
  <c r="K5" i="8" s="1"/>
  <c r="H5" i="8"/>
  <c r="G5" i="8"/>
  <c r="F5" i="8"/>
  <c r="E5" i="8"/>
  <c r="D5" i="8"/>
  <c r="N4" i="8"/>
  <c r="I4" i="8"/>
  <c r="H4" i="8"/>
  <c r="L4" i="8" s="1"/>
  <c r="M4" i="8" s="1"/>
  <c r="G4" i="8"/>
  <c r="F4" i="8"/>
  <c r="E4" i="8"/>
  <c r="K4" i="8" s="1"/>
  <c r="D4" i="8"/>
  <c r="N3" i="8"/>
  <c r="L3" i="8"/>
  <c r="M3" i="8" s="1"/>
  <c r="K3" i="8"/>
  <c r="I3" i="8"/>
  <c r="H3" i="8"/>
  <c r="G3" i="8"/>
  <c r="F3" i="8"/>
  <c r="E3" i="8"/>
  <c r="D3" i="8"/>
  <c r="N2" i="8"/>
  <c r="I2" i="8"/>
  <c r="H2" i="8"/>
  <c r="L2" i="8" s="1"/>
  <c r="M2" i="8" s="1"/>
  <c r="G2" i="8"/>
  <c r="K2" i="8" s="1"/>
  <c r="F2" i="8"/>
  <c r="E2" i="8"/>
  <c r="D2" i="8"/>
  <c r="I1" i="8"/>
  <c r="H1" i="8"/>
  <c r="G1" i="8"/>
  <c r="F1" i="8"/>
  <c r="E1" i="8"/>
  <c r="J5" i="5"/>
  <c r="E2" i="5"/>
  <c r="F2" i="5"/>
  <c r="M2" i="5" s="1"/>
  <c r="E3" i="5"/>
  <c r="M3" i="5" s="1"/>
  <c r="F3" i="5"/>
  <c r="E4" i="5"/>
  <c r="F4" i="5"/>
  <c r="E5" i="5"/>
  <c r="F5" i="5"/>
  <c r="E6" i="5"/>
  <c r="F6" i="5"/>
  <c r="N6" i="5" s="1"/>
  <c r="E7" i="5"/>
  <c r="F7" i="5"/>
  <c r="E8" i="5"/>
  <c r="F8" i="5"/>
  <c r="K8" i="5"/>
  <c r="J8" i="5"/>
  <c r="I8" i="5"/>
  <c r="H8" i="5"/>
  <c r="G8" i="5"/>
  <c r="K7" i="5"/>
  <c r="J7" i="5"/>
  <c r="I7" i="5"/>
  <c r="H7" i="5"/>
  <c r="G7" i="5"/>
  <c r="K6" i="5"/>
  <c r="J6" i="5"/>
  <c r="I6" i="5"/>
  <c r="H6" i="5"/>
  <c r="G6" i="5"/>
  <c r="K5" i="5"/>
  <c r="I5" i="5"/>
  <c r="H5" i="5"/>
  <c r="G5" i="5"/>
  <c r="K4" i="5"/>
  <c r="J4" i="5"/>
  <c r="I4" i="5"/>
  <c r="H4" i="5"/>
  <c r="G4" i="5"/>
  <c r="K3" i="5"/>
  <c r="J3" i="5"/>
  <c r="I3" i="5"/>
  <c r="H3" i="5"/>
  <c r="G3" i="5"/>
  <c r="K2" i="5"/>
  <c r="J2" i="5"/>
  <c r="I2" i="5"/>
  <c r="H2" i="5"/>
  <c r="G2" i="5"/>
  <c r="L2" i="3"/>
  <c r="M2" i="3" s="1"/>
  <c r="M7" i="3" s="1"/>
  <c r="L3" i="3"/>
  <c r="L4" i="3"/>
  <c r="L5" i="3"/>
  <c r="L6" i="3"/>
  <c r="K6" i="3"/>
  <c r="K5" i="3"/>
  <c r="K4" i="3"/>
  <c r="K2" i="3"/>
  <c r="N6" i="3"/>
  <c r="N5" i="3"/>
  <c r="N4" i="3"/>
  <c r="N3" i="3"/>
  <c r="N2" i="3"/>
  <c r="D3" i="3"/>
  <c r="D4" i="3"/>
  <c r="D5" i="3"/>
  <c r="D6" i="3"/>
  <c r="D2" i="3"/>
  <c r="I1" i="3"/>
  <c r="H1" i="3"/>
  <c r="G1" i="3"/>
  <c r="F1" i="3"/>
  <c r="E1" i="3"/>
  <c r="H4" i="3"/>
  <c r="I6" i="3"/>
  <c r="H6" i="3"/>
  <c r="G6" i="3"/>
  <c r="F6" i="3"/>
  <c r="E6" i="3"/>
  <c r="I5" i="3"/>
  <c r="H5" i="3"/>
  <c r="G5" i="3"/>
  <c r="F5" i="3"/>
  <c r="E5" i="3"/>
  <c r="I4" i="3"/>
  <c r="G4" i="3"/>
  <c r="F4" i="3"/>
  <c r="E4" i="3"/>
  <c r="I3" i="3"/>
  <c r="H3" i="3"/>
  <c r="G3" i="3"/>
  <c r="F3" i="3"/>
  <c r="E3" i="3"/>
  <c r="I2" i="3"/>
  <c r="H2" i="3"/>
  <c r="G2" i="3"/>
  <c r="F2" i="3"/>
  <c r="E2" i="3"/>
  <c r="K8" i="1"/>
  <c r="K7" i="1"/>
  <c r="K6" i="1"/>
  <c r="K5" i="1"/>
  <c r="K4" i="1"/>
  <c r="K3" i="1"/>
  <c r="K2" i="1"/>
  <c r="E8" i="1"/>
  <c r="F8" i="1"/>
  <c r="G8" i="1"/>
  <c r="H8" i="1"/>
  <c r="I8" i="1"/>
  <c r="J8" i="1"/>
  <c r="G5" i="1"/>
  <c r="I5" i="1"/>
  <c r="J7" i="1"/>
  <c r="I7" i="1"/>
  <c r="H7" i="1"/>
  <c r="G7" i="1"/>
  <c r="F7" i="1"/>
  <c r="E7" i="1"/>
  <c r="J6" i="1"/>
  <c r="I6" i="1"/>
  <c r="H6" i="1"/>
  <c r="G6" i="1"/>
  <c r="F6" i="1"/>
  <c r="E6" i="1"/>
  <c r="J5" i="1"/>
  <c r="H5" i="1"/>
  <c r="F5" i="1"/>
  <c r="E5" i="1"/>
  <c r="J4" i="1"/>
  <c r="I4" i="1"/>
  <c r="H4" i="1"/>
  <c r="G4" i="1"/>
  <c r="F4" i="1"/>
  <c r="E4" i="1"/>
  <c r="E3" i="1"/>
  <c r="J3" i="1"/>
  <c r="I3" i="1"/>
  <c r="H3" i="1"/>
  <c r="G3" i="1"/>
  <c r="F3" i="1"/>
  <c r="J2" i="1"/>
  <c r="I2" i="1"/>
  <c r="H2" i="1"/>
  <c r="G2" i="1"/>
  <c r="F2" i="1"/>
  <c r="E2" i="1"/>
  <c r="M19" i="8" l="1"/>
  <c r="M21" i="8" s="1"/>
  <c r="M20" i="8"/>
  <c r="M7" i="8"/>
  <c r="M5" i="8"/>
  <c r="M6" i="8"/>
  <c r="N5" i="5"/>
  <c r="N4" i="5"/>
  <c r="N7" i="5"/>
  <c r="N8" i="5"/>
  <c r="M5" i="5"/>
  <c r="N2" i="5"/>
  <c r="O2" i="5" s="1"/>
  <c r="M6" i="5"/>
  <c r="O6" i="5" s="1"/>
  <c r="M4" i="5"/>
  <c r="O4" i="5" s="1"/>
  <c r="M7" i="5"/>
  <c r="O7" i="5" s="1"/>
  <c r="O5" i="5"/>
  <c r="M8" i="5"/>
  <c r="N3" i="5"/>
  <c r="O3" i="5" s="1"/>
  <c r="O8" i="5"/>
  <c r="M4" i="3"/>
  <c r="M5" i="3"/>
  <c r="K3" i="3"/>
  <c r="O9" i="5" l="1"/>
  <c r="M3" i="3"/>
  <c r="M6" i="3"/>
</calcChain>
</file>

<file path=xl/sharedStrings.xml><?xml version="1.0" encoding="utf-8"?>
<sst xmlns="http://schemas.openxmlformats.org/spreadsheetml/2006/main" count="256" uniqueCount="112">
  <si>
    <t>data</t>
  </si>
  <si>
    <t>A</t>
  </si>
  <si>
    <t>B</t>
  </si>
  <si>
    <t>C</t>
  </si>
  <si>
    <t>E</t>
  </si>
  <si>
    <t>D</t>
  </si>
  <si>
    <t>F</t>
  </si>
  <si>
    <t>X</t>
  </si>
  <si>
    <t>Y</t>
  </si>
  <si>
    <t>b=</t>
  </si>
  <si>
    <t>a</t>
  </si>
  <si>
    <t>b</t>
  </si>
  <si>
    <t>silhoute</t>
  </si>
  <si>
    <t>{3,4,5,6,7}</t>
  </si>
  <si>
    <t>{1,2}</t>
  </si>
  <si>
    <t>CE</t>
  </si>
  <si>
    <t>Question 5</t>
  </si>
  <si>
    <t>Review the following distance matrix between 5 samples (A-E).</t>
  </si>
  <si>
    <t>What would be the clusters if we use DBSCAN clustering with following parameters?</t>
  </si>
  <si>
    <t>Eps: 3</t>
  </si>
  <si>
    <t>Minimum samples (MinPts): 2</t>
  </si>
  <si>
    <t>Distance measurement: Euclidean distance</t>
  </si>
  <si>
    <t>Select all correct sentences that are true regarding k-Means clustering.</t>
  </si>
  <si>
    <t>Cluster boundaries are circle if Euclidean distance is used.</t>
  </si>
  <si>
    <t>Bisecting k-Means can reduce the initial centroids issue.</t>
  </si>
  <si>
    <t>Select all correct sentences about DBSCAN.</t>
  </si>
  <si>
    <t>DBSCAN works well with any shape of data</t>
  </si>
  <si>
    <t>DBSCAN can handle clusters of arbitrary sizes</t>
  </si>
  <si>
    <t>cluster1: {A, C, E}, cluster2: {B}, and cluster3: {D}</t>
  </si>
  <si>
    <t>cluster1: {A}, cluster2: {B, D}, and cluster3: {C, E}</t>
  </si>
  <si>
    <t>cluster1: {A, B}, cluster2: {C}, and cluster3: {D, E}</t>
  </si>
  <si>
    <t>cluster1: {A, B, E} and cluster2: {C}, and cluster3: {D}</t>
  </si>
  <si>
    <t>None of the above</t>
  </si>
  <si>
    <t>cluster1: {A, C}, cluster2: {B} cluster3: {E}, and cluster4: {D}</t>
  </si>
  <si>
    <t>cluster1: {A, C, E}, B and D are noise points.</t>
  </si>
  <si>
    <t>cluster1: {A, B}, cluster2: {C}, and cluster3: {D}, cluster4: {E}</t>
  </si>
  <si>
    <t>cluster1: {A}, cluster2: {B, E}, cluster3: {C}, and cluster4: {D}</t>
  </si>
  <si>
    <t>What would be the clusters if we use complete-linkage (MAX) hierarchical clustering with three clusters?</t>
  </si>
  <si>
    <t>1 / 1 point</t>
  </si>
  <si>
    <t>Week 4: Practice Quiz</t>
  </si>
  <si>
    <t>Review the following table for six samples and two attributes (X and Y) per sample.</t>
  </si>
  <si>
    <t>Data</t>
  </si>
  <si>
    <t>How many core samples are there if we use DBSCAN clustering with the parameters below.</t>
  </si>
  <si>
    <t xml:space="preserve">A novel clustering algorithm called AsuCluster suggests the following two clusters: {D, E} and {A,B,C}. To validate the clusters, compute average Silhouette coefficient for all samples of this clustering. </t>
  </si>
  <si>
    <t>Note: Your answer should be in format X.XX or X.X (depending on precision required on decimal places).</t>
  </si>
  <si>
    <t>see practwork tab</t>
  </si>
  <si>
    <t>Correct</t>
  </si>
  <si>
    <t>Robust to outliers.</t>
  </si>
  <si>
    <t>Robust to clusters of different sizes and densities</t>
  </si>
  <si>
    <t>What would be the cluster if DBSCAN clustering is used with the parameters below.</t>
  </si>
  <si>
    <t>Minimum samples (MinPts):2</t>
  </si>
  <si>
    <t>cluster1: {A,B,C}, cluster2: {D,E,F}</t>
  </si>
  <si>
    <t>cluster1: {A,B}, cluster2: {C,D,E}, cluster3: {F}</t>
  </si>
  <si>
    <t>cluster1: {A,B,C}, cluster2: {D, E}</t>
  </si>
  <si>
    <t>cluster1: {A}, cluster2: {B}, cluster3: {C}, cluster4: {D}, cluster5: {E}</t>
  </si>
  <si>
    <t>DBSCAN is able to identify noise while clustering</t>
  </si>
  <si>
    <t>Which of the following is true?</t>
  </si>
  <si>
    <t>0 / 1 point</t>
  </si>
  <si>
    <t>If both {x} and {Y} are correlated, then {Y}-&gt; {X} is a strong association rule.</t>
  </si>
  <si>
    <t>If {X} -&gt;{Y} is an association rule, then {x} and {Y} are positively correlated</t>
  </si>
  <si>
    <t>If {X} -&gt;{Y} is an association rule, then {x} and {Y} are at least not negatively correlated</t>
  </si>
  <si>
    <t>Association does not imply correlation</t>
  </si>
  <si>
    <t>If both {X} -&gt;{Y} and {Y}-&gt; {X} are association rules, then{x} and {Y} are positively correlated</t>
  </si>
  <si>
    <t>Consider the following table of market basket transactions for five customers and two transactions per each. Compute the support for itemset {a,e} by treating each transaction ID as a market basket.</t>
  </si>
  <si>
    <t>Consider the following table of market basket transactions for five customers and two transactions per each. Compute the confidence for the association rules {a, e} -&gt; {d}, by treating each transaction ID as a market basket.</t>
  </si>
  <si>
    <t xml:space="preserve">Consider the following table of market basket transactions for five customers and two transactions per each. Compute the support for the association rules {b, c} -&gt; {e}by treating each customer ID as a market basket. </t>
  </si>
  <si>
    <t xml:space="preserve">Consider the following table of market basket transactions for five customers and two transactions per each. Which rule has confidence of zero? </t>
  </si>
  <si>
    <t>{a,c,d} -&gt; {b,e}</t>
  </si>
  <si>
    <t>D: {c,e} -&gt; {a,d}</t>
  </si>
  <si>
    <t>C: {d} -&gt; {a,e}</t>
  </si>
  <si>
    <t>{a} -&gt; {b,c}</t>
  </si>
  <si>
    <t>Association rule is symmetric, which means confidence of rules A-&gt;B and B-&gt;A are the same.</t>
  </si>
  <si>
    <t>Correct! While support does not change, confidence of the two rules are not necessarily equal.</t>
  </si>
  <si>
    <t>Question 7</t>
  </si>
  <si>
    <t>If itemset {a,r,t,y,z} is frequent, what can we say about itemset {r,z}?</t>
  </si>
  <si>
    <t xml:space="preserve">frequent </t>
  </si>
  <si>
    <t xml:space="preserve">Infrequent </t>
  </si>
  <si>
    <t>Confident</t>
  </si>
  <si>
    <t>Not Confident</t>
  </si>
  <si>
    <t xml:space="preserve">Correct! Based on apriori principle subset of frequent sets are also frequent. </t>
  </si>
  <si>
    <t>What is the confidence for the rules A -&gt;{}? ({} is the empty itemset)</t>
  </si>
  <si>
    <t>Which aspects impact the complexity of rule mining for a dataset?</t>
  </si>
  <si>
    <t>Noise and Outliers</t>
  </si>
  <si>
    <t xml:space="preserve">Size of dataset </t>
  </si>
  <si>
    <t>Correct! More number of transactions means more processing.</t>
  </si>
  <si>
    <t xml:space="preserve">min support threshold </t>
  </si>
  <si>
    <t>Correct! The smaller the threshold, the more frequent itemsets we need to process.</t>
  </si>
  <si>
    <t>Class labels</t>
  </si>
  <si>
    <t>Which are some of the challenges of generating frequent itemsets?</t>
  </si>
  <si>
    <t>Itemset ordering</t>
  </si>
  <si>
    <t>Finding initial itemsets to start with</t>
  </si>
  <si>
    <t>Generating unnecessary itemsets</t>
  </si>
  <si>
    <t>Correct! In generating larger itemsets we need to avoid itemsets that are superset of infrequent itemsets.</t>
  </si>
  <si>
    <t>Generating same itemset more than once.</t>
  </si>
  <si>
    <t>confidence = support(aed) / support(ae)</t>
  </si>
  <si>
    <t>aed</t>
  </si>
  <si>
    <t>ae</t>
  </si>
  <si>
    <t xml:space="preserve">confidence({a, e} -&gt; {d}) = support({a, e, d}) / support({a, e}) </t>
  </si>
  <si>
    <t>{a, e} -&gt; {d}?</t>
  </si>
  <si>
    <t>{a, b, c}</t>
  </si>
  <si>
    <t>{a, b, d}</t>
  </si>
  <si>
    <t>{a, b, e}</t>
  </si>
  <si>
    <t>{a, c, d}</t>
  </si>
  <si>
    <t>{a, c, e}</t>
  </si>
  <si>
    <t>{a, d, e}</t>
  </si>
  <si>
    <t>{b, c, d}</t>
  </si>
  <si>
    <t>{b, c, e}</t>
  </si>
  <si>
    <t>{b, d, e}</t>
  </si>
  <si>
    <t>{c, d, e}</t>
  </si>
  <si>
    <t>What does the apriori algorithm tell us? (select all that apply)</t>
  </si>
  <si>
    <t xml:space="preserve">Superset of itemsets that are not frequent are not frequent </t>
  </si>
  <si>
    <t xml:space="preserve">Subsets of itemsets that are frequent are frequent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</si>
</sst>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1F1F1F"/>
      <name val="Source Sans Pro"/>
      <family val="2"/>
    </font>
    <font>
      <b/>
      <sz val="12"/>
      <color rgb="FF1F1F1F"/>
      <name val="Unset"/>
    </font>
    <font>
      <sz val="12"/>
      <color rgb="FF1F1F1F"/>
      <name val="Arial"/>
      <family val="2"/>
    </font>
    <font>
      <sz val="12"/>
      <name val="Segoe UI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E5E7E8"/>
      </left>
      <right style="medium">
        <color rgb="FFE5E7E8"/>
      </right>
      <top style="medium">
        <color rgb="FFE5E7E8"/>
      </top>
      <bottom style="medium">
        <color rgb="FFE5E7E8"/>
      </bottom>
      <diagonal/>
    </border>
    <border>
      <left style="medium">
        <color rgb="FFE5E7E8"/>
      </left>
      <right style="medium">
        <color rgb="FFE5E7E8"/>
      </right>
      <top style="medium">
        <color rgb="FFE5E7E8"/>
      </top>
      <bottom/>
      <diagonal/>
    </border>
    <border>
      <left style="medium">
        <color rgb="FFE5E7E8"/>
      </left>
      <right style="medium">
        <color rgb="FFE5E7E8"/>
      </right>
      <top/>
      <bottom style="medium">
        <color rgb="FFE5E7E8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164" fontId="0" fillId="0" borderId="1" xfId="0" applyNumberFormat="1" applyBorder="1"/>
    <xf numFmtId="164" fontId="0" fillId="0" borderId="2" xfId="0" applyNumberFormat="1" applyBorder="1"/>
    <xf numFmtId="164" fontId="1" fillId="0" borderId="0" xfId="0" applyNumberFormat="1" applyFont="1"/>
    <xf numFmtId="0" fontId="1" fillId="4" borderId="0" xfId="0" applyFont="1" applyFill="1"/>
    <xf numFmtId="0" fontId="0" fillId="4" borderId="0" xfId="0" applyFill="1"/>
    <xf numFmtId="164" fontId="0" fillId="4" borderId="1" xfId="0" applyNumberFormat="1" applyFill="1" applyBorder="1"/>
    <xf numFmtId="164" fontId="0" fillId="4" borderId="0" xfId="0" applyNumberFormat="1" applyFill="1"/>
    <xf numFmtId="0" fontId="1" fillId="5" borderId="0" xfId="0" applyFont="1" applyFill="1"/>
    <xf numFmtId="0" fontId="0" fillId="5" borderId="0" xfId="0" applyFill="1"/>
    <xf numFmtId="164" fontId="0" fillId="5" borderId="1" xfId="0" applyNumberFormat="1" applyFill="1" applyBorder="1"/>
    <xf numFmtId="164" fontId="0" fillId="5" borderId="0" xfId="0" applyNumberFormat="1" applyFill="1"/>
    <xf numFmtId="0" fontId="0" fillId="6" borderId="4" xfId="0" applyFill="1" applyBorder="1" applyAlignment="1">
      <alignment horizontal="left" vertical="center" wrapText="1" indent="1"/>
    </xf>
    <xf numFmtId="0" fontId="4" fillId="6" borderId="5" xfId="0" applyFont="1" applyFill="1" applyBorder="1" applyAlignment="1">
      <alignment horizontal="left" vertical="center" wrapText="1" indent="1"/>
    </xf>
    <xf numFmtId="0" fontId="4" fillId="6" borderId="4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left" vertical="center" wrapText="1" indent="1"/>
    </xf>
    <xf numFmtId="0" fontId="3" fillId="5" borderId="3" xfId="0" applyFont="1" applyFill="1" applyBorder="1" applyAlignment="1">
      <alignment horizontal="left" vertical="center" wrapText="1" indent="1"/>
    </xf>
    <xf numFmtId="0" fontId="4" fillId="5" borderId="5" xfId="0" applyFont="1" applyFill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0" fontId="4" fillId="0" borderId="5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0" fillId="7" borderId="0" xfId="0" applyFill="1"/>
    <xf numFmtId="0" fontId="0" fillId="8" borderId="0" xfId="0" applyFill="1"/>
    <xf numFmtId="164" fontId="0" fillId="7" borderId="1" xfId="0" applyNumberFormat="1" applyFill="1" applyBorder="1"/>
    <xf numFmtId="164" fontId="0" fillId="9" borderId="1" xfId="0" applyNumberFormat="1" applyFill="1" applyBorder="1"/>
    <xf numFmtId="0" fontId="0" fillId="10" borderId="0" xfId="0" applyFill="1"/>
    <xf numFmtId="0" fontId="1" fillId="0" borderId="0" xfId="0" applyFont="1" applyAlignment="1">
      <alignment horizontal="center"/>
    </xf>
    <xf numFmtId="0" fontId="6" fillId="0" borderId="0" xfId="0" applyFont="1"/>
    <xf numFmtId="0" fontId="0" fillId="11" borderId="0" xfId="0" applyFill="1"/>
    <xf numFmtId="0" fontId="5" fillId="0" borderId="0" xfId="0" applyFont="1"/>
    <xf numFmtId="0" fontId="6" fillId="0" borderId="0" xfId="0" applyFont="1" applyAlignment="1">
      <alignment horizontal="left" vertical="center" indent="1"/>
    </xf>
    <xf numFmtId="0" fontId="7" fillId="0" borderId="0" xfId="0" applyFont="1"/>
    <xf numFmtId="0" fontId="0" fillId="12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6</xdr:col>
      <xdr:colOff>428625</xdr:colOff>
      <xdr:row>33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97CDB9-9FAC-DEF8-CED9-CC32DA311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7000"/>
          <a:ext cx="3476625" cy="373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590550</xdr:colOff>
      <xdr:row>54</xdr:row>
      <xdr:rowOff>104775</xdr:rowOff>
    </xdr:from>
    <xdr:to>
      <xdr:col>21</xdr:col>
      <xdr:colOff>590550</xdr:colOff>
      <xdr:row>66</xdr:row>
      <xdr:rowOff>44312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997B78-D2BD-069B-CDF5-D823B87EB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3350" y="10420350"/>
          <a:ext cx="1828800" cy="25112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561976</xdr:colOff>
      <xdr:row>69</xdr:row>
      <xdr:rowOff>180976</xdr:rowOff>
    </xdr:from>
    <xdr:to>
      <xdr:col>21</xdr:col>
      <xdr:colOff>171682</xdr:colOff>
      <xdr:row>82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178849-ACC5-E305-1FFA-295DA1306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576" y="13649326"/>
          <a:ext cx="2657706" cy="2476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5A4C-E062-41D1-8595-8339F2AF58E8}">
  <dimension ref="A1:H104"/>
  <sheetViews>
    <sheetView topLeftCell="A31" workbookViewId="0">
      <selection activeCell="I51" sqref="I51"/>
    </sheetView>
  </sheetViews>
  <sheetFormatPr defaultRowHeight="15"/>
  <cols>
    <col min="1" max="1" width="9.140625" style="3"/>
  </cols>
  <sheetData>
    <row r="1" spans="1:7">
      <c r="A1" s="3" t="s">
        <v>39</v>
      </c>
    </row>
    <row r="3" spans="1:7">
      <c r="A3" s="3">
        <v>4</v>
      </c>
      <c r="B3" t="s">
        <v>17</v>
      </c>
    </row>
    <row r="4" spans="1:7">
      <c r="C4" t="s">
        <v>1</v>
      </c>
      <c r="D4" t="s">
        <v>2</v>
      </c>
      <c r="E4" t="s">
        <v>3</v>
      </c>
      <c r="F4" t="s">
        <v>5</v>
      </c>
      <c r="G4" t="s">
        <v>4</v>
      </c>
    </row>
    <row r="5" spans="1:7">
      <c r="B5" t="s">
        <v>1</v>
      </c>
      <c r="C5">
        <v>0</v>
      </c>
      <c r="D5">
        <v>9</v>
      </c>
      <c r="E5">
        <v>3</v>
      </c>
      <c r="F5">
        <v>6</v>
      </c>
      <c r="G5">
        <v>11</v>
      </c>
    </row>
    <row r="6" spans="1:7">
      <c r="B6" t="s">
        <v>2</v>
      </c>
      <c r="C6">
        <v>9</v>
      </c>
      <c r="D6">
        <v>0</v>
      </c>
      <c r="E6">
        <v>7</v>
      </c>
      <c r="F6">
        <v>5</v>
      </c>
      <c r="G6">
        <v>10</v>
      </c>
    </row>
    <row r="7" spans="1:7">
      <c r="B7" t="s">
        <v>3</v>
      </c>
      <c r="C7">
        <v>3</v>
      </c>
      <c r="D7">
        <v>7</v>
      </c>
      <c r="E7">
        <v>0</v>
      </c>
      <c r="F7">
        <v>9</v>
      </c>
      <c r="G7">
        <v>2</v>
      </c>
    </row>
    <row r="8" spans="1:7">
      <c r="B8" t="s">
        <v>5</v>
      </c>
      <c r="C8">
        <v>6</v>
      </c>
      <c r="D8">
        <v>5</v>
      </c>
      <c r="E8">
        <v>9</v>
      </c>
      <c r="F8">
        <v>0</v>
      </c>
      <c r="G8">
        <v>8</v>
      </c>
    </row>
    <row r="9" spans="1:7">
      <c r="B9" t="s">
        <v>4</v>
      </c>
      <c r="C9">
        <v>11</v>
      </c>
      <c r="D9">
        <v>10</v>
      </c>
      <c r="E9">
        <v>2</v>
      </c>
      <c r="F9">
        <v>8</v>
      </c>
      <c r="G9">
        <v>0</v>
      </c>
    </row>
    <row r="10" spans="1:7">
      <c r="B10" t="s">
        <v>37</v>
      </c>
    </row>
    <row r="11" spans="1:7">
      <c r="B11" t="s">
        <v>38</v>
      </c>
    </row>
    <row r="12" spans="1:7">
      <c r="B12" t="s">
        <v>28</v>
      </c>
    </row>
    <row r="13" spans="1:7">
      <c r="B13" s="26" t="s">
        <v>29</v>
      </c>
      <c r="C13" s="26"/>
      <c r="D13" s="26"/>
      <c r="E13" s="26"/>
      <c r="F13" s="26"/>
    </row>
    <row r="14" spans="1:7">
      <c r="B14" t="s">
        <v>30</v>
      </c>
    </row>
    <row r="15" spans="1:7">
      <c r="B15" t="s">
        <v>31</v>
      </c>
    </row>
    <row r="16" spans="1:7">
      <c r="B16" t="s">
        <v>32</v>
      </c>
    </row>
    <row r="20" spans="2:7">
      <c r="B20" t="s">
        <v>16</v>
      </c>
    </row>
    <row r="21" spans="2:7">
      <c r="B21" t="s">
        <v>17</v>
      </c>
    </row>
    <row r="22" spans="2:7">
      <c r="C22" t="s">
        <v>1</v>
      </c>
      <c r="D22" t="s">
        <v>2</v>
      </c>
      <c r="E22" t="s">
        <v>3</v>
      </c>
      <c r="F22" t="s">
        <v>5</v>
      </c>
      <c r="G22" t="s">
        <v>4</v>
      </c>
    </row>
    <row r="23" spans="2:7">
      <c r="B23" t="s">
        <v>1</v>
      </c>
      <c r="C23">
        <v>0</v>
      </c>
      <c r="D23">
        <v>9</v>
      </c>
      <c r="E23">
        <v>3</v>
      </c>
      <c r="F23">
        <v>6</v>
      </c>
      <c r="G23">
        <v>11</v>
      </c>
    </row>
    <row r="24" spans="2:7">
      <c r="B24" t="s">
        <v>2</v>
      </c>
      <c r="C24">
        <v>9</v>
      </c>
      <c r="D24">
        <v>0</v>
      </c>
      <c r="E24">
        <v>7</v>
      </c>
      <c r="F24">
        <v>5</v>
      </c>
      <c r="G24">
        <v>10</v>
      </c>
    </row>
    <row r="25" spans="2:7">
      <c r="B25" t="s">
        <v>3</v>
      </c>
      <c r="C25">
        <v>3</v>
      </c>
      <c r="D25">
        <v>7</v>
      </c>
      <c r="E25">
        <v>0</v>
      </c>
      <c r="F25">
        <v>9</v>
      </c>
      <c r="G25">
        <v>2</v>
      </c>
    </row>
    <row r="26" spans="2:7">
      <c r="B26" t="s">
        <v>5</v>
      </c>
      <c r="C26">
        <v>6</v>
      </c>
      <c r="D26">
        <v>5</v>
      </c>
      <c r="E26">
        <v>9</v>
      </c>
      <c r="F26">
        <v>0</v>
      </c>
      <c r="G26">
        <v>8</v>
      </c>
    </row>
    <row r="27" spans="2:7">
      <c r="B27" t="s">
        <v>4</v>
      </c>
      <c r="C27">
        <v>11</v>
      </c>
      <c r="D27">
        <v>10</v>
      </c>
      <c r="E27">
        <v>2</v>
      </c>
      <c r="F27">
        <v>8</v>
      </c>
      <c r="G27">
        <v>0</v>
      </c>
    </row>
    <row r="28" spans="2:7">
      <c r="B28" t="s">
        <v>18</v>
      </c>
    </row>
    <row r="29" spans="2:7">
      <c r="B29" t="s">
        <v>19</v>
      </c>
    </row>
    <row r="30" spans="2:7">
      <c r="B30" t="s">
        <v>20</v>
      </c>
    </row>
    <row r="31" spans="2:7">
      <c r="B31" t="s">
        <v>21</v>
      </c>
    </row>
    <row r="32" spans="2:7">
      <c r="B32" t="s">
        <v>38</v>
      </c>
    </row>
    <row r="33" spans="1:5">
      <c r="B33" t="s">
        <v>33</v>
      </c>
    </row>
    <row r="34" spans="1:5">
      <c r="B34" s="26" t="s">
        <v>34</v>
      </c>
      <c r="C34" s="26"/>
      <c r="D34" s="26"/>
      <c r="E34" s="26"/>
    </row>
    <row r="35" spans="1:5">
      <c r="B35" t="s">
        <v>35</v>
      </c>
    </row>
    <row r="36" spans="1:5">
      <c r="B36" t="s">
        <v>36</v>
      </c>
    </row>
    <row r="37" spans="1:5">
      <c r="B37" t="s">
        <v>32</v>
      </c>
    </row>
    <row r="40" spans="1:5">
      <c r="A40" s="3">
        <v>7</v>
      </c>
      <c r="B40" t="s">
        <v>40</v>
      </c>
    </row>
    <row r="41" spans="1:5">
      <c r="B41" t="s">
        <v>41</v>
      </c>
      <c r="C41" t="s">
        <v>7</v>
      </c>
      <c r="D41" t="s">
        <v>8</v>
      </c>
    </row>
    <row r="42" spans="1:5">
      <c r="B42" t="s">
        <v>1</v>
      </c>
      <c r="C42">
        <v>1</v>
      </c>
      <c r="D42">
        <v>2</v>
      </c>
    </row>
    <row r="43" spans="1:5">
      <c r="B43" t="s">
        <v>2</v>
      </c>
      <c r="C43">
        <v>2</v>
      </c>
      <c r="D43">
        <v>2</v>
      </c>
    </row>
    <row r="44" spans="1:5">
      <c r="B44" t="s">
        <v>3</v>
      </c>
      <c r="C44">
        <v>2</v>
      </c>
      <c r="D44">
        <v>3</v>
      </c>
    </row>
    <row r="45" spans="1:5">
      <c r="B45" t="s">
        <v>5</v>
      </c>
      <c r="C45">
        <v>8</v>
      </c>
      <c r="D45">
        <v>7</v>
      </c>
    </row>
    <row r="46" spans="1:5">
      <c r="B46" t="s">
        <v>4</v>
      </c>
      <c r="C46">
        <v>8</v>
      </c>
      <c r="D46">
        <v>8</v>
      </c>
    </row>
    <row r="47" spans="1:5">
      <c r="B47" t="s">
        <v>6</v>
      </c>
      <c r="C47">
        <v>25</v>
      </c>
      <c r="D47">
        <v>80</v>
      </c>
    </row>
    <row r="48" spans="1:5">
      <c r="B48" t="s">
        <v>49</v>
      </c>
    </row>
    <row r="49" spans="1:8">
      <c r="B49" t="s">
        <v>19</v>
      </c>
    </row>
    <row r="50" spans="1:8">
      <c r="B50" t="s">
        <v>50</v>
      </c>
    </row>
    <row r="51" spans="1:8">
      <c r="B51" t="s">
        <v>21</v>
      </c>
    </row>
    <row r="53" spans="1:8">
      <c r="B53" t="s">
        <v>51</v>
      </c>
    </row>
    <row r="54" spans="1:8">
      <c r="B54" t="s">
        <v>52</v>
      </c>
    </row>
    <row r="55" spans="1:8">
      <c r="B55" s="26" t="s">
        <v>53</v>
      </c>
      <c r="C55" s="26"/>
      <c r="D55" s="26"/>
    </row>
    <row r="56" spans="1:8">
      <c r="B56" s="27" t="s">
        <v>54</v>
      </c>
      <c r="C56" s="27"/>
      <c r="D56" s="27"/>
      <c r="E56" s="27"/>
      <c r="F56" s="27"/>
      <c r="G56" s="27"/>
      <c r="H56" s="27"/>
    </row>
    <row r="57" spans="1:8">
      <c r="B57" s="27" t="s">
        <v>32</v>
      </c>
      <c r="C57" s="27"/>
    </row>
    <row r="62" spans="1:8">
      <c r="A62" s="3">
        <v>6</v>
      </c>
      <c r="B62" t="s">
        <v>40</v>
      </c>
    </row>
    <row r="63" spans="1:8">
      <c r="B63" t="s">
        <v>41</v>
      </c>
      <c r="C63" t="s">
        <v>7</v>
      </c>
      <c r="D63" t="s">
        <v>8</v>
      </c>
    </row>
    <row r="64" spans="1:8">
      <c r="B64" t="s">
        <v>1</v>
      </c>
      <c r="C64">
        <v>1</v>
      </c>
      <c r="D64">
        <v>2</v>
      </c>
    </row>
    <row r="65" spans="1:4">
      <c r="B65" t="s">
        <v>2</v>
      </c>
      <c r="C65">
        <v>2</v>
      </c>
      <c r="D65">
        <v>2</v>
      </c>
    </row>
    <row r="66" spans="1:4">
      <c r="B66" t="s">
        <v>3</v>
      </c>
      <c r="C66">
        <v>2</v>
      </c>
      <c r="D66">
        <v>3</v>
      </c>
    </row>
    <row r="67" spans="1:4">
      <c r="B67" t="s">
        <v>5</v>
      </c>
      <c r="C67">
        <v>8</v>
      </c>
      <c r="D67">
        <v>7</v>
      </c>
    </row>
    <row r="68" spans="1:4">
      <c r="B68" t="s">
        <v>4</v>
      </c>
      <c r="C68">
        <v>8</v>
      </c>
      <c r="D68">
        <v>8</v>
      </c>
    </row>
    <row r="69" spans="1:4">
      <c r="B69" t="s">
        <v>6</v>
      </c>
      <c r="C69">
        <v>25</v>
      </c>
      <c r="D69">
        <v>80</v>
      </c>
    </row>
    <row r="70" spans="1:4">
      <c r="B70" t="s">
        <v>42</v>
      </c>
    </row>
    <row r="71" spans="1:4">
      <c r="B71" t="s">
        <v>19</v>
      </c>
    </row>
    <row r="72" spans="1:4">
      <c r="B72" t="s">
        <v>20</v>
      </c>
    </row>
    <row r="73" spans="1:4">
      <c r="B73" t="s">
        <v>21</v>
      </c>
    </row>
    <row r="74" spans="1:4">
      <c r="B74" t="s">
        <v>38</v>
      </c>
    </row>
    <row r="75" spans="1:4">
      <c r="B75" s="26">
        <v>5</v>
      </c>
    </row>
    <row r="78" spans="1:4">
      <c r="A78" s="3">
        <v>8</v>
      </c>
      <c r="B78" t="s">
        <v>40</v>
      </c>
    </row>
    <row r="79" spans="1:4">
      <c r="B79" t="s">
        <v>41</v>
      </c>
      <c r="C79" t="s">
        <v>7</v>
      </c>
      <c r="D79" t="s">
        <v>8</v>
      </c>
    </row>
    <row r="80" spans="1:4">
      <c r="B80" t="s">
        <v>1</v>
      </c>
      <c r="C80">
        <v>1</v>
      </c>
      <c r="D80">
        <v>2</v>
      </c>
    </row>
    <row r="81" spans="1:4">
      <c r="B81" t="s">
        <v>2</v>
      </c>
      <c r="C81">
        <v>2</v>
      </c>
      <c r="D81">
        <v>2</v>
      </c>
    </row>
    <row r="82" spans="1:4">
      <c r="B82" t="s">
        <v>3</v>
      </c>
      <c r="C82">
        <v>2</v>
      </c>
      <c r="D82">
        <v>3</v>
      </c>
    </row>
    <row r="83" spans="1:4">
      <c r="B83" t="s">
        <v>5</v>
      </c>
      <c r="C83">
        <v>8</v>
      </c>
      <c r="D83">
        <v>7</v>
      </c>
    </row>
    <row r="84" spans="1:4">
      <c r="B84" t="s">
        <v>4</v>
      </c>
      <c r="C84">
        <v>8</v>
      </c>
      <c r="D84">
        <v>8</v>
      </c>
    </row>
    <row r="85" spans="1:4">
      <c r="B85" t="s">
        <v>6</v>
      </c>
      <c r="C85">
        <v>25</v>
      </c>
      <c r="D85">
        <v>80</v>
      </c>
    </row>
    <row r="86" spans="1:4">
      <c r="B86" t="s">
        <v>43</v>
      </c>
    </row>
    <row r="87" spans="1:4">
      <c r="B87" t="s">
        <v>44</v>
      </c>
    </row>
    <row r="88" spans="1:4">
      <c r="B88" t="s">
        <v>38</v>
      </c>
    </row>
    <row r="89" spans="1:4">
      <c r="B89" s="26">
        <v>0.87</v>
      </c>
    </row>
    <row r="90" spans="1:4">
      <c r="C90" t="s">
        <v>45</v>
      </c>
    </row>
    <row r="92" spans="1:4">
      <c r="A92" s="3">
        <v>9</v>
      </c>
      <c r="B92" t="s">
        <v>22</v>
      </c>
    </row>
    <row r="93" spans="1:4">
      <c r="B93" t="s">
        <v>38</v>
      </c>
    </row>
    <row r="94" spans="1:4">
      <c r="B94" s="26" t="s">
        <v>23</v>
      </c>
      <c r="C94" s="26"/>
      <c r="D94" s="26"/>
    </row>
    <row r="95" spans="1:4">
      <c r="B95" s="26" t="s">
        <v>46</v>
      </c>
      <c r="C95" s="26"/>
      <c r="D95" s="26"/>
    </row>
    <row r="96" spans="1:4">
      <c r="B96" t="s">
        <v>47</v>
      </c>
    </row>
    <row r="97" spans="1:3">
      <c r="B97" s="26" t="s">
        <v>24</v>
      </c>
      <c r="C97" s="26"/>
    </row>
    <row r="98" spans="1:3">
      <c r="B98" s="26" t="s">
        <v>46</v>
      </c>
      <c r="C98" s="26"/>
    </row>
    <row r="99" spans="1:3">
      <c r="B99" t="s">
        <v>48</v>
      </c>
    </row>
    <row r="101" spans="1:3">
      <c r="A101" s="3">
        <v>10</v>
      </c>
      <c r="B101" t="s">
        <v>25</v>
      </c>
    </row>
    <row r="102" spans="1:3">
      <c r="C102" s="26" t="s">
        <v>26</v>
      </c>
    </row>
    <row r="103" spans="1:3">
      <c r="C103" s="26" t="s">
        <v>27</v>
      </c>
    </row>
    <row r="104" spans="1:3">
      <c r="C104" s="2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FB4B4-7D8C-4D83-BBC3-13DBBF310E8B}">
  <dimension ref="A2:Y99"/>
  <sheetViews>
    <sheetView tabSelected="1" topLeftCell="A65" workbookViewId="0">
      <selection activeCell="W74" sqref="W74"/>
    </sheetView>
  </sheetViews>
  <sheetFormatPr defaultRowHeight="15"/>
  <cols>
    <col min="1" max="1" width="9.140625" style="31"/>
  </cols>
  <sheetData>
    <row r="2" spans="1:9">
      <c r="A2" s="31">
        <v>1</v>
      </c>
      <c r="B2" t="s">
        <v>56</v>
      </c>
    </row>
    <row r="3" spans="1:9">
      <c r="B3" t="s">
        <v>57</v>
      </c>
    </row>
    <row r="4" spans="1:9">
      <c r="B4" s="27" t="s">
        <v>58</v>
      </c>
      <c r="C4" s="27"/>
      <c r="D4" s="27"/>
      <c r="E4" s="27"/>
      <c r="F4" s="27"/>
      <c r="G4" s="27"/>
      <c r="H4" s="27"/>
    </row>
    <row r="5" spans="1:9">
      <c r="B5" s="27" t="s">
        <v>59</v>
      </c>
      <c r="C5" s="27"/>
      <c r="D5" s="27"/>
      <c r="E5" s="27"/>
      <c r="F5" s="27"/>
      <c r="G5" s="27"/>
      <c r="H5" s="27"/>
    </row>
    <row r="6" spans="1:9">
      <c r="B6" t="s">
        <v>60</v>
      </c>
    </row>
    <row r="7" spans="1:9">
      <c r="B7" s="33" t="s">
        <v>61</v>
      </c>
      <c r="C7" s="33"/>
      <c r="D7" s="33"/>
      <c r="E7" s="33"/>
    </row>
    <row r="8" spans="1:9">
      <c r="B8" s="27" t="s">
        <v>62</v>
      </c>
      <c r="C8" s="27"/>
      <c r="D8" s="27"/>
      <c r="E8" s="27"/>
      <c r="F8" s="27"/>
      <c r="G8" s="27"/>
      <c r="H8" s="27"/>
      <c r="I8" s="27"/>
    </row>
    <row r="11" spans="1:9">
      <c r="A11" s="31">
        <v>2</v>
      </c>
      <c r="B11" t="s">
        <v>63</v>
      </c>
    </row>
    <row r="12" spans="1:9">
      <c r="B12" t="s">
        <v>38</v>
      </c>
    </row>
    <row r="13" spans="1:9">
      <c r="B13">
        <v>0.6</v>
      </c>
    </row>
    <row r="36" spans="1:20">
      <c r="A36" s="31">
        <v>3</v>
      </c>
      <c r="B36" t="s">
        <v>64</v>
      </c>
    </row>
    <row r="37" spans="1:20" ht="17.25">
      <c r="B37" t="s">
        <v>94</v>
      </c>
      <c r="I37" s="32" t="s">
        <v>97</v>
      </c>
    </row>
    <row r="38" spans="1:20">
      <c r="C38" t="s">
        <v>95</v>
      </c>
      <c r="D38">
        <v>0.4</v>
      </c>
      <c r="F38" s="30">
        <f>D38/D39</f>
        <v>0.66666666666666674</v>
      </c>
    </row>
    <row r="39" spans="1:20">
      <c r="C39" t="s">
        <v>96</v>
      </c>
      <c r="D39">
        <v>0.6</v>
      </c>
    </row>
    <row r="41" spans="1:20">
      <c r="A41" s="31">
        <v>4</v>
      </c>
      <c r="B41" t="s">
        <v>65</v>
      </c>
    </row>
    <row r="42" spans="1:20">
      <c r="B42">
        <v>0.6</v>
      </c>
    </row>
    <row r="44" spans="1:20">
      <c r="S44" t="s">
        <v>109</v>
      </c>
    </row>
    <row r="45" spans="1:20">
      <c r="A45" s="31">
        <v>5</v>
      </c>
      <c r="B45" t="s">
        <v>66</v>
      </c>
      <c r="T45" t="s">
        <v>110</v>
      </c>
    </row>
    <row r="46" spans="1:20">
      <c r="B46" s="30" t="s">
        <v>67</v>
      </c>
      <c r="T46" t="s">
        <v>111</v>
      </c>
    </row>
    <row r="47" spans="1:20">
      <c r="B47" t="s">
        <v>68</v>
      </c>
    </row>
    <row r="48" spans="1:20">
      <c r="B48" t="s">
        <v>69</v>
      </c>
    </row>
    <row r="49" spans="1:25">
      <c r="B49" t="s">
        <v>70</v>
      </c>
    </row>
    <row r="52" spans="1:25">
      <c r="A52" s="31">
        <v>6</v>
      </c>
      <c r="B52" t="s">
        <v>71</v>
      </c>
    </row>
    <row r="53" spans="1:25" ht="15.75">
      <c r="B53" t="s">
        <v>38</v>
      </c>
      <c r="X53" s="34" t="s">
        <v>98</v>
      </c>
    </row>
    <row r="54" spans="1:25">
      <c r="B54" t="b">
        <v>1</v>
      </c>
      <c r="X54" t="s">
        <v>95</v>
      </c>
      <c r="Y54">
        <v>0.4</v>
      </c>
    </row>
    <row r="55" spans="1:25">
      <c r="B55" s="30" t="b">
        <v>0</v>
      </c>
      <c r="X55" t="s">
        <v>96</v>
      </c>
    </row>
    <row r="56" spans="1:25" ht="17.25">
      <c r="B56" t="s">
        <v>46</v>
      </c>
      <c r="P56" s="35" t="s">
        <v>99</v>
      </c>
      <c r="Q56">
        <v>1</v>
      </c>
    </row>
    <row r="57" spans="1:25" ht="17.25">
      <c r="B57" t="s">
        <v>72</v>
      </c>
      <c r="P57" s="35" t="s">
        <v>100</v>
      </c>
      <c r="Q57">
        <v>2</v>
      </c>
    </row>
    <row r="58" spans="1:25" ht="17.25">
      <c r="P58" s="35" t="s">
        <v>101</v>
      </c>
      <c r="Q58">
        <v>2</v>
      </c>
      <c r="W58">
        <v>1</v>
      </c>
      <c r="X58">
        <v>1</v>
      </c>
    </row>
    <row r="59" spans="1:25" ht="17.25">
      <c r="P59" s="35" t="s">
        <v>102</v>
      </c>
      <c r="Q59">
        <v>1</v>
      </c>
    </row>
    <row r="60" spans="1:25" ht="17.25">
      <c r="A60" s="31">
        <v>7</v>
      </c>
      <c r="B60" t="s">
        <v>73</v>
      </c>
      <c r="P60" s="35" t="s">
        <v>103</v>
      </c>
      <c r="Q60">
        <v>1</v>
      </c>
      <c r="W60">
        <v>1</v>
      </c>
      <c r="X60">
        <v>1</v>
      </c>
    </row>
    <row r="61" spans="1:25" ht="17.25">
      <c r="B61" t="s">
        <v>74</v>
      </c>
      <c r="P61" s="35" t="s">
        <v>104</v>
      </c>
      <c r="Q61">
        <v>4</v>
      </c>
      <c r="W61">
        <v>1</v>
      </c>
      <c r="X61">
        <v>1</v>
      </c>
    </row>
    <row r="62" spans="1:25" ht="17.25">
      <c r="B62" t="s">
        <v>38</v>
      </c>
      <c r="P62" s="35" t="s">
        <v>105</v>
      </c>
      <c r="Q62">
        <v>2</v>
      </c>
    </row>
    <row r="63" spans="1:25" ht="17.25">
      <c r="B63" s="30" t="s">
        <v>75</v>
      </c>
      <c r="P63" s="35" t="s">
        <v>106</v>
      </c>
      <c r="Q63">
        <v>1</v>
      </c>
    </row>
    <row r="64" spans="1:25" ht="17.25">
      <c r="B64" t="s">
        <v>76</v>
      </c>
      <c r="P64" s="35" t="s">
        <v>107</v>
      </c>
      <c r="Q64">
        <v>4</v>
      </c>
    </row>
    <row r="65" spans="1:24" ht="17.25">
      <c r="B65" t="s">
        <v>77</v>
      </c>
      <c r="P65" s="35" t="s">
        <v>108</v>
      </c>
      <c r="Q65">
        <v>2</v>
      </c>
    </row>
    <row r="66" spans="1:24">
      <c r="B66" t="s">
        <v>78</v>
      </c>
      <c r="P66" s="36"/>
      <c r="W66">
        <v>1</v>
      </c>
      <c r="X66">
        <v>1</v>
      </c>
    </row>
    <row r="67" spans="1:24">
      <c r="B67" t="s">
        <v>46</v>
      </c>
    </row>
    <row r="68" spans="1:24">
      <c r="B68" t="s">
        <v>79</v>
      </c>
    </row>
    <row r="71" spans="1:24">
      <c r="A71" s="31">
        <v>8</v>
      </c>
      <c r="B71" t="s">
        <v>80</v>
      </c>
    </row>
    <row r="72" spans="1:24">
      <c r="B72" t="s">
        <v>38</v>
      </c>
    </row>
    <row r="73" spans="1:24">
      <c r="B73">
        <v>0</v>
      </c>
    </row>
    <row r="74" spans="1:24">
      <c r="B74">
        <v>0.75</v>
      </c>
    </row>
    <row r="75" spans="1:24">
      <c r="B75" s="30">
        <v>1</v>
      </c>
    </row>
    <row r="76" spans="1:24">
      <c r="B76">
        <v>0.5</v>
      </c>
    </row>
    <row r="77" spans="1:24">
      <c r="B77" t="s">
        <v>46</v>
      </c>
      <c r="W77">
        <v>1</v>
      </c>
    </row>
    <row r="80" spans="1:24">
      <c r="A80" s="31">
        <v>9</v>
      </c>
      <c r="B80" t="s">
        <v>81</v>
      </c>
    </row>
    <row r="81" spans="1:23">
      <c r="B81" t="s">
        <v>38</v>
      </c>
    </row>
    <row r="82" spans="1:23">
      <c r="B82" t="s">
        <v>82</v>
      </c>
      <c r="W82">
        <v>1</v>
      </c>
    </row>
    <row r="83" spans="1:23">
      <c r="B83" s="30" t="s">
        <v>83</v>
      </c>
    </row>
    <row r="84" spans="1:23">
      <c r="B84" t="s">
        <v>46</v>
      </c>
    </row>
    <row r="85" spans="1:23">
      <c r="B85" t="s">
        <v>84</v>
      </c>
    </row>
    <row r="86" spans="1:23">
      <c r="B86" s="30" t="s">
        <v>85</v>
      </c>
    </row>
    <row r="87" spans="1:23">
      <c r="B87" t="s">
        <v>46</v>
      </c>
    </row>
    <row r="88" spans="1:23" ht="15.75">
      <c r="B88" t="s">
        <v>86</v>
      </c>
      <c r="R88" s="34"/>
    </row>
    <row r="89" spans="1:23">
      <c r="B89" t="s">
        <v>87</v>
      </c>
    </row>
    <row r="90" spans="1:23" ht="15.75">
      <c r="S90" s="37"/>
      <c r="T90" s="34"/>
    </row>
    <row r="91" spans="1:23">
      <c r="A91" s="31">
        <v>10</v>
      </c>
      <c r="R91">
        <v>2</v>
      </c>
      <c r="S91" s="37"/>
    </row>
    <row r="92" spans="1:23" ht="15.75">
      <c r="B92" t="s">
        <v>88</v>
      </c>
      <c r="T92" s="34"/>
    </row>
    <row r="93" spans="1:23" ht="15.75">
      <c r="B93" t="s">
        <v>38</v>
      </c>
      <c r="R93">
        <v>3</v>
      </c>
      <c r="T93" s="34"/>
    </row>
    <row r="94" spans="1:23">
      <c r="B94" t="s">
        <v>89</v>
      </c>
    </row>
    <row r="95" spans="1:23">
      <c r="B95" t="s">
        <v>90</v>
      </c>
    </row>
    <row r="96" spans="1:23">
      <c r="B96" s="30" t="s">
        <v>91</v>
      </c>
    </row>
    <row r="97" spans="2:2">
      <c r="B97" t="s">
        <v>46</v>
      </c>
    </row>
    <row r="98" spans="2:2">
      <c r="B98" t="s">
        <v>92</v>
      </c>
    </row>
    <row r="99" spans="2:2">
      <c r="B99" s="30" t="s">
        <v>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71D8-61C8-4A53-93E1-2F809C07CA3E}">
  <dimension ref="A1:N1048574"/>
  <sheetViews>
    <sheetView workbookViewId="0">
      <selection activeCell="M31" sqref="M31"/>
    </sheetView>
  </sheetViews>
  <sheetFormatPr defaultRowHeight="15"/>
  <cols>
    <col min="1" max="1" width="4.85546875" bestFit="1" customWidth="1"/>
    <col min="2" max="3" width="4" bestFit="1" customWidth="1"/>
    <col min="4" max="4" width="10" bestFit="1" customWidth="1"/>
    <col min="5" max="5" width="11.7109375" bestFit="1" customWidth="1"/>
    <col min="6" max="9" width="11.5703125" bestFit="1" customWidth="1"/>
    <col min="10" max="10" width="9.7109375" bestFit="1" customWidth="1"/>
    <col min="13" max="13" width="8.28515625" bestFit="1" customWidth="1"/>
  </cols>
  <sheetData>
    <row r="1" spans="1:14">
      <c r="A1" t="s">
        <v>0</v>
      </c>
      <c r="B1" t="s">
        <v>7</v>
      </c>
      <c r="C1" t="s">
        <v>8</v>
      </c>
      <c r="D1" s="3"/>
      <c r="E1" s="3" t="str">
        <f>A2</f>
        <v>A</v>
      </c>
      <c r="F1" s="3" t="str">
        <f>A3</f>
        <v>B</v>
      </c>
      <c r="G1" s="3" t="str">
        <f>A4</f>
        <v>C</v>
      </c>
      <c r="H1" s="3" t="str">
        <f>A5</f>
        <v>D</v>
      </c>
      <c r="I1" s="3" t="str">
        <f>A6</f>
        <v>E</v>
      </c>
      <c r="K1" t="s">
        <v>10</v>
      </c>
      <c r="L1" t="s">
        <v>11</v>
      </c>
      <c r="M1" t="s">
        <v>12</v>
      </c>
    </row>
    <row r="2" spans="1:14" s="9" customFormat="1">
      <c r="A2" s="8" t="s">
        <v>1</v>
      </c>
      <c r="B2" s="9">
        <v>1</v>
      </c>
      <c r="C2" s="9">
        <v>2</v>
      </c>
      <c r="D2" s="8" t="str">
        <f>A2</f>
        <v>A</v>
      </c>
      <c r="E2" s="10">
        <f>SQRT(($B$2-$B$2)^2+($C$2-$C$2)^2)</f>
        <v>0</v>
      </c>
      <c r="F2" s="10">
        <f>SQRT(($B$2-$B$3)^2+($C$2-$C$3)^2)</f>
        <v>1</v>
      </c>
      <c r="G2" s="10">
        <f>SQRT(($B$2-$B$4)^2+($C$2-$C$4)^2)</f>
        <v>1.4142135623730951</v>
      </c>
      <c r="H2" s="10">
        <f>SQRT(($B$2-$B$5)^2+($C$2-$C$5)^2)</f>
        <v>8.6023252670426267</v>
      </c>
      <c r="I2" s="10">
        <f>SQRT(($B$2-$B$6)^2+($C$2-$C$6)^2)</f>
        <v>9.2195444572928871</v>
      </c>
      <c r="K2" s="11">
        <f>AVERAGE(F2:G2)</f>
        <v>1.2071067811865475</v>
      </c>
      <c r="L2" s="11">
        <f>AVERAGE(H2:I2)</f>
        <v>8.9109348621677569</v>
      </c>
      <c r="M2" s="11">
        <f>(L2-K2)/MAX(K2,L2)</f>
        <v>0.86453645999462558</v>
      </c>
      <c r="N2" s="8" t="str">
        <f>A2</f>
        <v>A</v>
      </c>
    </row>
    <row r="3" spans="1:14" s="9" customFormat="1">
      <c r="A3" s="8" t="s">
        <v>2</v>
      </c>
      <c r="B3" s="9">
        <v>2</v>
      </c>
      <c r="C3" s="9">
        <v>2</v>
      </c>
      <c r="D3" s="8" t="str">
        <f t="shared" ref="D3:D6" si="0">A3</f>
        <v>B</v>
      </c>
      <c r="E3" s="10">
        <f>SQRT(($B3-$B$2)^2+($C3-$C$2)^2)</f>
        <v>1</v>
      </c>
      <c r="F3" s="10">
        <f>SQRT(($B3-$B$3)^2+($C3-$C$3)^2)</f>
        <v>0</v>
      </c>
      <c r="G3" s="10">
        <f>SQRT(($B3-$B$4)^2+($C3-$C$4)^2)</f>
        <v>1</v>
      </c>
      <c r="H3" s="10">
        <f>SQRT(($B3-$B$5)^2+($C3-$C$5)^2)</f>
        <v>7.810249675906654</v>
      </c>
      <c r="I3" s="10">
        <f>SQRT(($B3-$B$6)^2+($C3-$C$6)^2)</f>
        <v>8.4852813742385695</v>
      </c>
      <c r="K3" s="11">
        <f>AVERAGE(E3,G3)</f>
        <v>1</v>
      </c>
      <c r="L3" s="11">
        <f>AVERAGE(H3:I3)</f>
        <v>8.1477655250726109</v>
      </c>
      <c r="M3" s="11">
        <f>(L3-K3)/MAX(K3,L3)</f>
        <v>0.87726696393965164</v>
      </c>
      <c r="N3" s="8" t="str">
        <f>A3</f>
        <v>B</v>
      </c>
    </row>
    <row r="4" spans="1:14" s="9" customFormat="1">
      <c r="A4" s="8" t="s">
        <v>3</v>
      </c>
      <c r="B4" s="9">
        <v>2</v>
      </c>
      <c r="C4" s="9">
        <v>3</v>
      </c>
      <c r="D4" s="8" t="str">
        <f t="shared" si="0"/>
        <v>C</v>
      </c>
      <c r="E4" s="10">
        <f>SQRT(($B4-$B$2)^2+($C4-$C$2)^2)</f>
        <v>1.4142135623730951</v>
      </c>
      <c r="F4" s="10">
        <f>SQRT(($B4-$B$3)^2+($C4-$C$3)^2)</f>
        <v>1</v>
      </c>
      <c r="G4" s="10">
        <f>SQRT(($B4-$B$4)^2+($C4-$C$4)^2)</f>
        <v>0</v>
      </c>
      <c r="H4" s="10">
        <f>SQRT(($B4-$B$5)^2+($C4-$C$5)^2)</f>
        <v>7.2111025509279782</v>
      </c>
      <c r="I4" s="10">
        <f>SQRT(($B4-$B$6)^2+($C4-$C$6)^2)</f>
        <v>7.810249675906654</v>
      </c>
      <c r="K4" s="11">
        <f>AVERAGE(E4:F4)</f>
        <v>1.2071067811865475</v>
      </c>
      <c r="L4" s="11">
        <f>AVERAGE(H4:I4)</f>
        <v>7.5106761134173166</v>
      </c>
      <c r="M4" s="11">
        <f>(L4-K4)/MAX(K4,L4)</f>
        <v>0.83928120944662588</v>
      </c>
      <c r="N4" s="8" t="str">
        <f>A4</f>
        <v>C</v>
      </c>
    </row>
    <row r="5" spans="1:14" s="13" customFormat="1">
      <c r="A5" s="12" t="s">
        <v>5</v>
      </c>
      <c r="B5" s="13">
        <v>8</v>
      </c>
      <c r="C5" s="13">
        <v>7</v>
      </c>
      <c r="D5" s="12" t="str">
        <f t="shared" si="0"/>
        <v>D</v>
      </c>
      <c r="E5" s="14">
        <f>SQRT(($B5-$B$2)^2+($C5-$C$2)^2)</f>
        <v>8.6023252670426267</v>
      </c>
      <c r="F5" s="14">
        <f>SQRT(($B5-$B$3)^2+($C5-$C$3)^2)</f>
        <v>7.810249675906654</v>
      </c>
      <c r="G5" s="14">
        <f>SQRT(($B5-$B$4)^2+($C5-$C$4)^2)</f>
        <v>7.2111025509279782</v>
      </c>
      <c r="H5" s="14">
        <f>SQRT(($B5-$B$5)^2+($C5-$C$5)^2)</f>
        <v>0</v>
      </c>
      <c r="I5" s="14">
        <f>SQRT(($B5-$B$6)^2+($C5-$C$6)^2)</f>
        <v>1</v>
      </c>
      <c r="K5" s="15">
        <f>AVERAGE(I5)</f>
        <v>1</v>
      </c>
      <c r="L5" s="15">
        <f>AVERAGE(E5:G5)</f>
        <v>7.8745591646257536</v>
      </c>
      <c r="M5" s="15">
        <f>(L5-K5)/MAX(K5,L5)</f>
        <v>0.87300876416139972</v>
      </c>
      <c r="N5" s="12" t="str">
        <f>A5</f>
        <v>D</v>
      </c>
    </row>
    <row r="6" spans="1:14" s="13" customFormat="1">
      <c r="A6" s="12" t="s">
        <v>4</v>
      </c>
      <c r="B6" s="13">
        <v>8</v>
      </c>
      <c r="C6" s="13">
        <v>8</v>
      </c>
      <c r="D6" s="12" t="str">
        <f t="shared" si="0"/>
        <v>E</v>
      </c>
      <c r="E6" s="14">
        <f>SQRT(($B6-$B$2)^2+($C6-$C$2)^2)</f>
        <v>9.2195444572928871</v>
      </c>
      <c r="F6" s="14">
        <f>SQRT(($B6-$B$3)^2+($C6-$C$3)^2)</f>
        <v>8.4852813742385695</v>
      </c>
      <c r="G6" s="14">
        <f>SQRT(($B6-$B$4)^2+($C6-$C$4)^2)</f>
        <v>7.810249675906654</v>
      </c>
      <c r="H6" s="14">
        <f>SQRT(($B6-$B$5)^2+($C6-$C$5)^2)</f>
        <v>1</v>
      </c>
      <c r="I6" s="14">
        <f>SQRT(($B6-$B$6)^2+($C6-$C$6)^2)</f>
        <v>0</v>
      </c>
      <c r="K6" s="15">
        <f>AVERAGE(H6)</f>
        <v>1</v>
      </c>
      <c r="L6" s="15">
        <f>AVERAGE(E6:G6)</f>
        <v>8.5050251691460375</v>
      </c>
      <c r="M6" s="15">
        <f>(L6-K6)/MAX(K6,L6)</f>
        <v>0.88242245259570384</v>
      </c>
      <c r="N6" s="12" t="str">
        <f>A6</f>
        <v>E</v>
      </c>
    </row>
    <row r="7" spans="1:14">
      <c r="K7" s="7"/>
      <c r="L7" s="7"/>
      <c r="M7" s="7">
        <f>AVERAGE(M2:M6)</f>
        <v>0.86730317002760127</v>
      </c>
    </row>
    <row r="13" spans="1:14">
      <c r="D13" t="s">
        <v>40</v>
      </c>
    </row>
    <row r="15" spans="1:14">
      <c r="A15" t="s">
        <v>0</v>
      </c>
      <c r="B15" t="s">
        <v>7</v>
      </c>
      <c r="C15" t="s">
        <v>8</v>
      </c>
      <c r="D15" s="3"/>
      <c r="E15" s="3" t="str">
        <f>A16</f>
        <v>A</v>
      </c>
      <c r="F15" s="3" t="str">
        <f>A17</f>
        <v>B</v>
      </c>
      <c r="G15" s="3" t="str">
        <f>A18</f>
        <v>C</v>
      </c>
      <c r="H15" s="3" t="str">
        <f>A19</f>
        <v>D</v>
      </c>
      <c r="I15" s="3" t="str">
        <f>A20</f>
        <v>E</v>
      </c>
      <c r="K15" t="s">
        <v>10</v>
      </c>
      <c r="L15" t="s">
        <v>11</v>
      </c>
      <c r="M15" t="s">
        <v>12</v>
      </c>
    </row>
    <row r="16" spans="1:14">
      <c r="A16" s="3" t="s">
        <v>1</v>
      </c>
      <c r="B16">
        <v>1</v>
      </c>
      <c r="C16">
        <v>2</v>
      </c>
      <c r="D16" s="3" t="str">
        <f>A16</f>
        <v>A</v>
      </c>
      <c r="E16" s="5">
        <f>SQRT(($B$2-$B$2)^2+($C$2-$C$2)^2)</f>
        <v>0</v>
      </c>
      <c r="F16" s="29">
        <f>SQRT(($B$2-$B$3)^2+($C$2-$C$3)^2)</f>
        <v>1</v>
      </c>
      <c r="G16" s="29">
        <f>SQRT(($B$2-$B$4)^2+($C$2-$C$4)^2)</f>
        <v>1.4142135623730951</v>
      </c>
      <c r="H16" s="5">
        <f>SQRT(($B$2-$B$5)^2+($C$2-$C$5)^2)</f>
        <v>8.6023252670426267</v>
      </c>
      <c r="I16" s="5">
        <f>SQRT(($B$2-$B$6)^2+($C$2-$C$6)^2)</f>
        <v>9.2195444572928871</v>
      </c>
      <c r="K16" s="1">
        <f>AVERAGE(F16:G16)</f>
        <v>1.2071067811865475</v>
      </c>
      <c r="L16" s="1">
        <f>AVERAGE(H16:I16)</f>
        <v>8.9109348621677569</v>
      </c>
      <c r="M16" s="1">
        <f>(L16-K16)/MAX(K16,L16)</f>
        <v>0.86453645999462558</v>
      </c>
      <c r="N16" s="3" t="str">
        <f>A16</f>
        <v>A</v>
      </c>
    </row>
    <row r="17" spans="1:14">
      <c r="A17" s="3" t="s">
        <v>2</v>
      </c>
      <c r="B17">
        <v>2</v>
      </c>
      <c r="C17">
        <v>2</v>
      </c>
      <c r="D17" s="3" t="str">
        <f t="shared" ref="D17:D20" si="1">A17</f>
        <v>B</v>
      </c>
      <c r="E17" s="29">
        <f>SQRT(($B17-$B$2)^2+($C17-$C$2)^2)</f>
        <v>1</v>
      </c>
      <c r="F17" s="5">
        <f>SQRT(($B17-$B$3)^2+($C17-$C$3)^2)</f>
        <v>0</v>
      </c>
      <c r="G17" s="29">
        <f>SQRT(($B17-$B$4)^2+($C17-$C$4)^2)</f>
        <v>1</v>
      </c>
      <c r="H17" s="5">
        <f>SQRT(($B17-$B$5)^2+($C17-$C$5)^2)</f>
        <v>7.810249675906654</v>
      </c>
      <c r="I17" s="5">
        <f>SQRT(($B17-$B$6)^2+($C17-$C$6)^2)</f>
        <v>8.4852813742385695</v>
      </c>
      <c r="K17" s="1">
        <f>AVERAGE(E17,G17)</f>
        <v>1</v>
      </c>
      <c r="L17" s="1">
        <f>AVERAGE(H17:I17)</f>
        <v>8.1477655250726109</v>
      </c>
      <c r="M17" s="1">
        <f>(L17-K17)/MAX(K17,L17)</f>
        <v>0.87726696393965164</v>
      </c>
      <c r="N17" s="3" t="str">
        <f>A17</f>
        <v>B</v>
      </c>
    </row>
    <row r="18" spans="1:14">
      <c r="A18" s="3" t="s">
        <v>3</v>
      </c>
      <c r="B18">
        <v>2</v>
      </c>
      <c r="C18">
        <v>3</v>
      </c>
      <c r="D18" s="3" t="str">
        <f t="shared" si="1"/>
        <v>C</v>
      </c>
      <c r="E18" s="29">
        <f>SQRT(($B18-$B$2)^2+($C18-$C$2)^2)</f>
        <v>1.4142135623730951</v>
      </c>
      <c r="F18" s="29">
        <f>SQRT(($B18-$B$3)^2+($C18-$C$3)^2)</f>
        <v>1</v>
      </c>
      <c r="G18" s="29">
        <f>SQRT(($B18-$B$4)^2+($C18-$C$4)^2)</f>
        <v>0</v>
      </c>
      <c r="H18" s="5">
        <f>SQRT(($B18-$B$5)^2+($C18-$C$5)^2)</f>
        <v>7.2111025509279782</v>
      </c>
      <c r="I18" s="5">
        <f>SQRT(($B18-$B$6)^2+($C18-$C$6)^2)</f>
        <v>7.810249675906654</v>
      </c>
      <c r="K18" s="1">
        <f>AVERAGE(E18:F18)</f>
        <v>1.2071067811865475</v>
      </c>
      <c r="L18" s="1">
        <f>AVERAGE(H18:I18)</f>
        <v>7.5106761134173166</v>
      </c>
      <c r="M18" s="1">
        <f>(L18-K18)/MAX(K18,L18)</f>
        <v>0.83928120944662588</v>
      </c>
      <c r="N18" s="3" t="str">
        <f>A18</f>
        <v>C</v>
      </c>
    </row>
    <row r="19" spans="1:14">
      <c r="A19" s="3" t="s">
        <v>5</v>
      </c>
      <c r="B19">
        <v>8</v>
      </c>
      <c r="C19">
        <v>7</v>
      </c>
      <c r="D19" s="3" t="str">
        <f t="shared" si="1"/>
        <v>D</v>
      </c>
      <c r="E19" s="5">
        <f>SQRT(($B19-$B$2)^2+($C19-$C$2)^2)</f>
        <v>8.6023252670426267</v>
      </c>
      <c r="F19" s="5">
        <f>SQRT(($B19-$B$3)^2+($C19-$C$3)^2)</f>
        <v>7.810249675906654</v>
      </c>
      <c r="G19" s="5">
        <f>SQRT(($B19-$B$4)^2+($C19-$C$4)^2)</f>
        <v>7.2111025509279782</v>
      </c>
      <c r="H19" s="28">
        <f>SQRT(($B19-$B$5)^2+($C19-$C$5)^2)</f>
        <v>0</v>
      </c>
      <c r="I19" s="28">
        <f>SQRT(($B19-$B$6)^2+($C19-$C$6)^2)</f>
        <v>1</v>
      </c>
      <c r="K19" s="1">
        <f>AVERAGE(I19)</f>
        <v>1</v>
      </c>
      <c r="L19" s="1">
        <f>AVERAGE(E19:G19)</f>
        <v>7.8745591646257536</v>
      </c>
      <c r="M19" s="1">
        <f>(L19-K19)/MAX(K19,L19)</f>
        <v>0.87300876416139972</v>
      </c>
      <c r="N19" s="3" t="str">
        <f>A19</f>
        <v>D</v>
      </c>
    </row>
    <row r="20" spans="1:14">
      <c r="A20" s="3" t="s">
        <v>4</v>
      </c>
      <c r="B20">
        <v>8</v>
      </c>
      <c r="C20">
        <v>8</v>
      </c>
      <c r="D20" s="3" t="str">
        <f t="shared" si="1"/>
        <v>E</v>
      </c>
      <c r="E20" s="5">
        <f>SQRT(($B20-$B$2)^2+($C20-$C$2)^2)</f>
        <v>9.2195444572928871</v>
      </c>
      <c r="F20" s="5">
        <f>SQRT(($B20-$B$3)^2+($C20-$C$3)^2)</f>
        <v>8.4852813742385695</v>
      </c>
      <c r="G20" s="5">
        <f>SQRT(($B20-$B$4)^2+($C20-$C$4)^2)</f>
        <v>7.810249675906654</v>
      </c>
      <c r="H20" s="28">
        <f>SQRT(($B20-$B$5)^2+($C20-$C$5)^2)</f>
        <v>1</v>
      </c>
      <c r="I20" s="28">
        <f>SQRT(($B20-$B$6)^2+($C20-$C$6)^2)</f>
        <v>0</v>
      </c>
      <c r="K20" s="1">
        <f>AVERAGE(H20)</f>
        <v>1</v>
      </c>
      <c r="L20" s="1">
        <f>AVERAGE(E20:G20)</f>
        <v>8.5050251691460375</v>
      </c>
      <c r="M20" s="1">
        <f>(L20-K20)/MAX(K20,L20)</f>
        <v>0.88242245259570384</v>
      </c>
      <c r="N20" s="3" t="str">
        <f>A20</f>
        <v>E</v>
      </c>
    </row>
    <row r="21" spans="1:14">
      <c r="K21" s="7"/>
      <c r="L21" s="7"/>
      <c r="M21" s="7">
        <f>AVERAGE(M16:M20)</f>
        <v>0.86730317002760127</v>
      </c>
    </row>
    <row r="23" spans="1:14">
      <c r="E23" t="s">
        <v>49</v>
      </c>
    </row>
    <row r="24" spans="1:14">
      <c r="E24" t="s">
        <v>19</v>
      </c>
    </row>
    <row r="25" spans="1:14">
      <c r="E25" t="s">
        <v>50</v>
      </c>
    </row>
    <row r="26" spans="1:14">
      <c r="E26" t="s">
        <v>21</v>
      </c>
    </row>
    <row r="27" spans="1:14">
      <c r="E27" t="s">
        <v>38</v>
      </c>
    </row>
    <row r="28" spans="1:14">
      <c r="E28" t="s">
        <v>51</v>
      </c>
    </row>
    <row r="29" spans="1:14">
      <c r="E29" t="s">
        <v>52</v>
      </c>
    </row>
    <row r="30" spans="1:14">
      <c r="E30" s="26" t="s">
        <v>53</v>
      </c>
      <c r="F30" s="26"/>
      <c r="G30" s="26"/>
    </row>
    <row r="31" spans="1:14">
      <c r="E31" t="s">
        <v>54</v>
      </c>
    </row>
    <row r="32" spans="1:14">
      <c r="E32" t="s">
        <v>32</v>
      </c>
    </row>
    <row r="1048574" spans="12:12">
      <c r="L1048574" s="1"/>
    </row>
  </sheetData>
  <conditionalFormatting sqref="E2:I6">
    <cfRule type="cellIs" dxfId="4" priority="2" operator="equal">
      <formula>0</formula>
    </cfRule>
  </conditionalFormatting>
  <conditionalFormatting sqref="E16:I20">
    <cfRule type="cellIs" dxfId="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2631B-64DB-408D-BD0C-62606F546407}">
  <dimension ref="A1:O1048575"/>
  <sheetViews>
    <sheetView workbookViewId="0">
      <selection activeCell="O9" sqref="O9"/>
    </sheetView>
  </sheetViews>
  <sheetFormatPr defaultRowHeight="15"/>
  <cols>
    <col min="1" max="1" width="4.85546875" bestFit="1" customWidth="1"/>
    <col min="2" max="3" width="4" bestFit="1" customWidth="1"/>
    <col min="4" max="4" width="10" bestFit="1" customWidth="1"/>
    <col min="5" max="5" width="11.7109375" bestFit="1" customWidth="1"/>
    <col min="6" max="10" width="11.5703125" bestFit="1" customWidth="1"/>
    <col min="11" max="11" width="9.85546875" bestFit="1" customWidth="1"/>
    <col min="12" max="12" width="9.7109375" bestFit="1" customWidth="1"/>
    <col min="15" max="15" width="8.28515625" bestFit="1" customWidth="1"/>
  </cols>
  <sheetData>
    <row r="1" spans="1:15">
      <c r="A1" t="s">
        <v>0</v>
      </c>
      <c r="B1" t="s">
        <v>7</v>
      </c>
      <c r="C1" t="s">
        <v>8</v>
      </c>
      <c r="D1" s="3"/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6</v>
      </c>
      <c r="M1" t="s">
        <v>10</v>
      </c>
      <c r="N1" t="s">
        <v>11</v>
      </c>
      <c r="O1" t="s">
        <v>12</v>
      </c>
    </row>
    <row r="2" spans="1:15" ht="15" customHeight="1">
      <c r="A2" s="3">
        <v>1</v>
      </c>
      <c r="B2" s="2">
        <v>1</v>
      </c>
      <c r="C2" s="2">
        <v>1</v>
      </c>
      <c r="D2" s="3">
        <v>1</v>
      </c>
      <c r="E2" s="5">
        <f>SQRT(($B$2-$B$2)^2+($C$2-$C$2)^2)</f>
        <v>0</v>
      </c>
      <c r="F2" s="5">
        <f>SQRT(($B$2-$B$3)^2+($C$2-$C$3)^2)</f>
        <v>1.1180339887498949</v>
      </c>
      <c r="G2" s="5">
        <f>SQRT(($B$2-$B$4)^2+($C$2-$C$4)^2)</f>
        <v>3.6055512754639891</v>
      </c>
      <c r="H2" s="5">
        <f>SQRT(($B$2-$B$5)^2+($C$2-$C$5)^2)</f>
        <v>7.2111025509279782</v>
      </c>
      <c r="I2" s="5">
        <f>SQRT(($B$2-$B$6)^2+($C$2-$C$6)^2)</f>
        <v>4.7169905660283016</v>
      </c>
      <c r="J2" s="5">
        <f>SQRT(($B$2-$B$7)^2+($C$2-$C$7)^2)</f>
        <v>5.315072906367325</v>
      </c>
      <c r="K2" s="5">
        <f>SQRT(($B$2-$B$8)^2+($C$2-$C$8)^2)</f>
        <v>4.3011626335213133</v>
      </c>
      <c r="L2" t="s">
        <v>14</v>
      </c>
      <c r="M2" s="1">
        <f>AVERAGE(F2)</f>
        <v>1.1180339887498949</v>
      </c>
      <c r="N2" s="1">
        <f>AVERAGE(G2:K2)</f>
        <v>5.029975986461781</v>
      </c>
      <c r="O2" s="1">
        <f t="shared" ref="O2:O8" si="0">(N2-M2)/MAX(M2,N2)</f>
        <v>0.77772578005161619</v>
      </c>
    </row>
    <row r="3" spans="1:15">
      <c r="A3" s="3">
        <v>2</v>
      </c>
      <c r="B3" s="2">
        <v>1.5</v>
      </c>
      <c r="C3" s="2">
        <v>2</v>
      </c>
      <c r="D3" s="3">
        <v>2</v>
      </c>
      <c r="E3" s="5">
        <f t="shared" ref="E3:E8" si="1">SQRT(($B3-$B$2)^2+($C3-$C$2)^2)</f>
        <v>1.1180339887498949</v>
      </c>
      <c r="F3" s="5">
        <f t="shared" ref="F3:F8" si="2">SQRT(($B3-$B$3)^2+($C3-$C$3)^2)</f>
        <v>0</v>
      </c>
      <c r="G3" s="5">
        <f t="shared" ref="G3:G8" si="3">SQRT(($B3-$B$4)^2+($C3-$C$4)^2)</f>
        <v>2.5</v>
      </c>
      <c r="H3" s="5">
        <f t="shared" ref="H3:H8" si="4">SQRT(($B3-$B$5)^2+($C3-$C$5)^2)</f>
        <v>6.103277807866851</v>
      </c>
      <c r="I3" s="5">
        <f t="shared" ref="I3:I8" si="5">SQRT(($B3-$B$6)^2+($C3-$C$6)^2)</f>
        <v>3.6055512754639891</v>
      </c>
      <c r="J3" s="5">
        <f t="shared" ref="J3:J8" si="6">SQRT(($B3-$B$7)^2+($C3-$C$7)^2)</f>
        <v>4.2426406871192848</v>
      </c>
      <c r="K3" s="5">
        <f>SQRT(($B$3-$B$8)^2+($C$3-$C$8)^2)</f>
        <v>3.2015621187164243</v>
      </c>
      <c r="M3" s="1">
        <f>AVERAGE(E3)</f>
        <v>1.1180339887498949</v>
      </c>
      <c r="N3" s="1">
        <f>AVERAGE(G3:K3)</f>
        <v>3.9306063778333096</v>
      </c>
      <c r="O3" s="1">
        <f t="shared" si="0"/>
        <v>0.71555686800513585</v>
      </c>
    </row>
    <row r="4" spans="1:15">
      <c r="A4" s="3">
        <v>3</v>
      </c>
      <c r="B4" s="2">
        <v>3</v>
      </c>
      <c r="C4" s="2">
        <v>4</v>
      </c>
      <c r="D4" s="3">
        <v>3</v>
      </c>
      <c r="E4" s="5">
        <f t="shared" si="1"/>
        <v>3.6055512754639891</v>
      </c>
      <c r="F4" s="5">
        <f t="shared" si="2"/>
        <v>2.5</v>
      </c>
      <c r="G4" s="5">
        <f t="shared" si="3"/>
        <v>0</v>
      </c>
      <c r="H4" s="5">
        <f t="shared" si="4"/>
        <v>3.6055512754639891</v>
      </c>
      <c r="I4" s="5">
        <f t="shared" si="5"/>
        <v>1.1180339887498949</v>
      </c>
      <c r="J4" s="5">
        <f t="shared" si="6"/>
        <v>1.8027756377319946</v>
      </c>
      <c r="K4" s="5">
        <f>SQRT(($B$4-$B$8)^2+($C$4-$C$8)^2)</f>
        <v>0.70710678118654757</v>
      </c>
      <c r="L4" t="s">
        <v>13</v>
      </c>
      <c r="M4" s="1">
        <f>AVERAGE(H4:K4)</f>
        <v>1.8083669207831068</v>
      </c>
      <c r="N4" s="1">
        <f>AVERAGE(E4:F4)</f>
        <v>3.0527756377319948</v>
      </c>
      <c r="O4" s="1">
        <f t="shared" si="0"/>
        <v>0.40763189458410354</v>
      </c>
    </row>
    <row r="5" spans="1:15">
      <c r="A5" s="3">
        <v>4</v>
      </c>
      <c r="B5" s="2">
        <v>5</v>
      </c>
      <c r="C5" s="2">
        <v>7</v>
      </c>
      <c r="D5" s="3">
        <v>4</v>
      </c>
      <c r="E5" s="5">
        <f t="shared" si="1"/>
        <v>7.2111025509279782</v>
      </c>
      <c r="F5" s="5">
        <f t="shared" si="2"/>
        <v>6.103277807866851</v>
      </c>
      <c r="G5" s="5">
        <f t="shared" si="3"/>
        <v>3.6055512754639891</v>
      </c>
      <c r="H5" s="5">
        <f t="shared" si="4"/>
        <v>0</v>
      </c>
      <c r="I5" s="5">
        <f t="shared" si="5"/>
        <v>2.5</v>
      </c>
      <c r="J5" s="5">
        <f t="shared" si="6"/>
        <v>2.0615528128088303</v>
      </c>
      <c r="K5" s="5">
        <f>SQRT(($B$5-$B$8)^2+($C$5-$C$8)^2)</f>
        <v>2.9154759474226504</v>
      </c>
      <c r="M5" s="1">
        <f>AVERAGE(G5,I5:K5)</f>
        <v>2.7706450089238679</v>
      </c>
      <c r="N5" s="1">
        <f>AVERAGE(E5:F5)</f>
        <v>6.6571901793974142</v>
      </c>
      <c r="O5" s="1">
        <f t="shared" si="0"/>
        <v>0.58381164811868769</v>
      </c>
    </row>
    <row r="6" spans="1:15">
      <c r="A6" s="3">
        <v>5</v>
      </c>
      <c r="B6" s="2">
        <v>3.5</v>
      </c>
      <c r="C6" s="2">
        <v>5</v>
      </c>
      <c r="D6" s="3">
        <v>5</v>
      </c>
      <c r="E6" s="5">
        <f t="shared" si="1"/>
        <v>4.7169905660283016</v>
      </c>
      <c r="F6" s="5">
        <f t="shared" si="2"/>
        <v>3.6055512754639891</v>
      </c>
      <c r="G6" s="5">
        <f t="shared" si="3"/>
        <v>1.1180339887498949</v>
      </c>
      <c r="H6" s="5">
        <f t="shared" si="4"/>
        <v>2.5</v>
      </c>
      <c r="I6" s="5">
        <f t="shared" si="5"/>
        <v>0</v>
      </c>
      <c r="J6" s="5">
        <f t="shared" si="6"/>
        <v>1</v>
      </c>
      <c r="K6" s="5">
        <f>SQRT(($B$6-$B$8)^2+($C$6-$C$8)^2)</f>
        <v>0.5</v>
      </c>
      <c r="M6" s="1">
        <f>AVERAGE(J6:K6,G6:H6)</f>
        <v>1.2795084971874737</v>
      </c>
      <c r="N6" s="1">
        <f>AVERAGE(E6:F6)</f>
        <v>4.1612709207461451</v>
      </c>
      <c r="O6" s="1">
        <f t="shared" si="0"/>
        <v>0.69251978024106908</v>
      </c>
    </row>
    <row r="7" spans="1:15">
      <c r="A7" s="3">
        <v>6</v>
      </c>
      <c r="B7" s="2">
        <v>4.5</v>
      </c>
      <c r="C7" s="2">
        <v>5</v>
      </c>
      <c r="D7" s="3">
        <v>6</v>
      </c>
      <c r="E7" s="5">
        <f t="shared" si="1"/>
        <v>5.315072906367325</v>
      </c>
      <c r="F7" s="5">
        <f t="shared" si="2"/>
        <v>4.2426406871192848</v>
      </c>
      <c r="G7" s="5">
        <f t="shared" si="3"/>
        <v>1.8027756377319946</v>
      </c>
      <c r="H7" s="5">
        <f t="shared" si="4"/>
        <v>2.0615528128088303</v>
      </c>
      <c r="I7" s="5">
        <f t="shared" si="5"/>
        <v>1</v>
      </c>
      <c r="J7" s="5">
        <f t="shared" si="6"/>
        <v>0</v>
      </c>
      <c r="K7" s="5">
        <f>SQRT(($B$7-$B$8)^2+($C$7-$C$8)^2)</f>
        <v>1.1180339887498949</v>
      </c>
      <c r="M7" s="1">
        <f>AVERAGE(G7:I7,K7)</f>
        <v>1.4955906098226799</v>
      </c>
      <c r="N7" s="1">
        <f>AVERAGE(E7:F7)</f>
        <v>4.7788567967433053</v>
      </c>
      <c r="O7" s="1">
        <f t="shared" si="0"/>
        <v>0.6870400864822116</v>
      </c>
    </row>
    <row r="8" spans="1:15">
      <c r="A8" s="3">
        <v>7</v>
      </c>
      <c r="B8" s="2">
        <v>3.5</v>
      </c>
      <c r="C8" s="2">
        <v>4.5</v>
      </c>
      <c r="D8" s="3">
        <v>7</v>
      </c>
      <c r="E8" s="6">
        <f t="shared" si="1"/>
        <v>4.3011626335213133</v>
      </c>
      <c r="F8" s="6">
        <f t="shared" si="2"/>
        <v>3.2015621187164243</v>
      </c>
      <c r="G8" s="6">
        <f t="shared" si="3"/>
        <v>0.70710678118654757</v>
      </c>
      <c r="H8" s="6">
        <f t="shared" si="4"/>
        <v>2.9154759474226504</v>
      </c>
      <c r="I8" s="6">
        <f t="shared" si="5"/>
        <v>0.5</v>
      </c>
      <c r="J8" s="6">
        <f t="shared" si="6"/>
        <v>1.1180339887498949</v>
      </c>
      <c r="K8" s="5">
        <f>SQRT(($B$8-$B$8)^2+($C$8-$C$8)^2)</f>
        <v>0</v>
      </c>
      <c r="M8" s="1">
        <f>AVERAGE(G8:J8)</f>
        <v>1.3101541793397731</v>
      </c>
      <c r="N8" s="1">
        <f>AVERAGE(E8:F8)</f>
        <v>3.7513623761188688</v>
      </c>
      <c r="O8" s="1">
        <f t="shared" si="0"/>
        <v>0.65075243392102022</v>
      </c>
    </row>
    <row r="9" spans="1:15">
      <c r="M9" s="7"/>
      <c r="N9" s="7"/>
      <c r="O9" s="7">
        <f>SUM(O2:O8)</f>
        <v>4.5150384914038444</v>
      </c>
    </row>
    <row r="13" spans="1:15" ht="15.75" thickBot="1"/>
    <row r="14" spans="1:15" ht="15" customHeight="1">
      <c r="F14" s="16"/>
      <c r="G14" s="18" t="s">
        <v>2</v>
      </c>
      <c r="H14" s="18" t="s">
        <v>3</v>
      </c>
      <c r="I14" s="18" t="s">
        <v>5</v>
      </c>
      <c r="J14" s="22" t="s">
        <v>4</v>
      </c>
    </row>
    <row r="15" spans="1:15" ht="16.5" thickBot="1">
      <c r="F15" s="17" t="s">
        <v>1</v>
      </c>
      <c r="G15" s="17"/>
      <c r="H15" s="17"/>
      <c r="I15" s="17"/>
      <c r="J15" s="21"/>
    </row>
    <row r="16" spans="1:15" ht="16.5" thickBot="1">
      <c r="E16" s="19" t="s">
        <v>1</v>
      </c>
      <c r="F16" s="19">
        <v>0</v>
      </c>
      <c r="G16" s="19">
        <v>9</v>
      </c>
      <c r="H16" s="19">
        <v>3</v>
      </c>
      <c r="I16" s="19">
        <v>6</v>
      </c>
      <c r="J16" s="19">
        <v>11</v>
      </c>
    </row>
    <row r="17" spans="5:10" ht="16.5" thickBot="1">
      <c r="E17" s="19" t="s">
        <v>2</v>
      </c>
      <c r="F17" s="19"/>
      <c r="G17" s="19">
        <v>0</v>
      </c>
      <c r="H17" s="19">
        <v>7</v>
      </c>
      <c r="I17" s="19">
        <v>5</v>
      </c>
      <c r="J17" s="19">
        <v>10</v>
      </c>
    </row>
    <row r="18" spans="5:10" ht="16.5" thickBot="1">
      <c r="E18" s="20" t="s">
        <v>3</v>
      </c>
      <c r="F18" s="19"/>
      <c r="G18" s="19"/>
      <c r="H18" s="19">
        <v>0</v>
      </c>
      <c r="I18" s="19">
        <v>9</v>
      </c>
      <c r="J18" s="20">
        <v>2</v>
      </c>
    </row>
    <row r="19" spans="5:10" ht="16.5" thickBot="1">
      <c r="E19" s="19" t="s">
        <v>5</v>
      </c>
      <c r="F19" s="19"/>
      <c r="G19" s="19"/>
      <c r="H19" s="19"/>
      <c r="I19" s="19">
        <v>0</v>
      </c>
      <c r="J19" s="19">
        <v>8</v>
      </c>
    </row>
    <row r="20" spans="5:10" ht="16.5" thickBot="1">
      <c r="E20" s="19" t="s">
        <v>4</v>
      </c>
      <c r="F20" s="19"/>
      <c r="G20" s="19"/>
      <c r="H20" s="19"/>
      <c r="I20" s="19"/>
      <c r="J20" s="19">
        <v>0</v>
      </c>
    </row>
    <row r="22" spans="5:10" ht="15.75" thickBot="1"/>
    <row r="23" spans="5:10" ht="15.75">
      <c r="F23" s="16"/>
      <c r="G23" s="18" t="s">
        <v>2</v>
      </c>
      <c r="H23" s="22" t="s">
        <v>15</v>
      </c>
      <c r="I23" s="18" t="s">
        <v>5</v>
      </c>
    </row>
    <row r="24" spans="5:10" ht="16.5" thickBot="1">
      <c r="F24" s="17" t="s">
        <v>1</v>
      </c>
      <c r="G24" s="17"/>
      <c r="H24" s="17"/>
      <c r="I24" s="17"/>
    </row>
    <row r="25" spans="5:10" ht="16.5" thickBot="1">
      <c r="E25" s="20" t="s">
        <v>1</v>
      </c>
      <c r="F25" s="19">
        <v>0</v>
      </c>
      <c r="G25" s="19">
        <v>9</v>
      </c>
      <c r="H25" s="20">
        <v>11</v>
      </c>
      <c r="I25" s="19">
        <v>6</v>
      </c>
    </row>
    <row r="26" spans="5:10" ht="16.5" thickBot="1">
      <c r="E26" s="19" t="s">
        <v>2</v>
      </c>
      <c r="F26" s="19"/>
      <c r="G26" s="19">
        <v>0</v>
      </c>
      <c r="H26" s="19">
        <v>7</v>
      </c>
      <c r="I26" s="19">
        <v>5</v>
      </c>
    </row>
    <row r="27" spans="5:10" ht="16.5" thickBot="1">
      <c r="E27" s="20" t="s">
        <v>3</v>
      </c>
      <c r="F27" s="19"/>
      <c r="G27" s="19"/>
      <c r="H27" s="19">
        <v>0</v>
      </c>
      <c r="I27" s="19">
        <v>9</v>
      </c>
    </row>
    <row r="28" spans="5:10" ht="16.5" thickBot="1">
      <c r="E28" s="19" t="s">
        <v>5</v>
      </c>
      <c r="F28" s="19"/>
      <c r="G28" s="19"/>
      <c r="H28" s="19"/>
      <c r="I28" s="19">
        <v>0</v>
      </c>
    </row>
    <row r="29" spans="5:10" ht="16.5" thickBot="1">
      <c r="E29" s="19" t="s">
        <v>4</v>
      </c>
      <c r="F29" s="19"/>
      <c r="G29" s="19"/>
      <c r="H29" s="19"/>
      <c r="I29" s="19"/>
      <c r="J29" s="19"/>
    </row>
    <row r="33" spans="9:9" ht="15.75" thickBot="1"/>
    <row r="34" spans="9:9" ht="15.75">
      <c r="I34" s="18"/>
    </row>
    <row r="35" spans="9:9" ht="15.75" thickBot="1"/>
    <row r="36" spans="9:9" ht="15.75">
      <c r="I36" s="23"/>
    </row>
    <row r="37" spans="9:9" ht="16.5" thickBot="1">
      <c r="I37" s="24"/>
    </row>
    <row r="38" spans="9:9" ht="16.5" thickBot="1">
      <c r="I38" s="25"/>
    </row>
    <row r="39" spans="9:9" ht="16.5" thickBot="1">
      <c r="I39" s="25"/>
    </row>
    <row r="40" spans="9:9" ht="16.5" thickBot="1">
      <c r="I40" s="25"/>
    </row>
    <row r="41" spans="9:9" ht="16.5" thickBot="1">
      <c r="I41" s="25"/>
    </row>
    <row r="42" spans="9:9" ht="16.5" thickBot="1">
      <c r="I42" s="25"/>
    </row>
    <row r="1048575" spans="14:14">
      <c r="N1048575" s="1"/>
    </row>
  </sheetData>
  <conditionalFormatting sqref="E2:K8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33C7-FBE5-4A20-B1D9-7F058136B02C}">
  <dimension ref="A1:N1048574"/>
  <sheetViews>
    <sheetView workbookViewId="0">
      <selection sqref="A1:N8"/>
    </sheetView>
  </sheetViews>
  <sheetFormatPr defaultRowHeight="15"/>
  <cols>
    <col min="1" max="1" width="4.85546875" bestFit="1" customWidth="1"/>
    <col min="2" max="3" width="4" bestFit="1" customWidth="1"/>
    <col min="4" max="4" width="10" bestFit="1" customWidth="1"/>
    <col min="5" max="5" width="11.7109375" bestFit="1" customWidth="1"/>
    <col min="6" max="9" width="11.5703125" bestFit="1" customWidth="1"/>
    <col min="10" max="10" width="9.7109375" bestFit="1" customWidth="1"/>
    <col min="13" max="13" width="8.28515625" bestFit="1" customWidth="1"/>
  </cols>
  <sheetData>
    <row r="1" spans="1:14">
      <c r="A1" t="s">
        <v>0</v>
      </c>
      <c r="B1" t="s">
        <v>7</v>
      </c>
      <c r="C1" t="s">
        <v>8</v>
      </c>
      <c r="D1" s="3"/>
      <c r="E1" s="3" t="str">
        <f>A2</f>
        <v>A</v>
      </c>
      <c r="F1" s="3" t="str">
        <f>A3</f>
        <v>B</v>
      </c>
      <c r="G1" s="3" t="str">
        <f>A4</f>
        <v>C</v>
      </c>
      <c r="H1" s="3" t="str">
        <f>A5</f>
        <v>D</v>
      </c>
      <c r="I1" s="3" t="str">
        <f>A6</f>
        <v>E</v>
      </c>
      <c r="K1" t="s">
        <v>10</v>
      </c>
      <c r="L1" t="s">
        <v>11</v>
      </c>
      <c r="M1" t="s">
        <v>12</v>
      </c>
    </row>
    <row r="2" spans="1:14" s="9" customFormat="1">
      <c r="A2" s="8" t="s">
        <v>1</v>
      </c>
      <c r="B2" s="9">
        <v>1</v>
      </c>
      <c r="C2" s="9">
        <v>2</v>
      </c>
      <c r="D2" s="8" t="str">
        <f>A2</f>
        <v>A</v>
      </c>
      <c r="E2" s="10">
        <f>SQRT(($B$2-$B$2)^2+($C$2-$C$2)^2)</f>
        <v>0</v>
      </c>
      <c r="F2" s="10">
        <f>SQRT(($B$2-$B$3)^2+($C$2-$C$3)^2)</f>
        <v>1</v>
      </c>
      <c r="G2" s="10">
        <f>SQRT(($B$2-$B$4)^2+($C$2-$C$4)^2)</f>
        <v>1.4142135623730951</v>
      </c>
      <c r="H2" s="10">
        <f>SQRT(($B$2-$B$5)^2+($C$2-$C$5)^2)</f>
        <v>8.6023252670426267</v>
      </c>
      <c r="I2" s="10">
        <f>SQRT(($B$2-$B$6)^2+($C$2-$C$6)^2)</f>
        <v>9.2195444572928871</v>
      </c>
      <c r="K2" s="11">
        <f>AVERAGE(F2:G2)</f>
        <v>1.2071067811865475</v>
      </c>
      <c r="L2" s="11">
        <f>AVERAGE(H2:I2)</f>
        <v>8.9109348621677569</v>
      </c>
      <c r="M2" s="11">
        <f>(L2-K2)/MAX(K2,L2)</f>
        <v>0.86453645999462558</v>
      </c>
      <c r="N2" s="8" t="str">
        <f>A2</f>
        <v>A</v>
      </c>
    </row>
    <row r="3" spans="1:14" s="9" customFormat="1">
      <c r="A3" s="8" t="s">
        <v>2</v>
      </c>
      <c r="B3" s="9">
        <v>2</v>
      </c>
      <c r="C3" s="9">
        <v>2</v>
      </c>
      <c r="D3" s="8" t="str">
        <f t="shared" ref="D3:D6" si="0">A3</f>
        <v>B</v>
      </c>
      <c r="E3" s="10">
        <f>SQRT(($B3-$B$2)^2+($C3-$C$2)^2)</f>
        <v>1</v>
      </c>
      <c r="F3" s="10">
        <f>SQRT(($B3-$B$3)^2+($C3-$C$3)^2)</f>
        <v>0</v>
      </c>
      <c r="G3" s="10">
        <f>SQRT(($B3-$B$4)^2+($C3-$C$4)^2)</f>
        <v>1</v>
      </c>
      <c r="H3" s="10">
        <f>SQRT(($B3-$B$5)^2+($C3-$C$5)^2)</f>
        <v>7.810249675906654</v>
      </c>
      <c r="I3" s="10">
        <f>SQRT(($B3-$B$6)^2+($C3-$C$6)^2)</f>
        <v>8.4852813742385695</v>
      </c>
      <c r="K3" s="11">
        <f>AVERAGE(E3,G3)</f>
        <v>1</v>
      </c>
      <c r="L3" s="11">
        <f>AVERAGE(H3:I3)</f>
        <v>8.1477655250726109</v>
      </c>
      <c r="M3" s="11">
        <f>(L3-K3)/MAX(K3,L3)</f>
        <v>0.87726696393965164</v>
      </c>
      <c r="N3" s="8" t="str">
        <f>A3</f>
        <v>B</v>
      </c>
    </row>
    <row r="4" spans="1:14" s="9" customFormat="1">
      <c r="A4" s="8" t="s">
        <v>3</v>
      </c>
      <c r="B4" s="9">
        <v>2</v>
      </c>
      <c r="C4" s="9">
        <v>3</v>
      </c>
      <c r="D4" s="8" t="str">
        <f t="shared" si="0"/>
        <v>C</v>
      </c>
      <c r="E4" s="10">
        <f>SQRT(($B4-$B$2)^2+($C4-$C$2)^2)</f>
        <v>1.4142135623730951</v>
      </c>
      <c r="F4" s="10">
        <f>SQRT(($B4-$B$3)^2+($C4-$C$3)^2)</f>
        <v>1</v>
      </c>
      <c r="G4" s="10">
        <f>SQRT(($B4-$B$4)^2+($C4-$C$4)^2)</f>
        <v>0</v>
      </c>
      <c r="H4" s="10">
        <f>SQRT(($B4-$B$5)^2+($C4-$C$5)^2)</f>
        <v>7.2111025509279782</v>
      </c>
      <c r="I4" s="10">
        <f>SQRT(($B4-$B$6)^2+($C4-$C$6)^2)</f>
        <v>7.810249675906654</v>
      </c>
      <c r="K4" s="11">
        <f>AVERAGE(E4:F4)</f>
        <v>1.2071067811865475</v>
      </c>
      <c r="L4" s="11">
        <f>AVERAGE(H4:I4)</f>
        <v>7.5106761134173166</v>
      </c>
      <c r="M4" s="11">
        <f>(L4-K4)/MAX(K4,L4)</f>
        <v>0.83928120944662588</v>
      </c>
      <c r="N4" s="8" t="str">
        <f>A4</f>
        <v>C</v>
      </c>
    </row>
    <row r="5" spans="1:14" s="13" customFormat="1">
      <c r="A5" s="12" t="s">
        <v>5</v>
      </c>
      <c r="B5" s="13">
        <v>8</v>
      </c>
      <c r="C5" s="13">
        <v>7</v>
      </c>
      <c r="D5" s="12" t="str">
        <f t="shared" si="0"/>
        <v>D</v>
      </c>
      <c r="E5" s="14">
        <f>SQRT(($B5-$B$2)^2+($C5-$C$2)^2)</f>
        <v>8.6023252670426267</v>
      </c>
      <c r="F5" s="14">
        <f>SQRT(($B5-$B$3)^2+($C5-$C$3)^2)</f>
        <v>7.810249675906654</v>
      </c>
      <c r="G5" s="14">
        <f>SQRT(($B5-$B$4)^2+($C5-$C$4)^2)</f>
        <v>7.2111025509279782</v>
      </c>
      <c r="H5" s="14">
        <f>SQRT(($B5-$B$5)^2+($C5-$C$5)^2)</f>
        <v>0</v>
      </c>
      <c r="I5" s="14">
        <f>SQRT(($B5-$B$6)^2+($C5-$C$6)^2)</f>
        <v>1</v>
      </c>
      <c r="K5" s="15">
        <f>AVERAGE(I5)</f>
        <v>1</v>
      </c>
      <c r="L5" s="15">
        <f>AVERAGE(E5:G5)</f>
        <v>7.8745591646257536</v>
      </c>
      <c r="M5" s="15">
        <f>(L5-K5)/MAX(K5,L5)</f>
        <v>0.87300876416139972</v>
      </c>
      <c r="N5" s="12" t="str">
        <f>A5</f>
        <v>D</v>
      </c>
    </row>
    <row r="6" spans="1:14" s="13" customFormat="1">
      <c r="A6" s="12" t="s">
        <v>4</v>
      </c>
      <c r="B6" s="13">
        <v>8</v>
      </c>
      <c r="C6" s="13">
        <v>8</v>
      </c>
      <c r="D6" s="12" t="str">
        <f t="shared" si="0"/>
        <v>E</v>
      </c>
      <c r="E6" s="14">
        <f>SQRT(($B6-$B$2)^2+($C6-$C$2)^2)</f>
        <v>9.2195444572928871</v>
      </c>
      <c r="F6" s="14">
        <f>SQRT(($B6-$B$3)^2+($C6-$C$3)^2)</f>
        <v>8.4852813742385695</v>
      </c>
      <c r="G6" s="14">
        <f>SQRT(($B6-$B$4)^2+($C6-$C$4)^2)</f>
        <v>7.810249675906654</v>
      </c>
      <c r="H6" s="14">
        <f>SQRT(($B6-$B$5)^2+($C6-$C$5)^2)</f>
        <v>1</v>
      </c>
      <c r="I6" s="14">
        <f>SQRT(($B6-$B$6)^2+($C6-$C$6)^2)</f>
        <v>0</v>
      </c>
      <c r="K6" s="15">
        <f>AVERAGE(H6)</f>
        <v>1</v>
      </c>
      <c r="L6" s="15">
        <f>AVERAGE(E6:G6)</f>
        <v>8.5050251691460375</v>
      </c>
      <c r="M6" s="15">
        <f>(L6-K6)/MAX(K6,L6)</f>
        <v>0.88242245259570384</v>
      </c>
      <c r="N6" s="12" t="str">
        <f>A6</f>
        <v>E</v>
      </c>
    </row>
    <row r="7" spans="1:14">
      <c r="K7" s="7"/>
      <c r="L7" s="7"/>
      <c r="M7" s="7">
        <f>AVERAGE(M2:M6)</f>
        <v>0.86730317002760127</v>
      </c>
    </row>
    <row r="1048574" spans="12:12">
      <c r="L1048574" s="1"/>
    </row>
  </sheetData>
  <conditionalFormatting sqref="E2:I6">
    <cfRule type="cellIs" dxfId="1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9127-2A55-46ED-95BD-4EF5CFB3D7C6}">
  <dimension ref="A1:M16"/>
  <sheetViews>
    <sheetView workbookViewId="0">
      <selection activeCell="F24" sqref="F24"/>
    </sheetView>
  </sheetViews>
  <sheetFormatPr defaultRowHeight="15"/>
  <cols>
    <col min="1" max="1" width="4.85546875" bestFit="1" customWidth="1"/>
    <col min="2" max="2" width="4" bestFit="1" customWidth="1"/>
    <col min="3" max="3" width="3" bestFit="1" customWidth="1"/>
    <col min="4" max="4" width="10" bestFit="1" customWidth="1"/>
    <col min="5" max="5" width="11.7109375" bestFit="1" customWidth="1"/>
    <col min="6" max="10" width="11.5703125" bestFit="1" customWidth="1"/>
    <col min="11" max="11" width="9.85546875" bestFit="1" customWidth="1"/>
  </cols>
  <sheetData>
    <row r="1" spans="1:13">
      <c r="A1" t="s">
        <v>0</v>
      </c>
      <c r="B1" t="s">
        <v>7</v>
      </c>
      <c r="C1" t="s">
        <v>8</v>
      </c>
      <c r="D1" s="3"/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6</v>
      </c>
    </row>
    <row r="2" spans="1:13">
      <c r="A2">
        <v>1</v>
      </c>
      <c r="B2" s="2">
        <v>1</v>
      </c>
      <c r="C2" s="2">
        <v>1</v>
      </c>
      <c r="D2" s="3">
        <v>1</v>
      </c>
      <c r="E2" s="5">
        <f>SQRT(($B$2-$B$2)^2+($C$2-$C$2)^2)</f>
        <v>0</v>
      </c>
      <c r="F2" s="5">
        <f>SQRT(($B$2-$B$3)^2+($C$2-$C$3)^2)</f>
        <v>1.1180339887498949</v>
      </c>
      <c r="G2" s="5">
        <f>SQRT(($B$2-$B$4)^2+($C$2-$C$4)^2)</f>
        <v>3.6055512754639891</v>
      </c>
      <c r="H2" s="5">
        <f>SQRT(($B$2-$B$5)^2+($C$2-$C$5)^2)</f>
        <v>7.2111025509279782</v>
      </c>
      <c r="I2" s="5">
        <f>SQRT(($B$2-$B$6)^2+($C$2-$C$6)^2)</f>
        <v>4.7169905660283016</v>
      </c>
      <c r="J2" s="5">
        <f>SQRT(($B$2-$B$7)^2+($C$2-$C$7)^2)</f>
        <v>5.315072906367325</v>
      </c>
      <c r="K2" s="5">
        <f>SQRT(($B$2-$B$8)^2+($C$2-$C$8)^2)</f>
        <v>4.3011626335213133</v>
      </c>
      <c r="M2" t="s">
        <v>9</v>
      </c>
    </row>
    <row r="3" spans="1:13">
      <c r="A3">
        <v>2</v>
      </c>
      <c r="B3" s="2">
        <v>1.5</v>
      </c>
      <c r="C3" s="2">
        <v>2</v>
      </c>
      <c r="D3" s="3">
        <v>2</v>
      </c>
      <c r="E3" s="5">
        <f t="shared" ref="E3:E8" si="0">SQRT(($B3-$B$2)^2+($C3-$C$2)^2)</f>
        <v>1.1180339887498949</v>
      </c>
      <c r="F3" s="5">
        <f t="shared" ref="F3:F8" si="1">SQRT(($B3-$B$3)^2+($C3-$C$3)^2)</f>
        <v>0</v>
      </c>
      <c r="G3" s="5">
        <f t="shared" ref="G3:G8" si="2">SQRT(($B3-$B$4)^2+($C3-$C$4)^2)</f>
        <v>2.5</v>
      </c>
      <c r="H3" s="5">
        <f t="shared" ref="H3:H8" si="3">SQRT(($B3-$B$5)^2+($C3-$C$5)^2)</f>
        <v>6.103277807866851</v>
      </c>
      <c r="I3" s="5">
        <f t="shared" ref="I3:I8" si="4">SQRT(($B3-$B$6)^2+($C3-$C$6)^2)</f>
        <v>3.6055512754639891</v>
      </c>
      <c r="J3" s="5">
        <f t="shared" ref="J3:J8" si="5">SQRT(($B3-$B$7)^2+($C3-$C$7)^2)</f>
        <v>4.2426406871192848</v>
      </c>
      <c r="K3" s="5">
        <f>SQRT(($B$3-$B$8)^2+($C$3-$C$8)^2)</f>
        <v>3.2015621187164243</v>
      </c>
    </row>
    <row r="4" spans="1:13">
      <c r="A4">
        <v>3</v>
      </c>
      <c r="B4" s="2">
        <v>3</v>
      </c>
      <c r="C4" s="2">
        <v>4</v>
      </c>
      <c r="D4" s="3">
        <v>3</v>
      </c>
      <c r="E4" s="5">
        <f t="shared" si="0"/>
        <v>3.6055512754639891</v>
      </c>
      <c r="F4" s="5">
        <f t="shared" si="1"/>
        <v>2.5</v>
      </c>
      <c r="G4" s="5">
        <f t="shared" si="2"/>
        <v>0</v>
      </c>
      <c r="H4" s="5">
        <f t="shared" si="3"/>
        <v>3.6055512754639891</v>
      </c>
      <c r="I4" s="5">
        <f t="shared" si="4"/>
        <v>1.1180339887498949</v>
      </c>
      <c r="J4" s="5">
        <f t="shared" si="5"/>
        <v>1.8027756377319946</v>
      </c>
      <c r="K4" s="5">
        <f>SQRT(($B$4-$B$8)^2+($C$4-$C$8)^2)</f>
        <v>0.70710678118654757</v>
      </c>
    </row>
    <row r="5" spans="1:13">
      <c r="A5">
        <v>4</v>
      </c>
      <c r="B5" s="2">
        <v>5</v>
      </c>
      <c r="C5" s="2">
        <v>7</v>
      </c>
      <c r="D5" s="3">
        <v>4</v>
      </c>
      <c r="E5" s="5">
        <f t="shared" si="0"/>
        <v>7.2111025509279782</v>
      </c>
      <c r="F5" s="5">
        <f t="shared" si="1"/>
        <v>6.103277807866851</v>
      </c>
      <c r="G5" s="5">
        <f t="shared" si="2"/>
        <v>3.6055512754639891</v>
      </c>
      <c r="H5" s="5">
        <f t="shared" si="3"/>
        <v>0</v>
      </c>
      <c r="I5" s="5">
        <f t="shared" si="4"/>
        <v>2.5</v>
      </c>
      <c r="J5" s="5">
        <f t="shared" si="5"/>
        <v>2.0615528128088303</v>
      </c>
      <c r="K5" s="5">
        <f>SQRT(($B$5-$B$8)^2+($C$5-$C$8)^2)</f>
        <v>2.9154759474226504</v>
      </c>
    </row>
    <row r="6" spans="1:13">
      <c r="A6">
        <v>5</v>
      </c>
      <c r="B6" s="2">
        <v>3.5</v>
      </c>
      <c r="C6" s="2">
        <v>5</v>
      </c>
      <c r="D6" s="3">
        <v>5</v>
      </c>
      <c r="E6" s="5">
        <f t="shared" si="0"/>
        <v>4.7169905660283016</v>
      </c>
      <c r="F6" s="5">
        <f t="shared" si="1"/>
        <v>3.6055512754639891</v>
      </c>
      <c r="G6" s="5">
        <f t="shared" si="2"/>
        <v>1.1180339887498949</v>
      </c>
      <c r="H6" s="5">
        <f t="shared" si="3"/>
        <v>2.5</v>
      </c>
      <c r="I6" s="5">
        <f t="shared" si="4"/>
        <v>0</v>
      </c>
      <c r="J6" s="5">
        <f t="shared" si="5"/>
        <v>1</v>
      </c>
      <c r="K6" s="5">
        <f>SQRT(($B$6-$B$8)^2+($C$6-$C$8)^2)</f>
        <v>0.5</v>
      </c>
    </row>
    <row r="7" spans="1:13">
      <c r="A7">
        <v>6</v>
      </c>
      <c r="B7" s="2">
        <v>4.5</v>
      </c>
      <c r="C7" s="2">
        <v>5</v>
      </c>
      <c r="D7" s="3">
        <v>6</v>
      </c>
      <c r="E7" s="5">
        <f t="shared" si="0"/>
        <v>5.315072906367325</v>
      </c>
      <c r="F7" s="5">
        <f t="shared" si="1"/>
        <v>4.2426406871192848</v>
      </c>
      <c r="G7" s="5">
        <f t="shared" si="2"/>
        <v>1.8027756377319946</v>
      </c>
      <c r="H7" s="5">
        <f t="shared" si="3"/>
        <v>2.0615528128088303</v>
      </c>
      <c r="I7" s="5">
        <f t="shared" si="4"/>
        <v>1</v>
      </c>
      <c r="J7" s="5">
        <f t="shared" si="5"/>
        <v>0</v>
      </c>
      <c r="K7" s="5">
        <f>SQRT(($B$7-$B$8)^2+($C$7-$C$8)^2)</f>
        <v>1.1180339887498949</v>
      </c>
    </row>
    <row r="8" spans="1:13">
      <c r="A8">
        <v>7</v>
      </c>
      <c r="B8" s="2">
        <v>3.5</v>
      </c>
      <c r="C8" s="2">
        <v>4.5</v>
      </c>
      <c r="D8" s="3">
        <v>7</v>
      </c>
      <c r="E8" s="6">
        <f t="shared" si="0"/>
        <v>4.3011626335213133</v>
      </c>
      <c r="F8" s="6">
        <f t="shared" si="1"/>
        <v>3.2015621187164243</v>
      </c>
      <c r="G8" s="6">
        <f t="shared" si="2"/>
        <v>0.70710678118654757</v>
      </c>
      <c r="H8" s="6">
        <f t="shared" si="3"/>
        <v>2.9154759474226504</v>
      </c>
      <c r="I8" s="6">
        <f t="shared" si="4"/>
        <v>0.5</v>
      </c>
      <c r="J8" s="6">
        <f t="shared" si="5"/>
        <v>1.1180339887498949</v>
      </c>
      <c r="K8" s="5">
        <f>SQRT(($B$8-$B$8)^2+($C$8-$C$8)^2)</f>
        <v>0</v>
      </c>
    </row>
    <row r="11" spans="1:13">
      <c r="E11" t="s">
        <v>1</v>
      </c>
      <c r="F11" t="s">
        <v>2</v>
      </c>
      <c r="G11" t="s">
        <v>3</v>
      </c>
      <c r="H11" t="s">
        <v>5</v>
      </c>
      <c r="I11" t="s">
        <v>4</v>
      </c>
    </row>
    <row r="12" spans="1:13">
      <c r="D12" t="s">
        <v>1</v>
      </c>
      <c r="E12" s="4">
        <v>0</v>
      </c>
      <c r="F12" s="4">
        <v>1</v>
      </c>
      <c r="G12" s="4">
        <v>1.4142135623730951</v>
      </c>
      <c r="H12">
        <v>8.6023252670426267</v>
      </c>
      <c r="I12">
        <v>9.2195444572928871</v>
      </c>
    </row>
    <row r="13" spans="1:13">
      <c r="D13" t="s">
        <v>2</v>
      </c>
      <c r="E13" s="4">
        <v>1</v>
      </c>
      <c r="F13" s="4">
        <v>0</v>
      </c>
      <c r="G13" s="4">
        <v>1</v>
      </c>
      <c r="H13">
        <v>7.810249675906654</v>
      </c>
      <c r="I13">
        <v>8.4852813742385695</v>
      </c>
    </row>
    <row r="14" spans="1:13">
      <c r="D14" t="s">
        <v>3</v>
      </c>
      <c r="E14" s="4">
        <v>1.4142135623730951</v>
      </c>
      <c r="F14" s="4">
        <v>1</v>
      </c>
      <c r="G14" s="4">
        <v>0</v>
      </c>
      <c r="H14">
        <v>7.2111025509279782</v>
      </c>
      <c r="I14">
        <v>7.810249675906654</v>
      </c>
    </row>
    <row r="15" spans="1:13">
      <c r="D15" t="s">
        <v>5</v>
      </c>
      <c r="E15">
        <v>8.6023252670426267</v>
      </c>
      <c r="F15">
        <v>7.810249675906654</v>
      </c>
      <c r="G15">
        <v>7.2111025509279782</v>
      </c>
      <c r="H15" s="4">
        <v>0</v>
      </c>
      <c r="I15" s="4">
        <v>1</v>
      </c>
    </row>
    <row r="16" spans="1:13">
      <c r="D16" t="s">
        <v>4</v>
      </c>
      <c r="E16">
        <v>9.2195444572928871</v>
      </c>
      <c r="F16">
        <v>8.4852813742385695</v>
      </c>
      <c r="G16">
        <v>7.810249675906654</v>
      </c>
      <c r="H16" s="4">
        <v>1</v>
      </c>
      <c r="I16" s="4">
        <v>0</v>
      </c>
    </row>
  </sheetData>
  <phoneticPr fontId="2" type="noConversion"/>
  <conditionalFormatting sqref="E2:K8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pract4</vt:lpstr>
      <vt:lpstr>week5pract quiz</vt:lpstr>
      <vt:lpstr>pract4 work</vt:lpstr>
      <vt:lpstr>clusters min</vt:lpstr>
      <vt:lpstr>silhoute</vt:lpstr>
      <vt:lpstr>euclidean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Barry</dc:creator>
  <cp:lastModifiedBy>Christopher Barry</cp:lastModifiedBy>
  <dcterms:created xsi:type="dcterms:W3CDTF">2023-04-12T12:29:58Z</dcterms:created>
  <dcterms:modified xsi:type="dcterms:W3CDTF">2023-04-15T13:14:42Z</dcterms:modified>
</cp:coreProperties>
</file>