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l9233/Desktop/ASAP work/1.papers to do/Deniz/Cormac SNCA A53T astrocytes/"/>
    </mc:Choice>
  </mc:AlternateContent>
  <xr:revisionPtr revIDLastSave="0" documentId="13_ncr:1_{63173C2E-B21D-D041-AAAC-A400883C392E}" xr6:coauthVersionLast="47" xr6:coauthVersionMax="47" xr10:uidLastSave="{00000000-0000-0000-0000-000000000000}"/>
  <bookViews>
    <workbookView xWindow="3180" yWindow="760" windowWidth="27520" windowHeight="20180" xr2:uid="{0F1BFA7F-B759-4AE1-A64D-13CCF2D3A7FE}"/>
  </bookViews>
  <sheets>
    <sheet name="data for stats" sheetId="2" r:id="rId1"/>
    <sheet name="all counts" sheetId="1" r:id="rId2"/>
    <sheet name="morpholog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4" l="1"/>
  <c r="D30" i="4"/>
  <c r="D14" i="4"/>
  <c r="AI63" i="4"/>
  <c r="AH63" i="4"/>
  <c r="O62" i="4"/>
  <c r="N62" i="4"/>
  <c r="AI62" i="4"/>
  <c r="AH62" i="4"/>
  <c r="O61" i="4"/>
  <c r="N61" i="4"/>
  <c r="AS59" i="4"/>
  <c r="AR59" i="4"/>
  <c r="AS58" i="4"/>
  <c r="AR58" i="4"/>
  <c r="T55" i="4"/>
  <c r="S55" i="4"/>
  <c r="T54" i="4"/>
  <c r="S54" i="4"/>
  <c r="J54" i="4"/>
  <c r="I54" i="4"/>
  <c r="AD54" i="4"/>
  <c r="AC54" i="4"/>
  <c r="J53" i="4"/>
  <c r="I53" i="4"/>
  <c r="AD53" i="4"/>
  <c r="AC53" i="4"/>
  <c r="Y51" i="4"/>
  <c r="Y52" i="4" s="1"/>
  <c r="X51" i="4"/>
  <c r="X52" i="4" s="1"/>
  <c r="AS42" i="4"/>
  <c r="AR42" i="4"/>
  <c r="AS41" i="4"/>
  <c r="AR41" i="4"/>
  <c r="E41" i="4"/>
  <c r="D41" i="4"/>
  <c r="O40" i="4"/>
  <c r="N40" i="4"/>
  <c r="AI40" i="4"/>
  <c r="AH40" i="4"/>
  <c r="E40" i="4"/>
  <c r="O39" i="4"/>
  <c r="N39" i="4"/>
  <c r="AI39" i="4"/>
  <c r="AH39" i="4"/>
  <c r="T37" i="4"/>
  <c r="S37" i="4"/>
  <c r="T36" i="4"/>
  <c r="S36" i="4"/>
  <c r="AD36" i="4"/>
  <c r="AC36" i="4"/>
  <c r="J35" i="4"/>
  <c r="I35" i="4"/>
  <c r="AD35" i="4"/>
  <c r="AC35" i="4"/>
  <c r="J34" i="4"/>
  <c r="I34" i="4"/>
  <c r="Y33" i="4"/>
  <c r="X33" i="4"/>
  <c r="Y32" i="4"/>
  <c r="X32" i="4"/>
  <c r="E31" i="4"/>
  <c r="D31" i="4"/>
  <c r="E30" i="4"/>
  <c r="AN24" i="4"/>
  <c r="AM24" i="4"/>
  <c r="AS23" i="4"/>
  <c r="AR23" i="4"/>
  <c r="AN23" i="4"/>
  <c r="AM23" i="4"/>
  <c r="AS22" i="4"/>
  <c r="AR22" i="4"/>
  <c r="AI22" i="4"/>
  <c r="AH22" i="4"/>
  <c r="AI21" i="4"/>
  <c r="AH21" i="4"/>
  <c r="O20" i="4"/>
  <c r="N20" i="4"/>
  <c r="J20" i="4"/>
  <c r="I20" i="4"/>
  <c r="AD20" i="4"/>
  <c r="AC20" i="4"/>
  <c r="T19" i="4"/>
  <c r="S19" i="4"/>
  <c r="O19" i="4"/>
  <c r="N19" i="4"/>
  <c r="J19" i="4"/>
  <c r="I19" i="4"/>
  <c r="AD19" i="4"/>
  <c r="AC19" i="4"/>
  <c r="T18" i="4"/>
  <c r="S18" i="4"/>
  <c r="Y18" i="4"/>
  <c r="X18" i="4"/>
  <c r="Y17" i="4"/>
  <c r="X17" i="4"/>
  <c r="E15" i="4"/>
  <c r="D15" i="4"/>
  <c r="E14" i="4"/>
  <c r="G52" i="2" l="1"/>
  <c r="G51" i="2"/>
  <c r="G50" i="2"/>
  <c r="G49" i="2"/>
  <c r="G48" i="2"/>
  <c r="G47" i="2"/>
  <c r="F53" i="2"/>
  <c r="E53" i="2"/>
  <c r="G53" i="2" l="1"/>
  <c r="G54" i="2" s="1"/>
  <c r="G55" i="2" s="1"/>
  <c r="E54" i="2"/>
  <c r="E55" i="2" s="1"/>
  <c r="F54" i="2"/>
  <c r="F55" i="2" s="1"/>
  <c r="G107" i="1"/>
  <c r="G106" i="1"/>
  <c r="G105" i="1"/>
  <c r="G104" i="1"/>
  <c r="G103" i="1"/>
  <c r="G102" i="1"/>
  <c r="G99" i="1"/>
  <c r="G98" i="1"/>
  <c r="G97" i="1"/>
  <c r="G96" i="1"/>
  <c r="G93" i="1"/>
  <c r="G92" i="1"/>
  <c r="G91" i="1"/>
  <c r="G90" i="1"/>
  <c r="G87" i="1"/>
  <c r="G86" i="1"/>
  <c r="G85" i="1"/>
  <c r="G84" i="1"/>
  <c r="F235" i="1" l="1"/>
  <c r="F229" i="1"/>
  <c r="F223" i="1"/>
  <c r="F208" i="1"/>
  <c r="F202" i="1"/>
  <c r="F196" i="1"/>
  <c r="F181" i="1"/>
  <c r="F175" i="1"/>
  <c r="F169" i="1"/>
  <c r="F154" i="1"/>
  <c r="F148" i="1"/>
  <c r="F142" i="1"/>
  <c r="F127" i="1"/>
  <c r="F121" i="1"/>
  <c r="F115" i="1"/>
  <c r="F100" i="1"/>
  <c r="F94" i="1"/>
  <c r="F88" i="1"/>
  <c r="F73" i="1"/>
  <c r="F67" i="1"/>
  <c r="F61" i="1"/>
  <c r="F46" i="1"/>
  <c r="F40" i="1"/>
  <c r="F34" i="1"/>
  <c r="F19" i="1"/>
  <c r="F13" i="1"/>
  <c r="F7" i="1"/>
  <c r="G235" i="1"/>
  <c r="E235" i="1"/>
  <c r="E229" i="1"/>
  <c r="E223" i="1"/>
  <c r="E208" i="1"/>
  <c r="E202" i="1"/>
  <c r="E196" i="1"/>
  <c r="E181" i="1"/>
  <c r="E175" i="1"/>
  <c r="E169" i="1"/>
  <c r="E154" i="1"/>
  <c r="E148" i="1"/>
  <c r="E142" i="1"/>
  <c r="E127" i="1"/>
  <c r="E121" i="1"/>
  <c r="E115" i="1"/>
  <c r="E88" i="1"/>
  <c r="E61" i="1"/>
  <c r="E46" i="1"/>
  <c r="E40" i="1"/>
  <c r="E34" i="1"/>
  <c r="E27" i="1"/>
  <c r="E19" i="1"/>
  <c r="E13" i="1"/>
  <c r="G165" i="1"/>
  <c r="G30" i="1"/>
  <c r="G192" i="1"/>
  <c r="G4" i="1"/>
  <c r="G166" i="1"/>
  <c r="G31" i="1"/>
  <c r="G193" i="1"/>
  <c r="G5" i="1"/>
  <c r="G167" i="1"/>
  <c r="G32" i="1"/>
  <c r="G6" i="1"/>
  <c r="G168" i="1"/>
  <c r="G33" i="1"/>
  <c r="G195" i="1"/>
  <c r="G9" i="1"/>
  <c r="G171" i="1"/>
  <c r="G36" i="1"/>
  <c r="G198" i="1"/>
  <c r="G10" i="1"/>
  <c r="G172" i="1"/>
  <c r="G37" i="1"/>
  <c r="G199" i="1"/>
  <c r="G11" i="1"/>
  <c r="G173" i="1"/>
  <c r="G38" i="1"/>
  <c r="G200" i="1"/>
  <c r="G12" i="1"/>
  <c r="G174" i="1"/>
  <c r="G39" i="1"/>
  <c r="G201" i="1"/>
  <c r="G15" i="1"/>
  <c r="G177" i="1"/>
  <c r="G42" i="1"/>
  <c r="G204" i="1"/>
  <c r="G16" i="1"/>
  <c r="G178" i="1"/>
  <c r="G43" i="1"/>
  <c r="G205" i="1"/>
  <c r="G17" i="1"/>
  <c r="G179" i="1"/>
  <c r="G44" i="1"/>
  <c r="G206" i="1"/>
  <c r="G18" i="1"/>
  <c r="G180" i="1"/>
  <c r="G45" i="1"/>
  <c r="G207" i="1"/>
  <c r="G23" i="1"/>
  <c r="G185" i="1"/>
  <c r="G50" i="1"/>
  <c r="G212" i="1"/>
  <c r="G22" i="1"/>
  <c r="G184" i="1"/>
  <c r="G49" i="1"/>
  <c r="G211" i="1"/>
  <c r="G21" i="1"/>
  <c r="G183" i="1"/>
  <c r="G48" i="1"/>
  <c r="G210" i="1"/>
  <c r="G26" i="1"/>
  <c r="G188" i="1"/>
  <c r="G53" i="1"/>
  <c r="G215" i="1"/>
  <c r="G25" i="1"/>
  <c r="G187" i="1"/>
  <c r="G52" i="1"/>
  <c r="G214" i="1"/>
  <c r="G24" i="1"/>
  <c r="G186" i="1"/>
  <c r="G51" i="1"/>
  <c r="G213" i="1"/>
  <c r="G57" i="1"/>
  <c r="G111" i="1"/>
  <c r="G138" i="1"/>
  <c r="G219" i="1"/>
  <c r="G58" i="1"/>
  <c r="G112" i="1"/>
  <c r="G139" i="1"/>
  <c r="G220" i="1"/>
  <c r="G59" i="1"/>
  <c r="G113" i="1"/>
  <c r="G140" i="1"/>
  <c r="G221" i="1"/>
  <c r="G60" i="1"/>
  <c r="G114" i="1"/>
  <c r="G141" i="1"/>
  <c r="G222" i="1"/>
  <c r="G117" i="1"/>
  <c r="G144" i="1"/>
  <c r="G225" i="1"/>
  <c r="G229" i="1" s="1"/>
  <c r="G118" i="1"/>
  <c r="G145" i="1"/>
  <c r="G226" i="1"/>
  <c r="G65" i="1"/>
  <c r="G119" i="1"/>
  <c r="G146" i="1"/>
  <c r="G227" i="1"/>
  <c r="G66" i="1"/>
  <c r="G120" i="1"/>
  <c r="G147" i="1"/>
  <c r="G228" i="1"/>
  <c r="G70" i="1"/>
  <c r="G71" i="1"/>
  <c r="G123" i="1"/>
  <c r="G150" i="1"/>
  <c r="G231" i="1"/>
  <c r="G124" i="1"/>
  <c r="G151" i="1"/>
  <c r="G232" i="1"/>
  <c r="G125" i="1"/>
  <c r="G152" i="1"/>
  <c r="G233" i="1"/>
  <c r="G72" i="1"/>
  <c r="G126" i="1"/>
  <c r="G153" i="1"/>
  <c r="G234" i="1"/>
  <c r="G77" i="1"/>
  <c r="G131" i="1"/>
  <c r="G158" i="1"/>
  <c r="G239" i="1"/>
  <c r="G76" i="1"/>
  <c r="G130" i="1"/>
  <c r="G157" i="1"/>
  <c r="G238" i="1"/>
  <c r="G75" i="1"/>
  <c r="G129" i="1"/>
  <c r="G156" i="1"/>
  <c r="G237" i="1"/>
  <c r="G80" i="1"/>
  <c r="G134" i="1"/>
  <c r="G161" i="1"/>
  <c r="G242" i="1"/>
  <c r="G79" i="1"/>
  <c r="G133" i="1"/>
  <c r="G160" i="1"/>
  <c r="G241" i="1"/>
  <c r="G78" i="1"/>
  <c r="G132" i="1"/>
  <c r="G159" i="1"/>
  <c r="G240" i="1"/>
  <c r="G194" i="1"/>
  <c r="E3" i="1"/>
  <c r="G3" i="1" s="1"/>
  <c r="E64" i="1"/>
  <c r="G64" i="1" s="1"/>
  <c r="E63" i="1"/>
  <c r="G63" i="1" s="1"/>
  <c r="E69" i="1"/>
  <c r="G69" i="1" s="1"/>
  <c r="G208" i="1" l="1"/>
  <c r="G223" i="1"/>
  <c r="G202" i="1"/>
  <c r="G196" i="1"/>
  <c r="G175" i="1"/>
  <c r="G181" i="1"/>
  <c r="G169" i="1"/>
  <c r="G121" i="1"/>
  <c r="G154" i="1"/>
  <c r="G148" i="1"/>
  <c r="G142" i="1"/>
  <c r="G127" i="1"/>
  <c r="G115" i="1"/>
  <c r="G100" i="1"/>
  <c r="E100" i="1"/>
  <c r="G94" i="1"/>
  <c r="E94" i="1"/>
  <c r="G73" i="1"/>
  <c r="G88" i="1"/>
  <c r="E73" i="1"/>
  <c r="E7" i="1"/>
  <c r="G46" i="1"/>
  <c r="G67" i="1"/>
  <c r="E67" i="1"/>
  <c r="G61" i="1"/>
  <c r="G40" i="1"/>
  <c r="G13" i="1"/>
  <c r="G19" i="1"/>
  <c r="G27" i="1"/>
  <c r="G34" i="1"/>
  <c r="G7" i="1"/>
  <c r="AM61" i="4" l="1"/>
  <c r="AM60" i="4"/>
  <c r="AN42" i="4"/>
  <c r="AN43" i="4"/>
  <c r="AM43" i="4"/>
  <c r="AM42" i="4"/>
  <c r="AN61" i="4"/>
  <c r="AN60" i="4"/>
</calcChain>
</file>

<file path=xl/sharedStrings.xml><?xml version="1.0" encoding="utf-8"?>
<sst xmlns="http://schemas.openxmlformats.org/spreadsheetml/2006/main" count="516" uniqueCount="29">
  <si>
    <t>REGION</t>
  </si>
  <si>
    <t>STR</t>
  </si>
  <si>
    <t>SN</t>
  </si>
  <si>
    <t>VTA</t>
  </si>
  <si>
    <t>ANIMALID</t>
  </si>
  <si>
    <t>ROSTRAL</t>
  </si>
  <si>
    <t>CAUDAL</t>
  </si>
  <si>
    <t>MID</t>
  </si>
  <si>
    <t>GENOTYPE [1 = WT; 2= A53T]</t>
  </si>
  <si>
    <t>POSASTPROP (0-100%)</t>
  </si>
  <si>
    <t>LOCATION (Level)</t>
  </si>
  <si>
    <t>TOTAL AST</t>
  </si>
  <si>
    <t>POSITIVE AST</t>
  </si>
  <si>
    <t>REGION[1=SN; 2=VTA; 3=CP]</t>
  </si>
  <si>
    <t>LOCATION (1=rostral; 2=mid; 3=caudal)</t>
  </si>
  <si>
    <t>% with aSyn</t>
  </si>
  <si>
    <t>SOMA AREA (MM^2)</t>
  </si>
  <si>
    <t>NO. PROCESSES</t>
  </si>
  <si>
    <t>SOMA AREA (UM^2)</t>
  </si>
  <si>
    <t>11 AST</t>
  </si>
  <si>
    <t>14 AST</t>
  </si>
  <si>
    <t>MEAN</t>
  </si>
  <si>
    <t>SD</t>
  </si>
  <si>
    <t>13 AST</t>
  </si>
  <si>
    <t>12 AST</t>
  </si>
  <si>
    <t>7 AST</t>
  </si>
  <si>
    <t>aSyn+ AST</t>
  </si>
  <si>
    <t>av soma area (mm2)</t>
  </si>
  <si>
    <t>av no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</si>
</sst>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  <xf numFmtId="0" fontId="0" fillId="2" borderId="0" xfId="0" applyFill="1"/>
    <xf numFmtId="1" fontId="0" fillId="2" borderId="0" xfId="0" applyNumberFormat="1" applyFill="1"/>
    <xf numFmtId="1" fontId="0" fillId="2" borderId="0" xfId="1" applyNumberFormat="1" applyFont="1" applyFill="1"/>
    <xf numFmtId="1" fontId="0" fillId="0" borderId="0" xfId="1" applyNumberFormat="1" applyFont="1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1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D59-1655-4A56-B9FB-4C9BF14D18B8}">
  <dimension ref="A1:I82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9" style="11" customWidth="1"/>
    <col min="2" max="2" width="12" style="17" customWidth="1"/>
    <col min="3" max="3" width="12.1640625" style="17" customWidth="1"/>
    <col min="4" max="4" width="17.83203125" style="17" customWidth="1"/>
    <col min="5" max="6" width="9.1640625" style="17" customWidth="1"/>
    <col min="7" max="7" width="10.1640625" style="21" customWidth="1"/>
    <col min="8" max="8" width="10.5" style="17" customWidth="1"/>
    <col min="9" max="9" width="8.83203125" style="17"/>
  </cols>
  <sheetData>
    <row r="1" spans="1:9" s="4" customFormat="1" ht="32" x14ac:dyDescent="0.2">
      <c r="A1" s="9" t="s">
        <v>4</v>
      </c>
      <c r="B1" s="12" t="s">
        <v>8</v>
      </c>
      <c r="C1" s="12" t="s">
        <v>13</v>
      </c>
      <c r="D1" s="12" t="s">
        <v>14</v>
      </c>
      <c r="E1" s="12" t="s">
        <v>11</v>
      </c>
      <c r="F1" s="12" t="s">
        <v>26</v>
      </c>
      <c r="G1" s="13" t="s">
        <v>15</v>
      </c>
      <c r="H1" s="12" t="s">
        <v>27</v>
      </c>
      <c r="I1" s="12" t="s">
        <v>28</v>
      </c>
    </row>
    <row r="2" spans="1:9" x14ac:dyDescent="0.2">
      <c r="A2" s="11">
        <v>5216</v>
      </c>
      <c r="B2" s="17">
        <v>1</v>
      </c>
      <c r="C2" s="17">
        <v>1</v>
      </c>
      <c r="D2" s="17">
        <v>1</v>
      </c>
      <c r="E2" s="18">
        <v>150</v>
      </c>
      <c r="F2" s="18">
        <v>53</v>
      </c>
      <c r="G2" s="19">
        <v>35.333333333333336</v>
      </c>
      <c r="H2" s="21"/>
      <c r="I2" s="27"/>
    </row>
    <row r="3" spans="1:9" x14ac:dyDescent="0.2">
      <c r="A3" s="11">
        <v>5216</v>
      </c>
      <c r="B3" s="17">
        <v>1</v>
      </c>
      <c r="C3" s="17">
        <v>1</v>
      </c>
      <c r="D3" s="17">
        <v>2</v>
      </c>
      <c r="E3" s="18">
        <v>107</v>
      </c>
      <c r="F3" s="18">
        <v>36</v>
      </c>
      <c r="G3" s="19">
        <v>33.644859813084111</v>
      </c>
      <c r="H3" s="21">
        <v>0.15524275876885454</v>
      </c>
      <c r="I3" s="27">
        <v>2.9090909090909092</v>
      </c>
    </row>
    <row r="4" spans="1:9" x14ac:dyDescent="0.2">
      <c r="A4" s="11">
        <v>5216</v>
      </c>
      <c r="B4" s="17">
        <v>1</v>
      </c>
      <c r="C4" s="17">
        <v>1</v>
      </c>
      <c r="D4" s="17">
        <v>3</v>
      </c>
      <c r="E4" s="18">
        <v>127</v>
      </c>
      <c r="F4" s="18">
        <v>47</v>
      </c>
      <c r="G4" s="19">
        <v>37.00787401574803</v>
      </c>
      <c r="H4" s="21"/>
      <c r="I4" s="27"/>
    </row>
    <row r="5" spans="1:9" x14ac:dyDescent="0.2">
      <c r="A5" s="11">
        <v>5216</v>
      </c>
      <c r="B5" s="17">
        <v>1</v>
      </c>
      <c r="C5" s="17">
        <v>2</v>
      </c>
      <c r="D5" s="17">
        <v>1</v>
      </c>
      <c r="E5" s="18">
        <v>90</v>
      </c>
      <c r="F5" s="18">
        <v>16</v>
      </c>
      <c r="G5" s="19">
        <v>17.777777777777779</v>
      </c>
      <c r="H5" s="21"/>
      <c r="I5" s="27"/>
    </row>
    <row r="6" spans="1:9" x14ac:dyDescent="0.2">
      <c r="A6" s="11">
        <v>5216</v>
      </c>
      <c r="B6" s="17">
        <v>1</v>
      </c>
      <c r="C6" s="17">
        <v>2</v>
      </c>
      <c r="D6" s="17">
        <v>2</v>
      </c>
      <c r="E6" s="18">
        <v>110</v>
      </c>
      <c r="F6" s="18">
        <v>18</v>
      </c>
      <c r="G6" s="19">
        <v>16.363636363636363</v>
      </c>
      <c r="H6" s="21">
        <v>8.0879545699176936E-2</v>
      </c>
      <c r="I6" s="27">
        <v>3.5384615384615383</v>
      </c>
    </row>
    <row r="7" spans="1:9" x14ac:dyDescent="0.2">
      <c r="A7" s="11">
        <v>5216</v>
      </c>
      <c r="B7" s="17">
        <v>1</v>
      </c>
      <c r="C7" s="17">
        <v>2</v>
      </c>
      <c r="D7" s="17">
        <v>3</v>
      </c>
      <c r="E7" s="18">
        <v>68</v>
      </c>
      <c r="F7" s="18">
        <v>12</v>
      </c>
      <c r="G7" s="19">
        <v>17.647058823529413</v>
      </c>
      <c r="H7" s="21"/>
      <c r="I7" s="27"/>
    </row>
    <row r="8" spans="1:9" x14ac:dyDescent="0.2">
      <c r="A8" s="10">
        <v>5216</v>
      </c>
      <c r="B8" s="14">
        <v>1</v>
      </c>
      <c r="C8" s="14">
        <v>3</v>
      </c>
      <c r="D8" s="14">
        <v>1</v>
      </c>
      <c r="E8" s="15">
        <v>86.5</v>
      </c>
      <c r="F8" s="15">
        <v>25</v>
      </c>
      <c r="G8" s="16">
        <v>28.868671119969999</v>
      </c>
      <c r="H8" s="26"/>
      <c r="I8" s="28"/>
    </row>
    <row r="9" spans="1:9" x14ac:dyDescent="0.2">
      <c r="A9" s="10">
        <v>5216</v>
      </c>
      <c r="B9" s="14">
        <v>1</v>
      </c>
      <c r="C9" s="14">
        <v>3</v>
      </c>
      <c r="D9" s="14">
        <v>2</v>
      </c>
      <c r="E9" s="15">
        <v>93.75</v>
      </c>
      <c r="F9" s="15">
        <v>29</v>
      </c>
      <c r="G9" s="16">
        <v>30.795716380393799</v>
      </c>
      <c r="H9" s="26">
        <v>4.5919292151839999E-2</v>
      </c>
      <c r="I9" s="28">
        <v>3.5714285714285716</v>
      </c>
    </row>
    <row r="10" spans="1:9" x14ac:dyDescent="0.2">
      <c r="A10" s="10">
        <v>5216</v>
      </c>
      <c r="B10" s="14">
        <v>1</v>
      </c>
      <c r="C10" s="14">
        <v>3</v>
      </c>
      <c r="D10" s="14">
        <v>3</v>
      </c>
      <c r="E10" s="15">
        <v>108.5</v>
      </c>
      <c r="F10" s="15">
        <v>36</v>
      </c>
      <c r="G10" s="16">
        <v>32.624421296296291</v>
      </c>
      <c r="H10" s="26"/>
      <c r="I10" s="28"/>
    </row>
    <row r="11" spans="1:9" x14ac:dyDescent="0.2">
      <c r="A11" s="11">
        <v>5316</v>
      </c>
      <c r="B11" s="17">
        <v>1</v>
      </c>
      <c r="C11" s="17">
        <v>1</v>
      </c>
      <c r="D11" s="17">
        <v>1</v>
      </c>
      <c r="E11" s="18">
        <v>114</v>
      </c>
      <c r="F11" s="18">
        <v>32</v>
      </c>
      <c r="G11" s="19">
        <v>28.07017543859649</v>
      </c>
      <c r="H11" s="21"/>
      <c r="I11" s="27"/>
    </row>
    <row r="12" spans="1:9" x14ac:dyDescent="0.2">
      <c r="A12" s="11">
        <v>5316</v>
      </c>
      <c r="B12" s="17">
        <v>1</v>
      </c>
      <c r="C12" s="17">
        <v>1</v>
      </c>
      <c r="D12" s="17">
        <v>2</v>
      </c>
      <c r="E12" s="18">
        <v>115</v>
      </c>
      <c r="F12" s="18">
        <v>39</v>
      </c>
      <c r="G12" s="19">
        <v>33.913043478260867</v>
      </c>
      <c r="H12" s="21">
        <v>0.25003217253437499</v>
      </c>
      <c r="I12" s="27">
        <v>3.8125</v>
      </c>
    </row>
    <row r="13" spans="1:9" x14ac:dyDescent="0.2">
      <c r="A13" s="11">
        <v>5316</v>
      </c>
      <c r="B13" s="17">
        <v>1</v>
      </c>
      <c r="C13" s="17">
        <v>1</v>
      </c>
      <c r="D13" s="17">
        <v>3</v>
      </c>
      <c r="E13" s="18">
        <v>96</v>
      </c>
      <c r="F13" s="18">
        <v>35</v>
      </c>
      <c r="G13" s="19">
        <v>36.458333333333329</v>
      </c>
      <c r="H13" s="21"/>
      <c r="I13" s="27"/>
    </row>
    <row r="14" spans="1:9" x14ac:dyDescent="0.2">
      <c r="A14" s="11">
        <v>5316</v>
      </c>
      <c r="B14" s="17">
        <v>1</v>
      </c>
      <c r="C14" s="17">
        <v>2</v>
      </c>
      <c r="D14" s="17">
        <v>1</v>
      </c>
      <c r="E14" s="18">
        <v>100</v>
      </c>
      <c r="F14" s="18">
        <v>29</v>
      </c>
      <c r="G14" s="20">
        <v>28.999999999999996</v>
      </c>
      <c r="H14" s="21"/>
      <c r="I14" s="27"/>
    </row>
    <row r="15" spans="1:9" x14ac:dyDescent="0.2">
      <c r="A15" s="11">
        <v>5316</v>
      </c>
      <c r="B15" s="17">
        <v>1</v>
      </c>
      <c r="C15" s="17">
        <v>2</v>
      </c>
      <c r="D15" s="17">
        <v>2</v>
      </c>
      <c r="E15" s="18">
        <v>87</v>
      </c>
      <c r="F15" s="18">
        <v>26</v>
      </c>
      <c r="G15" s="19">
        <v>29.885057471264371</v>
      </c>
      <c r="H15" s="21">
        <v>0.2550137946033636</v>
      </c>
      <c r="I15" s="27">
        <v>2.8181818181818183</v>
      </c>
    </row>
    <row r="16" spans="1:9" x14ac:dyDescent="0.2">
      <c r="A16" s="11">
        <v>5316</v>
      </c>
      <c r="B16" s="17">
        <v>1</v>
      </c>
      <c r="C16" s="17">
        <v>2</v>
      </c>
      <c r="D16" s="17">
        <v>3</v>
      </c>
      <c r="E16" s="18">
        <v>90</v>
      </c>
      <c r="F16" s="18">
        <v>30</v>
      </c>
      <c r="G16" s="19">
        <v>33.333333333333329</v>
      </c>
      <c r="H16" s="21"/>
      <c r="I16" s="27"/>
    </row>
    <row r="17" spans="1:9" x14ac:dyDescent="0.2">
      <c r="A17" s="10">
        <v>5316</v>
      </c>
      <c r="B17" s="14">
        <v>1</v>
      </c>
      <c r="C17" s="14">
        <v>3</v>
      </c>
      <c r="D17" s="14">
        <v>1</v>
      </c>
      <c r="E17" s="15">
        <v>75.25</v>
      </c>
      <c r="F17" s="15">
        <v>19</v>
      </c>
      <c r="G17" s="16">
        <v>24.413356659438861</v>
      </c>
      <c r="H17" s="26"/>
      <c r="I17" s="28"/>
    </row>
    <row r="18" spans="1:9" x14ac:dyDescent="0.2">
      <c r="A18" s="10">
        <v>5316</v>
      </c>
      <c r="B18" s="14">
        <v>1</v>
      </c>
      <c r="C18" s="14">
        <v>3</v>
      </c>
      <c r="D18" s="14">
        <v>2</v>
      </c>
      <c r="E18" s="15">
        <v>80</v>
      </c>
      <c r="F18" s="15">
        <v>18</v>
      </c>
      <c r="G18" s="16">
        <v>21.691980956407082</v>
      </c>
      <c r="H18" s="26">
        <v>0.23123211775079999</v>
      </c>
      <c r="I18" s="28">
        <v>2.7333333333333334</v>
      </c>
    </row>
    <row r="19" spans="1:9" x14ac:dyDescent="0.2">
      <c r="A19" s="10">
        <v>5316</v>
      </c>
      <c r="B19" s="14">
        <v>1</v>
      </c>
      <c r="C19" s="14">
        <v>3</v>
      </c>
      <c r="D19" s="14">
        <v>3</v>
      </c>
      <c r="E19" s="15">
        <v>79.5</v>
      </c>
      <c r="F19" s="15">
        <v>23</v>
      </c>
      <c r="G19" s="16">
        <v>29.297701106772834</v>
      </c>
      <c r="H19" s="26"/>
      <c r="I19" s="28"/>
    </row>
    <row r="20" spans="1:9" x14ac:dyDescent="0.2">
      <c r="A20" s="11">
        <v>7016</v>
      </c>
      <c r="B20" s="17">
        <v>1</v>
      </c>
      <c r="C20" s="17">
        <v>1</v>
      </c>
      <c r="D20" s="17">
        <v>1</v>
      </c>
      <c r="E20" s="18">
        <v>106</v>
      </c>
      <c r="F20" s="18">
        <v>21</v>
      </c>
      <c r="G20" s="19">
        <v>19.811320754716981</v>
      </c>
      <c r="H20" s="21"/>
      <c r="I20" s="27"/>
    </row>
    <row r="21" spans="1:9" x14ac:dyDescent="0.2">
      <c r="A21" s="11">
        <v>7016</v>
      </c>
      <c r="B21" s="17">
        <v>1</v>
      </c>
      <c r="C21" s="17">
        <v>1</v>
      </c>
      <c r="D21" s="17">
        <v>2</v>
      </c>
      <c r="E21" s="18">
        <v>84</v>
      </c>
      <c r="F21" s="18">
        <v>25</v>
      </c>
      <c r="G21" s="19">
        <v>29.761904761904763</v>
      </c>
      <c r="H21" s="21">
        <v>0.275855996233625</v>
      </c>
      <c r="I21" s="27">
        <v>2.875</v>
      </c>
    </row>
    <row r="22" spans="1:9" x14ac:dyDescent="0.2">
      <c r="A22" s="11">
        <v>7016</v>
      </c>
      <c r="B22" s="17">
        <v>1</v>
      </c>
      <c r="C22" s="17">
        <v>1</v>
      </c>
      <c r="D22" s="17">
        <v>3</v>
      </c>
      <c r="E22" s="18">
        <v>100</v>
      </c>
      <c r="F22" s="18">
        <v>26</v>
      </c>
      <c r="G22" s="19">
        <v>26</v>
      </c>
      <c r="H22" s="21"/>
      <c r="I22" s="27"/>
    </row>
    <row r="23" spans="1:9" x14ac:dyDescent="0.2">
      <c r="A23" s="11">
        <v>7016</v>
      </c>
      <c r="B23" s="17">
        <v>1</v>
      </c>
      <c r="C23" s="17">
        <v>2</v>
      </c>
      <c r="D23" s="17">
        <v>1</v>
      </c>
      <c r="E23" s="18">
        <v>122</v>
      </c>
      <c r="F23" s="18">
        <v>35</v>
      </c>
      <c r="G23" s="19">
        <v>28.688524590163933</v>
      </c>
      <c r="H23" s="21"/>
      <c r="I23" s="27"/>
    </row>
    <row r="24" spans="1:9" x14ac:dyDescent="0.2">
      <c r="A24" s="11">
        <v>7016</v>
      </c>
      <c r="B24" s="17">
        <v>1</v>
      </c>
      <c r="C24" s="17">
        <v>2</v>
      </c>
      <c r="D24" s="17">
        <v>2</v>
      </c>
      <c r="E24" s="18">
        <v>88</v>
      </c>
      <c r="F24" s="18">
        <v>14</v>
      </c>
      <c r="G24" s="19">
        <v>15.909090909090908</v>
      </c>
      <c r="H24" s="21">
        <v>0.26954874234117648</v>
      </c>
      <c r="I24" s="27">
        <v>3.1764705882352939</v>
      </c>
    </row>
    <row r="25" spans="1:9" x14ac:dyDescent="0.2">
      <c r="A25" s="11">
        <v>7016</v>
      </c>
      <c r="B25" s="17">
        <v>1</v>
      </c>
      <c r="C25" s="17">
        <v>2</v>
      </c>
      <c r="D25" s="17">
        <v>3</v>
      </c>
      <c r="E25" s="18">
        <v>59</v>
      </c>
      <c r="F25" s="18">
        <v>16</v>
      </c>
      <c r="G25" s="19">
        <v>27.118644067796609</v>
      </c>
      <c r="H25" s="21"/>
      <c r="I25" s="27"/>
    </row>
    <row r="26" spans="1:9" x14ac:dyDescent="0.2">
      <c r="A26" s="10">
        <v>7016</v>
      </c>
      <c r="B26" s="14">
        <v>1</v>
      </c>
      <c r="C26" s="14">
        <v>3</v>
      </c>
      <c r="D26" s="14">
        <v>1</v>
      </c>
      <c r="E26" s="15">
        <v>93.25</v>
      </c>
      <c r="F26" s="15">
        <v>14</v>
      </c>
      <c r="G26" s="16">
        <v>15.310721832066422</v>
      </c>
      <c r="H26" s="26"/>
      <c r="I26" s="28"/>
    </row>
    <row r="27" spans="1:9" x14ac:dyDescent="0.2">
      <c r="A27" s="10">
        <v>7016</v>
      </c>
      <c r="B27" s="14">
        <v>1</v>
      </c>
      <c r="C27" s="14">
        <v>3</v>
      </c>
      <c r="D27" s="14">
        <v>2</v>
      </c>
      <c r="E27" s="15">
        <v>86.5</v>
      </c>
      <c r="F27" s="15">
        <v>22</v>
      </c>
      <c r="G27" s="16">
        <v>25.041831278813934</v>
      </c>
      <c r="H27" s="26">
        <v>0.20541520806061117</v>
      </c>
      <c r="I27" s="28">
        <v>3.2222222222222223</v>
      </c>
    </row>
    <row r="28" spans="1:9" x14ac:dyDescent="0.2">
      <c r="A28" s="10">
        <v>7016</v>
      </c>
      <c r="B28" s="14">
        <v>1</v>
      </c>
      <c r="C28" s="14">
        <v>3</v>
      </c>
      <c r="D28" s="14">
        <v>3</v>
      </c>
      <c r="E28" s="15">
        <v>102</v>
      </c>
      <c r="F28" s="15">
        <v>20</v>
      </c>
      <c r="G28" s="16">
        <v>19.560229127125286</v>
      </c>
      <c r="H28" s="26"/>
      <c r="I28" s="28"/>
    </row>
    <row r="29" spans="1:9" x14ac:dyDescent="0.2">
      <c r="A29" s="11">
        <v>7616</v>
      </c>
      <c r="B29" s="17">
        <v>1</v>
      </c>
      <c r="C29" s="17">
        <v>1</v>
      </c>
      <c r="D29" s="17">
        <v>1</v>
      </c>
      <c r="E29" s="18">
        <v>172</v>
      </c>
      <c r="F29" s="18">
        <v>52</v>
      </c>
      <c r="G29" s="19">
        <v>30.232558139534881</v>
      </c>
      <c r="H29" s="21"/>
      <c r="I29" s="27"/>
    </row>
    <row r="30" spans="1:9" x14ac:dyDescent="0.2">
      <c r="A30" s="11">
        <v>7616</v>
      </c>
      <c r="B30" s="17">
        <v>1</v>
      </c>
      <c r="C30" s="17">
        <v>1</v>
      </c>
      <c r="D30" s="17">
        <v>2</v>
      </c>
      <c r="E30" s="18">
        <v>129</v>
      </c>
      <c r="F30" s="18">
        <v>35</v>
      </c>
      <c r="G30" s="19">
        <v>27.131782945736433</v>
      </c>
      <c r="H30" s="21">
        <v>0.27074567931486665</v>
      </c>
      <c r="I30" s="27">
        <v>3.0666666666666669</v>
      </c>
    </row>
    <row r="31" spans="1:9" x14ac:dyDescent="0.2">
      <c r="A31" s="11">
        <v>7616</v>
      </c>
      <c r="B31" s="17">
        <v>1</v>
      </c>
      <c r="C31" s="17">
        <v>1</v>
      </c>
      <c r="D31" s="17">
        <v>3</v>
      </c>
      <c r="E31" s="18">
        <v>101</v>
      </c>
      <c r="F31" s="18">
        <v>18</v>
      </c>
      <c r="G31" s="19">
        <v>17.82178217821782</v>
      </c>
      <c r="H31" s="21"/>
      <c r="I31" s="27"/>
    </row>
    <row r="32" spans="1:9" x14ac:dyDescent="0.2">
      <c r="A32" s="11">
        <v>7616</v>
      </c>
      <c r="B32" s="17">
        <v>1</v>
      </c>
      <c r="C32" s="17">
        <v>2</v>
      </c>
      <c r="D32" s="17">
        <v>1</v>
      </c>
      <c r="E32" s="18">
        <v>79</v>
      </c>
      <c r="F32" s="18">
        <v>14</v>
      </c>
      <c r="G32" s="19">
        <v>17.721518987341771</v>
      </c>
      <c r="H32" s="21"/>
      <c r="I32" s="27"/>
    </row>
    <row r="33" spans="1:9" x14ac:dyDescent="0.2">
      <c r="A33" s="11">
        <v>7616</v>
      </c>
      <c r="B33" s="17">
        <v>1</v>
      </c>
      <c r="C33" s="17">
        <v>2</v>
      </c>
      <c r="D33" s="17">
        <v>2</v>
      </c>
      <c r="E33" s="18">
        <v>158</v>
      </c>
      <c r="F33" s="18">
        <v>38</v>
      </c>
      <c r="G33" s="19">
        <v>24.050632911392405</v>
      </c>
      <c r="H33" s="21">
        <v>0.3330339865991333</v>
      </c>
      <c r="I33" s="27">
        <v>2.7333333333333334</v>
      </c>
    </row>
    <row r="34" spans="1:9" x14ac:dyDescent="0.2">
      <c r="A34" s="11">
        <v>7616</v>
      </c>
      <c r="B34" s="17">
        <v>1</v>
      </c>
      <c r="C34" s="17">
        <v>2</v>
      </c>
      <c r="D34" s="17">
        <v>3</v>
      </c>
      <c r="E34" s="18">
        <v>83</v>
      </c>
      <c r="F34" s="18">
        <v>14</v>
      </c>
      <c r="G34" s="19">
        <v>16.867469879518072</v>
      </c>
      <c r="H34" s="21"/>
      <c r="I34" s="27"/>
    </row>
    <row r="35" spans="1:9" x14ac:dyDescent="0.2">
      <c r="A35" s="10">
        <v>7616</v>
      </c>
      <c r="B35" s="14">
        <v>1</v>
      </c>
      <c r="C35" s="14">
        <v>3</v>
      </c>
      <c r="D35" s="14">
        <v>1</v>
      </c>
      <c r="E35" s="15">
        <v>131.75</v>
      </c>
      <c r="F35" s="15">
        <v>37</v>
      </c>
      <c r="G35" s="16">
        <v>28.115881005686639</v>
      </c>
      <c r="H35" s="26"/>
      <c r="I35" s="28"/>
    </row>
    <row r="36" spans="1:9" x14ac:dyDescent="0.2">
      <c r="A36" s="10">
        <v>7616</v>
      </c>
      <c r="B36" s="14">
        <v>1</v>
      </c>
      <c r="C36" s="14">
        <v>3</v>
      </c>
      <c r="D36" s="14">
        <v>2</v>
      </c>
      <c r="E36" s="15">
        <v>136.75</v>
      </c>
      <c r="F36" s="15">
        <v>37</v>
      </c>
      <c r="G36" s="16">
        <v>27.089592741973661</v>
      </c>
      <c r="H36" s="26">
        <v>0.21766683204860005</v>
      </c>
      <c r="I36" s="28">
        <v>2.7333333333333334</v>
      </c>
    </row>
    <row r="37" spans="1:9" x14ac:dyDescent="0.2">
      <c r="A37" s="10">
        <v>7616</v>
      </c>
      <c r="B37" s="14">
        <v>1</v>
      </c>
      <c r="C37" s="14">
        <v>3</v>
      </c>
      <c r="D37" s="14">
        <v>3</v>
      </c>
      <c r="E37" s="15">
        <v>122.5</v>
      </c>
      <c r="F37" s="15">
        <v>28</v>
      </c>
      <c r="G37" s="16">
        <v>23.005827505827504</v>
      </c>
      <c r="H37" s="26"/>
      <c r="I37" s="28"/>
    </row>
    <row r="38" spans="1:9" x14ac:dyDescent="0.2">
      <c r="A38" s="11">
        <v>5716</v>
      </c>
      <c r="B38" s="17">
        <v>2</v>
      </c>
      <c r="C38" s="17">
        <v>1</v>
      </c>
      <c r="D38" s="17">
        <v>1</v>
      </c>
      <c r="E38" s="18">
        <v>144</v>
      </c>
      <c r="F38" s="18">
        <v>119</v>
      </c>
      <c r="G38" s="19">
        <v>82.638888888888886</v>
      </c>
      <c r="H38" s="21"/>
      <c r="I38" s="27"/>
    </row>
    <row r="39" spans="1:9" x14ac:dyDescent="0.2">
      <c r="A39" s="11">
        <v>5716</v>
      </c>
      <c r="B39" s="17">
        <v>2</v>
      </c>
      <c r="C39" s="17">
        <v>1</v>
      </c>
      <c r="D39" s="17">
        <v>2</v>
      </c>
      <c r="E39" s="18">
        <v>194</v>
      </c>
      <c r="F39" s="18">
        <v>131</v>
      </c>
      <c r="G39" s="19">
        <v>67.525773195876297</v>
      </c>
      <c r="H39" s="21">
        <v>0.7686087767608123</v>
      </c>
      <c r="I39" s="27">
        <v>5</v>
      </c>
    </row>
    <row r="40" spans="1:9" x14ac:dyDescent="0.2">
      <c r="A40" s="11">
        <v>5716</v>
      </c>
      <c r="B40" s="17">
        <v>2</v>
      </c>
      <c r="C40" s="17">
        <v>1</v>
      </c>
      <c r="D40" s="17">
        <v>3</v>
      </c>
      <c r="E40" s="18">
        <v>151</v>
      </c>
      <c r="F40" s="18">
        <v>94</v>
      </c>
      <c r="G40" s="19">
        <v>62.251655629139066</v>
      </c>
      <c r="H40" s="21"/>
      <c r="I40" s="27"/>
    </row>
    <row r="41" spans="1:9" x14ac:dyDescent="0.2">
      <c r="A41" s="11">
        <v>5716</v>
      </c>
      <c r="B41" s="17">
        <v>2</v>
      </c>
      <c r="C41" s="17">
        <v>2</v>
      </c>
      <c r="D41" s="17">
        <v>1</v>
      </c>
      <c r="E41" s="18">
        <v>189</v>
      </c>
      <c r="F41" s="18">
        <v>101</v>
      </c>
      <c r="G41" s="19">
        <v>53.439153439153444</v>
      </c>
      <c r="H41" s="21">
        <v>0.60474177686169228</v>
      </c>
      <c r="I41" s="27">
        <v>3.7692307692307692</v>
      </c>
    </row>
    <row r="42" spans="1:9" x14ac:dyDescent="0.2">
      <c r="A42" s="11">
        <v>5716</v>
      </c>
      <c r="B42" s="17">
        <v>2</v>
      </c>
      <c r="C42" s="17">
        <v>2</v>
      </c>
      <c r="D42" s="17">
        <v>2</v>
      </c>
      <c r="E42" s="18">
        <v>155</v>
      </c>
      <c r="F42" s="18">
        <v>97</v>
      </c>
      <c r="G42" s="19">
        <v>62.580645161290327</v>
      </c>
      <c r="H42" s="21"/>
      <c r="I42" s="27"/>
    </row>
    <row r="43" spans="1:9" x14ac:dyDescent="0.2">
      <c r="A43" s="11">
        <v>5716</v>
      </c>
      <c r="B43" s="17">
        <v>2</v>
      </c>
      <c r="C43" s="17">
        <v>2</v>
      </c>
      <c r="D43" s="17">
        <v>3</v>
      </c>
      <c r="E43" s="18">
        <v>174</v>
      </c>
      <c r="F43" s="18">
        <v>81</v>
      </c>
      <c r="G43" s="19">
        <v>46.551724137931032</v>
      </c>
      <c r="H43" s="21"/>
      <c r="I43" s="27"/>
    </row>
    <row r="44" spans="1:9" x14ac:dyDescent="0.2">
      <c r="A44" s="10">
        <v>5716</v>
      </c>
      <c r="B44" s="14">
        <v>2</v>
      </c>
      <c r="C44" s="14">
        <v>3</v>
      </c>
      <c r="D44" s="14">
        <v>1</v>
      </c>
      <c r="E44" s="15">
        <v>243.25</v>
      </c>
      <c r="F44" s="15">
        <v>155</v>
      </c>
      <c r="G44" s="16">
        <v>64.057041904343123</v>
      </c>
      <c r="H44" s="26"/>
      <c r="I44" s="28"/>
    </row>
    <row r="45" spans="1:9" x14ac:dyDescent="0.2">
      <c r="A45" s="10">
        <v>5716</v>
      </c>
      <c r="B45" s="14">
        <v>2</v>
      </c>
      <c r="C45" s="14">
        <v>3</v>
      </c>
      <c r="D45" s="14">
        <v>2</v>
      </c>
      <c r="E45" s="15">
        <v>264.5</v>
      </c>
      <c r="F45" s="15">
        <v>150</v>
      </c>
      <c r="G45" s="16">
        <v>57.20245344843083</v>
      </c>
      <c r="H45" s="26">
        <v>0.79258248572442869</v>
      </c>
      <c r="I45" s="28">
        <v>4.1428571428571432</v>
      </c>
    </row>
    <row r="46" spans="1:9" x14ac:dyDescent="0.2">
      <c r="A46" s="10">
        <v>5716</v>
      </c>
      <c r="B46" s="14">
        <v>2</v>
      </c>
      <c r="C46" s="14">
        <v>3</v>
      </c>
      <c r="D46" s="14">
        <v>3</v>
      </c>
      <c r="E46" s="15">
        <v>198.75</v>
      </c>
      <c r="F46" s="15">
        <v>127</v>
      </c>
      <c r="G46" s="16">
        <v>65.096443092843558</v>
      </c>
      <c r="H46" s="26"/>
      <c r="I46" s="28"/>
    </row>
    <row r="47" spans="1:9" x14ac:dyDescent="0.2">
      <c r="A47" s="11">
        <v>5916</v>
      </c>
      <c r="B47" s="17">
        <v>2</v>
      </c>
      <c r="C47" s="17">
        <v>1</v>
      </c>
      <c r="D47" s="17">
        <v>1</v>
      </c>
      <c r="E47" s="17">
        <v>314</v>
      </c>
      <c r="F47" s="17">
        <v>160</v>
      </c>
      <c r="G47" s="18">
        <f t="shared" ref="G47:G52" si="0">(F47/E47)*100</f>
        <v>50.955414012738856</v>
      </c>
      <c r="H47" s="21"/>
      <c r="I47" s="27"/>
    </row>
    <row r="48" spans="1:9" x14ac:dyDescent="0.2">
      <c r="A48" s="11">
        <v>5916</v>
      </c>
      <c r="B48" s="17">
        <v>2</v>
      </c>
      <c r="C48" s="17">
        <v>1</v>
      </c>
      <c r="D48" s="17">
        <v>2</v>
      </c>
      <c r="E48" s="17">
        <v>231</v>
      </c>
      <c r="F48" s="17">
        <v>172</v>
      </c>
      <c r="G48" s="18">
        <f t="shared" si="0"/>
        <v>74.458874458874462</v>
      </c>
      <c r="H48" s="21">
        <v>0.23022316629132858</v>
      </c>
      <c r="I48" s="27">
        <v>4.8571428571428568</v>
      </c>
    </row>
    <row r="49" spans="1:9" x14ac:dyDescent="0.2">
      <c r="A49" s="11">
        <v>5916</v>
      </c>
      <c r="B49" s="17">
        <v>2</v>
      </c>
      <c r="C49" s="17">
        <v>1</v>
      </c>
      <c r="D49" s="17">
        <v>3</v>
      </c>
      <c r="E49" s="17">
        <v>264</v>
      </c>
      <c r="F49" s="17">
        <v>200</v>
      </c>
      <c r="G49" s="18">
        <f t="shared" si="0"/>
        <v>75.757575757575751</v>
      </c>
      <c r="H49" s="21"/>
      <c r="I49" s="27"/>
    </row>
    <row r="50" spans="1:9" x14ac:dyDescent="0.2">
      <c r="A50" s="11">
        <v>5916</v>
      </c>
      <c r="B50" s="17">
        <v>2</v>
      </c>
      <c r="C50" s="17">
        <v>2</v>
      </c>
      <c r="D50" s="17">
        <v>1</v>
      </c>
      <c r="E50" s="17">
        <v>192</v>
      </c>
      <c r="F50" s="17">
        <v>117</v>
      </c>
      <c r="G50" s="18">
        <f t="shared" si="0"/>
        <v>60.9375</v>
      </c>
      <c r="H50" s="21"/>
      <c r="I50" s="27"/>
    </row>
    <row r="51" spans="1:9" x14ac:dyDescent="0.2">
      <c r="A51" s="11">
        <v>5916</v>
      </c>
      <c r="B51" s="17">
        <v>2</v>
      </c>
      <c r="C51" s="17">
        <v>2</v>
      </c>
      <c r="D51" s="17">
        <v>2</v>
      </c>
      <c r="E51" s="17">
        <v>349</v>
      </c>
      <c r="F51" s="17">
        <v>178</v>
      </c>
      <c r="G51" s="18">
        <f t="shared" si="0"/>
        <v>51.002865329512893</v>
      </c>
      <c r="H51" s="21">
        <v>0.30702867016300828</v>
      </c>
      <c r="I51" s="27">
        <v>5.416666666666667</v>
      </c>
    </row>
    <row r="52" spans="1:9" x14ac:dyDescent="0.2">
      <c r="A52" s="11">
        <v>5916</v>
      </c>
      <c r="B52" s="17">
        <v>2</v>
      </c>
      <c r="C52" s="17">
        <v>2</v>
      </c>
      <c r="D52" s="17">
        <v>3</v>
      </c>
      <c r="E52" s="17">
        <v>233</v>
      </c>
      <c r="F52" s="17">
        <v>139</v>
      </c>
      <c r="G52" s="18">
        <f t="shared" si="0"/>
        <v>59.656652360515018</v>
      </c>
      <c r="H52" s="21"/>
      <c r="I52" s="27"/>
    </row>
    <row r="53" spans="1:9" x14ac:dyDescent="0.2">
      <c r="A53" s="10">
        <v>5916</v>
      </c>
      <c r="B53" s="14">
        <v>2</v>
      </c>
      <c r="C53" s="14">
        <v>3</v>
      </c>
      <c r="D53" s="14">
        <v>1</v>
      </c>
      <c r="E53" s="15">
        <f t="shared" ref="E53:G55" si="1">AVERAGE(E49:E52)</f>
        <v>259.5</v>
      </c>
      <c r="F53" s="15">
        <f t="shared" si="1"/>
        <v>158.5</v>
      </c>
      <c r="G53" s="16">
        <f t="shared" si="1"/>
        <v>61.838648361900916</v>
      </c>
      <c r="H53" s="26"/>
      <c r="I53" s="28"/>
    </row>
    <row r="54" spans="1:9" x14ac:dyDescent="0.2">
      <c r="A54" s="10">
        <v>5916</v>
      </c>
      <c r="B54" s="14">
        <v>2</v>
      </c>
      <c r="C54" s="14">
        <v>3</v>
      </c>
      <c r="D54" s="14">
        <v>2</v>
      </c>
      <c r="E54" s="15">
        <f t="shared" si="1"/>
        <v>258.375</v>
      </c>
      <c r="F54" s="15">
        <f t="shared" si="1"/>
        <v>148.125</v>
      </c>
      <c r="G54" s="16">
        <f t="shared" si="1"/>
        <v>58.358916512982205</v>
      </c>
      <c r="H54" s="26">
        <v>0.51153727879056254</v>
      </c>
      <c r="I54" s="28">
        <v>4.5625</v>
      </c>
    </row>
    <row r="55" spans="1:9" x14ac:dyDescent="0.2">
      <c r="A55" s="10">
        <v>5916</v>
      </c>
      <c r="B55" s="14">
        <v>2</v>
      </c>
      <c r="C55" s="14">
        <v>3</v>
      </c>
      <c r="D55" s="14">
        <v>3</v>
      </c>
      <c r="E55" s="15">
        <f t="shared" si="1"/>
        <v>274.96875</v>
      </c>
      <c r="F55" s="15">
        <f t="shared" si="1"/>
        <v>155.90625</v>
      </c>
      <c r="G55" s="16">
        <f t="shared" si="1"/>
        <v>57.714270641227756</v>
      </c>
      <c r="H55" s="26"/>
      <c r="I55" s="28"/>
    </row>
    <row r="56" spans="1:9" x14ac:dyDescent="0.2">
      <c r="A56" s="11">
        <v>6316</v>
      </c>
      <c r="B56" s="17">
        <v>2</v>
      </c>
      <c r="C56" s="17">
        <v>1</v>
      </c>
      <c r="D56" s="17">
        <v>1</v>
      </c>
      <c r="E56" s="18">
        <v>386</v>
      </c>
      <c r="F56" s="18">
        <v>242</v>
      </c>
      <c r="G56" s="19">
        <v>62.694300518134717</v>
      </c>
      <c r="H56" s="21"/>
      <c r="I56" s="27"/>
    </row>
    <row r="57" spans="1:9" x14ac:dyDescent="0.2">
      <c r="A57" s="11">
        <v>6316</v>
      </c>
      <c r="B57" s="17">
        <v>2</v>
      </c>
      <c r="C57" s="17">
        <v>1</v>
      </c>
      <c r="D57" s="17">
        <v>2</v>
      </c>
      <c r="E57" s="18">
        <v>357</v>
      </c>
      <c r="F57" s="18">
        <v>246</v>
      </c>
      <c r="G57" s="19">
        <v>68.907563025210081</v>
      </c>
      <c r="H57" s="21">
        <v>0.46398186048211099</v>
      </c>
      <c r="I57" s="27">
        <v>4.0555555555555554</v>
      </c>
    </row>
    <row r="58" spans="1:9" x14ac:dyDescent="0.2">
      <c r="A58" s="11">
        <v>6316</v>
      </c>
      <c r="B58" s="17">
        <v>2</v>
      </c>
      <c r="C58" s="17">
        <v>1</v>
      </c>
      <c r="D58" s="17">
        <v>3</v>
      </c>
      <c r="E58" s="18">
        <v>406</v>
      </c>
      <c r="F58" s="18">
        <v>253</v>
      </c>
      <c r="G58" s="19">
        <v>62.315270935960584</v>
      </c>
      <c r="H58" s="21"/>
      <c r="I58" s="27"/>
    </row>
    <row r="59" spans="1:9" x14ac:dyDescent="0.2">
      <c r="A59" s="11">
        <v>6316</v>
      </c>
      <c r="B59" s="17">
        <v>2</v>
      </c>
      <c r="C59" s="17">
        <v>2</v>
      </c>
      <c r="D59" s="17">
        <v>1</v>
      </c>
      <c r="E59" s="18">
        <v>262</v>
      </c>
      <c r="F59" s="18">
        <v>221</v>
      </c>
      <c r="G59" s="19">
        <v>84.351145038167942</v>
      </c>
      <c r="H59" s="21"/>
      <c r="I59" s="27"/>
    </row>
    <row r="60" spans="1:9" x14ac:dyDescent="0.2">
      <c r="A60" s="11">
        <v>6316</v>
      </c>
      <c r="B60" s="17">
        <v>2</v>
      </c>
      <c r="C60" s="17">
        <v>2</v>
      </c>
      <c r="D60" s="17">
        <v>2</v>
      </c>
      <c r="E60" s="18">
        <v>192</v>
      </c>
      <c r="F60" s="18">
        <v>112</v>
      </c>
      <c r="G60" s="19">
        <v>58.333333333333336</v>
      </c>
      <c r="H60" s="21">
        <v>0.39115936905108672</v>
      </c>
      <c r="I60" s="27">
        <v>3.9333333333333331</v>
      </c>
    </row>
    <row r="61" spans="1:9" x14ac:dyDescent="0.2">
      <c r="A61" s="11">
        <v>6316</v>
      </c>
      <c r="B61" s="17">
        <v>2</v>
      </c>
      <c r="C61" s="17">
        <v>2</v>
      </c>
      <c r="D61" s="17">
        <v>3</v>
      </c>
      <c r="E61" s="18">
        <v>209</v>
      </c>
      <c r="F61" s="18">
        <v>124</v>
      </c>
      <c r="G61" s="19">
        <v>59.330143540669852</v>
      </c>
      <c r="H61" s="21"/>
      <c r="I61" s="27"/>
    </row>
    <row r="62" spans="1:9" x14ac:dyDescent="0.2">
      <c r="A62" s="10">
        <v>6316</v>
      </c>
      <c r="B62" s="14">
        <v>2</v>
      </c>
      <c r="C62" s="14">
        <v>3</v>
      </c>
      <c r="D62" s="14">
        <v>1</v>
      </c>
      <c r="E62" s="15">
        <v>124.75</v>
      </c>
      <c r="F62" s="15">
        <v>86</v>
      </c>
      <c r="G62" s="16">
        <v>69.200312768626731</v>
      </c>
      <c r="H62" s="26"/>
      <c r="I62" s="28"/>
    </row>
    <row r="63" spans="1:9" x14ac:dyDescent="0.2">
      <c r="A63" s="10">
        <v>6316</v>
      </c>
      <c r="B63" s="14">
        <v>2</v>
      </c>
      <c r="C63" s="14">
        <v>3</v>
      </c>
      <c r="D63" s="14">
        <v>2</v>
      </c>
      <c r="E63" s="15">
        <v>118.75</v>
      </c>
      <c r="F63" s="15">
        <v>86</v>
      </c>
      <c r="G63" s="16">
        <v>72.741046867595443</v>
      </c>
      <c r="H63" s="26">
        <v>0.47593618208214999</v>
      </c>
      <c r="I63" s="28">
        <v>3.55</v>
      </c>
    </row>
    <row r="64" spans="1:9" x14ac:dyDescent="0.2">
      <c r="A64" s="10">
        <v>6316</v>
      </c>
      <c r="B64" s="14">
        <v>2</v>
      </c>
      <c r="C64" s="14">
        <v>3</v>
      </c>
      <c r="D64" s="14">
        <v>3</v>
      </c>
      <c r="E64" s="15">
        <v>80.75</v>
      </c>
      <c r="F64" s="15">
        <v>64</v>
      </c>
      <c r="G64" s="16">
        <v>81.253645604312936</v>
      </c>
      <c r="H64" s="26"/>
      <c r="I64" s="28"/>
    </row>
    <row r="65" spans="1:9" x14ac:dyDescent="0.2">
      <c r="A65" s="11">
        <v>6916</v>
      </c>
      <c r="B65" s="17">
        <v>2</v>
      </c>
      <c r="C65" s="17">
        <v>1</v>
      </c>
      <c r="D65" s="17">
        <v>1</v>
      </c>
      <c r="E65" s="18">
        <v>375</v>
      </c>
      <c r="F65" s="18">
        <v>210</v>
      </c>
      <c r="G65" s="19">
        <v>56.000000000000007</v>
      </c>
      <c r="H65" s="21"/>
      <c r="I65" s="27"/>
    </row>
    <row r="66" spans="1:9" x14ac:dyDescent="0.2">
      <c r="A66" s="11">
        <v>6916</v>
      </c>
      <c r="B66" s="17">
        <v>2</v>
      </c>
      <c r="C66" s="17">
        <v>1</v>
      </c>
      <c r="D66" s="17">
        <v>2</v>
      </c>
      <c r="E66" s="18">
        <v>459</v>
      </c>
      <c r="F66" s="18">
        <v>278</v>
      </c>
      <c r="G66" s="19">
        <v>60.566448801742922</v>
      </c>
      <c r="H66" s="21">
        <v>0.32012207474955001</v>
      </c>
      <c r="I66" s="27">
        <v>3.6</v>
      </c>
    </row>
    <row r="67" spans="1:9" x14ac:dyDescent="0.2">
      <c r="A67" s="11">
        <v>6916</v>
      </c>
      <c r="B67" s="17">
        <v>2</v>
      </c>
      <c r="C67" s="17">
        <v>1</v>
      </c>
      <c r="D67" s="17">
        <v>3</v>
      </c>
      <c r="E67" s="18">
        <v>395</v>
      </c>
      <c r="F67" s="18">
        <v>222</v>
      </c>
      <c r="G67" s="19">
        <v>56.202531645569621</v>
      </c>
      <c r="H67" s="21"/>
      <c r="I67" s="27"/>
    </row>
    <row r="68" spans="1:9" x14ac:dyDescent="0.2">
      <c r="A68" s="11">
        <v>6916</v>
      </c>
      <c r="B68" s="17">
        <v>2</v>
      </c>
      <c r="C68" s="17">
        <v>2</v>
      </c>
      <c r="D68" s="17">
        <v>1</v>
      </c>
      <c r="E68" s="18">
        <v>334</v>
      </c>
      <c r="F68" s="18">
        <v>204</v>
      </c>
      <c r="G68" s="19">
        <v>61.077844311377248</v>
      </c>
      <c r="H68" s="21"/>
      <c r="I68" s="27"/>
    </row>
    <row r="69" spans="1:9" x14ac:dyDescent="0.2">
      <c r="A69" s="11">
        <v>6916</v>
      </c>
      <c r="B69" s="17">
        <v>2</v>
      </c>
      <c r="C69" s="17">
        <v>2</v>
      </c>
      <c r="D69" s="17">
        <v>2</v>
      </c>
      <c r="E69" s="18">
        <v>234</v>
      </c>
      <c r="F69" s="18">
        <v>155</v>
      </c>
      <c r="G69" s="19">
        <v>66.239316239316238</v>
      </c>
      <c r="H69" s="21">
        <v>0.25707149797043749</v>
      </c>
      <c r="I69" s="27">
        <v>3.6875</v>
      </c>
    </row>
    <row r="70" spans="1:9" x14ac:dyDescent="0.2">
      <c r="A70" s="11">
        <v>6916</v>
      </c>
      <c r="B70" s="17">
        <v>2</v>
      </c>
      <c r="C70" s="17">
        <v>2</v>
      </c>
      <c r="D70" s="17">
        <v>3</v>
      </c>
      <c r="E70" s="18">
        <v>271</v>
      </c>
      <c r="F70" s="18">
        <v>151</v>
      </c>
      <c r="G70" s="19">
        <v>55.719557195571959</v>
      </c>
      <c r="H70" s="21"/>
      <c r="I70" s="27"/>
    </row>
    <row r="71" spans="1:9" x14ac:dyDescent="0.2">
      <c r="A71" s="10">
        <v>6916</v>
      </c>
      <c r="B71" s="14">
        <v>2</v>
      </c>
      <c r="C71" s="14">
        <v>3</v>
      </c>
      <c r="D71" s="14">
        <v>1</v>
      </c>
      <c r="E71" s="15">
        <v>129.75</v>
      </c>
      <c r="F71" s="15">
        <v>78</v>
      </c>
      <c r="G71" s="16">
        <v>60.789099558948507</v>
      </c>
      <c r="H71" s="26"/>
      <c r="I71" s="28"/>
    </row>
    <row r="72" spans="1:9" x14ac:dyDescent="0.2">
      <c r="A72" s="10">
        <v>6916</v>
      </c>
      <c r="B72" s="14">
        <v>2</v>
      </c>
      <c r="C72" s="14">
        <v>3</v>
      </c>
      <c r="D72" s="14">
        <v>2</v>
      </c>
      <c r="E72" s="15">
        <v>163.5</v>
      </c>
      <c r="F72" s="15">
        <v>114</v>
      </c>
      <c r="G72" s="16">
        <v>69.629950463163809</v>
      </c>
      <c r="H72" s="26">
        <v>0.56559359408233334</v>
      </c>
      <c r="I72" s="28">
        <v>4.4666666666666668</v>
      </c>
    </row>
    <row r="73" spans="1:9" x14ac:dyDescent="0.2">
      <c r="A73" s="10">
        <v>6916</v>
      </c>
      <c r="B73" s="14">
        <v>2</v>
      </c>
      <c r="C73" s="14">
        <v>3</v>
      </c>
      <c r="D73" s="14">
        <v>3</v>
      </c>
      <c r="E73" s="15">
        <v>137.75</v>
      </c>
      <c r="F73" s="15">
        <v>106</v>
      </c>
      <c r="G73" s="16">
        <v>76.419958419958419</v>
      </c>
      <c r="H73" s="26"/>
      <c r="I73" s="28"/>
    </row>
    <row r="74" spans="1:9" x14ac:dyDescent="0.2">
      <c r="A74" s="11">
        <v>7916</v>
      </c>
      <c r="B74" s="17">
        <v>2</v>
      </c>
      <c r="C74" s="17">
        <v>1</v>
      </c>
      <c r="D74" s="17">
        <v>1</v>
      </c>
      <c r="E74" s="18">
        <v>326</v>
      </c>
      <c r="F74" s="18">
        <v>199</v>
      </c>
      <c r="G74" s="19">
        <v>61.042944785276077</v>
      </c>
      <c r="H74" s="21"/>
      <c r="I74" s="27"/>
    </row>
    <row r="75" spans="1:9" x14ac:dyDescent="0.2">
      <c r="A75" s="11">
        <v>7916</v>
      </c>
      <c r="B75" s="17">
        <v>2</v>
      </c>
      <c r="C75" s="17">
        <v>1</v>
      </c>
      <c r="D75" s="17">
        <v>2</v>
      </c>
      <c r="E75" s="18">
        <v>310</v>
      </c>
      <c r="F75" s="18">
        <v>194</v>
      </c>
      <c r="G75" s="19">
        <v>62.580645161290327</v>
      </c>
      <c r="H75" s="21">
        <v>0.3592082413873684</v>
      </c>
      <c r="I75" s="27">
        <v>3.6842105263157894</v>
      </c>
    </row>
    <row r="76" spans="1:9" x14ac:dyDescent="0.2">
      <c r="A76" s="11">
        <v>7916</v>
      </c>
      <c r="B76" s="17">
        <v>2</v>
      </c>
      <c r="C76" s="17">
        <v>1</v>
      </c>
      <c r="D76" s="17">
        <v>3</v>
      </c>
      <c r="E76" s="18">
        <v>327</v>
      </c>
      <c r="F76" s="18">
        <v>210</v>
      </c>
      <c r="G76" s="19">
        <v>64.22018348623854</v>
      </c>
      <c r="H76" s="21"/>
      <c r="I76" s="27"/>
    </row>
    <row r="77" spans="1:9" x14ac:dyDescent="0.2">
      <c r="A77" s="11">
        <v>7916</v>
      </c>
      <c r="B77" s="17">
        <v>2</v>
      </c>
      <c r="C77" s="17">
        <v>2</v>
      </c>
      <c r="D77" s="17">
        <v>1</v>
      </c>
      <c r="E77" s="18">
        <v>222</v>
      </c>
      <c r="F77" s="18">
        <v>175</v>
      </c>
      <c r="G77" s="19">
        <v>78.828828828828833</v>
      </c>
      <c r="H77" s="21"/>
      <c r="I77" s="27"/>
    </row>
    <row r="78" spans="1:9" x14ac:dyDescent="0.2">
      <c r="A78" s="11">
        <v>7916</v>
      </c>
      <c r="B78" s="17">
        <v>2</v>
      </c>
      <c r="C78" s="17">
        <v>2</v>
      </c>
      <c r="D78" s="17">
        <v>2</v>
      </c>
      <c r="E78" s="18">
        <v>213</v>
      </c>
      <c r="F78" s="18">
        <v>147</v>
      </c>
      <c r="G78" s="19">
        <v>69.014084507042256</v>
      </c>
      <c r="H78" s="21">
        <v>0.39354885056906663</v>
      </c>
      <c r="I78" s="27">
        <v>4.5999999999999996</v>
      </c>
    </row>
    <row r="79" spans="1:9" x14ac:dyDescent="0.2">
      <c r="A79" s="11">
        <v>7916</v>
      </c>
      <c r="B79" s="17">
        <v>2</v>
      </c>
      <c r="C79" s="17">
        <v>2</v>
      </c>
      <c r="D79" s="17">
        <v>3</v>
      </c>
      <c r="E79" s="18">
        <v>215</v>
      </c>
      <c r="F79" s="18">
        <v>108</v>
      </c>
      <c r="G79" s="19">
        <v>50.232558139534888</v>
      </c>
      <c r="H79" s="21"/>
      <c r="I79" s="27"/>
    </row>
    <row r="80" spans="1:9" x14ac:dyDescent="0.2">
      <c r="A80" s="10">
        <v>7916</v>
      </c>
      <c r="B80" s="14">
        <v>2</v>
      </c>
      <c r="C80" s="14">
        <v>3</v>
      </c>
      <c r="D80" s="14">
        <v>1</v>
      </c>
      <c r="E80" s="15">
        <v>271.75</v>
      </c>
      <c r="F80" s="15">
        <v>186</v>
      </c>
      <c r="G80" s="16">
        <v>68.647665372697773</v>
      </c>
      <c r="H80" s="26"/>
      <c r="I80" s="28"/>
    </row>
    <row r="81" spans="1:9" x14ac:dyDescent="0.2">
      <c r="A81" s="10">
        <v>7916</v>
      </c>
      <c r="B81" s="14">
        <v>2</v>
      </c>
      <c r="C81" s="14">
        <v>3</v>
      </c>
      <c r="D81" s="14">
        <v>2</v>
      </c>
      <c r="E81" s="15">
        <v>300.25</v>
      </c>
      <c r="F81" s="15">
        <v>185</v>
      </c>
      <c r="G81" s="16">
        <v>61.864775170926066</v>
      </c>
      <c r="H81" s="26">
        <v>0.42243508640764993</v>
      </c>
      <c r="I81" s="28">
        <v>3.5714285714285716</v>
      </c>
    </row>
    <row r="82" spans="1:9" x14ac:dyDescent="0.2">
      <c r="A82" s="10">
        <v>7916</v>
      </c>
      <c r="B82" s="14">
        <v>2</v>
      </c>
      <c r="C82" s="14">
        <v>3</v>
      </c>
      <c r="D82" s="14">
        <v>3</v>
      </c>
      <c r="E82" s="15">
        <v>281.75</v>
      </c>
      <c r="F82" s="15">
        <v>184</v>
      </c>
      <c r="G82" s="16">
        <v>65.381045032296953</v>
      </c>
      <c r="H82" s="26"/>
      <c r="I82" s="26"/>
    </row>
  </sheetData>
  <sortState xmlns:xlrd2="http://schemas.microsoft.com/office/spreadsheetml/2017/richdata2" ref="A2:G82">
    <sortCondition ref="B2:B82"/>
    <sortCondition ref="A2:A82"/>
    <sortCondition ref="C2:C82"/>
    <sortCondition ref="D2:D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8CAD-D41B-443E-A6A3-F1F4E9497326}">
  <dimension ref="B2:H242"/>
  <sheetViews>
    <sheetView zoomScale="115" zoomScaleNormal="115" workbookViewId="0">
      <selection activeCell="E102" sqref="E102:G107"/>
    </sheetView>
  </sheetViews>
  <sheetFormatPr baseColWidth="10" defaultColWidth="8.83203125" defaultRowHeight="15" x14ac:dyDescent="0.2"/>
  <cols>
    <col min="2" max="2" width="12.83203125" customWidth="1"/>
    <col min="3" max="3" width="17.5" customWidth="1"/>
    <col min="4" max="4" width="22" customWidth="1"/>
    <col min="5" max="6" width="14.1640625" customWidth="1"/>
    <col min="7" max="7" width="19.6640625" style="1" customWidth="1"/>
    <col min="8" max="8" width="24.5" customWidth="1"/>
  </cols>
  <sheetData>
    <row r="2" spans="2:8" x14ac:dyDescent="0.2">
      <c r="B2" t="s">
        <v>4</v>
      </c>
      <c r="C2" t="s">
        <v>0</v>
      </c>
      <c r="D2" t="s">
        <v>10</v>
      </c>
      <c r="E2" t="s">
        <v>11</v>
      </c>
      <c r="F2" t="s">
        <v>12</v>
      </c>
      <c r="G2" s="1" t="s">
        <v>9</v>
      </c>
      <c r="H2" t="s">
        <v>8</v>
      </c>
    </row>
    <row r="3" spans="2:8" x14ac:dyDescent="0.2">
      <c r="B3">
        <v>5216</v>
      </c>
      <c r="C3" t="s">
        <v>1</v>
      </c>
      <c r="D3" t="s">
        <v>6</v>
      </c>
      <c r="E3" s="2">
        <f>34+68</f>
        <v>102</v>
      </c>
      <c r="F3" s="2">
        <v>34</v>
      </c>
      <c r="G3" s="3">
        <f t="shared" ref="G3:G18" si="0">(F3/E3)*100</f>
        <v>33.333333333333329</v>
      </c>
      <c r="H3">
        <v>1</v>
      </c>
    </row>
    <row r="4" spans="2:8" x14ac:dyDescent="0.2">
      <c r="B4">
        <v>5216</v>
      </c>
      <c r="C4" t="s">
        <v>1</v>
      </c>
      <c r="D4" t="s">
        <v>6</v>
      </c>
      <c r="E4" s="2">
        <v>108</v>
      </c>
      <c r="F4" s="2">
        <v>38</v>
      </c>
      <c r="G4" s="3">
        <f t="shared" si="0"/>
        <v>35.185185185185183</v>
      </c>
      <c r="H4">
        <v>1</v>
      </c>
    </row>
    <row r="5" spans="2:8" x14ac:dyDescent="0.2">
      <c r="B5">
        <v>5216</v>
      </c>
      <c r="C5" t="s">
        <v>1</v>
      </c>
      <c r="D5" t="s">
        <v>6</v>
      </c>
      <c r="E5" s="2">
        <v>128</v>
      </c>
      <c r="F5" s="2">
        <v>50</v>
      </c>
      <c r="G5" s="3">
        <f t="shared" si="0"/>
        <v>39.0625</v>
      </c>
      <c r="H5">
        <v>1</v>
      </c>
    </row>
    <row r="6" spans="2:8" x14ac:dyDescent="0.2">
      <c r="B6">
        <v>5216</v>
      </c>
      <c r="C6" t="s">
        <v>1</v>
      </c>
      <c r="D6" t="s">
        <v>6</v>
      </c>
      <c r="E6" s="2">
        <v>96</v>
      </c>
      <c r="F6" s="2">
        <v>22</v>
      </c>
      <c r="G6" s="3">
        <f t="shared" si="0"/>
        <v>22.916666666666664</v>
      </c>
      <c r="H6">
        <v>1</v>
      </c>
    </row>
    <row r="7" spans="2:8" x14ac:dyDescent="0.2">
      <c r="B7" s="5">
        <v>5216</v>
      </c>
      <c r="C7" s="5" t="s">
        <v>1</v>
      </c>
      <c r="D7" s="5" t="s">
        <v>6</v>
      </c>
      <c r="E7" s="6">
        <f>AVERAGE(E3:E6)</f>
        <v>108.5</v>
      </c>
      <c r="F7" s="6">
        <f>AVERAGE(F3:F6)</f>
        <v>36</v>
      </c>
      <c r="G7" s="7">
        <f>AVERAGE(G3:G6)</f>
        <v>32.624421296296291</v>
      </c>
      <c r="H7" s="5">
        <v>1</v>
      </c>
    </row>
    <row r="8" spans="2:8" x14ac:dyDescent="0.2">
      <c r="E8" s="2"/>
      <c r="F8" s="2"/>
      <c r="G8" s="3"/>
    </row>
    <row r="9" spans="2:8" x14ac:dyDescent="0.2">
      <c r="B9">
        <v>5216</v>
      </c>
      <c r="C9" t="s">
        <v>1</v>
      </c>
      <c r="D9" t="s">
        <v>7</v>
      </c>
      <c r="E9" s="2">
        <v>84</v>
      </c>
      <c r="F9" s="2">
        <v>31</v>
      </c>
      <c r="G9" s="3">
        <f t="shared" si="0"/>
        <v>36.904761904761905</v>
      </c>
      <c r="H9">
        <v>1</v>
      </c>
    </row>
    <row r="10" spans="2:8" x14ac:dyDescent="0.2">
      <c r="B10">
        <v>5216</v>
      </c>
      <c r="C10" t="s">
        <v>1</v>
      </c>
      <c r="D10" t="s">
        <v>7</v>
      </c>
      <c r="E10" s="2">
        <v>93</v>
      </c>
      <c r="F10" s="2">
        <v>20</v>
      </c>
      <c r="G10" s="3">
        <f t="shared" si="0"/>
        <v>21.50537634408602</v>
      </c>
      <c r="H10">
        <v>1</v>
      </c>
    </row>
    <row r="11" spans="2:8" x14ac:dyDescent="0.2">
      <c r="B11">
        <v>5216</v>
      </c>
      <c r="C11" t="s">
        <v>1</v>
      </c>
      <c r="D11" t="s">
        <v>7</v>
      </c>
      <c r="E11" s="2">
        <v>88</v>
      </c>
      <c r="F11" s="2">
        <v>25</v>
      </c>
      <c r="G11" s="3">
        <f t="shared" si="0"/>
        <v>28.40909090909091</v>
      </c>
      <c r="H11">
        <v>1</v>
      </c>
    </row>
    <row r="12" spans="2:8" x14ac:dyDescent="0.2">
      <c r="B12">
        <v>5216</v>
      </c>
      <c r="C12" t="s">
        <v>1</v>
      </c>
      <c r="D12" t="s">
        <v>7</v>
      </c>
      <c r="E12" s="2">
        <v>110</v>
      </c>
      <c r="F12" s="2">
        <v>40</v>
      </c>
      <c r="G12" s="3">
        <f t="shared" si="0"/>
        <v>36.363636363636367</v>
      </c>
      <c r="H12">
        <v>1</v>
      </c>
    </row>
    <row r="13" spans="2:8" x14ac:dyDescent="0.2">
      <c r="B13" s="5">
        <v>5216</v>
      </c>
      <c r="C13" s="5" t="s">
        <v>1</v>
      </c>
      <c r="D13" s="5" t="s">
        <v>7</v>
      </c>
      <c r="E13" s="6">
        <f>AVERAGE(E9:E12)</f>
        <v>93.75</v>
      </c>
      <c r="F13" s="6">
        <f>AVERAGE(F9:F12)</f>
        <v>29</v>
      </c>
      <c r="G13" s="7">
        <f>AVERAGE(G9:G12)</f>
        <v>30.795716380393799</v>
      </c>
      <c r="H13" s="5">
        <v>1</v>
      </c>
    </row>
    <row r="14" spans="2:8" x14ac:dyDescent="0.2">
      <c r="E14" s="2"/>
      <c r="F14" s="2"/>
      <c r="G14" s="3"/>
    </row>
    <row r="15" spans="2:8" x14ac:dyDescent="0.2">
      <c r="B15">
        <v>5216</v>
      </c>
      <c r="C15" t="s">
        <v>1</v>
      </c>
      <c r="D15" t="s">
        <v>5</v>
      </c>
      <c r="E15" s="2">
        <v>87</v>
      </c>
      <c r="F15" s="2">
        <v>34</v>
      </c>
      <c r="G15" s="3">
        <f t="shared" si="0"/>
        <v>39.080459770114942</v>
      </c>
      <c r="H15">
        <v>1</v>
      </c>
    </row>
    <row r="16" spans="2:8" x14ac:dyDescent="0.2">
      <c r="B16">
        <v>5216</v>
      </c>
      <c r="C16" t="s">
        <v>1</v>
      </c>
      <c r="D16" t="s">
        <v>5</v>
      </c>
      <c r="E16" s="2">
        <v>87</v>
      </c>
      <c r="F16" s="2">
        <v>30</v>
      </c>
      <c r="G16" s="3">
        <f t="shared" si="0"/>
        <v>34.482758620689658</v>
      </c>
      <c r="H16">
        <v>1</v>
      </c>
    </row>
    <row r="17" spans="2:8" x14ac:dyDescent="0.2">
      <c r="B17">
        <v>5216</v>
      </c>
      <c r="C17" t="s">
        <v>1</v>
      </c>
      <c r="D17" t="s">
        <v>5</v>
      </c>
      <c r="E17" s="2">
        <v>89</v>
      </c>
      <c r="F17" s="2">
        <v>18</v>
      </c>
      <c r="G17" s="3">
        <f t="shared" si="0"/>
        <v>20.224719101123593</v>
      </c>
      <c r="H17">
        <v>1</v>
      </c>
    </row>
    <row r="18" spans="2:8" x14ac:dyDescent="0.2">
      <c r="B18">
        <v>5216</v>
      </c>
      <c r="C18" t="s">
        <v>1</v>
      </c>
      <c r="D18" t="s">
        <v>5</v>
      </c>
      <c r="E18" s="2">
        <v>83</v>
      </c>
      <c r="F18" s="2">
        <v>18</v>
      </c>
      <c r="G18" s="3">
        <f t="shared" si="0"/>
        <v>21.686746987951807</v>
      </c>
      <c r="H18">
        <v>1</v>
      </c>
    </row>
    <row r="19" spans="2:8" x14ac:dyDescent="0.2">
      <c r="B19" s="5">
        <v>5216</v>
      </c>
      <c r="C19" s="5" t="s">
        <v>1</v>
      </c>
      <c r="D19" s="5" t="s">
        <v>5</v>
      </c>
      <c r="E19" s="6">
        <f>AVERAGE(E15:E18)</f>
        <v>86.5</v>
      </c>
      <c r="F19" s="6">
        <f>AVERAGE(F15:F18)</f>
        <v>25</v>
      </c>
      <c r="G19" s="7">
        <f>AVERAGE(G15:G18)</f>
        <v>28.868671119969999</v>
      </c>
      <c r="H19" s="5">
        <v>1</v>
      </c>
    </row>
    <row r="20" spans="2:8" x14ac:dyDescent="0.2">
      <c r="E20" s="2"/>
      <c r="F20" s="2"/>
      <c r="G20" s="3"/>
    </row>
    <row r="21" spans="2:8" x14ac:dyDescent="0.2">
      <c r="B21">
        <v>5216</v>
      </c>
      <c r="C21" t="s">
        <v>2</v>
      </c>
      <c r="D21" t="s">
        <v>5</v>
      </c>
      <c r="E21" s="2">
        <v>150</v>
      </c>
      <c r="F21" s="2">
        <v>53</v>
      </c>
      <c r="G21" s="3">
        <f t="shared" ref="G21:G26" si="1">(F21/E21)*100</f>
        <v>35.333333333333336</v>
      </c>
      <c r="H21">
        <v>1</v>
      </c>
    </row>
    <row r="22" spans="2:8" x14ac:dyDescent="0.2">
      <c r="B22">
        <v>5216</v>
      </c>
      <c r="C22" t="s">
        <v>2</v>
      </c>
      <c r="D22" t="s">
        <v>7</v>
      </c>
      <c r="E22" s="2">
        <v>107</v>
      </c>
      <c r="F22" s="2">
        <v>36</v>
      </c>
      <c r="G22" s="3">
        <f t="shared" si="1"/>
        <v>33.644859813084111</v>
      </c>
      <c r="H22">
        <v>1</v>
      </c>
    </row>
    <row r="23" spans="2:8" x14ac:dyDescent="0.2">
      <c r="B23">
        <v>5216</v>
      </c>
      <c r="C23" t="s">
        <v>2</v>
      </c>
      <c r="D23" t="s">
        <v>6</v>
      </c>
      <c r="E23" s="2">
        <v>127</v>
      </c>
      <c r="F23" s="2">
        <v>47</v>
      </c>
      <c r="G23" s="3">
        <f t="shared" si="1"/>
        <v>37.00787401574803</v>
      </c>
      <c r="H23">
        <v>1</v>
      </c>
    </row>
    <row r="24" spans="2:8" x14ac:dyDescent="0.2">
      <c r="B24">
        <v>5216</v>
      </c>
      <c r="C24" t="s">
        <v>3</v>
      </c>
      <c r="D24" t="s">
        <v>5</v>
      </c>
      <c r="E24" s="2">
        <v>90</v>
      </c>
      <c r="F24" s="2">
        <v>16</v>
      </c>
      <c r="G24" s="3">
        <f t="shared" si="1"/>
        <v>17.777777777777779</v>
      </c>
      <c r="H24">
        <v>1</v>
      </c>
    </row>
    <row r="25" spans="2:8" x14ac:dyDescent="0.2">
      <c r="B25">
        <v>5216</v>
      </c>
      <c r="C25" t="s">
        <v>3</v>
      </c>
      <c r="D25" t="s">
        <v>7</v>
      </c>
      <c r="E25" s="2">
        <v>110</v>
      </c>
      <c r="F25" s="2">
        <v>18</v>
      </c>
      <c r="G25" s="3">
        <f t="shared" si="1"/>
        <v>16.363636363636363</v>
      </c>
      <c r="H25">
        <v>1</v>
      </c>
    </row>
    <row r="26" spans="2:8" x14ac:dyDescent="0.2">
      <c r="B26">
        <v>5216</v>
      </c>
      <c r="C26" t="s">
        <v>3</v>
      </c>
      <c r="D26" t="s">
        <v>6</v>
      </c>
      <c r="E26" s="2">
        <v>68</v>
      </c>
      <c r="F26" s="2">
        <v>12</v>
      </c>
      <c r="G26" s="3">
        <f t="shared" si="1"/>
        <v>17.647058823529413</v>
      </c>
      <c r="H26">
        <v>1</v>
      </c>
    </row>
    <row r="27" spans="2:8" x14ac:dyDescent="0.2">
      <c r="E27" s="2">
        <f>AVERAGE(E23:E26)</f>
        <v>98.75</v>
      </c>
      <c r="F27" s="2"/>
      <c r="G27" s="3">
        <f>AVERAGE(G23:G26)</f>
        <v>22.199086745172899</v>
      </c>
      <c r="H27">
        <v>1</v>
      </c>
    </row>
    <row r="28" spans="2:8" x14ac:dyDescent="0.2">
      <c r="E28" s="2"/>
      <c r="F28" s="2"/>
      <c r="G28" s="2"/>
    </row>
    <row r="29" spans="2:8" x14ac:dyDescent="0.2">
      <c r="E29" s="2"/>
      <c r="F29" s="2"/>
      <c r="G29" s="2"/>
    </row>
    <row r="30" spans="2:8" x14ac:dyDescent="0.2">
      <c r="B30">
        <v>5316</v>
      </c>
      <c r="C30" t="s">
        <v>1</v>
      </c>
      <c r="D30" t="s">
        <v>6</v>
      </c>
      <c r="E30" s="2">
        <v>79</v>
      </c>
      <c r="F30" s="2">
        <v>30</v>
      </c>
      <c r="G30" s="3">
        <f t="shared" ref="G30:G45" si="2">(F30/E30)*100</f>
        <v>37.974683544303801</v>
      </c>
      <c r="H30">
        <v>1</v>
      </c>
    </row>
    <row r="31" spans="2:8" x14ac:dyDescent="0.2">
      <c r="B31">
        <v>5316</v>
      </c>
      <c r="C31" t="s">
        <v>1</v>
      </c>
      <c r="D31" t="s">
        <v>6</v>
      </c>
      <c r="E31" s="2">
        <v>84</v>
      </c>
      <c r="F31" s="2">
        <v>23</v>
      </c>
      <c r="G31" s="3">
        <f t="shared" si="2"/>
        <v>27.380952380952383</v>
      </c>
      <c r="H31">
        <v>1</v>
      </c>
    </row>
    <row r="32" spans="2:8" x14ac:dyDescent="0.2">
      <c r="B32">
        <v>5316</v>
      </c>
      <c r="C32" t="s">
        <v>1</v>
      </c>
      <c r="D32" t="s">
        <v>6</v>
      </c>
      <c r="E32" s="2">
        <v>81</v>
      </c>
      <c r="F32" s="2">
        <v>19</v>
      </c>
      <c r="G32" s="3">
        <f t="shared" si="2"/>
        <v>23.456790123456788</v>
      </c>
      <c r="H32">
        <v>1</v>
      </c>
    </row>
    <row r="33" spans="2:8" x14ac:dyDescent="0.2">
      <c r="B33">
        <v>5316</v>
      </c>
      <c r="C33" t="s">
        <v>1</v>
      </c>
      <c r="D33" t="s">
        <v>6</v>
      </c>
      <c r="E33" s="2">
        <v>74</v>
      </c>
      <c r="F33" s="2">
        <v>21</v>
      </c>
      <c r="G33" s="3">
        <f t="shared" si="2"/>
        <v>28.378378378378379</v>
      </c>
      <c r="H33">
        <v>1</v>
      </c>
    </row>
    <row r="34" spans="2:8" x14ac:dyDescent="0.2">
      <c r="B34" s="5">
        <v>5316</v>
      </c>
      <c r="C34" s="5" t="s">
        <v>1</v>
      </c>
      <c r="D34" s="5" t="s">
        <v>6</v>
      </c>
      <c r="E34" s="6">
        <f>AVERAGE(E30:E33)</f>
        <v>79.5</v>
      </c>
      <c r="F34" s="6">
        <f>AVERAGE(F30:F33)</f>
        <v>23.25</v>
      </c>
      <c r="G34" s="7">
        <f>AVERAGE(G30:G33)</f>
        <v>29.297701106772834</v>
      </c>
      <c r="H34" s="5">
        <v>1</v>
      </c>
    </row>
    <row r="35" spans="2:8" x14ac:dyDescent="0.2">
      <c r="E35" s="2"/>
      <c r="F35" s="2"/>
      <c r="G35" s="3"/>
    </row>
    <row r="36" spans="2:8" x14ac:dyDescent="0.2">
      <c r="B36">
        <v>5316</v>
      </c>
      <c r="C36" t="s">
        <v>1</v>
      </c>
      <c r="D36" t="s">
        <v>7</v>
      </c>
      <c r="E36" s="2">
        <v>70</v>
      </c>
      <c r="F36" s="2">
        <v>10</v>
      </c>
      <c r="G36" s="3">
        <f t="shared" si="2"/>
        <v>14.285714285714285</v>
      </c>
      <c r="H36">
        <v>1</v>
      </c>
    </row>
    <row r="37" spans="2:8" x14ac:dyDescent="0.2">
      <c r="B37">
        <v>5316</v>
      </c>
      <c r="C37" t="s">
        <v>1</v>
      </c>
      <c r="D37" t="s">
        <v>7</v>
      </c>
      <c r="E37" s="2">
        <v>72</v>
      </c>
      <c r="F37" s="2">
        <v>16</v>
      </c>
      <c r="G37" s="3">
        <f t="shared" si="2"/>
        <v>22.222222222222221</v>
      </c>
      <c r="H37">
        <v>1</v>
      </c>
    </row>
    <row r="38" spans="2:8" x14ac:dyDescent="0.2">
      <c r="B38">
        <v>5316</v>
      </c>
      <c r="C38" t="s">
        <v>1</v>
      </c>
      <c r="D38" t="s">
        <v>7</v>
      </c>
      <c r="E38" s="2">
        <v>83</v>
      </c>
      <c r="F38" s="2">
        <v>19</v>
      </c>
      <c r="G38" s="3">
        <f t="shared" si="2"/>
        <v>22.891566265060241</v>
      </c>
      <c r="H38">
        <v>1</v>
      </c>
    </row>
    <row r="39" spans="2:8" x14ac:dyDescent="0.2">
      <c r="B39">
        <v>5316</v>
      </c>
      <c r="C39" t="s">
        <v>1</v>
      </c>
      <c r="D39" t="s">
        <v>7</v>
      </c>
      <c r="E39" s="2">
        <v>95</v>
      </c>
      <c r="F39" s="2">
        <v>26</v>
      </c>
      <c r="G39" s="3">
        <f t="shared" si="2"/>
        <v>27.368421052631582</v>
      </c>
      <c r="H39">
        <v>1</v>
      </c>
    </row>
    <row r="40" spans="2:8" x14ac:dyDescent="0.2">
      <c r="B40" s="5">
        <v>5316</v>
      </c>
      <c r="C40" s="5" t="s">
        <v>1</v>
      </c>
      <c r="D40" s="5" t="s">
        <v>7</v>
      </c>
      <c r="E40" s="6">
        <f>AVERAGE(E36:E39)</f>
        <v>80</v>
      </c>
      <c r="F40" s="6">
        <f>AVERAGE(F36:F39)</f>
        <v>17.75</v>
      </c>
      <c r="G40" s="7">
        <f>AVERAGE(G36:G39)</f>
        <v>21.691980956407082</v>
      </c>
      <c r="H40" s="5">
        <v>1</v>
      </c>
    </row>
    <row r="41" spans="2:8" x14ac:dyDescent="0.2">
      <c r="E41" s="2"/>
      <c r="F41" s="2"/>
      <c r="G41" s="3"/>
    </row>
    <row r="42" spans="2:8" x14ac:dyDescent="0.2">
      <c r="B42">
        <v>5316</v>
      </c>
      <c r="C42" t="s">
        <v>1</v>
      </c>
      <c r="D42" t="s">
        <v>5</v>
      </c>
      <c r="E42" s="2">
        <v>72</v>
      </c>
      <c r="F42" s="2">
        <v>13</v>
      </c>
      <c r="G42" s="3">
        <f t="shared" si="2"/>
        <v>18.055555555555554</v>
      </c>
      <c r="H42">
        <v>1</v>
      </c>
    </row>
    <row r="43" spans="2:8" x14ac:dyDescent="0.2">
      <c r="B43">
        <v>5316</v>
      </c>
      <c r="C43" t="s">
        <v>1</v>
      </c>
      <c r="D43" t="s">
        <v>5</v>
      </c>
      <c r="E43" s="2">
        <v>64</v>
      </c>
      <c r="F43" s="2">
        <v>16</v>
      </c>
      <c r="G43" s="3">
        <f t="shared" si="2"/>
        <v>25</v>
      </c>
      <c r="H43">
        <v>1</v>
      </c>
    </row>
    <row r="44" spans="2:8" x14ac:dyDescent="0.2">
      <c r="B44">
        <v>5316</v>
      </c>
      <c r="C44" t="s">
        <v>1</v>
      </c>
      <c r="D44" t="s">
        <v>5</v>
      </c>
      <c r="E44" s="2">
        <v>89</v>
      </c>
      <c r="F44" s="2">
        <v>24</v>
      </c>
      <c r="G44" s="3">
        <f t="shared" si="2"/>
        <v>26.966292134831459</v>
      </c>
      <c r="H44">
        <v>1</v>
      </c>
    </row>
    <row r="45" spans="2:8" x14ac:dyDescent="0.2">
      <c r="B45">
        <v>5316</v>
      </c>
      <c r="C45" t="s">
        <v>1</v>
      </c>
      <c r="D45" t="s">
        <v>5</v>
      </c>
      <c r="E45" s="2">
        <v>76</v>
      </c>
      <c r="F45" s="2">
        <v>21</v>
      </c>
      <c r="G45" s="3">
        <f t="shared" si="2"/>
        <v>27.631578947368425</v>
      </c>
      <c r="H45">
        <v>1</v>
      </c>
    </row>
    <row r="46" spans="2:8" x14ac:dyDescent="0.2">
      <c r="B46" s="5">
        <v>5316</v>
      </c>
      <c r="C46" s="5" t="s">
        <v>1</v>
      </c>
      <c r="D46" s="5" t="s">
        <v>5</v>
      </c>
      <c r="E46" s="6">
        <f>AVERAGE(E42:E45)</f>
        <v>75.25</v>
      </c>
      <c r="F46" s="6">
        <f>AVERAGE(F42:F45)</f>
        <v>18.5</v>
      </c>
      <c r="G46" s="7">
        <f>AVERAGE(G42:G45)</f>
        <v>24.413356659438861</v>
      </c>
      <c r="H46" s="5">
        <v>1</v>
      </c>
    </row>
    <row r="47" spans="2:8" x14ac:dyDescent="0.2">
      <c r="E47" s="2"/>
      <c r="F47" s="2"/>
      <c r="G47" s="3"/>
    </row>
    <row r="48" spans="2:8" x14ac:dyDescent="0.2">
      <c r="B48">
        <v>5316</v>
      </c>
      <c r="C48" t="s">
        <v>2</v>
      </c>
      <c r="D48" t="s">
        <v>5</v>
      </c>
      <c r="E48" s="2">
        <v>114</v>
      </c>
      <c r="F48" s="2">
        <v>32</v>
      </c>
      <c r="G48" s="3">
        <f t="shared" ref="G48:G53" si="3">(F48/E48)*100</f>
        <v>28.07017543859649</v>
      </c>
      <c r="H48">
        <v>1</v>
      </c>
    </row>
    <row r="49" spans="2:8" x14ac:dyDescent="0.2">
      <c r="B49">
        <v>5316</v>
      </c>
      <c r="C49" t="s">
        <v>2</v>
      </c>
      <c r="D49" t="s">
        <v>7</v>
      </c>
      <c r="E49" s="2">
        <v>115</v>
      </c>
      <c r="F49" s="2">
        <v>39</v>
      </c>
      <c r="G49" s="3">
        <f t="shared" si="3"/>
        <v>33.913043478260867</v>
      </c>
      <c r="H49">
        <v>1</v>
      </c>
    </row>
    <row r="50" spans="2:8" x14ac:dyDescent="0.2">
      <c r="B50">
        <v>5316</v>
      </c>
      <c r="C50" t="s">
        <v>2</v>
      </c>
      <c r="D50" t="s">
        <v>6</v>
      </c>
      <c r="E50" s="2">
        <v>96</v>
      </c>
      <c r="F50" s="2">
        <v>35</v>
      </c>
      <c r="G50" s="3">
        <f t="shared" si="3"/>
        <v>36.458333333333329</v>
      </c>
      <c r="H50">
        <v>1</v>
      </c>
    </row>
    <row r="51" spans="2:8" x14ac:dyDescent="0.2">
      <c r="B51">
        <v>5316</v>
      </c>
      <c r="C51" t="s">
        <v>3</v>
      </c>
      <c r="D51" t="s">
        <v>5</v>
      </c>
      <c r="E51" s="2">
        <v>100</v>
      </c>
      <c r="F51" s="2">
        <v>29</v>
      </c>
      <c r="G51" s="8">
        <f t="shared" si="3"/>
        <v>28.999999999999996</v>
      </c>
      <c r="H51">
        <v>1</v>
      </c>
    </row>
    <row r="52" spans="2:8" x14ac:dyDescent="0.2">
      <c r="B52">
        <v>5316</v>
      </c>
      <c r="C52" t="s">
        <v>3</v>
      </c>
      <c r="D52" t="s">
        <v>7</v>
      </c>
      <c r="E52" s="2">
        <v>87</v>
      </c>
      <c r="F52" s="2">
        <v>26</v>
      </c>
      <c r="G52" s="3">
        <f t="shared" si="3"/>
        <v>29.885057471264371</v>
      </c>
      <c r="H52">
        <v>1</v>
      </c>
    </row>
    <row r="53" spans="2:8" x14ac:dyDescent="0.2">
      <c r="B53">
        <v>5316</v>
      </c>
      <c r="C53" t="s">
        <v>3</v>
      </c>
      <c r="D53" t="s">
        <v>6</v>
      </c>
      <c r="E53" s="2">
        <v>90</v>
      </c>
      <c r="F53" s="2">
        <v>30</v>
      </c>
      <c r="G53" s="3">
        <f t="shared" si="3"/>
        <v>33.333333333333329</v>
      </c>
      <c r="H53">
        <v>1</v>
      </c>
    </row>
    <row r="54" spans="2:8" x14ac:dyDescent="0.2">
      <c r="E54" s="2"/>
      <c r="F54" s="2"/>
      <c r="G54" s="2"/>
    </row>
    <row r="55" spans="2:8" x14ac:dyDescent="0.2">
      <c r="E55" s="2"/>
      <c r="F55" s="2"/>
      <c r="G55" s="2"/>
    </row>
    <row r="56" spans="2:8" x14ac:dyDescent="0.2">
      <c r="E56" s="2"/>
      <c r="F56" s="2"/>
      <c r="G56" s="2"/>
    </row>
    <row r="57" spans="2:8" x14ac:dyDescent="0.2">
      <c r="B57">
        <v>5716</v>
      </c>
      <c r="C57" t="s">
        <v>1</v>
      </c>
      <c r="D57" t="s">
        <v>6</v>
      </c>
      <c r="E57" s="2">
        <v>181</v>
      </c>
      <c r="F57" s="2">
        <v>135</v>
      </c>
      <c r="G57" s="3">
        <f t="shared" ref="G57:G72" si="4">(F57/E57)*100</f>
        <v>74.585635359116026</v>
      </c>
      <c r="H57">
        <v>2</v>
      </c>
    </row>
    <row r="58" spans="2:8" x14ac:dyDescent="0.2">
      <c r="B58">
        <v>5716</v>
      </c>
      <c r="C58" t="s">
        <v>1</v>
      </c>
      <c r="D58" t="s">
        <v>6</v>
      </c>
      <c r="E58" s="2">
        <v>242</v>
      </c>
      <c r="F58" s="2">
        <v>130</v>
      </c>
      <c r="G58" s="3">
        <f t="shared" si="4"/>
        <v>53.719008264462808</v>
      </c>
      <c r="H58">
        <v>2</v>
      </c>
    </row>
    <row r="59" spans="2:8" x14ac:dyDescent="0.2">
      <c r="B59">
        <v>5716</v>
      </c>
      <c r="C59" t="s">
        <v>1</v>
      </c>
      <c r="D59" t="s">
        <v>6</v>
      </c>
      <c r="E59" s="2">
        <v>162</v>
      </c>
      <c r="F59" s="2">
        <v>116</v>
      </c>
      <c r="G59" s="3">
        <f t="shared" si="4"/>
        <v>71.604938271604937</v>
      </c>
      <c r="H59">
        <v>2</v>
      </c>
    </row>
    <row r="60" spans="2:8" x14ac:dyDescent="0.2">
      <c r="B60">
        <v>5716</v>
      </c>
      <c r="C60" t="s">
        <v>1</v>
      </c>
      <c r="D60" t="s">
        <v>6</v>
      </c>
      <c r="E60" s="2">
        <v>210</v>
      </c>
      <c r="F60" s="2">
        <v>127</v>
      </c>
      <c r="G60" s="3">
        <f t="shared" si="4"/>
        <v>60.476190476190474</v>
      </c>
      <c r="H60">
        <v>2</v>
      </c>
    </row>
    <row r="61" spans="2:8" x14ac:dyDescent="0.2">
      <c r="B61" s="5">
        <v>5716</v>
      </c>
      <c r="C61" s="5" t="s">
        <v>1</v>
      </c>
      <c r="D61" s="5" t="s">
        <v>6</v>
      </c>
      <c r="E61" s="6">
        <f>AVERAGE(E57:E60)</f>
        <v>198.75</v>
      </c>
      <c r="F61" s="6">
        <f>AVERAGE(F57:F60)</f>
        <v>127</v>
      </c>
      <c r="G61" s="7">
        <f>AVERAGE(G57:G60)</f>
        <v>65.096443092843558</v>
      </c>
      <c r="H61" s="5">
        <v>2</v>
      </c>
    </row>
    <row r="62" spans="2:8" x14ac:dyDescent="0.2">
      <c r="E62" s="2"/>
      <c r="F62" s="2"/>
      <c r="G62" s="3"/>
    </row>
    <row r="63" spans="2:8" x14ac:dyDescent="0.2">
      <c r="B63">
        <v>5716</v>
      </c>
      <c r="C63" t="s">
        <v>1</v>
      </c>
      <c r="D63" t="s">
        <v>7</v>
      </c>
      <c r="E63" s="2">
        <f>SUM(127+85)</f>
        <v>212</v>
      </c>
      <c r="F63" s="2">
        <v>127</v>
      </c>
      <c r="G63" s="3">
        <f t="shared" si="4"/>
        <v>59.905660377358494</v>
      </c>
      <c r="H63">
        <v>2</v>
      </c>
    </row>
    <row r="64" spans="2:8" x14ac:dyDescent="0.2">
      <c r="B64">
        <v>5716</v>
      </c>
      <c r="C64" t="s">
        <v>1</v>
      </c>
      <c r="D64" t="s">
        <v>7</v>
      </c>
      <c r="E64" s="2">
        <f>SUM(163+42+49)</f>
        <v>254</v>
      </c>
      <c r="F64" s="2">
        <v>163</v>
      </c>
      <c r="G64" s="3">
        <f t="shared" si="4"/>
        <v>64.173228346456696</v>
      </c>
      <c r="H64">
        <v>2</v>
      </c>
    </row>
    <row r="65" spans="2:8" x14ac:dyDescent="0.2">
      <c r="B65">
        <v>5716</v>
      </c>
      <c r="C65" t="s">
        <v>1</v>
      </c>
      <c r="D65" t="s">
        <v>7</v>
      </c>
      <c r="E65" s="2">
        <v>297</v>
      </c>
      <c r="F65" s="2">
        <v>155</v>
      </c>
      <c r="G65" s="3">
        <f t="shared" si="4"/>
        <v>52.188552188552187</v>
      </c>
      <c r="H65">
        <v>2</v>
      </c>
    </row>
    <row r="66" spans="2:8" x14ac:dyDescent="0.2">
      <c r="B66">
        <v>5716</v>
      </c>
      <c r="C66" t="s">
        <v>1</v>
      </c>
      <c r="D66" t="s">
        <v>7</v>
      </c>
      <c r="E66" s="2">
        <v>295</v>
      </c>
      <c r="F66" s="2">
        <v>155</v>
      </c>
      <c r="G66" s="3">
        <f t="shared" si="4"/>
        <v>52.542372881355938</v>
      </c>
      <c r="H66">
        <v>2</v>
      </c>
    </row>
    <row r="67" spans="2:8" x14ac:dyDescent="0.2">
      <c r="B67" s="5">
        <v>5716</v>
      </c>
      <c r="C67" s="5" t="s">
        <v>1</v>
      </c>
      <c r="D67" s="5" t="s">
        <v>7</v>
      </c>
      <c r="E67" s="6">
        <f>AVERAGE(E63:E66)</f>
        <v>264.5</v>
      </c>
      <c r="F67" s="6">
        <f>AVERAGE(F63:F66)</f>
        <v>150</v>
      </c>
      <c r="G67" s="7">
        <f>AVERAGE(G63:G66)</f>
        <v>57.20245344843083</v>
      </c>
      <c r="H67" s="5">
        <v>2</v>
      </c>
    </row>
    <row r="68" spans="2:8" x14ac:dyDescent="0.2">
      <c r="E68" s="2"/>
      <c r="F68" s="2"/>
      <c r="G68" s="3"/>
    </row>
    <row r="69" spans="2:8" x14ac:dyDescent="0.2">
      <c r="B69">
        <v>5716</v>
      </c>
      <c r="C69" t="s">
        <v>1</v>
      </c>
      <c r="D69" t="s">
        <v>5</v>
      </c>
      <c r="E69" s="2">
        <f>SUM(138+77)</f>
        <v>215</v>
      </c>
      <c r="F69" s="2">
        <v>138</v>
      </c>
      <c r="G69" s="3">
        <f t="shared" si="4"/>
        <v>64.186046511627907</v>
      </c>
      <c r="H69">
        <v>2</v>
      </c>
    </row>
    <row r="70" spans="2:8" x14ac:dyDescent="0.2">
      <c r="B70">
        <v>5716</v>
      </c>
      <c r="C70" t="s">
        <v>1</v>
      </c>
      <c r="D70" t="s">
        <v>5</v>
      </c>
      <c r="E70" s="2">
        <v>268</v>
      </c>
      <c r="F70" s="2">
        <v>151</v>
      </c>
      <c r="G70" s="3">
        <f t="shared" si="4"/>
        <v>56.343283582089555</v>
      </c>
      <c r="H70">
        <v>2</v>
      </c>
    </row>
    <row r="71" spans="2:8" x14ac:dyDescent="0.2">
      <c r="B71">
        <v>5716</v>
      </c>
      <c r="C71" t="s">
        <v>1</v>
      </c>
      <c r="D71" t="s">
        <v>5</v>
      </c>
      <c r="E71" s="2">
        <v>274</v>
      </c>
      <c r="F71" s="2">
        <v>179</v>
      </c>
      <c r="G71" s="3">
        <f t="shared" si="4"/>
        <v>65.328467153284677</v>
      </c>
      <c r="H71">
        <v>2</v>
      </c>
    </row>
    <row r="72" spans="2:8" x14ac:dyDescent="0.2">
      <c r="B72">
        <v>5716</v>
      </c>
      <c r="C72" t="s">
        <v>1</v>
      </c>
      <c r="D72" t="s">
        <v>5</v>
      </c>
      <c r="E72" s="2">
        <v>216</v>
      </c>
      <c r="F72" s="2">
        <v>152</v>
      </c>
      <c r="G72" s="3">
        <f t="shared" si="4"/>
        <v>70.370370370370367</v>
      </c>
      <c r="H72">
        <v>2</v>
      </c>
    </row>
    <row r="73" spans="2:8" x14ac:dyDescent="0.2">
      <c r="B73" s="5">
        <v>5716</v>
      </c>
      <c r="C73" s="5" t="s">
        <v>1</v>
      </c>
      <c r="D73" s="5" t="s">
        <v>5</v>
      </c>
      <c r="E73" s="6">
        <f>AVERAGE(E69:E72)</f>
        <v>243.25</v>
      </c>
      <c r="F73" s="6">
        <f>AVERAGE(F69:F72)</f>
        <v>155</v>
      </c>
      <c r="G73" s="7">
        <f>AVERAGE(G69:G72)</f>
        <v>64.057041904343123</v>
      </c>
      <c r="H73" s="5">
        <v>2</v>
      </c>
    </row>
    <row r="74" spans="2:8" x14ac:dyDescent="0.2">
      <c r="E74" s="2"/>
      <c r="F74" s="2"/>
      <c r="G74" s="3"/>
    </row>
    <row r="75" spans="2:8" x14ac:dyDescent="0.2">
      <c r="B75">
        <v>5716</v>
      </c>
      <c r="C75" t="s">
        <v>2</v>
      </c>
      <c r="D75" t="s">
        <v>5</v>
      </c>
      <c r="E75" s="2">
        <v>144</v>
      </c>
      <c r="F75" s="2">
        <v>119</v>
      </c>
      <c r="G75" s="3">
        <f t="shared" ref="G75:G80" si="5">(F75/E75)*100</f>
        <v>82.638888888888886</v>
      </c>
      <c r="H75">
        <v>2</v>
      </c>
    </row>
    <row r="76" spans="2:8" x14ac:dyDescent="0.2">
      <c r="B76">
        <v>5716</v>
      </c>
      <c r="C76" t="s">
        <v>2</v>
      </c>
      <c r="D76" t="s">
        <v>7</v>
      </c>
      <c r="E76" s="2">
        <v>194</v>
      </c>
      <c r="F76" s="2">
        <v>131</v>
      </c>
      <c r="G76" s="3">
        <f t="shared" si="5"/>
        <v>67.525773195876297</v>
      </c>
      <c r="H76">
        <v>2</v>
      </c>
    </row>
    <row r="77" spans="2:8" x14ac:dyDescent="0.2">
      <c r="B77">
        <v>5716</v>
      </c>
      <c r="C77" t="s">
        <v>2</v>
      </c>
      <c r="D77" t="s">
        <v>6</v>
      </c>
      <c r="E77" s="2">
        <v>151</v>
      </c>
      <c r="F77" s="2">
        <v>94</v>
      </c>
      <c r="G77" s="3">
        <f t="shared" si="5"/>
        <v>62.251655629139066</v>
      </c>
      <c r="H77">
        <v>2</v>
      </c>
    </row>
    <row r="78" spans="2:8" x14ac:dyDescent="0.2">
      <c r="B78">
        <v>5716</v>
      </c>
      <c r="C78" t="s">
        <v>3</v>
      </c>
      <c r="D78" t="s">
        <v>5</v>
      </c>
      <c r="E78" s="2">
        <v>189</v>
      </c>
      <c r="F78" s="2">
        <v>101</v>
      </c>
      <c r="G78" s="3">
        <f t="shared" si="5"/>
        <v>53.439153439153444</v>
      </c>
      <c r="H78">
        <v>2</v>
      </c>
    </row>
    <row r="79" spans="2:8" x14ac:dyDescent="0.2">
      <c r="B79">
        <v>5716</v>
      </c>
      <c r="C79" t="s">
        <v>3</v>
      </c>
      <c r="D79" t="s">
        <v>7</v>
      </c>
      <c r="E79" s="2">
        <v>155</v>
      </c>
      <c r="F79" s="2">
        <v>97</v>
      </c>
      <c r="G79" s="3">
        <f t="shared" si="5"/>
        <v>62.580645161290327</v>
      </c>
      <c r="H79">
        <v>2</v>
      </c>
    </row>
    <row r="80" spans="2:8" x14ac:dyDescent="0.2">
      <c r="B80">
        <v>5716</v>
      </c>
      <c r="C80" t="s">
        <v>3</v>
      </c>
      <c r="D80" t="s">
        <v>6</v>
      </c>
      <c r="E80" s="2">
        <v>174</v>
      </c>
      <c r="F80" s="2">
        <v>81</v>
      </c>
      <c r="G80" s="3">
        <f t="shared" si="5"/>
        <v>46.551724137931032</v>
      </c>
      <c r="H80">
        <v>2</v>
      </c>
    </row>
    <row r="81" spans="2:8" x14ac:dyDescent="0.2">
      <c r="E81" s="2"/>
      <c r="F81" s="2"/>
      <c r="G81" s="2"/>
    </row>
    <row r="82" spans="2:8" x14ac:dyDescent="0.2">
      <c r="E82" s="2"/>
      <c r="F82" s="2"/>
      <c r="G82" s="2"/>
    </row>
    <row r="83" spans="2:8" x14ac:dyDescent="0.2">
      <c r="E83" s="2"/>
      <c r="F83" s="2"/>
      <c r="G83" s="2"/>
    </row>
    <row r="84" spans="2:8" x14ac:dyDescent="0.2">
      <c r="B84">
        <v>5916</v>
      </c>
      <c r="C84" t="s">
        <v>1</v>
      </c>
      <c r="D84" t="s">
        <v>6</v>
      </c>
      <c r="E84">
        <v>241</v>
      </c>
      <c r="F84">
        <v>161</v>
      </c>
      <c r="G84" s="2">
        <f t="shared" ref="G84:G87" si="6">(F84/E84)*100</f>
        <v>66.804979253112023</v>
      </c>
      <c r="H84">
        <v>2</v>
      </c>
    </row>
    <row r="85" spans="2:8" x14ac:dyDescent="0.2">
      <c r="B85">
        <v>5916</v>
      </c>
      <c r="C85" t="s">
        <v>1</v>
      </c>
      <c r="D85" t="s">
        <v>6</v>
      </c>
      <c r="E85">
        <v>365</v>
      </c>
      <c r="F85">
        <v>211</v>
      </c>
      <c r="G85" s="2">
        <f t="shared" si="6"/>
        <v>57.80821917808219</v>
      </c>
      <c r="H85">
        <v>2</v>
      </c>
    </row>
    <row r="86" spans="2:8" x14ac:dyDescent="0.2">
      <c r="B86">
        <v>5916</v>
      </c>
      <c r="C86" t="s">
        <v>1</v>
      </c>
      <c r="D86" t="s">
        <v>6</v>
      </c>
      <c r="E86">
        <v>410</v>
      </c>
      <c r="F86">
        <v>239</v>
      </c>
      <c r="G86" s="2">
        <f t="shared" si="6"/>
        <v>58.292682926829265</v>
      </c>
      <c r="H86">
        <v>2</v>
      </c>
    </row>
    <row r="87" spans="2:8" x14ac:dyDescent="0.2">
      <c r="B87">
        <v>5916</v>
      </c>
      <c r="C87" t="s">
        <v>1</v>
      </c>
      <c r="D87" t="s">
        <v>6</v>
      </c>
      <c r="E87">
        <v>305</v>
      </c>
      <c r="F87">
        <v>184</v>
      </c>
      <c r="G87" s="2">
        <f t="shared" si="6"/>
        <v>60.327868852459019</v>
      </c>
      <c r="H87">
        <v>2</v>
      </c>
    </row>
    <row r="88" spans="2:8" x14ac:dyDescent="0.2">
      <c r="B88" s="5">
        <v>5916</v>
      </c>
      <c r="C88" s="5" t="s">
        <v>1</v>
      </c>
      <c r="D88" s="5" t="s">
        <v>6</v>
      </c>
      <c r="E88" s="6">
        <f>AVERAGE(E84:E87)</f>
        <v>330.25</v>
      </c>
      <c r="F88" s="6">
        <f>AVERAGE(F84:F87)</f>
        <v>198.75</v>
      </c>
      <c r="G88" s="7">
        <f>AVERAGE(G84:G87)</f>
        <v>60.808437552620617</v>
      </c>
      <c r="H88" s="5">
        <v>2</v>
      </c>
    </row>
    <row r="89" spans="2:8" x14ac:dyDescent="0.2">
      <c r="E89" s="2"/>
      <c r="F89" s="2"/>
      <c r="G89" s="3"/>
    </row>
    <row r="90" spans="2:8" x14ac:dyDescent="0.2">
      <c r="B90">
        <v>5916</v>
      </c>
      <c r="C90" t="s">
        <v>1</v>
      </c>
      <c r="D90" t="s">
        <v>7</v>
      </c>
      <c r="E90">
        <v>229</v>
      </c>
      <c r="F90">
        <v>142</v>
      </c>
      <c r="G90" s="2">
        <f t="shared" ref="G90:G92" si="7">(F90/E90)*100</f>
        <v>62.008733624454152</v>
      </c>
      <c r="H90">
        <v>2</v>
      </c>
    </row>
    <row r="91" spans="2:8" x14ac:dyDescent="0.2">
      <c r="B91">
        <v>5916</v>
      </c>
      <c r="C91" t="s">
        <v>1</v>
      </c>
      <c r="D91" t="s">
        <v>7</v>
      </c>
      <c r="E91">
        <v>279</v>
      </c>
      <c r="F91">
        <v>154</v>
      </c>
      <c r="G91" s="2">
        <f t="shared" si="7"/>
        <v>55.197132616487451</v>
      </c>
      <c r="H91">
        <v>2</v>
      </c>
    </row>
    <row r="92" spans="2:8" x14ac:dyDescent="0.2">
      <c r="B92">
        <v>5916</v>
      </c>
      <c r="C92" t="s">
        <v>1</v>
      </c>
      <c r="D92" t="s">
        <v>7</v>
      </c>
      <c r="E92">
        <v>244</v>
      </c>
      <c r="F92">
        <v>156</v>
      </c>
      <c r="G92" s="2">
        <f t="shared" si="7"/>
        <v>63.934426229508205</v>
      </c>
      <c r="H92">
        <v>2</v>
      </c>
    </row>
    <row r="93" spans="2:8" x14ac:dyDescent="0.2">
      <c r="B93">
        <v>5916</v>
      </c>
      <c r="C93" t="s">
        <v>1</v>
      </c>
      <c r="D93" t="s">
        <v>7</v>
      </c>
      <c r="E93">
        <v>265</v>
      </c>
      <c r="F93">
        <v>182</v>
      </c>
      <c r="G93" s="2">
        <f>F93/E93*100</f>
        <v>68.679245283018858</v>
      </c>
      <c r="H93">
        <v>2</v>
      </c>
    </row>
    <row r="94" spans="2:8" x14ac:dyDescent="0.2">
      <c r="B94" s="5">
        <v>5916</v>
      </c>
      <c r="C94" s="5" t="s">
        <v>1</v>
      </c>
      <c r="D94" s="5" t="s">
        <v>7</v>
      </c>
      <c r="E94" s="6">
        <f>AVERAGE(E90:E93)</f>
        <v>254.25</v>
      </c>
      <c r="F94" s="6">
        <f>AVERAGE(F90:F93)</f>
        <v>158.5</v>
      </c>
      <c r="G94" s="7">
        <f>AVERAGE(G90:G93)</f>
        <v>62.454884438367174</v>
      </c>
      <c r="H94" s="5">
        <v>2</v>
      </c>
    </row>
    <row r="95" spans="2:8" x14ac:dyDescent="0.2">
      <c r="E95" s="2"/>
      <c r="F95" s="2"/>
      <c r="G95" s="3"/>
    </row>
    <row r="96" spans="2:8" x14ac:dyDescent="0.2">
      <c r="B96">
        <v>5916</v>
      </c>
      <c r="C96" t="s">
        <v>1</v>
      </c>
      <c r="D96" t="s">
        <v>5</v>
      </c>
      <c r="E96">
        <v>225</v>
      </c>
      <c r="F96">
        <v>122</v>
      </c>
      <c r="G96" s="2">
        <f>(F96/E96)*100</f>
        <v>54.222222222222229</v>
      </c>
      <c r="H96">
        <v>2</v>
      </c>
    </row>
    <row r="97" spans="2:8" x14ac:dyDescent="0.2">
      <c r="B97">
        <v>5916</v>
      </c>
      <c r="C97" t="s">
        <v>1</v>
      </c>
      <c r="D97" t="s">
        <v>5</v>
      </c>
      <c r="E97">
        <v>285</v>
      </c>
      <c r="F97">
        <v>174</v>
      </c>
      <c r="G97" s="2">
        <f t="shared" ref="G97:G99" si="8">(F97/E97)*100</f>
        <v>61.05263157894737</v>
      </c>
      <c r="H97">
        <v>2</v>
      </c>
    </row>
    <row r="98" spans="2:8" x14ac:dyDescent="0.2">
      <c r="B98">
        <v>5916</v>
      </c>
      <c r="C98" t="s">
        <v>1</v>
      </c>
      <c r="D98" t="s">
        <v>5</v>
      </c>
      <c r="E98">
        <v>227</v>
      </c>
      <c r="F98">
        <v>127</v>
      </c>
      <c r="G98" s="2">
        <f t="shared" si="8"/>
        <v>55.947136563876654</v>
      </c>
      <c r="H98">
        <v>2</v>
      </c>
    </row>
    <row r="99" spans="2:8" x14ac:dyDescent="0.2">
      <c r="B99">
        <v>5916</v>
      </c>
      <c r="C99" t="s">
        <v>1</v>
      </c>
      <c r="D99" t="s">
        <v>5</v>
      </c>
      <c r="E99">
        <v>305</v>
      </c>
      <c r="F99">
        <v>162</v>
      </c>
      <c r="G99" s="2">
        <f t="shared" si="8"/>
        <v>53.114754098360649</v>
      </c>
      <c r="H99">
        <v>2</v>
      </c>
    </row>
    <row r="100" spans="2:8" x14ac:dyDescent="0.2">
      <c r="B100" s="5">
        <v>5916</v>
      </c>
      <c r="C100" s="5" t="s">
        <v>1</v>
      </c>
      <c r="D100" s="5" t="s">
        <v>5</v>
      </c>
      <c r="E100" s="6">
        <f>AVERAGE(E96:E99)</f>
        <v>260.5</v>
      </c>
      <c r="F100" s="6">
        <f>AVERAGE(F96:F99)</f>
        <v>146.25</v>
      </c>
      <c r="G100" s="7">
        <f>AVERAGE(G96:G99)</f>
        <v>56.084186115851722</v>
      </c>
      <c r="H100" s="5">
        <v>2</v>
      </c>
    </row>
    <row r="101" spans="2:8" x14ac:dyDescent="0.2">
      <c r="E101" s="2"/>
      <c r="F101" s="2"/>
      <c r="G101" s="3"/>
    </row>
    <row r="102" spans="2:8" x14ac:dyDescent="0.2">
      <c r="B102">
        <v>5916</v>
      </c>
      <c r="C102" t="s">
        <v>2</v>
      </c>
      <c r="D102" t="s">
        <v>5</v>
      </c>
      <c r="E102">
        <v>314</v>
      </c>
      <c r="F102">
        <v>160</v>
      </c>
      <c r="G102" s="2">
        <f t="shared" ref="G102:G107" si="9">(F102/E102)*100</f>
        <v>50.955414012738856</v>
      </c>
      <c r="H102">
        <v>2</v>
      </c>
    </row>
    <row r="103" spans="2:8" x14ac:dyDescent="0.2">
      <c r="B103">
        <v>5916</v>
      </c>
      <c r="C103" t="s">
        <v>2</v>
      </c>
      <c r="D103" t="s">
        <v>7</v>
      </c>
      <c r="E103">
        <v>231</v>
      </c>
      <c r="F103">
        <v>172</v>
      </c>
      <c r="G103" s="2">
        <f t="shared" si="9"/>
        <v>74.458874458874462</v>
      </c>
      <c r="H103">
        <v>2</v>
      </c>
    </row>
    <row r="104" spans="2:8" x14ac:dyDescent="0.2">
      <c r="B104">
        <v>5916</v>
      </c>
      <c r="C104" t="s">
        <v>2</v>
      </c>
      <c r="D104" t="s">
        <v>6</v>
      </c>
      <c r="E104">
        <v>264</v>
      </c>
      <c r="F104">
        <v>200</v>
      </c>
      <c r="G104" s="2">
        <f t="shared" si="9"/>
        <v>75.757575757575751</v>
      </c>
      <c r="H104">
        <v>2</v>
      </c>
    </row>
    <row r="105" spans="2:8" x14ac:dyDescent="0.2">
      <c r="B105">
        <v>5916</v>
      </c>
      <c r="C105" t="s">
        <v>3</v>
      </c>
      <c r="D105" t="s">
        <v>5</v>
      </c>
      <c r="E105">
        <v>192</v>
      </c>
      <c r="F105">
        <v>117</v>
      </c>
      <c r="G105" s="2">
        <f t="shared" si="9"/>
        <v>60.9375</v>
      </c>
      <c r="H105">
        <v>2</v>
      </c>
    </row>
    <row r="106" spans="2:8" x14ac:dyDescent="0.2">
      <c r="B106">
        <v>5916</v>
      </c>
      <c r="C106" t="s">
        <v>3</v>
      </c>
      <c r="D106" t="s">
        <v>7</v>
      </c>
      <c r="E106">
        <v>349</v>
      </c>
      <c r="F106">
        <v>178</v>
      </c>
      <c r="G106" s="2">
        <f t="shared" si="9"/>
        <v>51.002865329512893</v>
      </c>
      <c r="H106">
        <v>2</v>
      </c>
    </row>
    <row r="107" spans="2:8" x14ac:dyDescent="0.2">
      <c r="B107">
        <v>5916</v>
      </c>
      <c r="C107" t="s">
        <v>3</v>
      </c>
      <c r="D107" t="s">
        <v>6</v>
      </c>
      <c r="E107">
        <v>233</v>
      </c>
      <c r="F107">
        <v>139</v>
      </c>
      <c r="G107" s="2">
        <f t="shared" si="9"/>
        <v>59.656652360515018</v>
      </c>
      <c r="H107">
        <v>2</v>
      </c>
    </row>
    <row r="108" spans="2:8" x14ac:dyDescent="0.2">
      <c r="E108" s="2"/>
      <c r="F108" s="2"/>
      <c r="G108" s="2"/>
    </row>
    <row r="109" spans="2:8" x14ac:dyDescent="0.2">
      <c r="E109" s="2"/>
      <c r="F109" s="2"/>
      <c r="G109" s="2"/>
    </row>
    <row r="110" spans="2:8" x14ac:dyDescent="0.2">
      <c r="E110" s="2"/>
      <c r="F110" s="2"/>
      <c r="G110" s="2"/>
    </row>
    <row r="111" spans="2:8" x14ac:dyDescent="0.2">
      <c r="B111">
        <v>6316</v>
      </c>
      <c r="C111" t="s">
        <v>1</v>
      </c>
      <c r="D111" t="s">
        <v>6</v>
      </c>
      <c r="E111" s="2">
        <v>113</v>
      </c>
      <c r="F111" s="2">
        <v>75</v>
      </c>
      <c r="G111" s="3">
        <f t="shared" ref="G111:G126" si="10">(F111/E111)*100</f>
        <v>66.371681415929203</v>
      </c>
      <c r="H111">
        <v>2</v>
      </c>
    </row>
    <row r="112" spans="2:8" x14ac:dyDescent="0.2">
      <c r="B112">
        <v>6316</v>
      </c>
      <c r="C112" t="s">
        <v>1</v>
      </c>
      <c r="D112" t="s">
        <v>6</v>
      </c>
      <c r="E112" s="2">
        <v>67</v>
      </c>
      <c r="F112" s="2">
        <v>54</v>
      </c>
      <c r="G112" s="3">
        <f t="shared" si="10"/>
        <v>80.597014925373131</v>
      </c>
      <c r="H112">
        <v>2</v>
      </c>
    </row>
    <row r="113" spans="2:8" x14ac:dyDescent="0.2">
      <c r="B113">
        <v>6316</v>
      </c>
      <c r="C113" t="s">
        <v>1</v>
      </c>
      <c r="D113" t="s">
        <v>6</v>
      </c>
      <c r="E113" s="2">
        <v>79</v>
      </c>
      <c r="F113" s="2">
        <v>74</v>
      </c>
      <c r="G113" s="3">
        <f t="shared" si="10"/>
        <v>93.670886075949369</v>
      </c>
      <c r="H113">
        <v>2</v>
      </c>
    </row>
    <row r="114" spans="2:8" x14ac:dyDescent="0.2">
      <c r="B114">
        <v>6316</v>
      </c>
      <c r="C114" t="s">
        <v>1</v>
      </c>
      <c r="D114" t="s">
        <v>6</v>
      </c>
      <c r="E114" s="2">
        <v>64</v>
      </c>
      <c r="F114" s="2">
        <v>54</v>
      </c>
      <c r="G114" s="3">
        <f t="shared" si="10"/>
        <v>84.375</v>
      </c>
      <c r="H114">
        <v>2</v>
      </c>
    </row>
    <row r="115" spans="2:8" x14ac:dyDescent="0.2">
      <c r="B115" s="5">
        <v>6316</v>
      </c>
      <c r="C115" s="5" t="s">
        <v>1</v>
      </c>
      <c r="D115" s="5" t="s">
        <v>6</v>
      </c>
      <c r="E115" s="6">
        <f>AVERAGE(E111:E114)</f>
        <v>80.75</v>
      </c>
      <c r="F115" s="6">
        <f>AVERAGE(F111:F114)</f>
        <v>64.25</v>
      </c>
      <c r="G115" s="7">
        <f>AVERAGE(G111:G114)</f>
        <v>81.253645604312936</v>
      </c>
      <c r="H115" s="5">
        <v>2</v>
      </c>
    </row>
    <row r="116" spans="2:8" x14ac:dyDescent="0.2">
      <c r="E116" s="2"/>
      <c r="F116" s="2"/>
      <c r="G116" s="3"/>
    </row>
    <row r="117" spans="2:8" x14ac:dyDescent="0.2">
      <c r="B117">
        <v>6316</v>
      </c>
      <c r="C117" t="s">
        <v>1</v>
      </c>
      <c r="D117" t="s">
        <v>7</v>
      </c>
      <c r="E117" s="2">
        <v>99</v>
      </c>
      <c r="F117" s="2">
        <v>74</v>
      </c>
      <c r="G117" s="3">
        <f t="shared" si="10"/>
        <v>74.747474747474755</v>
      </c>
      <c r="H117">
        <v>2</v>
      </c>
    </row>
    <row r="118" spans="2:8" x14ac:dyDescent="0.2">
      <c r="B118">
        <v>6316</v>
      </c>
      <c r="C118" t="s">
        <v>1</v>
      </c>
      <c r="D118" t="s">
        <v>7</v>
      </c>
      <c r="E118" s="2">
        <v>129</v>
      </c>
      <c r="F118" s="2">
        <v>115</v>
      </c>
      <c r="G118" s="3">
        <f t="shared" si="10"/>
        <v>89.147286821705436</v>
      </c>
      <c r="H118">
        <v>2</v>
      </c>
    </row>
    <row r="119" spans="2:8" x14ac:dyDescent="0.2">
      <c r="B119">
        <v>6316</v>
      </c>
      <c r="C119" t="s">
        <v>1</v>
      </c>
      <c r="D119" t="s">
        <v>7</v>
      </c>
      <c r="E119" s="2">
        <v>107</v>
      </c>
      <c r="F119" s="2">
        <v>71</v>
      </c>
      <c r="G119" s="3">
        <f t="shared" si="10"/>
        <v>66.355140186915889</v>
      </c>
      <c r="H119">
        <v>2</v>
      </c>
    </row>
    <row r="120" spans="2:8" x14ac:dyDescent="0.2">
      <c r="B120">
        <v>6316</v>
      </c>
      <c r="C120" t="s">
        <v>1</v>
      </c>
      <c r="D120" t="s">
        <v>7</v>
      </c>
      <c r="E120" s="2">
        <v>140</v>
      </c>
      <c r="F120" s="2">
        <v>85</v>
      </c>
      <c r="G120" s="3">
        <f t="shared" si="10"/>
        <v>60.714285714285708</v>
      </c>
      <c r="H120">
        <v>2</v>
      </c>
    </row>
    <row r="121" spans="2:8" x14ac:dyDescent="0.2">
      <c r="B121" s="5">
        <v>6316</v>
      </c>
      <c r="C121" s="5" t="s">
        <v>1</v>
      </c>
      <c r="D121" s="5" t="s">
        <v>7</v>
      </c>
      <c r="E121" s="6">
        <f>AVERAGE(E117:E120)</f>
        <v>118.75</v>
      </c>
      <c r="F121" s="6">
        <f>AVERAGE(F117:F120)</f>
        <v>86.25</v>
      </c>
      <c r="G121" s="7">
        <f>AVERAGE(G117:G120)</f>
        <v>72.741046867595443</v>
      </c>
      <c r="H121" s="5">
        <v>2</v>
      </c>
    </row>
    <row r="122" spans="2:8" x14ac:dyDescent="0.2">
      <c r="E122" s="2"/>
      <c r="F122" s="2"/>
      <c r="G122" s="3"/>
    </row>
    <row r="123" spans="2:8" x14ac:dyDescent="0.2">
      <c r="B123">
        <v>6316</v>
      </c>
      <c r="C123" t="s">
        <v>1</v>
      </c>
      <c r="D123" t="s">
        <v>5</v>
      </c>
      <c r="E123" s="2">
        <v>129</v>
      </c>
      <c r="F123" s="2">
        <v>87</v>
      </c>
      <c r="G123" s="3">
        <f t="shared" si="10"/>
        <v>67.441860465116278</v>
      </c>
      <c r="H123">
        <v>2</v>
      </c>
    </row>
    <row r="124" spans="2:8" x14ac:dyDescent="0.2">
      <c r="B124">
        <v>6316</v>
      </c>
      <c r="C124" t="s">
        <v>1</v>
      </c>
      <c r="D124" t="s">
        <v>5</v>
      </c>
      <c r="E124" s="2">
        <v>154</v>
      </c>
      <c r="F124" s="2">
        <v>104</v>
      </c>
      <c r="G124" s="3">
        <f t="shared" si="10"/>
        <v>67.532467532467535</v>
      </c>
      <c r="H124">
        <v>2</v>
      </c>
    </row>
    <row r="125" spans="2:8" x14ac:dyDescent="0.2">
      <c r="B125">
        <v>6316</v>
      </c>
      <c r="C125" t="s">
        <v>1</v>
      </c>
      <c r="D125" t="s">
        <v>5</v>
      </c>
      <c r="E125" s="2">
        <v>112</v>
      </c>
      <c r="F125" s="2">
        <v>77</v>
      </c>
      <c r="G125" s="3">
        <f t="shared" si="10"/>
        <v>68.75</v>
      </c>
      <c r="H125">
        <v>2</v>
      </c>
    </row>
    <row r="126" spans="2:8" x14ac:dyDescent="0.2">
      <c r="B126">
        <v>6316</v>
      </c>
      <c r="C126" t="s">
        <v>1</v>
      </c>
      <c r="D126" t="s">
        <v>5</v>
      </c>
      <c r="E126" s="2">
        <v>104</v>
      </c>
      <c r="F126" s="2">
        <v>76</v>
      </c>
      <c r="G126" s="3">
        <f t="shared" si="10"/>
        <v>73.076923076923066</v>
      </c>
      <c r="H126">
        <v>2</v>
      </c>
    </row>
    <row r="127" spans="2:8" x14ac:dyDescent="0.2">
      <c r="B127" s="5">
        <v>6316</v>
      </c>
      <c r="C127" s="5" t="s">
        <v>1</v>
      </c>
      <c r="D127" s="5" t="s">
        <v>5</v>
      </c>
      <c r="E127" s="6">
        <f>AVERAGE(E123:E126)</f>
        <v>124.75</v>
      </c>
      <c r="F127" s="6">
        <f>AVERAGE(F123:F126)</f>
        <v>86</v>
      </c>
      <c r="G127" s="7">
        <f>AVERAGE(G123:G126)</f>
        <v>69.200312768626731</v>
      </c>
      <c r="H127" s="5">
        <v>2</v>
      </c>
    </row>
    <row r="128" spans="2:8" x14ac:dyDescent="0.2">
      <c r="E128" s="2"/>
      <c r="F128" s="2"/>
      <c r="G128" s="3"/>
    </row>
    <row r="129" spans="2:8" x14ac:dyDescent="0.2">
      <c r="B129">
        <v>6316</v>
      </c>
      <c r="C129" t="s">
        <v>2</v>
      </c>
      <c r="D129" t="s">
        <v>5</v>
      </c>
      <c r="E129" s="2">
        <v>386</v>
      </c>
      <c r="F129" s="2">
        <v>242</v>
      </c>
      <c r="G129" s="3">
        <f t="shared" ref="G129:G134" si="11">(F129/E129)*100</f>
        <v>62.694300518134717</v>
      </c>
      <c r="H129">
        <v>2</v>
      </c>
    </row>
    <row r="130" spans="2:8" x14ac:dyDescent="0.2">
      <c r="B130">
        <v>6316</v>
      </c>
      <c r="C130" t="s">
        <v>2</v>
      </c>
      <c r="D130" t="s">
        <v>7</v>
      </c>
      <c r="E130" s="2">
        <v>357</v>
      </c>
      <c r="F130" s="2">
        <v>246</v>
      </c>
      <c r="G130" s="3">
        <f t="shared" si="11"/>
        <v>68.907563025210081</v>
      </c>
      <c r="H130">
        <v>2</v>
      </c>
    </row>
    <row r="131" spans="2:8" x14ac:dyDescent="0.2">
      <c r="B131">
        <v>6316</v>
      </c>
      <c r="C131" t="s">
        <v>2</v>
      </c>
      <c r="D131" t="s">
        <v>6</v>
      </c>
      <c r="E131" s="2">
        <v>406</v>
      </c>
      <c r="F131" s="2">
        <v>253</v>
      </c>
      <c r="G131" s="3">
        <f t="shared" si="11"/>
        <v>62.315270935960584</v>
      </c>
      <c r="H131">
        <v>2</v>
      </c>
    </row>
    <row r="132" spans="2:8" x14ac:dyDescent="0.2">
      <c r="B132">
        <v>6316</v>
      </c>
      <c r="C132" t="s">
        <v>3</v>
      </c>
      <c r="D132" t="s">
        <v>5</v>
      </c>
      <c r="E132" s="2">
        <v>262</v>
      </c>
      <c r="F132" s="2">
        <v>221</v>
      </c>
      <c r="G132" s="3">
        <f t="shared" si="11"/>
        <v>84.351145038167942</v>
      </c>
      <c r="H132">
        <v>2</v>
      </c>
    </row>
    <row r="133" spans="2:8" x14ac:dyDescent="0.2">
      <c r="B133">
        <v>6316</v>
      </c>
      <c r="C133" t="s">
        <v>3</v>
      </c>
      <c r="D133" t="s">
        <v>7</v>
      </c>
      <c r="E133" s="2">
        <v>192</v>
      </c>
      <c r="F133" s="2">
        <v>112</v>
      </c>
      <c r="G133" s="3">
        <f t="shared" si="11"/>
        <v>58.333333333333336</v>
      </c>
      <c r="H133">
        <v>2</v>
      </c>
    </row>
    <row r="134" spans="2:8" x14ac:dyDescent="0.2">
      <c r="B134">
        <v>6316</v>
      </c>
      <c r="C134" t="s">
        <v>3</v>
      </c>
      <c r="D134" t="s">
        <v>6</v>
      </c>
      <c r="E134" s="2">
        <v>209</v>
      </c>
      <c r="F134" s="2">
        <v>124</v>
      </c>
      <c r="G134" s="3">
        <f t="shared" si="11"/>
        <v>59.330143540669852</v>
      </c>
      <c r="H134">
        <v>2</v>
      </c>
    </row>
    <row r="135" spans="2:8" x14ac:dyDescent="0.2">
      <c r="E135" s="2"/>
      <c r="F135" s="2"/>
      <c r="G135" s="2"/>
    </row>
    <row r="136" spans="2:8" x14ac:dyDescent="0.2">
      <c r="E136" s="2"/>
      <c r="F136" s="2"/>
      <c r="G136" s="2"/>
    </row>
    <row r="137" spans="2:8" x14ac:dyDescent="0.2">
      <c r="E137" s="2"/>
      <c r="F137" s="2"/>
      <c r="G137" s="2"/>
    </row>
    <row r="138" spans="2:8" x14ac:dyDescent="0.2">
      <c r="B138">
        <v>6916</v>
      </c>
      <c r="C138" t="s">
        <v>1</v>
      </c>
      <c r="D138" t="s">
        <v>6</v>
      </c>
      <c r="E138" s="2">
        <v>148</v>
      </c>
      <c r="F138" s="2">
        <v>110</v>
      </c>
      <c r="G138" s="3">
        <f t="shared" ref="G138:G153" si="12">(F138/E138)*100</f>
        <v>74.324324324324323</v>
      </c>
      <c r="H138">
        <v>2</v>
      </c>
    </row>
    <row r="139" spans="2:8" x14ac:dyDescent="0.2">
      <c r="B139">
        <v>6916</v>
      </c>
      <c r="C139" t="s">
        <v>1</v>
      </c>
      <c r="D139" t="s">
        <v>6</v>
      </c>
      <c r="E139" s="2">
        <v>130</v>
      </c>
      <c r="F139" s="2">
        <v>100</v>
      </c>
      <c r="G139" s="3">
        <f t="shared" si="12"/>
        <v>76.923076923076934</v>
      </c>
      <c r="H139">
        <v>2</v>
      </c>
    </row>
    <row r="140" spans="2:8" x14ac:dyDescent="0.2">
      <c r="B140">
        <v>6916</v>
      </c>
      <c r="C140" t="s">
        <v>1</v>
      </c>
      <c r="D140" t="s">
        <v>6</v>
      </c>
      <c r="E140" s="2">
        <v>148</v>
      </c>
      <c r="F140" s="2">
        <v>122</v>
      </c>
      <c r="G140" s="3">
        <f t="shared" si="12"/>
        <v>82.432432432432435</v>
      </c>
      <c r="H140">
        <v>2</v>
      </c>
    </row>
    <row r="141" spans="2:8" x14ac:dyDescent="0.2">
      <c r="B141">
        <v>6916</v>
      </c>
      <c r="C141" t="s">
        <v>1</v>
      </c>
      <c r="D141" t="s">
        <v>6</v>
      </c>
      <c r="E141" s="2">
        <v>125</v>
      </c>
      <c r="F141" s="2">
        <v>90</v>
      </c>
      <c r="G141" s="3">
        <f t="shared" si="12"/>
        <v>72</v>
      </c>
      <c r="H141">
        <v>2</v>
      </c>
    </row>
    <row r="142" spans="2:8" x14ac:dyDescent="0.2">
      <c r="B142" s="5">
        <v>6916</v>
      </c>
      <c r="C142" s="5" t="s">
        <v>1</v>
      </c>
      <c r="D142" s="5" t="s">
        <v>6</v>
      </c>
      <c r="E142" s="6">
        <f>AVERAGE(E138:E141)</f>
        <v>137.75</v>
      </c>
      <c r="F142" s="6">
        <f>AVERAGE(F138:F141)</f>
        <v>105.5</v>
      </c>
      <c r="G142" s="7">
        <f>AVERAGE(G138:G141)</f>
        <v>76.419958419958419</v>
      </c>
      <c r="H142" s="5">
        <v>2</v>
      </c>
    </row>
    <row r="143" spans="2:8" x14ac:dyDescent="0.2">
      <c r="E143" s="2"/>
      <c r="F143" s="2"/>
      <c r="G143" s="3"/>
    </row>
    <row r="144" spans="2:8" x14ac:dyDescent="0.2">
      <c r="B144">
        <v>6916</v>
      </c>
      <c r="C144" t="s">
        <v>1</v>
      </c>
      <c r="D144" t="s">
        <v>7</v>
      </c>
      <c r="E144" s="2">
        <v>103</v>
      </c>
      <c r="F144" s="2">
        <v>72</v>
      </c>
      <c r="G144" s="3">
        <f t="shared" si="12"/>
        <v>69.902912621359221</v>
      </c>
      <c r="H144">
        <v>2</v>
      </c>
    </row>
    <row r="145" spans="2:8" x14ac:dyDescent="0.2">
      <c r="B145">
        <v>6916</v>
      </c>
      <c r="C145" t="s">
        <v>1</v>
      </c>
      <c r="D145" t="s">
        <v>7</v>
      </c>
      <c r="E145" s="2">
        <v>176</v>
      </c>
      <c r="F145" s="2">
        <v>127</v>
      </c>
      <c r="G145" s="3">
        <f t="shared" si="12"/>
        <v>72.159090909090907</v>
      </c>
      <c r="H145">
        <v>2</v>
      </c>
    </row>
    <row r="146" spans="2:8" x14ac:dyDescent="0.2">
      <c r="B146">
        <v>6916</v>
      </c>
      <c r="C146" t="s">
        <v>1</v>
      </c>
      <c r="D146" t="s">
        <v>7</v>
      </c>
      <c r="E146" s="2">
        <v>198</v>
      </c>
      <c r="F146" s="2">
        <v>127</v>
      </c>
      <c r="G146" s="3">
        <f t="shared" si="12"/>
        <v>64.141414141414145</v>
      </c>
      <c r="H146">
        <v>2</v>
      </c>
    </row>
    <row r="147" spans="2:8" x14ac:dyDescent="0.2">
      <c r="B147">
        <v>6916</v>
      </c>
      <c r="C147" t="s">
        <v>1</v>
      </c>
      <c r="D147" t="s">
        <v>7</v>
      </c>
      <c r="E147" s="2">
        <v>177</v>
      </c>
      <c r="F147" s="2">
        <v>128</v>
      </c>
      <c r="G147" s="3">
        <f t="shared" si="12"/>
        <v>72.316384180790962</v>
      </c>
      <c r="H147">
        <v>2</v>
      </c>
    </row>
    <row r="148" spans="2:8" x14ac:dyDescent="0.2">
      <c r="B148" s="5">
        <v>6916</v>
      </c>
      <c r="C148" s="5" t="s">
        <v>1</v>
      </c>
      <c r="D148" s="5" t="s">
        <v>7</v>
      </c>
      <c r="E148" s="6">
        <f>AVERAGE(E144:E147)</f>
        <v>163.5</v>
      </c>
      <c r="F148" s="6">
        <f>AVERAGE(F144:F147)</f>
        <v>113.5</v>
      </c>
      <c r="G148" s="7">
        <f>AVERAGE(G144:G147)</f>
        <v>69.629950463163809</v>
      </c>
      <c r="H148" s="5">
        <v>2</v>
      </c>
    </row>
    <row r="149" spans="2:8" x14ac:dyDescent="0.2">
      <c r="E149" s="2"/>
      <c r="F149" s="2"/>
      <c r="G149" s="3"/>
    </row>
    <row r="150" spans="2:8" x14ac:dyDescent="0.2">
      <c r="B150">
        <v>6916</v>
      </c>
      <c r="C150" t="s">
        <v>1</v>
      </c>
      <c r="D150" t="s">
        <v>5</v>
      </c>
      <c r="E150" s="2">
        <v>118</v>
      </c>
      <c r="F150" s="2">
        <v>76</v>
      </c>
      <c r="G150" s="3">
        <f t="shared" si="12"/>
        <v>64.406779661016941</v>
      </c>
      <c r="H150">
        <v>2</v>
      </c>
    </row>
    <row r="151" spans="2:8" x14ac:dyDescent="0.2">
      <c r="B151">
        <v>6916</v>
      </c>
      <c r="C151" t="s">
        <v>1</v>
      </c>
      <c r="D151" t="s">
        <v>5</v>
      </c>
      <c r="E151" s="2">
        <v>123</v>
      </c>
      <c r="F151" s="2">
        <v>65</v>
      </c>
      <c r="G151" s="3">
        <f t="shared" si="12"/>
        <v>52.845528455284551</v>
      </c>
      <c r="H151">
        <v>2</v>
      </c>
    </row>
    <row r="152" spans="2:8" x14ac:dyDescent="0.2">
      <c r="B152">
        <v>6916</v>
      </c>
      <c r="C152" t="s">
        <v>1</v>
      </c>
      <c r="D152" t="s">
        <v>5</v>
      </c>
      <c r="E152" s="2">
        <v>121</v>
      </c>
      <c r="F152" s="2">
        <v>93</v>
      </c>
      <c r="G152" s="3">
        <f t="shared" si="12"/>
        <v>76.859504132231407</v>
      </c>
      <c r="H152">
        <v>2</v>
      </c>
    </row>
    <row r="153" spans="2:8" x14ac:dyDescent="0.2">
      <c r="B153">
        <v>6916</v>
      </c>
      <c r="C153" t="s">
        <v>1</v>
      </c>
      <c r="D153" t="s">
        <v>5</v>
      </c>
      <c r="E153" s="2">
        <v>157</v>
      </c>
      <c r="F153" s="2">
        <v>77</v>
      </c>
      <c r="G153" s="3">
        <f t="shared" si="12"/>
        <v>49.044585987261144</v>
      </c>
      <c r="H153">
        <v>2</v>
      </c>
    </row>
    <row r="154" spans="2:8" x14ac:dyDescent="0.2">
      <c r="B154" s="5">
        <v>6916</v>
      </c>
      <c r="C154" s="5" t="s">
        <v>1</v>
      </c>
      <c r="D154" s="5" t="s">
        <v>5</v>
      </c>
      <c r="E154" s="6">
        <f>AVERAGE(E150:E153)</f>
        <v>129.75</v>
      </c>
      <c r="F154" s="6">
        <f>AVERAGE(F150:F153)</f>
        <v>77.75</v>
      </c>
      <c r="G154" s="7">
        <f>AVERAGE(G150:G153)</f>
        <v>60.789099558948507</v>
      </c>
      <c r="H154" s="5">
        <v>2</v>
      </c>
    </row>
    <row r="155" spans="2:8" x14ac:dyDescent="0.2">
      <c r="E155" s="2"/>
      <c r="F155" s="2"/>
      <c r="G155" s="3"/>
    </row>
    <row r="156" spans="2:8" x14ac:dyDescent="0.2">
      <c r="B156">
        <v>6916</v>
      </c>
      <c r="C156" t="s">
        <v>2</v>
      </c>
      <c r="D156" t="s">
        <v>5</v>
      </c>
      <c r="E156" s="2">
        <v>375</v>
      </c>
      <c r="F156" s="2">
        <v>210</v>
      </c>
      <c r="G156" s="3">
        <f t="shared" ref="G156:G161" si="13">(F156/E156)*100</f>
        <v>56.000000000000007</v>
      </c>
      <c r="H156">
        <v>2</v>
      </c>
    </row>
    <row r="157" spans="2:8" x14ac:dyDescent="0.2">
      <c r="B157">
        <v>6916</v>
      </c>
      <c r="C157" t="s">
        <v>2</v>
      </c>
      <c r="D157" t="s">
        <v>7</v>
      </c>
      <c r="E157" s="2">
        <v>459</v>
      </c>
      <c r="F157" s="2">
        <v>278</v>
      </c>
      <c r="G157" s="3">
        <f t="shared" si="13"/>
        <v>60.566448801742922</v>
      </c>
      <c r="H157">
        <v>2</v>
      </c>
    </row>
    <row r="158" spans="2:8" x14ac:dyDescent="0.2">
      <c r="B158">
        <v>6916</v>
      </c>
      <c r="C158" t="s">
        <v>2</v>
      </c>
      <c r="D158" t="s">
        <v>6</v>
      </c>
      <c r="E158" s="2">
        <v>395</v>
      </c>
      <c r="F158" s="2">
        <v>222</v>
      </c>
      <c r="G158" s="3">
        <f t="shared" si="13"/>
        <v>56.202531645569621</v>
      </c>
      <c r="H158">
        <v>2</v>
      </c>
    </row>
    <row r="159" spans="2:8" x14ac:dyDescent="0.2">
      <c r="B159">
        <v>6916</v>
      </c>
      <c r="C159" t="s">
        <v>3</v>
      </c>
      <c r="D159" t="s">
        <v>5</v>
      </c>
      <c r="E159" s="2">
        <v>334</v>
      </c>
      <c r="F159" s="2">
        <v>204</v>
      </c>
      <c r="G159" s="3">
        <f t="shared" si="13"/>
        <v>61.077844311377248</v>
      </c>
      <c r="H159">
        <v>2</v>
      </c>
    </row>
    <row r="160" spans="2:8" x14ac:dyDescent="0.2">
      <c r="B160">
        <v>6916</v>
      </c>
      <c r="C160" t="s">
        <v>3</v>
      </c>
      <c r="D160" t="s">
        <v>7</v>
      </c>
      <c r="E160" s="2">
        <v>234</v>
      </c>
      <c r="F160" s="2">
        <v>155</v>
      </c>
      <c r="G160" s="3">
        <f t="shared" si="13"/>
        <v>66.239316239316238</v>
      </c>
      <c r="H160">
        <v>2</v>
      </c>
    </row>
    <row r="161" spans="2:8" x14ac:dyDescent="0.2">
      <c r="B161">
        <v>6916</v>
      </c>
      <c r="C161" t="s">
        <v>3</v>
      </c>
      <c r="D161" t="s">
        <v>6</v>
      </c>
      <c r="E161" s="2">
        <v>271</v>
      </c>
      <c r="F161" s="2">
        <v>151</v>
      </c>
      <c r="G161" s="3">
        <f t="shared" si="13"/>
        <v>55.719557195571959</v>
      </c>
      <c r="H161">
        <v>2</v>
      </c>
    </row>
    <row r="162" spans="2:8" x14ac:dyDescent="0.2">
      <c r="E162" s="2"/>
      <c r="F162" s="2"/>
      <c r="G162" s="2"/>
    </row>
    <row r="163" spans="2:8" x14ac:dyDescent="0.2">
      <c r="E163" s="2"/>
      <c r="F163" s="2"/>
      <c r="G163" s="2"/>
    </row>
    <row r="164" spans="2:8" x14ac:dyDescent="0.2">
      <c r="E164" s="2"/>
      <c r="F164" s="2"/>
      <c r="G164" s="2"/>
    </row>
    <row r="165" spans="2:8" x14ac:dyDescent="0.2">
      <c r="B165">
        <v>7016</v>
      </c>
      <c r="C165" t="s">
        <v>1</v>
      </c>
      <c r="D165" t="s">
        <v>6</v>
      </c>
      <c r="E165" s="2">
        <v>89</v>
      </c>
      <c r="F165" s="2">
        <v>14</v>
      </c>
      <c r="G165" s="3">
        <f t="shared" ref="G165:G180" si="14">(F165/E165)*100</f>
        <v>15.730337078651685</v>
      </c>
      <c r="H165">
        <v>1</v>
      </c>
    </row>
    <row r="166" spans="2:8" x14ac:dyDescent="0.2">
      <c r="B166">
        <v>7016</v>
      </c>
      <c r="C166" t="s">
        <v>1</v>
      </c>
      <c r="D166" t="s">
        <v>6</v>
      </c>
      <c r="E166" s="2">
        <v>122</v>
      </c>
      <c r="F166" s="2">
        <v>27</v>
      </c>
      <c r="G166" s="3">
        <f t="shared" si="14"/>
        <v>22.131147540983605</v>
      </c>
      <c r="H166">
        <v>1</v>
      </c>
    </row>
    <row r="167" spans="2:8" x14ac:dyDescent="0.2">
      <c r="B167">
        <v>7016</v>
      </c>
      <c r="C167" t="s">
        <v>1</v>
      </c>
      <c r="D167" t="s">
        <v>6</v>
      </c>
      <c r="E167" s="2">
        <v>106</v>
      </c>
      <c r="F167" s="2">
        <v>23</v>
      </c>
      <c r="G167" s="3">
        <f t="shared" si="14"/>
        <v>21.69811320754717</v>
      </c>
      <c r="H167">
        <v>1</v>
      </c>
    </row>
    <row r="168" spans="2:8" x14ac:dyDescent="0.2">
      <c r="B168">
        <v>7016</v>
      </c>
      <c r="C168" t="s">
        <v>1</v>
      </c>
      <c r="D168" t="s">
        <v>6</v>
      </c>
      <c r="E168" s="2">
        <v>91</v>
      </c>
      <c r="F168" s="2">
        <v>17</v>
      </c>
      <c r="G168" s="3">
        <f t="shared" si="14"/>
        <v>18.681318681318682</v>
      </c>
      <c r="H168">
        <v>1</v>
      </c>
    </row>
    <row r="169" spans="2:8" x14ac:dyDescent="0.2">
      <c r="B169" s="5">
        <v>7016</v>
      </c>
      <c r="C169" s="5" t="s">
        <v>1</v>
      </c>
      <c r="D169" s="5" t="s">
        <v>6</v>
      </c>
      <c r="E169" s="6">
        <f>AVERAGE(E165:E168)</f>
        <v>102</v>
      </c>
      <c r="F169" s="6">
        <f>AVERAGE(F165:F168)</f>
        <v>20.25</v>
      </c>
      <c r="G169" s="7">
        <f>AVERAGE(G165:G168)</f>
        <v>19.560229127125286</v>
      </c>
      <c r="H169" s="5">
        <v>1</v>
      </c>
    </row>
    <row r="170" spans="2:8" x14ac:dyDescent="0.2">
      <c r="E170" s="2"/>
      <c r="F170" s="2"/>
      <c r="G170" s="3"/>
    </row>
    <row r="171" spans="2:8" x14ac:dyDescent="0.2">
      <c r="B171">
        <v>7016</v>
      </c>
      <c r="C171" t="s">
        <v>1</v>
      </c>
      <c r="D171" t="s">
        <v>7</v>
      </c>
      <c r="E171" s="2">
        <v>90</v>
      </c>
      <c r="F171" s="2">
        <v>19</v>
      </c>
      <c r="G171" s="3">
        <f t="shared" si="14"/>
        <v>21.111111111111111</v>
      </c>
      <c r="H171">
        <v>1</v>
      </c>
    </row>
    <row r="172" spans="2:8" x14ac:dyDescent="0.2">
      <c r="B172">
        <v>7016</v>
      </c>
      <c r="C172" t="s">
        <v>1</v>
      </c>
      <c r="D172" t="s">
        <v>7</v>
      </c>
      <c r="E172" s="2">
        <v>76</v>
      </c>
      <c r="F172" s="2">
        <v>18</v>
      </c>
      <c r="G172" s="3">
        <f t="shared" si="14"/>
        <v>23.684210526315788</v>
      </c>
      <c r="H172">
        <v>1</v>
      </c>
    </row>
    <row r="173" spans="2:8" x14ac:dyDescent="0.2">
      <c r="B173">
        <v>7016</v>
      </c>
      <c r="C173" t="s">
        <v>1</v>
      </c>
      <c r="D173" t="s">
        <v>7</v>
      </c>
      <c r="E173" s="2">
        <v>83</v>
      </c>
      <c r="F173" s="2">
        <v>22</v>
      </c>
      <c r="G173" s="3">
        <f t="shared" si="14"/>
        <v>26.506024096385545</v>
      </c>
      <c r="H173">
        <v>1</v>
      </c>
    </row>
    <row r="174" spans="2:8" x14ac:dyDescent="0.2">
      <c r="B174">
        <v>7016</v>
      </c>
      <c r="C174" t="s">
        <v>1</v>
      </c>
      <c r="D174" t="s">
        <v>7</v>
      </c>
      <c r="E174" s="2">
        <v>97</v>
      </c>
      <c r="F174" s="2">
        <v>28</v>
      </c>
      <c r="G174" s="3">
        <f t="shared" si="14"/>
        <v>28.865979381443296</v>
      </c>
      <c r="H174">
        <v>1</v>
      </c>
    </row>
    <row r="175" spans="2:8" x14ac:dyDescent="0.2">
      <c r="B175" s="5">
        <v>7016</v>
      </c>
      <c r="C175" s="5" t="s">
        <v>1</v>
      </c>
      <c r="D175" s="5" t="s">
        <v>7</v>
      </c>
      <c r="E175" s="6">
        <f>AVERAGE(E171:E174)</f>
        <v>86.5</v>
      </c>
      <c r="F175" s="6">
        <f>AVERAGE(F171:F174)</f>
        <v>21.75</v>
      </c>
      <c r="G175" s="7">
        <f>AVERAGE(G171:G174)</f>
        <v>25.041831278813934</v>
      </c>
      <c r="H175" s="5">
        <v>1</v>
      </c>
    </row>
    <row r="176" spans="2:8" x14ac:dyDescent="0.2">
      <c r="E176" s="2"/>
      <c r="F176" s="2"/>
      <c r="G176" s="3"/>
    </row>
    <row r="177" spans="2:8" x14ac:dyDescent="0.2">
      <c r="B177">
        <v>7016</v>
      </c>
      <c r="C177" t="s">
        <v>1</v>
      </c>
      <c r="D177" t="s">
        <v>5</v>
      </c>
      <c r="E177" s="2">
        <v>99</v>
      </c>
      <c r="F177" s="2">
        <v>11</v>
      </c>
      <c r="G177" s="3">
        <f t="shared" si="14"/>
        <v>11.111111111111111</v>
      </c>
      <c r="H177">
        <v>1</v>
      </c>
    </row>
    <row r="178" spans="2:8" x14ac:dyDescent="0.2">
      <c r="B178">
        <v>7016</v>
      </c>
      <c r="C178" t="s">
        <v>1</v>
      </c>
      <c r="D178" t="s">
        <v>5</v>
      </c>
      <c r="E178" s="2">
        <v>95</v>
      </c>
      <c r="F178" s="2">
        <v>18</v>
      </c>
      <c r="G178" s="3">
        <f t="shared" si="14"/>
        <v>18.947368421052634</v>
      </c>
      <c r="H178">
        <v>1</v>
      </c>
    </row>
    <row r="179" spans="2:8" x14ac:dyDescent="0.2">
      <c r="B179">
        <v>7016</v>
      </c>
      <c r="C179" t="s">
        <v>1</v>
      </c>
      <c r="D179" t="s">
        <v>5</v>
      </c>
      <c r="E179" s="2">
        <v>87</v>
      </c>
      <c r="F179" s="2">
        <v>12</v>
      </c>
      <c r="G179" s="3">
        <f t="shared" si="14"/>
        <v>13.793103448275861</v>
      </c>
      <c r="H179">
        <v>1</v>
      </c>
    </row>
    <row r="180" spans="2:8" x14ac:dyDescent="0.2">
      <c r="B180">
        <v>7016</v>
      </c>
      <c r="C180" t="s">
        <v>1</v>
      </c>
      <c r="D180" t="s">
        <v>5</v>
      </c>
      <c r="E180" s="2">
        <v>92</v>
      </c>
      <c r="F180" s="2">
        <v>16</v>
      </c>
      <c r="G180" s="3">
        <f t="shared" si="14"/>
        <v>17.391304347826086</v>
      </c>
      <c r="H180">
        <v>1</v>
      </c>
    </row>
    <row r="181" spans="2:8" x14ac:dyDescent="0.2">
      <c r="B181" s="5">
        <v>7016</v>
      </c>
      <c r="C181" s="5" t="s">
        <v>1</v>
      </c>
      <c r="D181" s="5" t="s">
        <v>5</v>
      </c>
      <c r="E181" s="6">
        <f>AVERAGE(E177:E180)</f>
        <v>93.25</v>
      </c>
      <c r="F181" s="6">
        <f>AVERAGE(F177:F180)</f>
        <v>14.25</v>
      </c>
      <c r="G181" s="7">
        <f>AVERAGE(G177:G180)</f>
        <v>15.310721832066422</v>
      </c>
      <c r="H181" s="5">
        <v>1</v>
      </c>
    </row>
    <row r="182" spans="2:8" x14ac:dyDescent="0.2">
      <c r="E182" s="2"/>
      <c r="F182" s="2"/>
      <c r="G182" s="3"/>
    </row>
    <row r="183" spans="2:8" x14ac:dyDescent="0.2">
      <c r="B183">
        <v>7016</v>
      </c>
      <c r="C183" t="s">
        <v>2</v>
      </c>
      <c r="D183" t="s">
        <v>5</v>
      </c>
      <c r="E183" s="2">
        <v>106</v>
      </c>
      <c r="F183" s="2">
        <v>21</v>
      </c>
      <c r="G183" s="3">
        <f t="shared" ref="G183:G188" si="15">(F183/E183)*100</f>
        <v>19.811320754716981</v>
      </c>
      <c r="H183">
        <v>1</v>
      </c>
    </row>
    <row r="184" spans="2:8" x14ac:dyDescent="0.2">
      <c r="B184">
        <v>7016</v>
      </c>
      <c r="C184" t="s">
        <v>2</v>
      </c>
      <c r="D184" t="s">
        <v>7</v>
      </c>
      <c r="E184" s="2">
        <v>84</v>
      </c>
      <c r="F184" s="2">
        <v>25</v>
      </c>
      <c r="G184" s="3">
        <f t="shared" si="15"/>
        <v>29.761904761904763</v>
      </c>
      <c r="H184">
        <v>1</v>
      </c>
    </row>
    <row r="185" spans="2:8" x14ac:dyDescent="0.2">
      <c r="B185">
        <v>7016</v>
      </c>
      <c r="C185" t="s">
        <v>2</v>
      </c>
      <c r="D185" t="s">
        <v>6</v>
      </c>
      <c r="E185" s="2">
        <v>100</v>
      </c>
      <c r="F185" s="2">
        <v>26</v>
      </c>
      <c r="G185" s="3">
        <f t="shared" si="15"/>
        <v>26</v>
      </c>
      <c r="H185">
        <v>1</v>
      </c>
    </row>
    <row r="186" spans="2:8" x14ac:dyDescent="0.2">
      <c r="B186">
        <v>7016</v>
      </c>
      <c r="C186" t="s">
        <v>3</v>
      </c>
      <c r="D186" t="s">
        <v>5</v>
      </c>
      <c r="E186" s="2">
        <v>122</v>
      </c>
      <c r="F186" s="2">
        <v>35</v>
      </c>
      <c r="G186" s="3">
        <f t="shared" si="15"/>
        <v>28.688524590163933</v>
      </c>
      <c r="H186">
        <v>1</v>
      </c>
    </row>
    <row r="187" spans="2:8" x14ac:dyDescent="0.2">
      <c r="B187">
        <v>7016</v>
      </c>
      <c r="C187" t="s">
        <v>3</v>
      </c>
      <c r="D187" t="s">
        <v>7</v>
      </c>
      <c r="E187" s="2">
        <v>88</v>
      </c>
      <c r="F187" s="2">
        <v>14</v>
      </c>
      <c r="G187" s="3">
        <f t="shared" si="15"/>
        <v>15.909090909090908</v>
      </c>
      <c r="H187">
        <v>1</v>
      </c>
    </row>
    <row r="188" spans="2:8" x14ac:dyDescent="0.2">
      <c r="B188">
        <v>7016</v>
      </c>
      <c r="C188" t="s">
        <v>3</v>
      </c>
      <c r="D188" t="s">
        <v>6</v>
      </c>
      <c r="E188" s="2">
        <v>59</v>
      </c>
      <c r="F188" s="2">
        <v>16</v>
      </c>
      <c r="G188" s="3">
        <f t="shared" si="15"/>
        <v>27.118644067796609</v>
      </c>
      <c r="H188">
        <v>1</v>
      </c>
    </row>
    <row r="189" spans="2:8" x14ac:dyDescent="0.2">
      <c r="E189" s="2"/>
      <c r="F189" s="2"/>
      <c r="G189" s="2"/>
    </row>
    <row r="190" spans="2:8" x14ac:dyDescent="0.2">
      <c r="E190" s="2"/>
      <c r="F190" s="2"/>
      <c r="G190" s="2"/>
    </row>
    <row r="191" spans="2:8" x14ac:dyDescent="0.2">
      <c r="E191" s="2"/>
      <c r="F191" s="2"/>
      <c r="G191" s="2"/>
    </row>
    <row r="192" spans="2:8" x14ac:dyDescent="0.2">
      <c r="B192">
        <v>7616</v>
      </c>
      <c r="C192" t="s">
        <v>1</v>
      </c>
      <c r="D192" t="s">
        <v>6</v>
      </c>
      <c r="E192" s="2">
        <v>100</v>
      </c>
      <c r="F192" s="2">
        <v>22</v>
      </c>
      <c r="G192" s="3">
        <f t="shared" ref="G192:G207" si="16">(F192/E192)*100</f>
        <v>22</v>
      </c>
      <c r="H192">
        <v>1</v>
      </c>
    </row>
    <row r="193" spans="2:8" x14ac:dyDescent="0.2">
      <c r="B193">
        <v>7616</v>
      </c>
      <c r="C193" t="s">
        <v>1</v>
      </c>
      <c r="D193" t="s">
        <v>6</v>
      </c>
      <c r="E193" s="2">
        <v>143</v>
      </c>
      <c r="F193" s="2">
        <v>29</v>
      </c>
      <c r="G193" s="3">
        <f t="shared" si="16"/>
        <v>20.27972027972028</v>
      </c>
      <c r="H193">
        <v>1</v>
      </c>
    </row>
    <row r="194" spans="2:8" x14ac:dyDescent="0.2">
      <c r="B194">
        <v>7616</v>
      </c>
      <c r="C194" t="s">
        <v>1</v>
      </c>
      <c r="D194" t="s">
        <v>6</v>
      </c>
      <c r="E194" s="2">
        <v>130</v>
      </c>
      <c r="F194" s="2">
        <v>28</v>
      </c>
      <c r="G194" s="3">
        <f t="shared" si="16"/>
        <v>21.53846153846154</v>
      </c>
      <c r="H194">
        <v>1</v>
      </c>
    </row>
    <row r="195" spans="2:8" x14ac:dyDescent="0.2">
      <c r="B195">
        <v>7616</v>
      </c>
      <c r="C195" t="s">
        <v>1</v>
      </c>
      <c r="D195" t="s">
        <v>6</v>
      </c>
      <c r="E195" s="2">
        <v>117</v>
      </c>
      <c r="F195" s="2">
        <v>33</v>
      </c>
      <c r="G195" s="3">
        <f t="shared" si="16"/>
        <v>28.205128205128204</v>
      </c>
      <c r="H195">
        <v>1</v>
      </c>
    </row>
    <row r="196" spans="2:8" x14ac:dyDescent="0.2">
      <c r="B196" s="5">
        <v>7616</v>
      </c>
      <c r="C196" s="5" t="s">
        <v>1</v>
      </c>
      <c r="D196" s="5" t="s">
        <v>6</v>
      </c>
      <c r="E196" s="6">
        <f>AVERAGE(E192:E195)</f>
        <v>122.5</v>
      </c>
      <c r="F196" s="6">
        <f>AVERAGE(F192:F195)</f>
        <v>28</v>
      </c>
      <c r="G196" s="7">
        <f>AVERAGE(G192:G195)</f>
        <v>23.005827505827504</v>
      </c>
      <c r="H196" s="5">
        <v>1</v>
      </c>
    </row>
    <row r="197" spans="2:8" x14ac:dyDescent="0.2">
      <c r="E197" s="2"/>
      <c r="F197" s="2"/>
      <c r="G197" s="3"/>
    </row>
    <row r="198" spans="2:8" x14ac:dyDescent="0.2">
      <c r="B198">
        <v>7616</v>
      </c>
      <c r="C198" t="s">
        <v>1</v>
      </c>
      <c r="D198" t="s">
        <v>7</v>
      </c>
      <c r="E198" s="2">
        <v>152</v>
      </c>
      <c r="F198" s="2">
        <v>43</v>
      </c>
      <c r="G198" s="3">
        <f t="shared" si="16"/>
        <v>28.289473684210524</v>
      </c>
      <c r="H198">
        <v>1</v>
      </c>
    </row>
    <row r="199" spans="2:8" x14ac:dyDescent="0.2">
      <c r="B199">
        <v>7616</v>
      </c>
      <c r="C199" t="s">
        <v>1</v>
      </c>
      <c r="D199" t="s">
        <v>7</v>
      </c>
      <c r="E199" s="2">
        <v>109</v>
      </c>
      <c r="F199" s="2">
        <v>26</v>
      </c>
      <c r="G199" s="3">
        <f t="shared" si="16"/>
        <v>23.853211009174313</v>
      </c>
      <c r="H199">
        <v>1</v>
      </c>
    </row>
    <row r="200" spans="2:8" x14ac:dyDescent="0.2">
      <c r="B200">
        <v>7616</v>
      </c>
      <c r="C200" t="s">
        <v>1</v>
      </c>
      <c r="D200" t="s">
        <v>7</v>
      </c>
      <c r="E200" s="2">
        <v>136</v>
      </c>
      <c r="F200" s="2">
        <v>42</v>
      </c>
      <c r="G200" s="3">
        <f t="shared" si="16"/>
        <v>30.882352941176471</v>
      </c>
      <c r="H200">
        <v>1</v>
      </c>
    </row>
    <row r="201" spans="2:8" x14ac:dyDescent="0.2">
      <c r="B201">
        <v>7616</v>
      </c>
      <c r="C201" t="s">
        <v>1</v>
      </c>
      <c r="D201" t="s">
        <v>7</v>
      </c>
      <c r="E201" s="2">
        <v>150</v>
      </c>
      <c r="F201" s="2">
        <v>38</v>
      </c>
      <c r="G201" s="3">
        <f t="shared" si="16"/>
        <v>25.333333333333336</v>
      </c>
      <c r="H201">
        <v>1</v>
      </c>
    </row>
    <row r="202" spans="2:8" x14ac:dyDescent="0.2">
      <c r="B202" s="5">
        <v>7616</v>
      </c>
      <c r="C202" s="5" t="s">
        <v>1</v>
      </c>
      <c r="D202" s="5" t="s">
        <v>7</v>
      </c>
      <c r="E202" s="6">
        <f>AVERAGE(E198:E201)</f>
        <v>136.75</v>
      </c>
      <c r="F202" s="6">
        <f>AVERAGE(F198:F201)</f>
        <v>37.25</v>
      </c>
      <c r="G202" s="7">
        <f>AVERAGE(G198:G201)</f>
        <v>27.089592741973661</v>
      </c>
      <c r="H202" s="5">
        <v>1</v>
      </c>
    </row>
    <row r="203" spans="2:8" x14ac:dyDescent="0.2">
      <c r="E203" s="2"/>
      <c r="F203" s="2"/>
      <c r="G203" s="3"/>
    </row>
    <row r="204" spans="2:8" x14ac:dyDescent="0.2">
      <c r="B204">
        <v>7616</v>
      </c>
      <c r="C204" t="s">
        <v>1</v>
      </c>
      <c r="D204" t="s">
        <v>5</v>
      </c>
      <c r="E204" s="2">
        <v>146</v>
      </c>
      <c r="F204" s="2">
        <v>37</v>
      </c>
      <c r="G204" s="3">
        <f t="shared" si="16"/>
        <v>25.342465753424658</v>
      </c>
      <c r="H204">
        <v>1</v>
      </c>
    </row>
    <row r="205" spans="2:8" x14ac:dyDescent="0.2">
      <c r="B205">
        <v>7616</v>
      </c>
      <c r="C205" t="s">
        <v>1</v>
      </c>
      <c r="D205" t="s">
        <v>5</v>
      </c>
      <c r="E205" s="2">
        <v>131</v>
      </c>
      <c r="F205" s="2">
        <v>42</v>
      </c>
      <c r="G205" s="3">
        <f t="shared" si="16"/>
        <v>32.061068702290072</v>
      </c>
      <c r="H205">
        <v>1</v>
      </c>
    </row>
    <row r="206" spans="2:8" x14ac:dyDescent="0.2">
      <c r="B206">
        <v>7616</v>
      </c>
      <c r="C206" t="s">
        <v>1</v>
      </c>
      <c r="D206" t="s">
        <v>5</v>
      </c>
      <c r="E206" s="2">
        <v>142</v>
      </c>
      <c r="F206" s="2">
        <v>44</v>
      </c>
      <c r="G206" s="3">
        <f t="shared" si="16"/>
        <v>30.985915492957744</v>
      </c>
      <c r="H206">
        <v>1</v>
      </c>
    </row>
    <row r="207" spans="2:8" x14ac:dyDescent="0.2">
      <c r="B207">
        <v>7616</v>
      </c>
      <c r="C207" t="s">
        <v>1</v>
      </c>
      <c r="D207" t="s">
        <v>5</v>
      </c>
      <c r="E207" s="2">
        <v>108</v>
      </c>
      <c r="F207" s="2">
        <v>26</v>
      </c>
      <c r="G207" s="3">
        <f t="shared" si="16"/>
        <v>24.074074074074073</v>
      </c>
      <c r="H207">
        <v>1</v>
      </c>
    </row>
    <row r="208" spans="2:8" x14ac:dyDescent="0.2">
      <c r="B208" s="5">
        <v>7616</v>
      </c>
      <c r="C208" s="5" t="s">
        <v>1</v>
      </c>
      <c r="D208" s="5" t="s">
        <v>5</v>
      </c>
      <c r="E208" s="6">
        <f>AVERAGE(E204:E207)</f>
        <v>131.75</v>
      </c>
      <c r="F208" s="6">
        <f>AVERAGE(F204:F207)</f>
        <v>37.25</v>
      </c>
      <c r="G208" s="7">
        <f>AVERAGE(G204:G207)</f>
        <v>28.115881005686639</v>
      </c>
      <c r="H208" s="5">
        <v>1</v>
      </c>
    </row>
    <row r="209" spans="2:8" x14ac:dyDescent="0.2">
      <c r="E209" s="2"/>
      <c r="F209" s="2"/>
      <c r="G209" s="3"/>
    </row>
    <row r="210" spans="2:8" x14ac:dyDescent="0.2">
      <c r="B210">
        <v>7616</v>
      </c>
      <c r="C210" t="s">
        <v>2</v>
      </c>
      <c r="D210" t="s">
        <v>5</v>
      </c>
      <c r="E210" s="2">
        <v>172</v>
      </c>
      <c r="F210" s="2">
        <v>52</v>
      </c>
      <c r="G210" s="3">
        <f t="shared" ref="G210:G215" si="17">(F210/E210)*100</f>
        <v>30.232558139534881</v>
      </c>
      <c r="H210">
        <v>1</v>
      </c>
    </row>
    <row r="211" spans="2:8" x14ac:dyDescent="0.2">
      <c r="B211">
        <v>7616</v>
      </c>
      <c r="C211" t="s">
        <v>2</v>
      </c>
      <c r="D211" t="s">
        <v>7</v>
      </c>
      <c r="E211" s="2">
        <v>129</v>
      </c>
      <c r="F211" s="2">
        <v>35</v>
      </c>
      <c r="G211" s="3">
        <f t="shared" si="17"/>
        <v>27.131782945736433</v>
      </c>
      <c r="H211">
        <v>1</v>
      </c>
    </row>
    <row r="212" spans="2:8" x14ac:dyDescent="0.2">
      <c r="B212">
        <v>7616</v>
      </c>
      <c r="C212" t="s">
        <v>2</v>
      </c>
      <c r="D212" t="s">
        <v>6</v>
      </c>
      <c r="E212" s="2">
        <v>101</v>
      </c>
      <c r="F212" s="2">
        <v>18</v>
      </c>
      <c r="G212" s="3">
        <f t="shared" si="17"/>
        <v>17.82178217821782</v>
      </c>
      <c r="H212">
        <v>1</v>
      </c>
    </row>
    <row r="213" spans="2:8" x14ac:dyDescent="0.2">
      <c r="B213">
        <v>7616</v>
      </c>
      <c r="C213" t="s">
        <v>3</v>
      </c>
      <c r="D213" t="s">
        <v>5</v>
      </c>
      <c r="E213" s="2">
        <v>79</v>
      </c>
      <c r="F213" s="2">
        <v>14</v>
      </c>
      <c r="G213" s="3">
        <f t="shared" si="17"/>
        <v>17.721518987341771</v>
      </c>
      <c r="H213">
        <v>1</v>
      </c>
    </row>
    <row r="214" spans="2:8" x14ac:dyDescent="0.2">
      <c r="B214">
        <v>7616</v>
      </c>
      <c r="C214" t="s">
        <v>3</v>
      </c>
      <c r="D214" t="s">
        <v>7</v>
      </c>
      <c r="E214" s="2">
        <v>158</v>
      </c>
      <c r="F214" s="2">
        <v>38</v>
      </c>
      <c r="G214" s="3">
        <f t="shared" si="17"/>
        <v>24.050632911392405</v>
      </c>
      <c r="H214">
        <v>1</v>
      </c>
    </row>
    <row r="215" spans="2:8" x14ac:dyDescent="0.2">
      <c r="B215">
        <v>7616</v>
      </c>
      <c r="C215" t="s">
        <v>3</v>
      </c>
      <c r="D215" t="s">
        <v>6</v>
      </c>
      <c r="E215" s="2">
        <v>83</v>
      </c>
      <c r="F215" s="2">
        <v>14</v>
      </c>
      <c r="G215" s="3">
        <f t="shared" si="17"/>
        <v>16.867469879518072</v>
      </c>
      <c r="H215">
        <v>1</v>
      </c>
    </row>
    <row r="216" spans="2:8" x14ac:dyDescent="0.2">
      <c r="E216" s="2"/>
      <c r="F216" s="2"/>
      <c r="G216" s="2"/>
    </row>
    <row r="217" spans="2:8" x14ac:dyDescent="0.2">
      <c r="E217" s="2"/>
      <c r="F217" s="2"/>
      <c r="G217" s="2"/>
    </row>
    <row r="218" spans="2:8" x14ac:dyDescent="0.2">
      <c r="E218" s="2"/>
      <c r="F218" s="2"/>
      <c r="G218" s="2"/>
    </row>
    <row r="219" spans="2:8" x14ac:dyDescent="0.2">
      <c r="B219">
        <v>7916</v>
      </c>
      <c r="C219" t="s">
        <v>1</v>
      </c>
      <c r="D219" t="s">
        <v>6</v>
      </c>
      <c r="E219" s="2">
        <v>228</v>
      </c>
      <c r="F219" s="2">
        <v>167</v>
      </c>
      <c r="G219" s="3">
        <f t="shared" ref="G219:G234" si="18">(F219/E219)*100</f>
        <v>73.245614035087712</v>
      </c>
      <c r="H219">
        <v>2</v>
      </c>
    </row>
    <row r="220" spans="2:8" x14ac:dyDescent="0.2">
      <c r="B220">
        <v>7916</v>
      </c>
      <c r="C220" t="s">
        <v>1</v>
      </c>
      <c r="D220" t="s">
        <v>6</v>
      </c>
      <c r="E220" s="2">
        <v>260</v>
      </c>
      <c r="F220" s="2">
        <v>149</v>
      </c>
      <c r="G220" s="3">
        <f t="shared" si="18"/>
        <v>57.307692307692307</v>
      </c>
      <c r="H220">
        <v>2</v>
      </c>
    </row>
    <row r="221" spans="2:8" x14ac:dyDescent="0.2">
      <c r="B221">
        <v>7916</v>
      </c>
      <c r="C221" t="s">
        <v>1</v>
      </c>
      <c r="D221" t="s">
        <v>6</v>
      </c>
      <c r="E221" s="2">
        <v>330</v>
      </c>
      <c r="F221" s="2">
        <v>209</v>
      </c>
      <c r="G221" s="3">
        <f t="shared" si="18"/>
        <v>63.333333333333329</v>
      </c>
      <c r="H221">
        <v>2</v>
      </c>
    </row>
    <row r="222" spans="2:8" x14ac:dyDescent="0.2">
      <c r="B222">
        <v>7916</v>
      </c>
      <c r="C222" t="s">
        <v>1</v>
      </c>
      <c r="D222" t="s">
        <v>6</v>
      </c>
      <c r="E222" s="2">
        <v>309</v>
      </c>
      <c r="F222" s="2">
        <v>209</v>
      </c>
      <c r="G222" s="3">
        <f t="shared" si="18"/>
        <v>67.637540453074436</v>
      </c>
      <c r="H222">
        <v>2</v>
      </c>
    </row>
    <row r="223" spans="2:8" x14ac:dyDescent="0.2">
      <c r="B223" s="5">
        <v>7916</v>
      </c>
      <c r="C223" s="5" t="s">
        <v>1</v>
      </c>
      <c r="D223" s="5" t="s">
        <v>6</v>
      </c>
      <c r="E223" s="6">
        <f>AVERAGE(E219:E222)</f>
        <v>281.75</v>
      </c>
      <c r="F223" s="6">
        <f>AVERAGE(F219:F222)</f>
        <v>183.5</v>
      </c>
      <c r="G223" s="7">
        <f>AVERAGE(G219:G222)</f>
        <v>65.381045032296953</v>
      </c>
      <c r="H223" s="5">
        <v>2</v>
      </c>
    </row>
    <row r="224" spans="2:8" x14ac:dyDescent="0.2">
      <c r="E224" s="2"/>
      <c r="F224" s="2"/>
      <c r="G224" s="3"/>
    </row>
    <row r="225" spans="2:8" x14ac:dyDescent="0.2">
      <c r="B225">
        <v>7916</v>
      </c>
      <c r="C225" t="s">
        <v>1</v>
      </c>
      <c r="D225" t="s">
        <v>7</v>
      </c>
      <c r="E225" s="2">
        <v>311</v>
      </c>
      <c r="F225" s="2">
        <v>179</v>
      </c>
      <c r="G225" s="3">
        <f t="shared" si="18"/>
        <v>57.556270096463024</v>
      </c>
      <c r="H225">
        <v>2</v>
      </c>
    </row>
    <row r="226" spans="2:8" x14ac:dyDescent="0.2">
      <c r="B226">
        <v>7916</v>
      </c>
      <c r="C226" t="s">
        <v>1</v>
      </c>
      <c r="D226" t="s">
        <v>7</v>
      </c>
      <c r="E226" s="2">
        <v>330</v>
      </c>
      <c r="F226" s="2">
        <v>190</v>
      </c>
      <c r="G226" s="3">
        <f t="shared" si="18"/>
        <v>57.575757575757578</v>
      </c>
      <c r="H226">
        <v>2</v>
      </c>
    </row>
    <row r="227" spans="2:8" x14ac:dyDescent="0.2">
      <c r="B227">
        <v>7916</v>
      </c>
      <c r="C227" t="s">
        <v>1</v>
      </c>
      <c r="D227" t="s">
        <v>7</v>
      </c>
      <c r="E227" s="2">
        <v>297</v>
      </c>
      <c r="F227" s="2">
        <v>192</v>
      </c>
      <c r="G227" s="3">
        <f t="shared" si="18"/>
        <v>64.646464646464651</v>
      </c>
      <c r="H227">
        <v>2</v>
      </c>
    </row>
    <row r="228" spans="2:8" x14ac:dyDescent="0.2">
      <c r="B228">
        <v>7916</v>
      </c>
      <c r="C228" t="s">
        <v>1</v>
      </c>
      <c r="D228" t="s">
        <v>7</v>
      </c>
      <c r="E228" s="2">
        <v>263</v>
      </c>
      <c r="F228" s="2">
        <v>178</v>
      </c>
      <c r="G228" s="3">
        <f t="shared" si="18"/>
        <v>67.680608365019012</v>
      </c>
      <c r="H228">
        <v>2</v>
      </c>
    </row>
    <row r="229" spans="2:8" x14ac:dyDescent="0.2">
      <c r="B229" s="5">
        <v>7916</v>
      </c>
      <c r="C229" s="5" t="s">
        <v>1</v>
      </c>
      <c r="D229" s="5" t="s">
        <v>7</v>
      </c>
      <c r="E229" s="6">
        <f>AVERAGE(E225:E228)</f>
        <v>300.25</v>
      </c>
      <c r="F229" s="6">
        <f>AVERAGE(F225:F228)</f>
        <v>184.75</v>
      </c>
      <c r="G229" s="7">
        <f>AVERAGE(G225:G228)</f>
        <v>61.864775170926066</v>
      </c>
      <c r="H229" s="5">
        <v>2</v>
      </c>
    </row>
    <row r="230" spans="2:8" x14ac:dyDescent="0.2">
      <c r="E230" s="2"/>
      <c r="F230" s="2"/>
      <c r="G230" s="3"/>
    </row>
    <row r="231" spans="2:8" x14ac:dyDescent="0.2">
      <c r="B231">
        <v>7916</v>
      </c>
      <c r="C231" t="s">
        <v>1</v>
      </c>
      <c r="D231" t="s">
        <v>5</v>
      </c>
      <c r="E231" s="2">
        <v>259</v>
      </c>
      <c r="F231" s="2">
        <v>167</v>
      </c>
      <c r="G231" s="3">
        <f t="shared" si="18"/>
        <v>64.478764478764489</v>
      </c>
      <c r="H231">
        <v>2</v>
      </c>
    </row>
    <row r="232" spans="2:8" x14ac:dyDescent="0.2">
      <c r="B232">
        <v>7916</v>
      </c>
      <c r="C232" t="s">
        <v>1</v>
      </c>
      <c r="D232" t="s">
        <v>5</v>
      </c>
      <c r="E232" s="2">
        <v>321</v>
      </c>
      <c r="F232" s="2">
        <v>215</v>
      </c>
      <c r="G232" s="3">
        <f t="shared" si="18"/>
        <v>66.978193146417439</v>
      </c>
      <c r="H232">
        <v>2</v>
      </c>
    </row>
    <row r="233" spans="2:8" x14ac:dyDescent="0.2">
      <c r="B233">
        <v>7916</v>
      </c>
      <c r="C233" t="s">
        <v>1</v>
      </c>
      <c r="D233" t="s">
        <v>5</v>
      </c>
      <c r="E233" s="2">
        <v>268</v>
      </c>
      <c r="F233" s="2">
        <v>184</v>
      </c>
      <c r="G233" s="3">
        <f t="shared" si="18"/>
        <v>68.656716417910445</v>
      </c>
      <c r="H233">
        <v>2</v>
      </c>
    </row>
    <row r="234" spans="2:8" x14ac:dyDescent="0.2">
      <c r="B234">
        <v>7916</v>
      </c>
      <c r="C234" t="s">
        <v>1</v>
      </c>
      <c r="D234" t="s">
        <v>5</v>
      </c>
      <c r="E234" s="2">
        <v>239</v>
      </c>
      <c r="F234" s="2">
        <v>178</v>
      </c>
      <c r="G234" s="3">
        <f t="shared" si="18"/>
        <v>74.476987447698733</v>
      </c>
      <c r="H234">
        <v>2</v>
      </c>
    </row>
    <row r="235" spans="2:8" x14ac:dyDescent="0.2">
      <c r="B235" s="5">
        <v>7916</v>
      </c>
      <c r="C235" s="5" t="s">
        <v>1</v>
      </c>
      <c r="D235" s="5" t="s">
        <v>5</v>
      </c>
      <c r="E235" s="6">
        <f>AVERAGE(E231:E234)</f>
        <v>271.75</v>
      </c>
      <c r="F235" s="6">
        <f>AVERAGE(F231:F234)</f>
        <v>186</v>
      </c>
      <c r="G235" s="7">
        <f>AVERAGE(G231:G234)</f>
        <v>68.647665372697773</v>
      </c>
      <c r="H235" s="5">
        <v>2</v>
      </c>
    </row>
    <row r="236" spans="2:8" x14ac:dyDescent="0.2">
      <c r="E236" s="2"/>
      <c r="F236" s="2"/>
      <c r="G236" s="3"/>
    </row>
    <row r="237" spans="2:8" x14ac:dyDescent="0.2">
      <c r="B237">
        <v>7916</v>
      </c>
      <c r="C237" t="s">
        <v>2</v>
      </c>
      <c r="D237" t="s">
        <v>5</v>
      </c>
      <c r="E237" s="2">
        <v>326</v>
      </c>
      <c r="F237" s="2">
        <v>199</v>
      </c>
      <c r="G237" s="3">
        <f t="shared" ref="G237:G242" si="19">(F237/E237)*100</f>
        <v>61.042944785276077</v>
      </c>
      <c r="H237">
        <v>2</v>
      </c>
    </row>
    <row r="238" spans="2:8" x14ac:dyDescent="0.2">
      <c r="B238">
        <v>7916</v>
      </c>
      <c r="C238" t="s">
        <v>2</v>
      </c>
      <c r="D238" t="s">
        <v>7</v>
      </c>
      <c r="E238" s="2">
        <v>310</v>
      </c>
      <c r="F238" s="2">
        <v>194</v>
      </c>
      <c r="G238" s="3">
        <f t="shared" si="19"/>
        <v>62.580645161290327</v>
      </c>
      <c r="H238">
        <v>2</v>
      </c>
    </row>
    <row r="239" spans="2:8" x14ac:dyDescent="0.2">
      <c r="B239">
        <v>7916</v>
      </c>
      <c r="C239" t="s">
        <v>2</v>
      </c>
      <c r="D239" t="s">
        <v>6</v>
      </c>
      <c r="E239" s="2">
        <v>327</v>
      </c>
      <c r="F239" s="2">
        <v>210</v>
      </c>
      <c r="G239" s="3">
        <f t="shared" si="19"/>
        <v>64.22018348623854</v>
      </c>
      <c r="H239">
        <v>2</v>
      </c>
    </row>
    <row r="240" spans="2:8" x14ac:dyDescent="0.2">
      <c r="B240">
        <v>7916</v>
      </c>
      <c r="C240" t="s">
        <v>3</v>
      </c>
      <c r="D240" t="s">
        <v>5</v>
      </c>
      <c r="E240" s="2">
        <v>222</v>
      </c>
      <c r="F240" s="2">
        <v>175</v>
      </c>
      <c r="G240" s="3">
        <f t="shared" si="19"/>
        <v>78.828828828828833</v>
      </c>
      <c r="H240">
        <v>2</v>
      </c>
    </row>
    <row r="241" spans="2:8" x14ac:dyDescent="0.2">
      <c r="B241">
        <v>7916</v>
      </c>
      <c r="C241" t="s">
        <v>3</v>
      </c>
      <c r="D241" t="s">
        <v>7</v>
      </c>
      <c r="E241" s="2">
        <v>213</v>
      </c>
      <c r="F241" s="2">
        <v>147</v>
      </c>
      <c r="G241" s="3">
        <f t="shared" si="19"/>
        <v>69.014084507042256</v>
      </c>
      <c r="H241">
        <v>2</v>
      </c>
    </row>
    <row r="242" spans="2:8" x14ac:dyDescent="0.2">
      <c r="B242">
        <v>7916</v>
      </c>
      <c r="C242" t="s">
        <v>3</v>
      </c>
      <c r="D242" t="s">
        <v>6</v>
      </c>
      <c r="E242" s="2">
        <v>215</v>
      </c>
      <c r="F242" s="2">
        <v>108</v>
      </c>
      <c r="G242" s="3">
        <f t="shared" si="19"/>
        <v>50.232558139534888</v>
      </c>
      <c r="H242">
        <v>2</v>
      </c>
    </row>
  </sheetData>
  <sortState xmlns:xlrd2="http://schemas.microsoft.com/office/spreadsheetml/2017/richdata2" ref="B237:H242">
    <sortCondition ref="C237:C242"/>
    <sortCondition descending="1" ref="D237:D2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4EC-7FEE-B041-AB3D-D35DE3A794B0}">
  <dimension ref="B2:AS63"/>
  <sheetViews>
    <sheetView workbookViewId="0">
      <selection activeCell="F1" sqref="F1:T1048576"/>
    </sheetView>
  </sheetViews>
  <sheetFormatPr baseColWidth="10" defaultColWidth="8.83203125" defaultRowHeight="15" x14ac:dyDescent="0.2"/>
  <cols>
    <col min="1" max="1" width="8.83203125" style="22"/>
    <col min="2" max="2" width="8.5" style="22" customWidth="1"/>
    <col min="3" max="3" width="6.83203125" style="22" customWidth="1"/>
    <col min="4" max="4" width="15.1640625" style="22" customWidth="1"/>
    <col min="5" max="5" width="12.1640625" style="22" customWidth="1"/>
    <col min="6" max="6" width="8.83203125" style="22"/>
    <col min="7" max="7" width="8.33203125" style="22" customWidth="1"/>
    <col min="8" max="8" width="6.6640625" style="22" customWidth="1"/>
    <col min="9" max="9" width="15" style="22" customWidth="1"/>
    <col min="10" max="10" width="12.1640625" style="22" customWidth="1"/>
    <col min="11" max="11" width="8.83203125" style="22"/>
    <col min="12" max="12" width="8.5" style="22" customWidth="1"/>
    <col min="13" max="13" width="6.6640625" style="22" customWidth="1"/>
    <col min="14" max="14" width="15.1640625" style="22" customWidth="1"/>
    <col min="15" max="15" width="12.33203125" style="22" customWidth="1"/>
    <col min="16" max="16" width="8.83203125" style="22"/>
    <col min="17" max="17" width="8.5" style="22" customWidth="1"/>
    <col min="18" max="18" width="6.6640625" style="22" customWidth="1"/>
    <col min="19" max="19" width="15.33203125" style="22" customWidth="1"/>
    <col min="20" max="20" width="12.33203125" style="22" customWidth="1"/>
    <col min="21" max="21" width="8.83203125" style="22"/>
    <col min="22" max="22" width="8.33203125" style="22" customWidth="1"/>
    <col min="23" max="23" width="6.5" style="22" customWidth="1"/>
    <col min="24" max="24" width="15.1640625" style="22" customWidth="1"/>
    <col min="25" max="25" width="12.33203125" style="22" customWidth="1"/>
    <col min="26" max="26" width="8.83203125" style="22"/>
    <col min="27" max="27" width="8.33203125" style="22" customWidth="1"/>
    <col min="28" max="28" width="6.6640625" style="22" customWidth="1"/>
    <col min="29" max="29" width="15.1640625" style="22" customWidth="1"/>
    <col min="30" max="30" width="12.1640625" style="22" customWidth="1"/>
    <col min="31" max="31" width="8.83203125" style="22"/>
    <col min="32" max="32" width="8.6640625" style="22" customWidth="1"/>
    <col min="33" max="33" width="6.5" style="22" customWidth="1"/>
    <col min="34" max="34" width="15.33203125" style="22" customWidth="1"/>
    <col min="35" max="35" width="12.5" style="22" customWidth="1"/>
    <col min="36" max="36" width="8.83203125" style="22"/>
    <col min="37" max="37" width="8.5" style="22" customWidth="1"/>
    <col min="38" max="38" width="6.1640625" style="22" customWidth="1"/>
    <col min="39" max="39" width="15.33203125" style="22" customWidth="1"/>
    <col min="40" max="40" width="12.33203125" style="22" customWidth="1"/>
    <col min="41" max="41" width="8.83203125" style="22"/>
    <col min="42" max="42" width="8.5" style="17" customWidth="1"/>
    <col min="43" max="43" width="6.5" style="22" customWidth="1"/>
    <col min="44" max="44" width="15.1640625" style="22" customWidth="1"/>
    <col min="45" max="45" width="12.33203125" style="22" customWidth="1"/>
    <col min="46" max="16384" width="8.83203125" style="22"/>
  </cols>
  <sheetData>
    <row r="2" spans="2:45" s="25" customFormat="1" x14ac:dyDescent="0.2">
      <c r="B2" s="25" t="s">
        <v>4</v>
      </c>
      <c r="C2" s="25" t="s">
        <v>0</v>
      </c>
      <c r="D2" s="25" t="s">
        <v>16</v>
      </c>
      <c r="E2" s="25" t="s">
        <v>17</v>
      </c>
      <c r="G2" s="25" t="s">
        <v>4</v>
      </c>
      <c r="H2" s="25" t="s">
        <v>0</v>
      </c>
      <c r="I2" s="25" t="s">
        <v>18</v>
      </c>
      <c r="J2" s="25" t="s">
        <v>17</v>
      </c>
      <c r="L2" s="25" t="s">
        <v>4</v>
      </c>
      <c r="M2" s="25" t="s">
        <v>0</v>
      </c>
      <c r="N2" s="25" t="s">
        <v>18</v>
      </c>
      <c r="O2" s="25" t="s">
        <v>17</v>
      </c>
      <c r="Q2" s="25" t="s">
        <v>4</v>
      </c>
      <c r="R2" s="25" t="s">
        <v>0</v>
      </c>
      <c r="S2" s="25" t="s">
        <v>18</v>
      </c>
      <c r="T2" s="25" t="s">
        <v>17</v>
      </c>
      <c r="V2" s="25" t="s">
        <v>4</v>
      </c>
      <c r="W2" s="25" t="s">
        <v>0</v>
      </c>
      <c r="X2" s="25" t="s">
        <v>18</v>
      </c>
      <c r="Y2" s="25" t="s">
        <v>17</v>
      </c>
      <c r="AA2" s="25" t="s">
        <v>4</v>
      </c>
      <c r="AB2" s="25" t="s">
        <v>0</v>
      </c>
      <c r="AC2" s="25" t="s">
        <v>18</v>
      </c>
      <c r="AD2" s="25" t="s">
        <v>17</v>
      </c>
      <c r="AF2" s="25" t="s">
        <v>4</v>
      </c>
      <c r="AG2" s="25" t="s">
        <v>0</v>
      </c>
      <c r="AH2" s="25" t="s">
        <v>18</v>
      </c>
      <c r="AI2" s="25" t="s">
        <v>17</v>
      </c>
      <c r="AK2" s="25" t="s">
        <v>4</v>
      </c>
      <c r="AL2" s="25" t="s">
        <v>0</v>
      </c>
      <c r="AM2" s="25" t="s">
        <v>18</v>
      </c>
      <c r="AN2" s="25" t="s">
        <v>17</v>
      </c>
      <c r="AP2" s="17" t="s">
        <v>4</v>
      </c>
      <c r="AQ2" s="25" t="s">
        <v>0</v>
      </c>
      <c r="AR2" s="25" t="s">
        <v>18</v>
      </c>
      <c r="AS2" s="25" t="s">
        <v>17</v>
      </c>
    </row>
    <row r="3" spans="2:45" x14ac:dyDescent="0.2">
      <c r="B3" s="22">
        <v>5216</v>
      </c>
      <c r="C3" s="22" t="s">
        <v>2</v>
      </c>
      <c r="D3" s="22">
        <v>0.1720551145267</v>
      </c>
      <c r="E3" s="22">
        <v>2</v>
      </c>
      <c r="G3" s="22">
        <v>5316</v>
      </c>
      <c r="H3" s="22" t="s">
        <v>2</v>
      </c>
      <c r="I3" s="22">
        <v>0.141253204331</v>
      </c>
      <c r="J3" s="22">
        <v>4</v>
      </c>
      <c r="L3" s="22">
        <v>7016</v>
      </c>
      <c r="M3" s="22" t="s">
        <v>2</v>
      </c>
      <c r="N3" s="22">
        <v>0.24952658562499999</v>
      </c>
      <c r="O3" s="22">
        <v>2</v>
      </c>
      <c r="Q3" s="22">
        <v>7616</v>
      </c>
      <c r="R3" s="22" t="s">
        <v>2</v>
      </c>
      <c r="S3" s="22">
        <v>0.498430910437</v>
      </c>
      <c r="T3" s="22">
        <v>4</v>
      </c>
      <c r="V3" s="22">
        <v>5916</v>
      </c>
      <c r="W3" s="22" t="s">
        <v>2</v>
      </c>
      <c r="X3" s="22">
        <v>0.1096423550799</v>
      </c>
      <c r="Y3" s="22">
        <v>6</v>
      </c>
      <c r="AA3" s="22">
        <v>5716</v>
      </c>
      <c r="AB3" s="22" t="s">
        <v>2</v>
      </c>
      <c r="AC3" s="22">
        <v>0.64466220126399998</v>
      </c>
      <c r="AD3" s="22">
        <v>3</v>
      </c>
      <c r="AF3" s="22">
        <v>6316</v>
      </c>
      <c r="AG3" s="22" t="s">
        <v>2</v>
      </c>
      <c r="AH3" s="22">
        <v>0.32357562225600001</v>
      </c>
      <c r="AI3" s="22">
        <v>5</v>
      </c>
      <c r="AK3" s="22">
        <v>6916</v>
      </c>
      <c r="AL3" s="22" t="s">
        <v>2</v>
      </c>
      <c r="AM3" s="22">
        <v>0.27317249648199998</v>
      </c>
      <c r="AN3" s="22">
        <v>2</v>
      </c>
      <c r="AP3" s="17">
        <v>7916</v>
      </c>
      <c r="AQ3" s="22" t="s">
        <v>2</v>
      </c>
      <c r="AR3" s="22">
        <v>0.66768585131000002</v>
      </c>
      <c r="AS3" s="22">
        <v>2</v>
      </c>
    </row>
    <row r="4" spans="2:45" x14ac:dyDescent="0.2">
      <c r="B4" s="22" t="s">
        <v>19</v>
      </c>
      <c r="D4" s="22">
        <v>0.1385774828394</v>
      </c>
      <c r="E4" s="22">
        <v>3</v>
      </c>
      <c r="I4" s="22">
        <v>0.292462581655</v>
      </c>
      <c r="J4" s="22">
        <v>4</v>
      </c>
      <c r="N4" s="22">
        <v>0.337265360121</v>
      </c>
      <c r="O4" s="22">
        <v>3</v>
      </c>
      <c r="S4" s="22">
        <v>0.36091127097800002</v>
      </c>
      <c r="T4" s="22">
        <v>3</v>
      </c>
      <c r="V4" s="22" t="s">
        <v>20</v>
      </c>
      <c r="X4" s="22">
        <v>0.29084470354339997</v>
      </c>
      <c r="Y4" s="22">
        <v>6</v>
      </c>
      <c r="AC4" s="22">
        <v>1.350305962108</v>
      </c>
      <c r="AD4" s="22">
        <v>5</v>
      </c>
      <c r="AH4" s="22">
        <v>0.39389109401599998</v>
      </c>
      <c r="AI4" s="22">
        <v>3</v>
      </c>
      <c r="AM4" s="22">
        <v>0.27130571404600001</v>
      </c>
      <c r="AN4" s="22">
        <v>4</v>
      </c>
      <c r="AR4" s="22">
        <v>0.328553708753</v>
      </c>
      <c r="AS4" s="22">
        <v>4</v>
      </c>
    </row>
    <row r="5" spans="2:45" x14ac:dyDescent="0.2">
      <c r="D5" s="22">
        <v>0.11026461589189999</v>
      </c>
      <c r="E5" s="22">
        <v>3</v>
      </c>
      <c r="I5" s="22">
        <v>0.32544240469199998</v>
      </c>
      <c r="J5" s="22">
        <v>3</v>
      </c>
      <c r="N5" s="22">
        <v>0.49283056312899998</v>
      </c>
      <c r="O5" s="22">
        <v>4</v>
      </c>
      <c r="S5" s="22">
        <v>0.50776482261800004</v>
      </c>
      <c r="T5" s="22">
        <v>4</v>
      </c>
      <c r="X5" s="22">
        <v>0.26022947159150001</v>
      </c>
      <c r="Y5" s="22">
        <v>5</v>
      </c>
      <c r="AC5" s="22">
        <v>0.484741172572</v>
      </c>
      <c r="AD5" s="22">
        <v>4</v>
      </c>
      <c r="AH5" s="22">
        <v>0.54696725377599997</v>
      </c>
      <c r="AI5" s="22">
        <v>5</v>
      </c>
      <c r="AM5" s="22">
        <v>0.25823823699300003</v>
      </c>
      <c r="AN5" s="22">
        <v>2</v>
      </c>
      <c r="AR5" s="22">
        <v>0.21965806664699999</v>
      </c>
      <c r="AS5" s="22">
        <v>2</v>
      </c>
    </row>
    <row r="6" spans="2:45" x14ac:dyDescent="0.2">
      <c r="D6" s="22">
        <v>9.5454808565599999E-2</v>
      </c>
      <c r="E6" s="22">
        <v>3</v>
      </c>
      <c r="I6" s="22">
        <v>0.37397874803100001</v>
      </c>
      <c r="J6" s="22">
        <v>4</v>
      </c>
      <c r="N6" s="22">
        <v>0.26259406267699997</v>
      </c>
      <c r="O6" s="22">
        <v>2</v>
      </c>
      <c r="S6" s="22">
        <v>0.119785206316</v>
      </c>
      <c r="T6" s="22">
        <v>4</v>
      </c>
      <c r="X6" s="22">
        <v>0.16010770693570001</v>
      </c>
      <c r="Y6" s="22">
        <v>4</v>
      </c>
      <c r="AC6" s="22">
        <v>0.34473248986499999</v>
      </c>
      <c r="AD6" s="22">
        <v>4</v>
      </c>
      <c r="AH6" s="22">
        <v>0.51025386586599997</v>
      </c>
      <c r="AI6" s="22">
        <v>8</v>
      </c>
      <c r="AM6" s="22">
        <v>0.60857107416699996</v>
      </c>
      <c r="AN6" s="22">
        <v>4</v>
      </c>
      <c r="AR6" s="22">
        <v>0.55567890514399998</v>
      </c>
      <c r="AS6" s="22">
        <v>5</v>
      </c>
    </row>
    <row r="7" spans="2:45" x14ac:dyDescent="0.2">
      <c r="D7" s="22">
        <v>8.31340444874E-2</v>
      </c>
      <c r="E7" s="22">
        <v>4</v>
      </c>
      <c r="I7" s="22">
        <v>0.20036798147400001</v>
      </c>
      <c r="J7" s="22">
        <v>2</v>
      </c>
      <c r="N7" s="22">
        <v>0.418159265685</v>
      </c>
      <c r="O7" s="22">
        <v>3</v>
      </c>
      <c r="S7" s="22">
        <v>9.0850078557000002E-2</v>
      </c>
      <c r="T7" s="22">
        <v>2</v>
      </c>
      <c r="X7" s="22">
        <v>6.8573141485900005E-2</v>
      </c>
      <c r="Y7" s="22">
        <v>6</v>
      </c>
      <c r="AC7" s="22">
        <v>1.2457661456869999</v>
      </c>
      <c r="AD7" s="22">
        <v>6</v>
      </c>
      <c r="AH7" s="22">
        <v>0.52705490779099995</v>
      </c>
      <c r="AI7" s="22">
        <v>5</v>
      </c>
      <c r="AM7" s="22">
        <v>0.16863268006000001</v>
      </c>
      <c r="AN7" s="22">
        <v>5</v>
      </c>
      <c r="AR7" s="22">
        <v>0.155565203008</v>
      </c>
      <c r="AS7" s="22">
        <v>5</v>
      </c>
    </row>
    <row r="8" spans="2:45" x14ac:dyDescent="0.2">
      <c r="D8" s="22">
        <v>0.916590176122</v>
      </c>
      <c r="E8" s="22">
        <v>1</v>
      </c>
      <c r="I8" s="22">
        <v>0.204101546346</v>
      </c>
      <c r="J8" s="22">
        <v>2</v>
      </c>
      <c r="N8" s="22">
        <v>0.18294467873699999</v>
      </c>
      <c r="O8" s="22">
        <v>2</v>
      </c>
      <c r="S8" s="22">
        <v>0.13378607458700001</v>
      </c>
      <c r="T8" s="22">
        <v>3</v>
      </c>
      <c r="X8" s="22">
        <v>0.110575746298</v>
      </c>
      <c r="Y8" s="22">
        <v>5</v>
      </c>
      <c r="AC8" s="22">
        <v>1.1169581575959999</v>
      </c>
      <c r="AD8" s="22">
        <v>7</v>
      </c>
      <c r="AH8" s="22">
        <v>0.55941247001600003</v>
      </c>
      <c r="AI8" s="22">
        <v>4</v>
      </c>
      <c r="AM8" s="22">
        <v>0.31361944926399998</v>
      </c>
      <c r="AN8" s="22">
        <v>5</v>
      </c>
      <c r="AR8" s="22">
        <v>0.193523112542</v>
      </c>
      <c r="AS8" s="22">
        <v>3</v>
      </c>
    </row>
    <row r="9" spans="2:45" x14ac:dyDescent="0.2">
      <c r="D9" s="22">
        <v>5.8368064168500003E-2</v>
      </c>
      <c r="E9" s="22">
        <v>3</v>
      </c>
      <c r="I9" s="22">
        <v>0.23148102207599999</v>
      </c>
      <c r="J9" s="22">
        <v>6</v>
      </c>
      <c r="N9" s="22">
        <v>0.20534606796999999</v>
      </c>
      <c r="O9" s="22">
        <v>4</v>
      </c>
      <c r="S9" s="22">
        <v>0.17298850574499999</v>
      </c>
      <c r="T9" s="22">
        <v>4</v>
      </c>
      <c r="X9" s="22">
        <v>6.8262011079799997E-2</v>
      </c>
      <c r="Y9" s="22">
        <v>3</v>
      </c>
      <c r="AC9" s="22">
        <v>0.82325105431699996</v>
      </c>
      <c r="AD9" s="22">
        <v>6</v>
      </c>
      <c r="AH9" s="22">
        <v>0.36091127097800002</v>
      </c>
      <c r="AI9" s="22">
        <v>2</v>
      </c>
      <c r="AM9" s="22">
        <v>0.26134954105300001</v>
      </c>
      <c r="AN9" s="22">
        <v>2</v>
      </c>
      <c r="AR9" s="22">
        <v>0.399491441324</v>
      </c>
      <c r="AS9" s="22">
        <v>5</v>
      </c>
    </row>
    <row r="10" spans="2:45" x14ac:dyDescent="0.2">
      <c r="D10" s="22">
        <v>4.0446952782000001E-2</v>
      </c>
      <c r="E10" s="22">
        <v>4</v>
      </c>
      <c r="I10" s="22">
        <v>0.20223476391</v>
      </c>
      <c r="J10" s="22">
        <v>4</v>
      </c>
      <c r="N10" s="22">
        <v>0.47602952120399999</v>
      </c>
      <c r="O10" s="22">
        <v>4</v>
      </c>
      <c r="S10" s="22">
        <v>0.242681716692</v>
      </c>
      <c r="T10" s="22">
        <v>2</v>
      </c>
      <c r="X10" s="22">
        <v>0.1171094848243</v>
      </c>
      <c r="Y10" s="22">
        <v>5</v>
      </c>
      <c r="AC10" s="22">
        <v>0.63221698502400003</v>
      </c>
      <c r="AD10" s="22">
        <v>7</v>
      </c>
      <c r="AH10" s="22">
        <v>0.207835111218</v>
      </c>
      <c r="AI10" s="22">
        <v>4</v>
      </c>
      <c r="AM10" s="22">
        <v>0.22090258827100001</v>
      </c>
      <c r="AN10" s="22">
        <v>1</v>
      </c>
      <c r="AR10" s="22">
        <v>0.169254940873</v>
      </c>
      <c r="AS10" s="22">
        <v>5</v>
      </c>
    </row>
    <row r="11" spans="2:45" x14ac:dyDescent="0.2">
      <c r="D11" s="22">
        <v>5.6750186057299999E-2</v>
      </c>
      <c r="E11" s="22">
        <v>4</v>
      </c>
      <c r="I11" s="22">
        <v>0.161787811128</v>
      </c>
      <c r="J11" s="22">
        <v>2</v>
      </c>
      <c r="N11" s="22">
        <v>0.23957041263199999</v>
      </c>
      <c r="O11" s="22">
        <v>3</v>
      </c>
      <c r="S11" s="22">
        <v>0.329175969565</v>
      </c>
      <c r="T11" s="22">
        <v>3</v>
      </c>
      <c r="X11" s="22">
        <v>0.23098321342600001</v>
      </c>
      <c r="Y11" s="22">
        <v>3</v>
      </c>
      <c r="AC11" s="22">
        <v>0.55443438351999996</v>
      </c>
      <c r="AD11" s="22">
        <v>4</v>
      </c>
      <c r="AH11" s="22">
        <v>0.41691474406099999</v>
      </c>
      <c r="AI11" s="22">
        <v>4</v>
      </c>
      <c r="AM11" s="22">
        <v>0.41878152649700001</v>
      </c>
      <c r="AN11" s="22">
        <v>5</v>
      </c>
      <c r="AR11" s="22">
        <v>0.79027123127999999</v>
      </c>
      <c r="AS11" s="22">
        <v>6</v>
      </c>
    </row>
    <row r="12" spans="2:45" x14ac:dyDescent="0.2">
      <c r="D12" s="22">
        <v>1.54320681384E-2</v>
      </c>
      <c r="E12" s="22">
        <v>2</v>
      </c>
      <c r="I12" s="22">
        <v>0.13191929215100001</v>
      </c>
      <c r="J12" s="22">
        <v>4</v>
      </c>
      <c r="N12" s="22">
        <v>7.4671297444000001E-2</v>
      </c>
      <c r="O12" s="22">
        <v>2</v>
      </c>
      <c r="S12" s="22">
        <v>0.22712519639100001</v>
      </c>
      <c r="T12" s="22">
        <v>2</v>
      </c>
      <c r="X12" s="22">
        <v>0.38287707764290002</v>
      </c>
      <c r="Y12" s="22">
        <v>3</v>
      </c>
      <c r="AC12" s="22">
        <v>1.6415240221389999</v>
      </c>
      <c r="AD12" s="22">
        <v>9</v>
      </c>
      <c r="AH12" s="22">
        <v>0.86680931116000004</v>
      </c>
      <c r="AI12" s="22">
        <v>3</v>
      </c>
      <c r="AM12" s="22">
        <v>0.373356487219</v>
      </c>
      <c r="AN12" s="22">
        <v>3</v>
      </c>
      <c r="AR12" s="22">
        <v>0.288729016783</v>
      </c>
      <c r="AS12" s="22">
        <v>5</v>
      </c>
    </row>
    <row r="13" spans="2:45" x14ac:dyDescent="0.2">
      <c r="D13" s="22">
        <v>2.0596832878200001E-2</v>
      </c>
      <c r="E13" s="22">
        <v>3</v>
      </c>
      <c r="I13" s="22">
        <v>0.73737906225700001</v>
      </c>
      <c r="J13" s="22">
        <v>5</v>
      </c>
      <c r="N13" s="22">
        <v>0.14436450839100001</v>
      </c>
      <c r="O13" s="22">
        <v>2</v>
      </c>
      <c r="S13" s="22">
        <v>0.15805424625600001</v>
      </c>
      <c r="T13" s="22">
        <v>3</v>
      </c>
      <c r="X13" s="22">
        <v>0.18773608698979999</v>
      </c>
      <c r="Y13" s="22">
        <v>5</v>
      </c>
      <c r="AC13" s="22">
        <v>0.81827296782100001</v>
      </c>
      <c r="AD13" s="22">
        <v>3</v>
      </c>
      <c r="AH13" s="22">
        <v>0.36402257503800001</v>
      </c>
      <c r="AI13" s="22">
        <v>4</v>
      </c>
      <c r="AM13" s="22">
        <v>0.18107789630099999</v>
      </c>
      <c r="AN13" s="22">
        <v>2</v>
      </c>
      <c r="AR13" s="22">
        <v>0.30677458033100002</v>
      </c>
      <c r="AS13" s="22">
        <v>4</v>
      </c>
    </row>
    <row r="14" spans="2:45" x14ac:dyDescent="0.2">
      <c r="C14" s="23" t="s">
        <v>21</v>
      </c>
      <c r="D14" s="23">
        <f>AVERAGE(D3:D13)</f>
        <v>0.15524275876885454</v>
      </c>
      <c r="E14" s="23">
        <f>AVERAGE(E3:E13)</f>
        <v>2.9090909090909092</v>
      </c>
      <c r="I14" s="22">
        <v>0.264460845113</v>
      </c>
      <c r="J14" s="22">
        <v>4</v>
      </c>
      <c r="N14" s="22">
        <v>0.27503927891800001</v>
      </c>
      <c r="O14" s="22">
        <v>2</v>
      </c>
      <c r="S14" s="22">
        <v>0.270061192422</v>
      </c>
      <c r="T14" s="22">
        <v>2</v>
      </c>
      <c r="X14" s="22">
        <v>0.18686492185299999</v>
      </c>
      <c r="Y14" s="22">
        <v>3</v>
      </c>
      <c r="AC14" s="22">
        <v>0.45176134953500002</v>
      </c>
      <c r="AD14" s="22">
        <v>3</v>
      </c>
      <c r="AH14" s="22">
        <v>0.81516166376099997</v>
      </c>
      <c r="AI14" s="22">
        <v>4</v>
      </c>
      <c r="AM14" s="22">
        <v>0.27690606135399998</v>
      </c>
      <c r="AN14" s="22">
        <v>5</v>
      </c>
      <c r="AR14" s="22">
        <v>0.37833457371500001</v>
      </c>
      <c r="AS14" s="22">
        <v>3</v>
      </c>
    </row>
    <row r="15" spans="2:45" x14ac:dyDescent="0.2">
      <c r="C15" s="22" t="s">
        <v>22</v>
      </c>
      <c r="D15" s="22">
        <f>_xlfn.STDEV.P(D3:D13)</f>
        <v>0.24512477353726864</v>
      </c>
      <c r="E15" s="22">
        <f>_xlfn.STDEV.P(E3:E13)</f>
        <v>0.89995408514651498</v>
      </c>
      <c r="I15" s="22">
        <v>0.13067477052699999</v>
      </c>
      <c r="J15" s="22">
        <v>5</v>
      </c>
      <c r="N15" s="22">
        <v>0.11325146779</v>
      </c>
      <c r="O15" s="22">
        <v>3</v>
      </c>
      <c r="S15" s="22">
        <v>0.187922765233</v>
      </c>
      <c r="T15" s="22">
        <v>4</v>
      </c>
      <c r="X15" s="22">
        <v>0.19850119903800001</v>
      </c>
      <c r="Y15" s="22">
        <v>4</v>
      </c>
      <c r="AC15" s="22">
        <v>0.56376829569999998</v>
      </c>
      <c r="AD15" s="22">
        <v>7</v>
      </c>
      <c r="AH15" s="22">
        <v>0.37460100884300002</v>
      </c>
      <c r="AI15" s="22">
        <v>5</v>
      </c>
      <c r="AM15" s="22">
        <v>0.30864136276800003</v>
      </c>
      <c r="AN15" s="22">
        <v>4</v>
      </c>
      <c r="AR15" s="22">
        <v>0.28810675597000002</v>
      </c>
      <c r="AS15" s="22">
        <v>4</v>
      </c>
    </row>
    <row r="16" spans="2:45" x14ac:dyDescent="0.2">
      <c r="I16" s="22">
        <v>0.25512693293299998</v>
      </c>
      <c r="J16" s="22">
        <v>2</v>
      </c>
      <c r="N16" s="22">
        <v>0.147475812451</v>
      </c>
      <c r="O16" s="22">
        <v>5</v>
      </c>
      <c r="S16" s="22">
        <v>0.42438187380499998</v>
      </c>
      <c r="T16" s="22">
        <v>3</v>
      </c>
      <c r="X16" s="22">
        <v>0.85081720829039997</v>
      </c>
      <c r="Y16" s="22">
        <v>10</v>
      </c>
      <c r="AC16" s="22">
        <v>1.1791842387989999</v>
      </c>
      <c r="AD16" s="22">
        <v>6</v>
      </c>
      <c r="AH16" s="22">
        <v>0.30615231951900002</v>
      </c>
      <c r="AI16" s="22">
        <v>2</v>
      </c>
      <c r="AM16" s="22">
        <v>0.12694120565399999</v>
      </c>
      <c r="AN16" s="22">
        <v>5</v>
      </c>
      <c r="AR16" s="22">
        <v>0.187922765233</v>
      </c>
      <c r="AS16" s="22">
        <v>2</v>
      </c>
    </row>
    <row r="17" spans="2:45" x14ac:dyDescent="0.2">
      <c r="B17" s="22">
        <v>5216</v>
      </c>
      <c r="C17" s="22" t="s">
        <v>3</v>
      </c>
      <c r="D17" s="22">
        <v>4.01980484572E-2</v>
      </c>
      <c r="E17" s="22">
        <v>5</v>
      </c>
      <c r="I17" s="22">
        <v>0.23583684776</v>
      </c>
      <c r="J17" s="22">
        <v>6</v>
      </c>
      <c r="N17" s="22">
        <v>0.113873728602</v>
      </c>
      <c r="O17" s="22">
        <v>2</v>
      </c>
      <c r="S17" s="22">
        <v>0.337265360121</v>
      </c>
      <c r="T17" s="22">
        <v>3</v>
      </c>
      <c r="W17" s="23" t="s">
        <v>21</v>
      </c>
      <c r="X17" s="23">
        <f>AVERAGE(X3:X16)</f>
        <v>0.23022316629132858</v>
      </c>
      <c r="Y17" s="23">
        <f>AVERAGE(Y3:Y16)</f>
        <v>4.8571428571428568</v>
      </c>
      <c r="AC17" s="22">
        <v>0.18107789630099999</v>
      </c>
      <c r="AD17" s="22">
        <v>2</v>
      </c>
      <c r="AH17" s="22">
        <v>0.58461403290299996</v>
      </c>
      <c r="AI17" s="22">
        <v>3</v>
      </c>
      <c r="AM17" s="22">
        <v>0.369622922347</v>
      </c>
      <c r="AN17" s="22">
        <v>2</v>
      </c>
      <c r="AR17" s="22">
        <v>0.29121806003099998</v>
      </c>
      <c r="AS17" s="22">
        <v>4</v>
      </c>
    </row>
    <row r="18" spans="2:45" x14ac:dyDescent="0.2">
      <c r="B18" s="22" t="s">
        <v>23</v>
      </c>
      <c r="D18" s="22">
        <v>6.9070950135500006E-2</v>
      </c>
      <c r="E18" s="22">
        <v>4</v>
      </c>
      <c r="I18" s="22">
        <v>0.112006946166</v>
      </c>
      <c r="J18" s="22">
        <v>4</v>
      </c>
      <c r="N18" s="22">
        <v>0.68075332836199998</v>
      </c>
      <c r="O18" s="22">
        <v>3</v>
      </c>
      <c r="R18" s="23" t="s">
        <v>21</v>
      </c>
      <c r="S18" s="23">
        <f>AVERAGE(S3:S17)</f>
        <v>0.27074567931486665</v>
      </c>
      <c r="T18" s="23">
        <f>AVERAGE(T3:T17)</f>
        <v>3.0666666666666669</v>
      </c>
      <c r="W18" s="22" t="s">
        <v>22</v>
      </c>
      <c r="X18" s="22">
        <f>_xlfn.STDEV.P(X3:X16)</f>
        <v>0.19210037311907999</v>
      </c>
      <c r="Y18" s="22">
        <f>_xlfn.STDEV.P(Y3:Y16)</f>
        <v>1.8070158058105026</v>
      </c>
      <c r="AC18" s="22">
        <v>0.26508310592500001</v>
      </c>
      <c r="AD18" s="22">
        <v>4</v>
      </c>
      <c r="AH18" s="22">
        <v>0.48598569419600002</v>
      </c>
      <c r="AI18" s="22">
        <v>3</v>
      </c>
      <c r="AM18" s="22">
        <v>0.45300587115899998</v>
      </c>
      <c r="AN18" s="22">
        <v>7</v>
      </c>
      <c r="AR18" s="22">
        <v>0.147475812451</v>
      </c>
      <c r="AS18" s="22">
        <v>3</v>
      </c>
    </row>
    <row r="19" spans="2:45" x14ac:dyDescent="0.2">
      <c r="D19" s="22">
        <v>8.5560861654300005E-2</v>
      </c>
      <c r="E19" s="22">
        <v>3</v>
      </c>
      <c r="G19" s="23" t="s">
        <v>21</v>
      </c>
      <c r="H19" s="23"/>
      <c r="I19" s="23">
        <f>AVERAGE(I3:I18)</f>
        <v>0.25003217253437499</v>
      </c>
      <c r="J19" s="23">
        <f>AVERAGE(J3:J18)</f>
        <v>3.8125</v>
      </c>
      <c r="M19" s="23" t="s">
        <v>21</v>
      </c>
      <c r="N19" s="23">
        <f>AVERAGE(N3:N18)</f>
        <v>0.275855996233625</v>
      </c>
      <c r="O19" s="23">
        <f>AVERAGE(O3:O18)</f>
        <v>2.875</v>
      </c>
      <c r="R19" s="22" t="s">
        <v>22</v>
      </c>
      <c r="S19" s="22">
        <f>_xlfn.STDEV.P(S3:S17)</f>
        <v>0.12995055593529281</v>
      </c>
      <c r="T19" s="22">
        <f>_xlfn.STDEV.P(T3:T17)</f>
        <v>0.77172246018601498</v>
      </c>
      <c r="AB19" s="22" t="s">
        <v>21</v>
      </c>
      <c r="AC19" s="23">
        <f>AVERAGE(AC3:AC18)</f>
        <v>0.7686087767608123</v>
      </c>
      <c r="AD19" s="23">
        <f>AVERAGE(AD3:AD18)</f>
        <v>5</v>
      </c>
      <c r="AH19" s="22">
        <v>0.350955097986</v>
      </c>
      <c r="AI19" s="22">
        <v>4</v>
      </c>
      <c r="AM19" s="22">
        <v>0.42687091705300001</v>
      </c>
      <c r="AN19" s="22">
        <v>4</v>
      </c>
      <c r="AR19" s="22">
        <v>0.50652030099300005</v>
      </c>
      <c r="AS19" s="22">
        <v>1</v>
      </c>
    </row>
    <row r="20" spans="2:45" x14ac:dyDescent="0.2">
      <c r="D20" s="22">
        <v>7.9338253533999994E-2</v>
      </c>
      <c r="E20" s="22">
        <v>5</v>
      </c>
      <c r="G20" s="22" t="s">
        <v>22</v>
      </c>
      <c r="I20" s="22">
        <f>_xlfn.STDEV.P(I3:I18)</f>
        <v>0.14466881697677395</v>
      </c>
      <c r="J20" s="22">
        <f>_xlfn.STDEV.P(J3:J18)</f>
        <v>1.2854352375751958</v>
      </c>
      <c r="M20" s="22" t="s">
        <v>22</v>
      </c>
      <c r="N20" s="22">
        <f>_xlfn.STDEV.P(N3:N18)</f>
        <v>0.16159873660402604</v>
      </c>
      <c r="O20" s="22">
        <f>_xlfn.STDEV.P(O3:O18)</f>
        <v>0.92702481088695787</v>
      </c>
      <c r="V20" s="22">
        <v>5916</v>
      </c>
      <c r="W20" s="22" t="s">
        <v>3</v>
      </c>
      <c r="X20" s="22">
        <v>6.3470602827200004E-2</v>
      </c>
      <c r="Y20" s="22">
        <v>5</v>
      </c>
      <c r="AB20" s="22" t="s">
        <v>22</v>
      </c>
      <c r="AC20" s="22">
        <f>_xlfn.STDEV.P(AC3:AC18)</f>
        <v>0.4111397441304081</v>
      </c>
      <c r="AD20" s="22">
        <f>_xlfn.STDEV.P(AD3:AD18)</f>
        <v>1.8708286933869707</v>
      </c>
      <c r="AH20" s="22">
        <v>0.35655544529400002</v>
      </c>
      <c r="AI20" s="22">
        <v>5</v>
      </c>
      <c r="AM20" s="22">
        <v>0.37273422640699999</v>
      </c>
      <c r="AN20" s="22">
        <v>4</v>
      </c>
      <c r="AR20" s="22">
        <v>0.41442570081300001</v>
      </c>
      <c r="AS20" s="22">
        <v>3</v>
      </c>
    </row>
    <row r="21" spans="2:45" x14ac:dyDescent="0.2">
      <c r="D21" s="22">
        <v>4.2189283055700001E-2</v>
      </c>
      <c r="E21" s="22">
        <v>3</v>
      </c>
      <c r="Q21" s="22">
        <v>7616</v>
      </c>
      <c r="R21" s="22" t="s">
        <v>3</v>
      </c>
      <c r="S21" s="22">
        <v>0.35717770610600003</v>
      </c>
      <c r="T21" s="22">
        <v>3</v>
      </c>
      <c r="V21" s="22" t="s">
        <v>24</v>
      </c>
      <c r="X21" s="22">
        <v>8.9792235176099994E-2</v>
      </c>
      <c r="Y21" s="22">
        <v>4</v>
      </c>
      <c r="AG21" s="23" t="s">
        <v>21</v>
      </c>
      <c r="AH21" s="23">
        <f>AVERAGE(AH3:AH20)</f>
        <v>0.46398186048211099</v>
      </c>
      <c r="AI21" s="23">
        <f>AVERAGE(AI3:AI20)</f>
        <v>4.0555555555555554</v>
      </c>
      <c r="AM21" s="22">
        <v>0.45922847927900001</v>
      </c>
      <c r="AN21" s="22">
        <v>3</v>
      </c>
      <c r="AR21" s="22">
        <v>0.53576655915899996</v>
      </c>
      <c r="AS21" s="22">
        <v>4</v>
      </c>
    </row>
    <row r="22" spans="2:45" x14ac:dyDescent="0.2">
      <c r="D22" s="22">
        <v>0.1412532043311</v>
      </c>
      <c r="E22" s="22">
        <v>2</v>
      </c>
      <c r="L22" s="22">
        <v>7016</v>
      </c>
      <c r="M22" s="22" t="s">
        <v>3</v>
      </c>
      <c r="N22" s="22">
        <v>6.7204167699000006E-2</v>
      </c>
      <c r="O22" s="22">
        <v>3</v>
      </c>
      <c r="S22" s="22">
        <v>0.37584553046699998</v>
      </c>
      <c r="T22" s="22">
        <v>3</v>
      </c>
      <c r="X22" s="22">
        <v>0.41100326634669998</v>
      </c>
      <c r="Y22" s="22">
        <v>6</v>
      </c>
      <c r="AA22" s="22">
        <v>5716</v>
      </c>
      <c r="AB22" s="22" t="s">
        <v>3</v>
      </c>
      <c r="AC22" s="22">
        <v>0.36215579260199998</v>
      </c>
      <c r="AD22" s="22">
        <v>2</v>
      </c>
      <c r="AG22" s="22" t="s">
        <v>22</v>
      </c>
      <c r="AH22" s="22">
        <f>_xlfn.STDEV.P(AH3:AH20)</f>
        <v>0.16550083432123588</v>
      </c>
      <c r="AI22" s="22">
        <f>_xlfn.STDEV.P(AI3:AI20)</f>
        <v>1.3528661846539911</v>
      </c>
      <c r="AM22" s="22">
        <v>0.25948275861699999</v>
      </c>
      <c r="AN22" s="22">
        <v>3</v>
      </c>
      <c r="AP22" s="17" t="s">
        <v>21</v>
      </c>
      <c r="AQ22" s="23"/>
      <c r="AR22" s="23">
        <f>AVERAGE(AR3:AR21)</f>
        <v>0.3592082413873684</v>
      </c>
      <c r="AS22" s="23">
        <f>AVERAGE(AS3:AS21)</f>
        <v>3.6842105263157894</v>
      </c>
    </row>
    <row r="23" spans="2:45" x14ac:dyDescent="0.2">
      <c r="D23" s="22">
        <v>6.3781733233199994E-2</v>
      </c>
      <c r="E23" s="22">
        <v>4</v>
      </c>
      <c r="G23" s="22">
        <v>5316</v>
      </c>
      <c r="H23" s="22" t="s">
        <v>3</v>
      </c>
      <c r="I23" s="22">
        <v>0.106406598857</v>
      </c>
      <c r="J23" s="22">
        <v>5</v>
      </c>
      <c r="N23" s="22">
        <v>0.13876416108299999</v>
      </c>
      <c r="O23" s="22">
        <v>3</v>
      </c>
      <c r="S23" s="22">
        <v>0.38517944264699999</v>
      </c>
      <c r="T23" s="22">
        <v>2</v>
      </c>
      <c r="X23" s="22">
        <v>0.2847465475855</v>
      </c>
      <c r="Y23" s="22">
        <v>7</v>
      </c>
      <c r="AC23" s="22">
        <v>0.77533697179100003</v>
      </c>
      <c r="AD23" s="22">
        <v>3</v>
      </c>
      <c r="AL23" s="23" t="s">
        <v>21</v>
      </c>
      <c r="AM23" s="23">
        <f>AVERAGE(AM3:AM22)</f>
        <v>0.32012207474955001</v>
      </c>
      <c r="AN23" s="23">
        <f>AVERAGE(AN3:AN22)</f>
        <v>3.6</v>
      </c>
      <c r="AP23" s="17" t="s">
        <v>22</v>
      </c>
      <c r="AR23" s="22">
        <f>_xlfn.STDEV.P(AR3:AR21)</f>
        <v>0.17688354042780685</v>
      </c>
      <c r="AS23" s="22">
        <f>_xlfn.STDEV.P(AS3:AS21)</f>
        <v>1.2999041089714178</v>
      </c>
    </row>
    <row r="24" spans="2:45" x14ac:dyDescent="0.2">
      <c r="D24" s="22">
        <v>0.2092663110861</v>
      </c>
      <c r="E24" s="22">
        <v>4</v>
      </c>
      <c r="I24" s="22">
        <v>0.14249772595499999</v>
      </c>
      <c r="J24" s="22">
        <v>2</v>
      </c>
      <c r="N24" s="22">
        <v>7.4049036632000007E-2</v>
      </c>
      <c r="O24" s="22">
        <v>2</v>
      </c>
      <c r="S24" s="22">
        <v>8.7116513684000002E-2</v>
      </c>
      <c r="T24" s="22">
        <v>3</v>
      </c>
      <c r="X24" s="22">
        <v>0.2164223104245</v>
      </c>
      <c r="Y24" s="22">
        <v>5</v>
      </c>
      <c r="AC24" s="22">
        <v>0.36588935747399998</v>
      </c>
      <c r="AD24" s="22">
        <v>6</v>
      </c>
      <c r="AF24" s="22">
        <v>6316</v>
      </c>
      <c r="AG24" s="22" t="s">
        <v>3</v>
      </c>
      <c r="AH24" s="22">
        <v>0.19538989497799999</v>
      </c>
      <c r="AI24" s="22">
        <v>3</v>
      </c>
      <c r="AL24" s="22" t="s">
        <v>22</v>
      </c>
      <c r="AM24" s="22">
        <f>_xlfn.STDEV.P(AM3:AM22)</f>
        <v>0.11323171697956512</v>
      </c>
      <c r="AN24" s="22">
        <f>_xlfn.STDEV.P(AN3:AN22)</f>
        <v>1.4628738838327795</v>
      </c>
    </row>
    <row r="25" spans="2:45" x14ac:dyDescent="0.2">
      <c r="D25" s="22">
        <v>2.3521458694800001E-2</v>
      </c>
      <c r="E25" s="22">
        <v>3</v>
      </c>
      <c r="I25" s="22">
        <v>0.45113908872300001</v>
      </c>
      <c r="J25" s="22">
        <v>5</v>
      </c>
      <c r="N25" s="22">
        <v>0.217791284211</v>
      </c>
      <c r="O25" s="22">
        <v>2</v>
      </c>
      <c r="S25" s="22">
        <v>0.155565203008</v>
      </c>
      <c r="T25" s="22">
        <v>3</v>
      </c>
      <c r="X25" s="22">
        <v>1.3106057223003</v>
      </c>
      <c r="Y25" s="22">
        <v>7</v>
      </c>
      <c r="AC25" s="22">
        <v>1.1493157198220001</v>
      </c>
      <c r="AD25" s="22">
        <v>4</v>
      </c>
      <c r="AH25" s="22">
        <v>0.47042917389599997</v>
      </c>
      <c r="AI25" s="22">
        <v>5</v>
      </c>
    </row>
    <row r="26" spans="2:45" x14ac:dyDescent="0.2">
      <c r="D26" s="22">
        <v>6.9319854460300007E-2</v>
      </c>
      <c r="E26" s="22">
        <v>2</v>
      </c>
      <c r="I26" s="22">
        <v>0.16863268006000001</v>
      </c>
      <c r="J26" s="22">
        <v>1</v>
      </c>
      <c r="N26" s="22">
        <v>0.35593318448200001</v>
      </c>
      <c r="O26" s="22">
        <v>4</v>
      </c>
      <c r="S26" s="22">
        <v>0.37833457371500001</v>
      </c>
      <c r="T26" s="22">
        <v>5</v>
      </c>
      <c r="X26" s="22">
        <v>0.14784916893860001</v>
      </c>
      <c r="Y26" s="22">
        <v>4</v>
      </c>
      <c r="AC26" s="22">
        <v>0.736756801445</v>
      </c>
      <c r="AD26" s="22">
        <v>3</v>
      </c>
      <c r="AH26" s="22">
        <v>0.20907963284299999</v>
      </c>
      <c r="AI26" s="22">
        <v>2</v>
      </c>
      <c r="AL26" s="22" t="s">
        <v>3</v>
      </c>
      <c r="AM26" s="22">
        <v>0.40820309269299998</v>
      </c>
      <c r="AN26" s="22">
        <v>4</v>
      </c>
      <c r="AP26" s="17">
        <v>7916</v>
      </c>
      <c r="AQ26" s="22" t="s">
        <v>3</v>
      </c>
      <c r="AR26" s="22">
        <v>0.22090258827100001</v>
      </c>
      <c r="AS26" s="22">
        <v>4</v>
      </c>
    </row>
    <row r="27" spans="2:45" x14ac:dyDescent="0.2">
      <c r="D27" s="22">
        <v>4.5051682791100001E-2</v>
      </c>
      <c r="E27" s="22">
        <v>4</v>
      </c>
      <c r="I27" s="22">
        <v>0.490341519881</v>
      </c>
      <c r="J27" s="22">
        <v>3</v>
      </c>
      <c r="N27" s="22">
        <v>0.102673033985</v>
      </c>
      <c r="O27" s="22">
        <v>2</v>
      </c>
      <c r="S27" s="22">
        <v>0.211568676091</v>
      </c>
      <c r="T27" s="22">
        <v>2</v>
      </c>
      <c r="X27" s="22">
        <v>0.1001217646558</v>
      </c>
      <c r="Y27" s="22">
        <v>4</v>
      </c>
      <c r="AC27" s="22">
        <v>0.59612585792600004</v>
      </c>
      <c r="AD27" s="22">
        <v>3</v>
      </c>
      <c r="AH27" s="22">
        <v>0.556923426768</v>
      </c>
      <c r="AI27" s="22">
        <v>4</v>
      </c>
      <c r="AM27" s="22">
        <v>0.47976308607599999</v>
      </c>
      <c r="AN27" s="22">
        <v>3</v>
      </c>
      <c r="AR27" s="22">
        <v>0.181700157113</v>
      </c>
      <c r="AS27" s="22">
        <v>5</v>
      </c>
    </row>
    <row r="28" spans="2:45" x14ac:dyDescent="0.2">
      <c r="D28" s="22">
        <v>1.6241007193999998E-2</v>
      </c>
      <c r="E28" s="22">
        <v>4</v>
      </c>
      <c r="I28" s="22">
        <v>0.34348796824099997</v>
      </c>
      <c r="J28" s="22">
        <v>5</v>
      </c>
      <c r="N28" s="22">
        <v>0.38829074670800001</v>
      </c>
      <c r="O28" s="22">
        <v>4</v>
      </c>
      <c r="S28" s="22">
        <v>0.66270776481299998</v>
      </c>
      <c r="T28" s="22">
        <v>3</v>
      </c>
      <c r="X28" s="22">
        <v>8.5249731248300001E-2</v>
      </c>
      <c r="Y28" s="22">
        <v>5</v>
      </c>
      <c r="AC28" s="22">
        <v>0.853741834107</v>
      </c>
      <c r="AD28" s="22">
        <v>3</v>
      </c>
      <c r="AH28" s="22">
        <v>0.38206813858700001</v>
      </c>
      <c r="AI28" s="22">
        <v>5</v>
      </c>
      <c r="AK28" s="22">
        <v>6916</v>
      </c>
      <c r="AM28" s="22">
        <v>0.127563466466</v>
      </c>
      <c r="AN28" s="22">
        <v>2</v>
      </c>
      <c r="AR28" s="22">
        <v>0.26819440998499999</v>
      </c>
      <c r="AS28" s="22">
        <v>3</v>
      </c>
    </row>
    <row r="29" spans="2:45" x14ac:dyDescent="0.2">
      <c r="D29" s="22">
        <v>0.16664144546199999</v>
      </c>
      <c r="E29" s="22">
        <v>3</v>
      </c>
      <c r="I29" s="22">
        <v>0.136897378647</v>
      </c>
      <c r="J29" s="22">
        <v>1</v>
      </c>
      <c r="N29" s="22">
        <v>0.31175266682800001</v>
      </c>
      <c r="O29" s="22">
        <v>4</v>
      </c>
      <c r="S29" s="22">
        <v>0.49345282394099999</v>
      </c>
      <c r="T29" s="22">
        <v>2</v>
      </c>
      <c r="X29" s="22">
        <v>8.7614322334000003E-2</v>
      </c>
      <c r="Y29" s="22">
        <v>4</v>
      </c>
      <c r="AC29" s="22">
        <v>0.83942983543000005</v>
      </c>
      <c r="AD29" s="22">
        <v>9</v>
      </c>
      <c r="AH29" s="22">
        <v>0.47416273876800002</v>
      </c>
      <c r="AI29" s="22">
        <v>6</v>
      </c>
      <c r="AM29" s="22">
        <v>0.14187546514300001</v>
      </c>
      <c r="AN29" s="22">
        <v>4</v>
      </c>
      <c r="AR29" s="22">
        <v>0.92032374099400005</v>
      </c>
      <c r="AS29" s="22">
        <v>8</v>
      </c>
    </row>
    <row r="30" spans="2:45" x14ac:dyDescent="0.2">
      <c r="C30" s="23" t="s">
        <v>21</v>
      </c>
      <c r="D30" s="23">
        <f>AVERAGE(D17:D29)</f>
        <v>8.0879545699176936E-2</v>
      </c>
      <c r="E30" s="23">
        <f>AVERAGE(E17:E29)</f>
        <v>3.5384615384615383</v>
      </c>
      <c r="I30" s="22">
        <v>0.29059579921899997</v>
      </c>
      <c r="J30" s="22">
        <v>2</v>
      </c>
      <c r="N30" s="22">
        <v>0.54074464565500002</v>
      </c>
      <c r="O30" s="22">
        <v>4</v>
      </c>
      <c r="S30" s="22">
        <v>9.1472339368999997E-2</v>
      </c>
      <c r="T30" s="22">
        <v>2</v>
      </c>
      <c r="X30" s="22">
        <v>0.70091457867210005</v>
      </c>
      <c r="Y30" s="22">
        <v>10</v>
      </c>
      <c r="AC30" s="22">
        <v>0.73551227982099998</v>
      </c>
      <c r="AD30" s="22">
        <v>2</v>
      </c>
      <c r="AH30" s="22">
        <v>0.65959646075300005</v>
      </c>
      <c r="AI30" s="22">
        <v>2</v>
      </c>
      <c r="AM30" s="22">
        <v>0.22525841395499999</v>
      </c>
      <c r="AN30" s="22">
        <v>2</v>
      </c>
      <c r="AR30" s="22">
        <v>0.165521376</v>
      </c>
      <c r="AS30" s="22">
        <v>3</v>
      </c>
    </row>
    <row r="31" spans="2:45" x14ac:dyDescent="0.2">
      <c r="C31" s="22" t="s">
        <v>22</v>
      </c>
      <c r="D31" s="22">
        <f>_xlfn.STDEV.P(D17:D29)</f>
        <v>5.5453782366124055E-2</v>
      </c>
      <c r="E31" s="22">
        <f>_xlfn.STDEV.P(E17:E29)</f>
        <v>0.92946507489189012</v>
      </c>
      <c r="I31" s="22">
        <v>0.27628380054200002</v>
      </c>
      <c r="J31" s="22">
        <v>3</v>
      </c>
      <c r="N31" s="22">
        <v>0.36588935747399998</v>
      </c>
      <c r="O31" s="22">
        <v>5</v>
      </c>
      <c r="S31" s="22">
        <v>0.47727404282800001</v>
      </c>
      <c r="T31" s="22">
        <v>3</v>
      </c>
      <c r="X31" s="22">
        <v>0.18655379144699999</v>
      </c>
      <c r="Y31" s="22">
        <v>4</v>
      </c>
      <c r="AC31" s="22">
        <v>0.238325891008</v>
      </c>
      <c r="AD31" s="22">
        <v>2</v>
      </c>
      <c r="AH31" s="22">
        <v>0.16489911518799999</v>
      </c>
      <c r="AI31" s="22">
        <v>2</v>
      </c>
      <c r="AM31" s="22">
        <v>0.47602952120399999</v>
      </c>
      <c r="AN31" s="22">
        <v>5</v>
      </c>
      <c r="AR31" s="22">
        <v>0.26321632348899998</v>
      </c>
      <c r="AS31" s="22">
        <v>4</v>
      </c>
    </row>
    <row r="32" spans="2:45" x14ac:dyDescent="0.2">
      <c r="I32" s="22">
        <v>0.22525841395499999</v>
      </c>
      <c r="J32" s="22">
        <v>2</v>
      </c>
      <c r="N32" s="22">
        <v>0.29184032084299999</v>
      </c>
      <c r="O32" s="22">
        <v>4</v>
      </c>
      <c r="S32" s="22">
        <v>0.16054328950399999</v>
      </c>
      <c r="T32" s="22">
        <v>3</v>
      </c>
      <c r="W32" s="23" t="s">
        <v>21</v>
      </c>
      <c r="X32" s="23">
        <f>AVERAGE(X20:X31)</f>
        <v>0.30702867016300828</v>
      </c>
      <c r="Y32" s="23">
        <f>AVERAGE(Y20:Y31)</f>
        <v>5.416666666666667</v>
      </c>
      <c r="AC32" s="22">
        <v>0.47976308607599999</v>
      </c>
      <c r="AD32" s="22">
        <v>5</v>
      </c>
      <c r="AH32" s="22">
        <v>0.79027123127999999</v>
      </c>
      <c r="AI32" s="22">
        <v>5</v>
      </c>
      <c r="AM32" s="22">
        <v>0.36277805341399999</v>
      </c>
      <c r="AN32" s="22">
        <v>3</v>
      </c>
      <c r="AR32" s="22">
        <v>0.32590910030100001</v>
      </c>
      <c r="AS32" s="22">
        <v>4</v>
      </c>
    </row>
    <row r="33" spans="2:45" x14ac:dyDescent="0.2">
      <c r="B33" s="22">
        <v>5216</v>
      </c>
      <c r="C33" s="22" t="s">
        <v>1</v>
      </c>
      <c r="D33" s="22">
        <v>1.798956007583E-2</v>
      </c>
      <c r="E33" s="22">
        <v>4</v>
      </c>
      <c r="I33" s="22">
        <v>0.173610766557</v>
      </c>
      <c r="J33" s="22">
        <v>2</v>
      </c>
      <c r="N33" s="22">
        <v>0.169254940873</v>
      </c>
      <c r="O33" s="22">
        <v>2</v>
      </c>
      <c r="S33" s="22">
        <v>0.34348796824099997</v>
      </c>
      <c r="T33" s="22">
        <v>2</v>
      </c>
      <c r="W33" s="22" t="s">
        <v>22</v>
      </c>
      <c r="X33" s="22">
        <f>_xlfn.STDEV.P(X20:X31)</f>
        <v>0.34980152262266168</v>
      </c>
      <c r="Y33" s="22">
        <f>_xlfn.STDEV.P(Y20:Y31)</f>
        <v>1.7539637649874324</v>
      </c>
      <c r="AC33" s="22">
        <v>0.40135822376000002</v>
      </c>
      <c r="AD33" s="22">
        <v>4</v>
      </c>
      <c r="AH33" s="22">
        <v>0.12827906640030001</v>
      </c>
      <c r="AI33" s="22">
        <v>4</v>
      </c>
      <c r="AM33" s="22">
        <v>0.16614363681200001</v>
      </c>
      <c r="AN33" s="22">
        <v>4</v>
      </c>
      <c r="AR33" s="22">
        <v>0.30366327627099998</v>
      </c>
      <c r="AS33" s="22">
        <v>7</v>
      </c>
    </row>
    <row r="34" spans="2:45" x14ac:dyDescent="0.2">
      <c r="B34" s="22" t="s">
        <v>25</v>
      </c>
      <c r="D34" s="22">
        <v>6.1043785660299998E-2</v>
      </c>
      <c r="E34" s="22">
        <v>2</v>
      </c>
      <c r="H34" s="23" t="s">
        <v>21</v>
      </c>
      <c r="I34" s="23">
        <f>AVERAGE(I23:I33)</f>
        <v>0.2550137946033636</v>
      </c>
      <c r="J34" s="23">
        <f>AVERAGE(J23:J33)</f>
        <v>2.8181818181818183</v>
      </c>
      <c r="N34" s="22">
        <v>0.17423302736900001</v>
      </c>
      <c r="O34" s="22">
        <v>4</v>
      </c>
      <c r="S34" s="22">
        <v>0.24703754237600001</v>
      </c>
      <c r="T34" s="22">
        <v>2</v>
      </c>
      <c r="AC34" s="22">
        <v>0.32793144794000001</v>
      </c>
      <c r="AD34" s="22">
        <v>3</v>
      </c>
      <c r="AH34" s="22">
        <v>0.21032415446700001</v>
      </c>
      <c r="AI34" s="22">
        <v>3</v>
      </c>
      <c r="AM34" s="22">
        <v>0.115740511038</v>
      </c>
      <c r="AN34" s="22">
        <v>3</v>
      </c>
      <c r="AR34" s="22">
        <v>0.23770363019599999</v>
      </c>
      <c r="AS34" s="22">
        <v>5</v>
      </c>
    </row>
    <row r="35" spans="2:45" x14ac:dyDescent="0.2">
      <c r="D35" s="22">
        <v>0.14921814272510001</v>
      </c>
      <c r="E35" s="22">
        <v>5</v>
      </c>
      <c r="H35" s="22" t="s">
        <v>22</v>
      </c>
      <c r="I35" s="22">
        <f>_xlfn.STDEV.P(I23:I33)</f>
        <v>0.12323644145827158</v>
      </c>
      <c r="J35" s="22">
        <f>_xlfn.STDEV.P(J23:J33)</f>
        <v>1.4658650451451909</v>
      </c>
      <c r="N35" s="22">
        <v>0.337265360121</v>
      </c>
      <c r="O35" s="22">
        <v>4</v>
      </c>
      <c r="S35" s="22">
        <v>0.56874638219700002</v>
      </c>
      <c r="T35" s="22">
        <v>3</v>
      </c>
      <c r="V35" s="22">
        <v>5916</v>
      </c>
      <c r="W35" s="22" t="s">
        <v>1</v>
      </c>
      <c r="X35" s="22">
        <v>0.96886008433299997</v>
      </c>
      <c r="Y35" s="22">
        <v>4</v>
      </c>
      <c r="AB35" s="22" t="s">
        <v>21</v>
      </c>
      <c r="AC35" s="24">
        <f>AVERAGE(AC22:AC34)</f>
        <v>0.60474177686169228</v>
      </c>
      <c r="AD35" s="24">
        <f>AVERAGE(AD22:AD34)</f>
        <v>3.7692307692307692</v>
      </c>
      <c r="AH35" s="22">
        <v>0.34846605473800002</v>
      </c>
      <c r="AI35" s="22">
        <v>4</v>
      </c>
      <c r="AM35" s="22">
        <v>0.209701893655</v>
      </c>
      <c r="AN35" s="22">
        <v>4</v>
      </c>
      <c r="AR35" s="22">
        <v>0.27877284379</v>
      </c>
      <c r="AS35" s="22">
        <v>3</v>
      </c>
    </row>
    <row r="36" spans="2:45" x14ac:dyDescent="0.2">
      <c r="D36" s="22">
        <v>4.7789630364000003E-2</v>
      </c>
      <c r="E36" s="22">
        <v>5</v>
      </c>
      <c r="N36" s="22">
        <v>0.39015752914399998</v>
      </c>
      <c r="O36" s="22">
        <v>2</v>
      </c>
      <c r="R36" s="23" t="s">
        <v>21</v>
      </c>
      <c r="S36" s="23">
        <f>AVERAGE(S21:S35)</f>
        <v>0.3330339865991333</v>
      </c>
      <c r="T36" s="23">
        <f>AVERAGE(T21:T35)</f>
        <v>2.7333333333333334</v>
      </c>
      <c r="X36" s="22">
        <v>0.73302323657299995</v>
      </c>
      <c r="Y36" s="22">
        <v>5</v>
      </c>
      <c r="AB36" s="22" t="s">
        <v>22</v>
      </c>
      <c r="AC36" s="22">
        <f>_xlfn.STDEV.P(AC22:AC34)</f>
        <v>0.25737038244509597</v>
      </c>
      <c r="AD36" s="22">
        <f>_xlfn.STDEV.P(AD22:AD34)</f>
        <v>1.8873606379054304</v>
      </c>
      <c r="AH36" s="22">
        <v>0.61230463903900001</v>
      </c>
      <c r="AI36" s="22">
        <v>6</v>
      </c>
      <c r="AM36" s="22">
        <v>0.102673033985</v>
      </c>
      <c r="AN36" s="22">
        <v>5</v>
      </c>
      <c r="AR36" s="22">
        <v>0.593636814678</v>
      </c>
      <c r="AS36" s="22">
        <v>2</v>
      </c>
    </row>
    <row r="37" spans="2:45" x14ac:dyDescent="0.2">
      <c r="D37" s="22">
        <v>1.7921111386499999E-2</v>
      </c>
      <c r="E37" s="22">
        <v>2</v>
      </c>
      <c r="N37" s="22">
        <v>0.32544240469199998</v>
      </c>
      <c r="O37" s="22">
        <v>3</v>
      </c>
      <c r="R37" s="22" t="s">
        <v>22</v>
      </c>
      <c r="S37" s="22">
        <f>_xlfn.STDEV.P(S21:S35)</f>
        <v>0.16739289279496178</v>
      </c>
      <c r="T37" s="22">
        <f>_xlfn.STDEV.P(T21:T35)</f>
        <v>0.77172246018601498</v>
      </c>
      <c r="X37" s="22">
        <v>1.1642499793109999</v>
      </c>
      <c r="Y37" s="22">
        <v>3</v>
      </c>
      <c r="AH37" s="22">
        <v>0.45736169684299999</v>
      </c>
      <c r="AI37" s="22">
        <v>5</v>
      </c>
      <c r="AM37" s="22">
        <v>0.209701893655</v>
      </c>
      <c r="AN37" s="22">
        <v>4</v>
      </c>
      <c r="AR37" s="22">
        <v>0.77160340691899998</v>
      </c>
      <c r="AS37" s="22">
        <v>6</v>
      </c>
    </row>
    <row r="38" spans="2:45" x14ac:dyDescent="0.2">
      <c r="D38" s="22">
        <v>1.2631894484200001E-2</v>
      </c>
      <c r="E38" s="22">
        <v>2</v>
      </c>
      <c r="G38" s="22">
        <v>5316</v>
      </c>
      <c r="H38" s="22" t="s">
        <v>1</v>
      </c>
      <c r="I38" s="22">
        <v>0.17672207061699999</v>
      </c>
      <c r="J38" s="22">
        <v>2</v>
      </c>
      <c r="N38" s="22">
        <v>0.33104275200099997</v>
      </c>
      <c r="O38" s="22">
        <v>2</v>
      </c>
      <c r="X38" s="22">
        <v>0.499053171249</v>
      </c>
      <c r="Y38" s="22">
        <v>5</v>
      </c>
      <c r="AH38" s="22">
        <v>0.207835111218</v>
      </c>
      <c r="AI38" s="22">
        <v>3</v>
      </c>
      <c r="AM38" s="22">
        <v>0.11325146779</v>
      </c>
      <c r="AN38" s="22">
        <v>2</v>
      </c>
      <c r="AR38" s="22">
        <v>0.33415405606100002</v>
      </c>
      <c r="AS38" s="22">
        <v>5</v>
      </c>
    </row>
    <row r="39" spans="2:45" x14ac:dyDescent="0.2">
      <c r="D39" s="22">
        <v>1.484092036695E-2</v>
      </c>
      <c r="E39" s="22">
        <v>5</v>
      </c>
      <c r="I39" s="22">
        <v>8.2760687999999999E-2</v>
      </c>
      <c r="J39" s="22">
        <v>2</v>
      </c>
      <c r="M39" s="23" t="s">
        <v>21</v>
      </c>
      <c r="N39" s="23">
        <f>AVERAGE(N22:N38)</f>
        <v>0.26954874234117648</v>
      </c>
      <c r="O39" s="23">
        <f>AVERAGE(O22:O38)</f>
        <v>3.1764705882352939</v>
      </c>
      <c r="Q39" s="22">
        <v>7616</v>
      </c>
      <c r="R39" s="22" t="s">
        <v>1</v>
      </c>
      <c r="S39" s="22">
        <v>0.25948275861699999</v>
      </c>
      <c r="T39" s="22">
        <v>4</v>
      </c>
      <c r="X39" s="22">
        <v>0.59114777142999997</v>
      </c>
      <c r="Y39" s="22">
        <v>4</v>
      </c>
      <c r="AA39" s="22">
        <v>5716</v>
      </c>
      <c r="AB39" s="22" t="s">
        <v>1</v>
      </c>
      <c r="AC39" s="22">
        <v>1.283101794409</v>
      </c>
      <c r="AD39" s="22">
        <v>4</v>
      </c>
      <c r="AG39" s="23" t="s">
        <v>21</v>
      </c>
      <c r="AH39" s="23">
        <f>AVERAGE(AH24:AH38)</f>
        <v>0.39115936905108672</v>
      </c>
      <c r="AI39" s="23">
        <f>AVERAGE(AI24:AI38)</f>
        <v>3.9333333333333331</v>
      </c>
      <c r="AM39" s="22">
        <v>0.449894567099</v>
      </c>
      <c r="AN39" s="22">
        <v>7</v>
      </c>
      <c r="AR39" s="22">
        <v>0.38642396427100001</v>
      </c>
      <c r="AS39" s="22">
        <v>4</v>
      </c>
    </row>
    <row r="40" spans="2:45" x14ac:dyDescent="0.2">
      <c r="C40" s="23" t="s">
        <v>21</v>
      </c>
      <c r="D40" s="23">
        <f>AVERAGE(D33:D39)</f>
        <v>4.5919292151839999E-2</v>
      </c>
      <c r="E40" s="23">
        <f>AVERAGE(E33:E39)</f>
        <v>3.5714285714285716</v>
      </c>
      <c r="I40" s="22">
        <v>0.38269039939900001</v>
      </c>
      <c r="J40" s="22">
        <v>4</v>
      </c>
      <c r="M40" s="22" t="s">
        <v>22</v>
      </c>
      <c r="N40" s="22">
        <f>_xlfn.STDEV.P(N22:N38)</f>
        <v>0.12802681817164818</v>
      </c>
      <c r="O40" s="22">
        <f>_xlfn.STDEV.P(O22:O38)</f>
        <v>0.98430591356950059</v>
      </c>
      <c r="S40" s="22">
        <v>0.115118250226</v>
      </c>
      <c r="T40" s="22">
        <v>2</v>
      </c>
      <c r="X40" s="22">
        <v>0.30988588439199999</v>
      </c>
      <c r="Y40" s="22">
        <v>3</v>
      </c>
      <c r="AC40" s="22">
        <v>1.5531629868300001</v>
      </c>
      <c r="AD40" s="22">
        <v>6</v>
      </c>
      <c r="AG40" s="22" t="s">
        <v>22</v>
      </c>
      <c r="AH40" s="22">
        <f>_xlfn.STDEV.P(AH24:AH38)</f>
        <v>0.19753155272177411</v>
      </c>
      <c r="AI40" s="22">
        <f>_xlfn.STDEV.P(AI24:AI38)</f>
        <v>1.3399834161494519</v>
      </c>
      <c r="AM40" s="22">
        <v>0.27877284379</v>
      </c>
      <c r="AN40" s="22">
        <v>3</v>
      </c>
      <c r="AR40" s="22">
        <v>0.65150707019700005</v>
      </c>
      <c r="AS40" s="22">
        <v>6</v>
      </c>
    </row>
    <row r="41" spans="2:45" x14ac:dyDescent="0.2">
      <c r="C41" s="22" t="s">
        <v>22</v>
      </c>
      <c r="D41" s="22">
        <f>_xlfn.STDEV.P(D33:D39)</f>
        <v>4.5576913164078747E-2</v>
      </c>
      <c r="E41" s="22">
        <f>_xlfn.STDEV.P(E33:E39)</f>
        <v>1.3997084244475304</v>
      </c>
      <c r="I41" s="22">
        <v>0.19725667741399999</v>
      </c>
      <c r="J41" s="22">
        <v>2</v>
      </c>
      <c r="S41" s="22">
        <v>0.20099024228599999</v>
      </c>
      <c r="T41" s="22">
        <v>3</v>
      </c>
      <c r="X41" s="22">
        <v>0.59488133630200002</v>
      </c>
      <c r="Y41" s="22">
        <v>6</v>
      </c>
      <c r="AC41" s="22">
        <v>1.587387331492</v>
      </c>
      <c r="AD41" s="22">
        <v>5</v>
      </c>
      <c r="AM41" s="22">
        <v>0.24579302075199999</v>
      </c>
      <c r="AN41" s="22">
        <v>4</v>
      </c>
      <c r="AP41" s="17" t="s">
        <v>21</v>
      </c>
      <c r="AQ41" s="23"/>
      <c r="AR41" s="23">
        <f>AVERAGE(AR26:AR40)</f>
        <v>0.39354885056906663</v>
      </c>
      <c r="AS41" s="23">
        <f>AVERAGE(AS26:AS40)</f>
        <v>4.5999999999999996</v>
      </c>
    </row>
    <row r="42" spans="2:45" x14ac:dyDescent="0.2">
      <c r="I42" s="22">
        <v>0.31113040601600001</v>
      </c>
      <c r="J42" s="22">
        <v>3</v>
      </c>
      <c r="S42" s="22">
        <v>0.645906722888</v>
      </c>
      <c r="T42" s="22">
        <v>3</v>
      </c>
      <c r="X42" s="22">
        <v>0.30801910195499999</v>
      </c>
      <c r="Y42" s="22">
        <v>5</v>
      </c>
      <c r="AC42" s="22">
        <v>1.6832154965449999</v>
      </c>
      <c r="AD42" s="22">
        <v>4</v>
      </c>
      <c r="AF42" s="22">
        <v>6316</v>
      </c>
      <c r="AG42" s="22" t="s">
        <v>1</v>
      </c>
      <c r="AH42" s="22">
        <v>0.35344414123399998</v>
      </c>
      <c r="AI42" s="22">
        <v>2</v>
      </c>
      <c r="AL42" s="23" t="s">
        <v>21</v>
      </c>
      <c r="AM42" s="23">
        <f ca="1">AVERAGE(AM26:AM44)</f>
        <v>0.25707149797043749</v>
      </c>
      <c r="AN42" s="23">
        <f ca="1">AVERAGE(AN26:AN44)</f>
        <v>3.6875</v>
      </c>
      <c r="AP42" s="17" t="s">
        <v>22</v>
      </c>
      <c r="AR42" s="22">
        <f>_xlfn.STDEV.P(AR26:AR40)</f>
        <v>0.22212195222655406</v>
      </c>
      <c r="AS42" s="22">
        <f>_xlfn.STDEV.P(AS26:AS40)</f>
        <v>1.5832456116050557</v>
      </c>
    </row>
    <row r="43" spans="2:45" x14ac:dyDescent="0.2">
      <c r="I43" s="22">
        <v>0.33104275200099997</v>
      </c>
      <c r="J43" s="22">
        <v>3</v>
      </c>
      <c r="M43" s="22" t="s">
        <v>1</v>
      </c>
      <c r="N43" s="22">
        <v>0.123207640782</v>
      </c>
      <c r="O43" s="22">
        <v>3</v>
      </c>
      <c r="S43" s="22">
        <v>9.5205904241000006E-2</v>
      </c>
      <c r="T43" s="22">
        <v>5</v>
      </c>
      <c r="X43" s="22">
        <v>0.57870255518900005</v>
      </c>
      <c r="Y43" s="22">
        <v>6</v>
      </c>
      <c r="AC43" s="22">
        <v>0.30677458033100002</v>
      </c>
      <c r="AD43" s="22">
        <v>4</v>
      </c>
      <c r="AH43" s="22">
        <v>0.43122674273799999</v>
      </c>
      <c r="AI43" s="22">
        <v>5</v>
      </c>
      <c r="AL43" s="22" t="s">
        <v>22</v>
      </c>
      <c r="AM43" s="22">
        <f ca="1">_xlfn.STDEV.P(AM26:AM44)</f>
        <v>0.13172779236307233</v>
      </c>
      <c r="AN43" s="22">
        <f ca="1">_xlfn.STDEV.P(AN26:AN44)</f>
        <v>1.260890062614501</v>
      </c>
    </row>
    <row r="44" spans="2:45" x14ac:dyDescent="0.2">
      <c r="I44" s="22">
        <v>0.60297072685800002</v>
      </c>
      <c r="J44" s="22">
        <v>6</v>
      </c>
      <c r="N44" s="22">
        <v>0.328553708753</v>
      </c>
      <c r="O44" s="22">
        <v>2</v>
      </c>
      <c r="S44" s="22">
        <v>0.72742288926499998</v>
      </c>
      <c r="T44" s="22">
        <v>3</v>
      </c>
      <c r="X44" s="22">
        <v>0.20907963284299999</v>
      </c>
      <c r="Y44" s="22">
        <v>2</v>
      </c>
      <c r="AC44" s="22">
        <v>0.27752832216599999</v>
      </c>
      <c r="AD44" s="22">
        <v>4</v>
      </c>
      <c r="AH44" s="22">
        <v>0.27752832216599999</v>
      </c>
      <c r="AI44" s="22">
        <v>4</v>
      </c>
      <c r="AP44" s="17">
        <v>7916</v>
      </c>
      <c r="AQ44" s="22" t="s">
        <v>1</v>
      </c>
      <c r="AR44" s="22">
        <v>0.17236624493300001</v>
      </c>
      <c r="AS44" s="22">
        <v>2</v>
      </c>
    </row>
    <row r="45" spans="2:45" x14ac:dyDescent="0.2">
      <c r="I45" s="22">
        <v>0.13254155296299999</v>
      </c>
      <c r="J45" s="22">
        <v>1</v>
      </c>
      <c r="N45" s="22">
        <v>0.13067477052699999</v>
      </c>
      <c r="O45" s="22">
        <v>3</v>
      </c>
      <c r="S45" s="22">
        <v>0.224013892331</v>
      </c>
      <c r="T45" s="22">
        <v>3</v>
      </c>
      <c r="X45" s="22">
        <v>0.36464483585000002</v>
      </c>
      <c r="Y45" s="22">
        <v>5</v>
      </c>
      <c r="AC45" s="22">
        <v>0.38393492102299998</v>
      </c>
      <c r="AD45" s="22">
        <v>3</v>
      </c>
      <c r="AH45" s="22">
        <v>0.12382990159399999</v>
      </c>
      <c r="AI45" s="22">
        <v>5</v>
      </c>
      <c r="AL45" s="22" t="s">
        <v>1</v>
      </c>
      <c r="AM45" s="22">
        <v>0.24890432481300001</v>
      </c>
      <c r="AN45" s="22">
        <v>4</v>
      </c>
      <c r="AR45" s="22">
        <v>6.9070950135000003E-2</v>
      </c>
      <c r="AS45" s="22">
        <v>2</v>
      </c>
    </row>
    <row r="46" spans="2:45" x14ac:dyDescent="0.2">
      <c r="I46" s="22">
        <v>0.42562639542899999</v>
      </c>
      <c r="J46" s="22">
        <v>2</v>
      </c>
      <c r="N46" s="22">
        <v>0.25263788968500001</v>
      </c>
      <c r="O46" s="22">
        <v>4</v>
      </c>
      <c r="S46" s="22">
        <v>7.6538079879999998E-2</v>
      </c>
      <c r="T46" s="22">
        <v>2</v>
      </c>
      <c r="X46" s="22">
        <v>0.32606466550399998</v>
      </c>
      <c r="Y46" s="22">
        <v>4</v>
      </c>
      <c r="AC46" s="22">
        <v>0.25450467212099998</v>
      </c>
      <c r="AD46" s="22">
        <v>4</v>
      </c>
      <c r="AH46" s="22">
        <v>0.43122674273799999</v>
      </c>
      <c r="AI46" s="22">
        <v>4</v>
      </c>
      <c r="AM46" s="22">
        <v>0.56812412138500001</v>
      </c>
      <c r="AN46" s="22">
        <v>5</v>
      </c>
      <c r="AR46" s="22">
        <v>1.0846005953710001</v>
      </c>
      <c r="AS46" s="22">
        <v>5</v>
      </c>
    </row>
    <row r="47" spans="2:45" x14ac:dyDescent="0.2">
      <c r="I47" s="22">
        <v>0.161787811128</v>
      </c>
      <c r="J47" s="22">
        <v>2</v>
      </c>
      <c r="N47" s="22">
        <v>4.7291821714000003E-2</v>
      </c>
      <c r="O47" s="22">
        <v>2</v>
      </c>
      <c r="S47" s="22">
        <v>0.121340858346</v>
      </c>
      <c r="T47" s="22">
        <v>1</v>
      </c>
      <c r="X47" s="22">
        <v>0.270061192422</v>
      </c>
      <c r="Y47" s="22">
        <v>6</v>
      </c>
      <c r="AC47" s="22">
        <v>0.60359298767000003</v>
      </c>
      <c r="AD47" s="22">
        <v>6</v>
      </c>
      <c r="AH47" s="22">
        <v>0.64092863639200004</v>
      </c>
      <c r="AI47" s="22">
        <v>3</v>
      </c>
      <c r="AK47" s="22">
        <v>6916</v>
      </c>
      <c r="AM47" s="22">
        <v>0.73364549738499996</v>
      </c>
      <c r="AN47" s="22">
        <v>5</v>
      </c>
      <c r="AR47" s="22">
        <v>0.33166501281299998</v>
      </c>
      <c r="AS47" s="22">
        <v>4</v>
      </c>
    </row>
    <row r="48" spans="2:45" x14ac:dyDescent="0.2">
      <c r="I48" s="22">
        <v>7.4049036632000007E-2</v>
      </c>
      <c r="J48" s="22">
        <v>3</v>
      </c>
      <c r="N48" s="22">
        <v>0.149342594888</v>
      </c>
      <c r="O48" s="22">
        <v>2</v>
      </c>
      <c r="S48" s="22">
        <v>0.15307615976</v>
      </c>
      <c r="T48" s="22">
        <v>3</v>
      </c>
      <c r="X48" s="22">
        <v>0.57808029437700004</v>
      </c>
      <c r="Y48" s="22">
        <v>5</v>
      </c>
      <c r="AC48" s="22">
        <v>1.343461093176</v>
      </c>
      <c r="AD48" s="22">
        <v>5</v>
      </c>
      <c r="AH48" s="22">
        <v>0.645906722888</v>
      </c>
      <c r="AI48" s="22">
        <v>2</v>
      </c>
      <c r="AM48" s="22">
        <v>0.64901802694900002</v>
      </c>
      <c r="AN48" s="22">
        <v>4</v>
      </c>
      <c r="AR48" s="22">
        <v>0.56376829569999998</v>
      </c>
      <c r="AS48" s="22">
        <v>3</v>
      </c>
    </row>
    <row r="49" spans="8:45" x14ac:dyDescent="0.2">
      <c r="I49" s="22">
        <v>0.16241007194000001</v>
      </c>
      <c r="J49" s="22">
        <v>2</v>
      </c>
      <c r="N49" s="22">
        <v>0.350955097986</v>
      </c>
      <c r="O49" s="22">
        <v>6</v>
      </c>
      <c r="S49" s="22">
        <v>0.113873728602</v>
      </c>
      <c r="T49" s="22">
        <v>2</v>
      </c>
      <c r="X49" s="22">
        <v>0.28126188703799998</v>
      </c>
      <c r="Y49" s="22">
        <v>4</v>
      </c>
      <c r="AC49" s="22">
        <v>0.47727404282800001</v>
      </c>
      <c r="AD49" s="22">
        <v>2</v>
      </c>
      <c r="AH49" s="22">
        <v>0.99686182087399999</v>
      </c>
      <c r="AI49" s="22">
        <v>6</v>
      </c>
      <c r="AM49" s="22">
        <v>0.45985074009100002</v>
      </c>
      <c r="AN49" s="22">
        <v>3</v>
      </c>
      <c r="AR49" s="22">
        <v>0.76475853798600002</v>
      </c>
      <c r="AS49" s="22">
        <v>4</v>
      </c>
    </row>
    <row r="50" spans="8:45" x14ac:dyDescent="0.2">
      <c r="I50" s="22">
        <v>0.108273381293</v>
      </c>
      <c r="J50" s="22">
        <v>2</v>
      </c>
      <c r="N50" s="22">
        <v>0.112006946166</v>
      </c>
      <c r="O50" s="22">
        <v>4</v>
      </c>
      <c r="S50" s="22">
        <v>4.293599603E-2</v>
      </c>
      <c r="T50" s="22">
        <v>1</v>
      </c>
      <c r="X50" s="22">
        <v>0.40758083188100003</v>
      </c>
      <c r="Y50" s="22">
        <v>6</v>
      </c>
      <c r="AC50" s="22">
        <v>0.30615231951900002</v>
      </c>
      <c r="AD50" s="22">
        <v>3</v>
      </c>
      <c r="AH50" s="22">
        <v>0.220280327459</v>
      </c>
      <c r="AI50" s="22">
        <v>3</v>
      </c>
      <c r="AM50" s="22">
        <v>1.183540064484</v>
      </c>
      <c r="AN50" s="22">
        <v>8</v>
      </c>
      <c r="AR50" s="22">
        <v>1.17607293474E-2</v>
      </c>
      <c r="AS50" s="22">
        <v>5</v>
      </c>
    </row>
    <row r="51" spans="8:45" x14ac:dyDescent="0.2">
      <c r="I51" s="22">
        <v>0.19912345984999999</v>
      </c>
      <c r="J51" s="22">
        <v>5</v>
      </c>
      <c r="N51" s="22">
        <v>0.11325146779</v>
      </c>
      <c r="O51" s="22">
        <v>2</v>
      </c>
      <c r="S51" s="22">
        <v>7.9649383939999999E-2</v>
      </c>
      <c r="T51" s="22">
        <v>3</v>
      </c>
      <c r="W51" s="23" t="s">
        <v>21</v>
      </c>
      <c r="X51" s="23">
        <f>AVERAGE(X35:X50)</f>
        <v>0.51153727879056254</v>
      </c>
      <c r="Y51" s="23">
        <f>AVERAGE(Y35:Y50)</f>
        <v>4.5625</v>
      </c>
      <c r="AC51" s="22">
        <v>0.47354047795600002</v>
      </c>
      <c r="AD51" s="22">
        <v>4</v>
      </c>
      <c r="AH51" s="22">
        <v>0.137519639459</v>
      </c>
      <c r="AI51" s="22">
        <v>5</v>
      </c>
      <c r="AM51" s="22">
        <v>1.614766807221</v>
      </c>
      <c r="AN51" s="22">
        <v>9</v>
      </c>
      <c r="AR51" s="22">
        <v>0.1221497974017</v>
      </c>
      <c r="AS51" s="22">
        <v>5</v>
      </c>
    </row>
    <row r="52" spans="8:45" x14ac:dyDescent="0.2">
      <c r="I52" s="22">
        <v>0.120096336722</v>
      </c>
      <c r="J52" s="22">
        <v>2</v>
      </c>
      <c r="N52" s="22">
        <v>0.25574919374499999</v>
      </c>
      <c r="O52" s="22">
        <v>4</v>
      </c>
      <c r="S52" s="22">
        <v>9.6450425864999995E-2</v>
      </c>
      <c r="T52" s="22">
        <v>4</v>
      </c>
      <c r="W52" s="22" t="s">
        <v>22</v>
      </c>
      <c r="X52" s="22">
        <f>_xlfn.STDEV.P(X35:X51)</f>
        <v>0.24950522216416318</v>
      </c>
      <c r="Y52" s="22">
        <f>_xlfn.STDEV.P(Y35:Y51)</f>
        <v>1.1359758696691529</v>
      </c>
      <c r="AC52" s="22">
        <v>0.56252377407599996</v>
      </c>
      <c r="AD52" s="22">
        <v>4</v>
      </c>
      <c r="AH52" s="22">
        <v>0.341621185805</v>
      </c>
      <c r="AI52" s="22">
        <v>3</v>
      </c>
      <c r="AM52" s="22">
        <v>0.34224344661700001</v>
      </c>
      <c r="AN52" s="22">
        <v>3</v>
      </c>
      <c r="AR52" s="22">
        <v>0.538877863219</v>
      </c>
      <c r="AS52" s="22">
        <v>3</v>
      </c>
    </row>
    <row r="53" spans="8:45" x14ac:dyDescent="0.2">
      <c r="H53" s="23" t="s">
        <v>21</v>
      </c>
      <c r="I53" s="23">
        <f>AVERAGE(I37:I52)</f>
        <v>0.23123211775079999</v>
      </c>
      <c r="J53" s="23">
        <f>AVERAGE(J37:J52)</f>
        <v>2.7333333333333334</v>
      </c>
      <c r="N53" s="22">
        <v>0.14623129082700001</v>
      </c>
      <c r="O53" s="22">
        <v>2</v>
      </c>
      <c r="S53" s="22">
        <v>0.31299718845199997</v>
      </c>
      <c r="T53" s="22">
        <v>2</v>
      </c>
      <c r="AB53" s="22" t="s">
        <v>21</v>
      </c>
      <c r="AC53" s="23">
        <f>AVERAGE(AC39:AC52)</f>
        <v>0.79258248572442869</v>
      </c>
      <c r="AD53" s="23">
        <f>AVERAGE(AD39:AD52)</f>
        <v>4.1428571428571432</v>
      </c>
      <c r="AH53" s="22">
        <v>0.54198916727900004</v>
      </c>
      <c r="AI53" s="22">
        <v>2</v>
      </c>
      <c r="AM53" s="22">
        <v>0.23148102207599999</v>
      </c>
      <c r="AN53" s="22">
        <v>3</v>
      </c>
      <c r="AR53" s="22">
        <v>0.18107789630099999</v>
      </c>
      <c r="AS53" s="22">
        <v>4</v>
      </c>
    </row>
    <row r="54" spans="8:45" x14ac:dyDescent="0.2">
      <c r="H54" s="22" t="s">
        <v>22</v>
      </c>
      <c r="I54" s="22">
        <f>_xlfn.STDEV.P(I38:I52)</f>
        <v>0.14466973723558818</v>
      </c>
      <c r="J54" s="22">
        <f>_xlfn.STDEV.P(J38:J52)</f>
        <v>1.2892719737209144</v>
      </c>
      <c r="N54" s="22">
        <v>0.42687091705300001</v>
      </c>
      <c r="O54" s="22">
        <v>5</v>
      </c>
      <c r="R54" s="23" t="s">
        <v>21</v>
      </c>
      <c r="S54" s="23">
        <f>AVERAGE(S39:S53)</f>
        <v>0.21766683204860005</v>
      </c>
      <c r="T54" s="23">
        <f>AVERAGE(T39:T53)</f>
        <v>2.7333333333333334</v>
      </c>
      <c r="AB54" s="22" t="s">
        <v>22</v>
      </c>
      <c r="AC54" s="22">
        <f>_xlfn.STDEV.P(AC39:AC52)</f>
        <v>0.53664149222262092</v>
      </c>
      <c r="AD54" s="22">
        <f>_xlfn.STDEV.P(AD39:AD52)</f>
        <v>1.0594569267279519</v>
      </c>
      <c r="AH54" s="22">
        <v>0.647773505325</v>
      </c>
      <c r="AI54" s="22">
        <v>4</v>
      </c>
      <c r="AM54" s="22">
        <v>0.22339163151899999</v>
      </c>
      <c r="AN54" s="22">
        <v>4</v>
      </c>
      <c r="AR54" s="22">
        <v>0.211568676091</v>
      </c>
      <c r="AS54" s="22">
        <v>2</v>
      </c>
    </row>
    <row r="55" spans="8:45" x14ac:dyDescent="0.2">
      <c r="N55" s="22">
        <v>0.462339783339</v>
      </c>
      <c r="O55" s="22">
        <v>5</v>
      </c>
      <c r="R55" s="22" t="s">
        <v>22</v>
      </c>
      <c r="S55" s="22">
        <f>_xlfn.STDEV.P(S39:S53)</f>
        <v>0.19804417927486337</v>
      </c>
      <c r="T55" s="22">
        <f>_xlfn.STDEV.P(T39:T53)</f>
        <v>1.0624918300339485</v>
      </c>
      <c r="AH55" s="22">
        <v>0.29557388571499998</v>
      </c>
      <c r="AI55" s="22">
        <v>1</v>
      </c>
      <c r="AM55" s="22">
        <v>0.20347928553399999</v>
      </c>
      <c r="AN55" s="22">
        <v>4</v>
      </c>
      <c r="AR55" s="22">
        <v>0.36215579260199998</v>
      </c>
      <c r="AS55" s="22">
        <v>4</v>
      </c>
    </row>
    <row r="56" spans="8:45" x14ac:dyDescent="0.2">
      <c r="N56" s="22">
        <v>0.27628380054200002</v>
      </c>
      <c r="O56" s="22">
        <v>4</v>
      </c>
      <c r="AH56" s="22">
        <v>0.42562639542899999</v>
      </c>
      <c r="AI56" s="22">
        <v>4</v>
      </c>
      <c r="AM56" s="22">
        <v>0.37584553046699998</v>
      </c>
      <c r="AN56" s="22">
        <v>5</v>
      </c>
      <c r="AR56" s="22">
        <v>0.736756801445</v>
      </c>
      <c r="AS56" s="22">
        <v>3</v>
      </c>
    </row>
    <row r="57" spans="8:45" x14ac:dyDescent="0.2">
      <c r="N57" s="22">
        <v>9.8317208301000006E-2</v>
      </c>
      <c r="O57" s="22">
        <v>2</v>
      </c>
      <c r="AH57" s="22">
        <v>0.29992971139899999</v>
      </c>
      <c r="AI57" s="22">
        <v>3</v>
      </c>
      <c r="AM57" s="22">
        <v>0.44242743735399997</v>
      </c>
      <c r="AN57" s="22">
        <v>2</v>
      </c>
      <c r="AR57" s="22">
        <v>0.763514016362</v>
      </c>
      <c r="AS57" s="22">
        <v>4</v>
      </c>
    </row>
    <row r="58" spans="8:45" x14ac:dyDescent="0.2">
      <c r="N58" s="22">
        <v>0.24205945588</v>
      </c>
      <c r="O58" s="22">
        <v>3</v>
      </c>
      <c r="AH58" s="22">
        <v>1.0478872074609999</v>
      </c>
      <c r="AI58" s="22">
        <v>6</v>
      </c>
      <c r="AM58" s="22">
        <v>0.426248656241</v>
      </c>
      <c r="AN58" s="22">
        <v>2</v>
      </c>
      <c r="AP58" s="17" t="s">
        <v>21</v>
      </c>
      <c r="AQ58" s="23"/>
      <c r="AR58" s="23">
        <f>AVERAGE(AR44:AR57)</f>
        <v>0.42243508640764993</v>
      </c>
      <c r="AS58" s="23">
        <f>AVERAGE(AS44:AS57)</f>
        <v>3.5714285714285716</v>
      </c>
    </row>
    <row r="59" spans="8:45" x14ac:dyDescent="0.2">
      <c r="N59" s="22">
        <v>0.11325146779</v>
      </c>
      <c r="O59" s="22">
        <v>2</v>
      </c>
      <c r="AH59" s="22">
        <v>0.79027123127999999</v>
      </c>
      <c r="AI59" s="22">
        <v>2</v>
      </c>
      <c r="AM59" s="22">
        <v>0.78093731909899999</v>
      </c>
      <c r="AN59" s="22">
        <v>6</v>
      </c>
      <c r="AP59" s="17" t="s">
        <v>22</v>
      </c>
      <c r="AR59" s="22">
        <f>_xlfn.STDEV.P(AR44:AR57)</f>
        <v>0.31226494433447366</v>
      </c>
      <c r="AS59" s="22">
        <f>_xlfn.STDEV.P(AS44:AS57)</f>
        <v>1.0497813183356477</v>
      </c>
    </row>
    <row r="60" spans="8:45" x14ac:dyDescent="0.2">
      <c r="N60" s="22">
        <v>6.8448689322999995E-2</v>
      </c>
      <c r="O60" s="22">
        <v>3</v>
      </c>
      <c r="AH60" s="22">
        <v>0.39700239807600002</v>
      </c>
      <c r="AI60" s="22">
        <v>3</v>
      </c>
      <c r="AL60" s="23" t="s">
        <v>21</v>
      </c>
      <c r="AM60" s="23">
        <f ca="1">AVERAGE(AM45:AM68)</f>
        <v>0.56559359408233334</v>
      </c>
      <c r="AN60" s="23">
        <f ca="1">AVERAGE(AN45:AN68)</f>
        <v>4.4666666666666668</v>
      </c>
    </row>
    <row r="61" spans="8:45" x14ac:dyDescent="0.2">
      <c r="M61" s="23" t="s">
        <v>21</v>
      </c>
      <c r="N61" s="23">
        <f>AVERAGE(N43:N60)</f>
        <v>0.20541520806061117</v>
      </c>
      <c r="O61" s="22">
        <f>AVERAGE(O43:O60)</f>
        <v>3.2222222222222223</v>
      </c>
      <c r="AH61" s="22">
        <v>0.472295956332</v>
      </c>
      <c r="AI61" s="22">
        <v>4</v>
      </c>
      <c r="AL61" s="22" t="s">
        <v>22</v>
      </c>
      <c r="AM61" s="22">
        <f ca="1">_xlfn.STDEV.P(AM45:AM68)</f>
        <v>0.37912293642559952</v>
      </c>
      <c r="AN61" s="22">
        <f ca="1">_xlfn.STDEV.P(AN45:AN68)</f>
        <v>1.9275776393067947</v>
      </c>
    </row>
    <row r="62" spans="8:45" x14ac:dyDescent="0.2">
      <c r="M62" s="22" t="s">
        <v>22</v>
      </c>
      <c r="N62" s="22">
        <f>_xlfn.STDEV.P(N43:N60)</f>
        <v>0.12075314283679112</v>
      </c>
      <c r="O62" s="22">
        <f>_xlfn.STDEV.P(O43:O60)</f>
        <v>1.227262335243029</v>
      </c>
      <c r="AG62" s="22" t="s">
        <v>21</v>
      </c>
      <c r="AH62" s="23">
        <f>AVERAGE(AH42:AH61)</f>
        <v>0.47593618208214999</v>
      </c>
      <c r="AI62" s="23">
        <f>AVERAGE(AI42:AI61)</f>
        <v>3.55</v>
      </c>
    </row>
    <row r="63" spans="8:45" x14ac:dyDescent="0.2">
      <c r="AG63" s="22" t="s">
        <v>22</v>
      </c>
      <c r="AH63" s="22">
        <f>_xlfn.STDEV.P(AH42:AH61)</f>
        <v>0.24898374956677888</v>
      </c>
      <c r="AI63" s="22">
        <f>_xlfn.STDEV.P(AI42:AI61)</f>
        <v>1.3592277219068187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stats</vt:lpstr>
      <vt:lpstr>all counts</vt:lpstr>
      <vt:lpstr>morphology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Peat</dc:creator>
  <cp:lastModifiedBy>Glenda Halliday</cp:lastModifiedBy>
  <dcterms:created xsi:type="dcterms:W3CDTF">2023-09-01T06:14:39Z</dcterms:created>
  <dcterms:modified xsi:type="dcterms:W3CDTF">2024-08-05T22:23:17Z</dcterms:modified>
</cp:coreProperties>
</file>