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cpetrik/Dropbox/Princeton/POEM_2.0/CODE/Data/CSV/"/>
    </mc:Choice>
  </mc:AlternateContent>
  <bookViews>
    <workbookView xWindow="21000" yWindow="460" windowWidth="16880" windowHeight="17540" tabRatio="500" activeTab="2"/>
  </bookViews>
  <sheets>
    <sheet name="adv_swim" sheetId="1" r:id="rId1"/>
    <sheet name="adv_noswim" sheetId="3" r:id="rId2"/>
    <sheet name="diff" sheetId="4" r:id="rId3"/>
    <sheet name="adv_diff" sheetId="2" r:id="rId4"/>
    <sheet name="Sheet2" sheetId="5" r:id="rId5"/>
    <sheet name="wrong_nt" sheetId="6" r:id="rId6"/>
  </sheets>
  <definedNames>
    <definedName name="_xlnm.Print_Area" localSheetId="3">adv_diff!$A$1:$J$9</definedName>
    <definedName name="_xlnm.Print_Area" localSheetId="1">adv_noswim!$A$1:$J$12</definedName>
    <definedName name="_xlnm.Print_Area" localSheetId="0">adv_swim!$A$1:$J$6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6" l="1"/>
  <c r="A13" i="6"/>
  <c r="A12" i="6"/>
  <c r="A11" i="6"/>
  <c r="A10" i="6"/>
  <c r="A9" i="6"/>
  <c r="A8" i="6"/>
  <c r="A7" i="6"/>
  <c r="A6" i="6"/>
  <c r="A5" i="6"/>
  <c r="A4" i="6"/>
</calcChain>
</file>

<file path=xl/sharedStrings.xml><?xml version="1.0" encoding="utf-8"?>
<sst xmlns="http://schemas.openxmlformats.org/spreadsheetml/2006/main" count="208" uniqueCount="120">
  <si>
    <t>Case</t>
  </si>
  <si>
    <t>Atlantic</t>
  </si>
  <si>
    <t>Pacific</t>
  </si>
  <si>
    <t>Equator</t>
  </si>
  <si>
    <t>Arctic</t>
  </si>
  <si>
    <t>Antarctic</t>
  </si>
  <si>
    <t>W Indian</t>
  </si>
  <si>
    <t>E Indian</t>
  </si>
  <si>
    <t>Global</t>
  </si>
  <si>
    <t>MOM-based advection routine</t>
  </si>
  <si>
    <t>New 200m transport,  vel/depth in flux calc, dt = 1 hr, j = 2, fix interp, don't add wrk1</t>
  </si>
  <si>
    <t>New 200m transport,  vel/depth in flux calc, dt = 2 hr, j = 2, fix interp, don't add wrk1</t>
  </si>
  <si>
    <t>New 200m transport,  vel/depth in flux calc, dt = 3 hr, j = 2, fix interp, don't add wrk1</t>
  </si>
  <si>
    <t>New 200m transport,  vel/depth in flux calc, dt = 6 hr, j = 2, fix interp, don't add wrk1</t>
  </si>
  <si>
    <t xml:space="preserve">Percent change in mass from start in percent (neg=loss) </t>
  </si>
  <si>
    <t>One Year</t>
  </si>
  <si>
    <t>Two years</t>
  </si>
  <si>
    <t>New center 200m mean vel, dt = 1 hr, j = 2</t>
  </si>
  <si>
    <t>New center 200m mean vel, dt = 2 hr, j = 2</t>
  </si>
  <si>
    <t>New center 200m mean vel, dt = 3 hr, j = 2</t>
  </si>
  <si>
    <t>New center 200m mean vel, dt = 6 hr, j = 2</t>
  </si>
  <si>
    <t>1 Year</t>
  </si>
  <si>
    <t>2 years</t>
  </si>
  <si>
    <t>MOM-based routine advection &amp; diffusion</t>
  </si>
  <si>
    <t>Time (min)</t>
  </si>
  <si>
    <t>All runs have new center 200m means, j=2, fixed interp input, don't add wrk1</t>
  </si>
  <si>
    <t>vel, dt = 1 hr</t>
  </si>
  <si>
    <t>vel, dt = 2 hr</t>
  </si>
  <si>
    <t>vel, dt = 3 hr</t>
  </si>
  <si>
    <t>vel, dt = 6 hr</t>
  </si>
  <si>
    <t>transport,  vel/depth in flux calc, dt = 1 hr</t>
  </si>
  <si>
    <t>transport,  vel/depth in flux calc, dt = 1 hr, w/ add wrk1</t>
  </si>
  <si>
    <t>transport /12,  vel/depth in flux calc, dt = 1 d, w/ add wrk1</t>
  </si>
  <si>
    <t>transport,  vel/depth in flux calc, dt = 2 hr</t>
  </si>
  <si>
    <t>transport,  vel/depth in flux calc, dt = 3 hr</t>
  </si>
  <si>
    <t>transport,  vel/depth in flux calc, dt = 6 hr</t>
  </si>
  <si>
    <t>transport,  vel/depth in flux calc, dt = 1 hr, split transport &amp; active swimming, swim to shallow</t>
  </si>
  <si>
    <t>transport,  vel/depth in flux calc, dt = 1 hr, swim to shallow, w/ add wrk1</t>
  </si>
  <si>
    <t>transport,  vel/depth in flux calc, dt = 1 hr, swim to deep, w/ add wrk1</t>
  </si>
  <si>
    <t>transport,  vel/depth in flux calc, dt = 1 hr, split transport &amp; active swimming, swim to deep</t>
  </si>
  <si>
    <t>Zero advec vel,  vel/depth in flux calc, dt = 1 hr, split transport &amp; active, swim to shallow</t>
  </si>
  <si>
    <t>Matlab Zero advec vel,  vel/depth in flux calc, dt = 1 hr, split transport &amp; active, swim to shallow</t>
  </si>
  <si>
    <t>Zero advec vel,  vel/depth in flux calc, dt = 1 hr, split transport &amp; active, swim to deep</t>
  </si>
  <si>
    <t>Zero advec vel,  vel/depth in flux calc, dt = 30 min, split transport &amp; active, swim to deep</t>
  </si>
  <si>
    <t>Matlab Zero advec vel,  vel/depth in flux calc, dt = 1 hr, split transport &amp; active, swim to deep</t>
  </si>
  <si>
    <t>Zero advec vel,  vel/depth in flux calc, dt = 1 hr, split transport &amp; active, swim to ZL max</t>
  </si>
  <si>
    <t>Matlab Zero advec vel,  vel/depth in flux calc, dt = 1 hr, split transport &amp; active, swim to Z max</t>
  </si>
  <si>
    <t>Zero advec vel,  vel/depth in flux calc, dt = 1 hr, split transport &amp; active, swim to ZL max, mBLswim</t>
  </si>
  <si>
    <t>Zero advec vel,  vel/depth in flux calc, dt = 6 hr, split transport &amp; active, swim to ZL max, mBLswim</t>
  </si>
  <si>
    <t>Zero advec vel,  vel/depth in flux calc, dt = 1 hr, split transport &amp; active, swim to deep, mBLswim</t>
  </si>
  <si>
    <t>Zero advec vel,  vel/depth in flux calc, dt = 6 hr, split transport &amp; active, swim to deep, mBLswim</t>
  </si>
  <si>
    <t>Zero advec vel,  vel/depth in flux calc, dt = 1 hr, split transport &amp; active, swim to shallow, mBLswim</t>
  </si>
  <si>
    <t>Zero advec vel,  vel/depth in flux calc, dt = 6 hr, split transport &amp; active, swim to shallow, mBLswim</t>
  </si>
  <si>
    <t>Zero advec vel,  vel/depth in flux calc, dt = 1 hr, split transport &amp; active, swim to ZL max, lBLswim</t>
  </si>
  <si>
    <t>Zero advec vel,  vel/depth in flux calc, dt = 1 hr, split transport &amp; active, swim to deep, lBLswim</t>
  </si>
  <si>
    <t>Zero advec vel,  vel/depth in flux calc, dt = 1 hr, split transport &amp; active, swim to shallow, lBLswim</t>
  </si>
  <si>
    <t>New center 200m mean vel, dt = 1 hr, K=10</t>
  </si>
  <si>
    <t>New center 200m mean vel, dt = 3 hr K=10</t>
  </si>
  <si>
    <t>New center 200m mean vel, dt = 6 hr, K=10</t>
  </si>
  <si>
    <t>New center 200m mean vel, dt = 12 hr, K=10</t>
  </si>
  <si>
    <t>New center 200m mean vel, dt = 1 hr, K=600</t>
  </si>
  <si>
    <t>New center 200m mean vel, dt = 3 hr, K=600</t>
  </si>
  <si>
    <t>New center 200m mean vel, dt = 6 hr, K=600</t>
  </si>
  <si>
    <t>New center 200m mean vel, dt = 12 hr, K=600</t>
  </si>
  <si>
    <t>New center 200m mean vel, dt = 1 hr, K=600, nt+1</t>
  </si>
  <si>
    <t>New center 200m mean vel, dt = 6 hr, K=600, nt+1</t>
  </si>
  <si>
    <t>New center 200m mean vel, dt = 12 hr, K=600, nt+1</t>
  </si>
  <si>
    <t>New 200m transport,  vel/depth in flux calc, dt = 1 hr, K=10</t>
  </si>
  <si>
    <t>New 200m transport,  vel/depth in flux calc, dt = 3 hr, K=10</t>
  </si>
  <si>
    <t>New 200m transport,  vel/depth in flux calc, dt = 6 hr, K=10</t>
  </si>
  <si>
    <t>New 200m transport,  vel/depth in flux calc, dt = 12 hr, K=10</t>
  </si>
  <si>
    <t>Zero advec vel,  vel/depth in flux calc, dt = 30 min, split transport &amp; active, swim to ZL max, lBLswim</t>
  </si>
  <si>
    <t>New center 200m mean vel, dt = 3 hr, K=600, nt+1</t>
  </si>
  <si>
    <t>New center 200m mean vel, dt = 24 hr, K=600, nt+1</t>
  </si>
  <si>
    <t>New center 200m mean vel, dt = 30 min, K=600, nt+1</t>
  </si>
  <si>
    <t>New center 200m mean vel, dt = 1 hr, K=600, b=100</t>
  </si>
  <si>
    <t>New center 200m mean vel, dt = 3 hr, K=600, b=100</t>
  </si>
  <si>
    <t>New center 200m mean vel, dt = 6 hr, K=600, b=100</t>
  </si>
  <si>
    <t>New center 200m mean vel, dt = 12 hr, K=600, b=100</t>
  </si>
  <si>
    <t>New center 200m mean vel, dt = 1 hr, K=600, nt+1, b=100</t>
  </si>
  <si>
    <t>New center 200m mean vel, dt = 3 hr, K=600, nt+1, b=100</t>
  </si>
  <si>
    <t>New center 200m mean vel, dt = 6 hr, K=600, nt+1, b=100</t>
  </si>
  <si>
    <t>New center 200m mean vel, dt = 12 hr, K=600, nt+1, b=100</t>
  </si>
  <si>
    <t>notes</t>
  </si>
  <si>
    <t>wrong</t>
  </si>
  <si>
    <t>ADVECTION + SWIMMING</t>
  </si>
  <si>
    <t>JUST SWIMMING</t>
  </si>
  <si>
    <t>transport,  vel/depth in flux calc, dt = 1 hr, split transport &amp; active swimming, swim to Zl max, mBL</t>
  </si>
  <si>
    <t>Matlab transport,  vel/depth in flux calc, dt = 1 hr</t>
  </si>
  <si>
    <t>MOM-based diffusion routine</t>
  </si>
  <si>
    <t>New center 200m mean vel, dt = 1 hr, K=600, nt+1, b=100, fix gradT</t>
  </si>
  <si>
    <t>New center 200m mean vel, dt = 3 hr, K=600, nt+1, b=100, fix gradT</t>
  </si>
  <si>
    <t>New center 200m mean vel, dt = 6 hr, K=600, nt+1, b=100, fix gradT</t>
  </si>
  <si>
    <t>New center 200m mean vel, dt = 12 hr, K=600, nt+1, b=100, fix gradT</t>
  </si>
  <si>
    <t>Matlab, transport, vel/dep in flux calc, dt = 1 hr, K=600</t>
  </si>
  <si>
    <t>Advec (w/transports) &amp; diff</t>
  </si>
  <si>
    <t>Diff only</t>
  </si>
  <si>
    <t>Matlab code</t>
  </si>
  <si>
    <t>New center 200m mean vel, dt = 12 hr, K=600, nt+1, b=100, fix gradT, mask</t>
  </si>
  <si>
    <t>New center 200m mean vel, dt = 12 hr, K=600, nt+1, b=100, fix gradT, mask2</t>
  </si>
  <si>
    <t>New center 200m mean vel, dt = 1 hr, K=600, nt+1, b=100, fix gradT, mask2</t>
  </si>
  <si>
    <t>New center 200m transport, dt = 12 hr, K=600, nt+1, b=100, fix gradT, mask2</t>
  </si>
  <si>
    <t>Matlab transport, dt = 1 hr, K=600, b=1</t>
  </si>
  <si>
    <t>Matlab transport, dt = 1 hr, K=600, b=100</t>
  </si>
  <si>
    <t>New center 200m transport, dt = 1 hr, K=600, nt+1, b=100, fix gradT, mask2</t>
  </si>
  <si>
    <t>Julia vel, dt=12, K=600, b=100</t>
  </si>
  <si>
    <t>Julia vel, dt=6, K=600, b=100</t>
  </si>
  <si>
    <t>Julia vel, dt=3, K=600, b=100</t>
  </si>
  <si>
    <t>Julia vel, dt=1, K=600, b=100</t>
  </si>
  <si>
    <t>Julia vel, dt=12, K=600, b=100, mask&gt;0</t>
  </si>
  <si>
    <t>Julia vel, dt=12, K=600, b=100, mask&gt;0 in diff spot</t>
  </si>
  <si>
    <t>Julia transport, dt=12, K=600, b=100, mask&gt;0 in diff spot</t>
  </si>
  <si>
    <t>Julia transport, dt=1, K=600, b=100, mask&gt;0 in diff spot</t>
  </si>
  <si>
    <t>Julia transport, dt=12, K=600, b=100*rand, mask&gt;0 in diff spot</t>
  </si>
  <si>
    <t>Matlab transport, dt = 1 hr, K=600, b=100*rand</t>
  </si>
  <si>
    <t>Matlab, transport, vel/dep in flux calc, dt = 1 hr, K=600, b=1</t>
  </si>
  <si>
    <t>Matlab, transport, vel/dep in flux calc, dt = 1 hr, K=600, b=100</t>
  </si>
  <si>
    <t>New center 200m transport, dt = 12 hr, K=600, nt+1, b=100*rand, fix gradT, mask2</t>
  </si>
  <si>
    <t>Julia vel, dt=30min, K=600, b=100</t>
  </si>
  <si>
    <t>Julia vel, dt=15min, K=600, b=100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</si>
</sst>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0" fillId="0" borderId="0" xfId="0" applyAlignment="1">
      <alignment vertical="top"/>
    </xf>
    <xf numFmtId="2" fontId="0" fillId="0" borderId="0" xfId="0" applyNumberFormat="1" applyAlignment="1">
      <alignment vertical="center"/>
    </xf>
    <xf numFmtId="11" fontId="0" fillId="0" borderId="0" xfId="0" quotePrefix="1" applyNumberFormat="1" applyAlignment="1">
      <alignment horizontal="right" vertical="center"/>
    </xf>
    <xf numFmtId="11" fontId="0" fillId="0" borderId="0" xfId="0" quotePrefix="1" applyNumberFormat="1" applyAlignment="1">
      <alignment vertical="center"/>
    </xf>
    <xf numFmtId="0" fontId="0" fillId="0" borderId="0" xfId="0" applyFill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A24" sqref="A24"/>
    </sheetView>
  </sheetViews>
  <sheetFormatPr baseColWidth="10" defaultRowHeight="16" x14ac:dyDescent="0.2"/>
  <cols>
    <col min="1" max="1" width="3.5" style="9" customWidth="1"/>
    <col min="2" max="2" width="38.33203125" style="2" customWidth="1"/>
    <col min="3" max="10" width="8.83203125" customWidth="1"/>
    <col min="11" max="11" width="8.33203125" customWidth="1"/>
  </cols>
  <sheetData>
    <row r="1" spans="1:11" x14ac:dyDescent="0.2">
      <c r="B1" s="5" t="s">
        <v>14</v>
      </c>
      <c r="C1" s="5"/>
      <c r="D1" s="5"/>
      <c r="E1" s="5"/>
      <c r="F1" s="5"/>
      <c r="G1" s="5"/>
      <c r="H1" s="5"/>
      <c r="I1" s="5"/>
      <c r="J1" s="5"/>
    </row>
    <row r="2" spans="1:11" x14ac:dyDescent="0.2">
      <c r="B2" s="5" t="s">
        <v>25</v>
      </c>
      <c r="C2" s="5"/>
      <c r="D2" s="5"/>
      <c r="E2" s="5"/>
      <c r="F2" s="5"/>
      <c r="G2" s="5"/>
      <c r="H2" s="5"/>
      <c r="I2" s="5"/>
      <c r="J2" s="5"/>
    </row>
    <row r="3" spans="1:11" x14ac:dyDescent="0.2">
      <c r="B3" s="4" t="s">
        <v>9</v>
      </c>
      <c r="C3" s="22" t="s">
        <v>15</v>
      </c>
      <c r="D3" s="22"/>
      <c r="E3" s="22"/>
      <c r="F3" s="22"/>
      <c r="G3" s="22"/>
      <c r="H3" s="22"/>
      <c r="I3" s="22"/>
      <c r="J3" s="22"/>
      <c r="K3" t="s">
        <v>16</v>
      </c>
    </row>
    <row r="4" spans="1:11" x14ac:dyDescent="0.2">
      <c r="B4" s="3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8</v>
      </c>
    </row>
    <row r="5" spans="1:11" x14ac:dyDescent="0.2">
      <c r="A5" s="13"/>
      <c r="B5" s="3" t="s">
        <v>26</v>
      </c>
      <c r="C5" s="8">
        <v>5.2978999999999997E-6</v>
      </c>
      <c r="D5" s="8">
        <v>2.6672000000000001E-6</v>
      </c>
      <c r="E5" s="8">
        <v>1.8817E-5</v>
      </c>
      <c r="F5" s="8">
        <v>1.1914999999999999E-6</v>
      </c>
      <c r="G5" s="8">
        <v>5.0316000000000002E-6</v>
      </c>
      <c r="H5" s="8">
        <v>5.9494000000000002E-6</v>
      </c>
      <c r="I5" s="8">
        <v>3.1763E-6</v>
      </c>
      <c r="J5" s="8">
        <v>2.4864E-6</v>
      </c>
      <c r="K5" s="1">
        <v>4.5975999999999998E-6</v>
      </c>
    </row>
    <row r="6" spans="1:11" x14ac:dyDescent="0.2">
      <c r="A6" s="13"/>
      <c r="B6" s="3" t="s">
        <v>27</v>
      </c>
      <c r="C6" s="8">
        <v>5.0930000000000002E-6</v>
      </c>
      <c r="D6" s="8">
        <v>2.3956E-6</v>
      </c>
      <c r="E6" s="8">
        <v>1.8111999999999999E-5</v>
      </c>
      <c r="F6" s="8">
        <v>1.0725999999999999E-6</v>
      </c>
      <c r="G6" s="8">
        <v>4.8145000000000002E-6</v>
      </c>
      <c r="H6" s="8">
        <v>5.7987000000000001E-6</v>
      </c>
      <c r="I6" s="8">
        <v>2.9934E-6</v>
      </c>
      <c r="J6" s="8">
        <v>2.3852999999999998E-6</v>
      </c>
      <c r="K6" s="1">
        <v>4.4209999999999997E-6</v>
      </c>
    </row>
    <row r="7" spans="1:11" x14ac:dyDescent="0.2">
      <c r="A7" s="13"/>
      <c r="B7" s="3" t="s">
        <v>28</v>
      </c>
      <c r="C7" s="8">
        <v>4.8892999999999999E-6</v>
      </c>
      <c r="D7" s="8">
        <v>2.1214000000000001E-6</v>
      </c>
      <c r="E7" s="8">
        <v>1.7401000000000002E-5</v>
      </c>
      <c r="F7" s="8">
        <v>9.5795999999999993E-7</v>
      </c>
      <c r="G7" s="8">
        <v>4.5955999999999997E-6</v>
      </c>
      <c r="H7" s="8">
        <v>5.6404000000000002E-6</v>
      </c>
      <c r="I7" s="8">
        <v>2.8136999999999998E-6</v>
      </c>
      <c r="J7" s="8">
        <v>2.2836E-6</v>
      </c>
      <c r="K7" s="1">
        <v>4.2424000000000002E-6</v>
      </c>
    </row>
    <row r="8" spans="1:11" x14ac:dyDescent="0.2">
      <c r="A8" s="13"/>
      <c r="B8" s="3" t="s">
        <v>29</v>
      </c>
      <c r="C8" s="8">
        <v>4.3069999999999996E-6</v>
      </c>
      <c r="D8" s="8">
        <v>1.2951000000000001E-6</v>
      </c>
      <c r="E8" s="8">
        <v>1.5234E-5</v>
      </c>
      <c r="F8" s="8">
        <v>6.4470000000000005E-7</v>
      </c>
      <c r="G8" s="8">
        <v>3.9281999999999999E-6</v>
      </c>
      <c r="H8" s="8">
        <v>5.1147000000000003E-6</v>
      </c>
      <c r="I8" s="8">
        <v>2.3136000000000002E-6</v>
      </c>
      <c r="J8" s="8">
        <v>1.9744999999999999E-6</v>
      </c>
      <c r="K8" s="1">
        <v>3.6938999999999999E-6</v>
      </c>
    </row>
    <row r="9" spans="1:11" ht="32" x14ac:dyDescent="0.2">
      <c r="A9" s="13"/>
      <c r="B9" s="3" t="s">
        <v>31</v>
      </c>
      <c r="C9" s="11">
        <v>2.0731000000000001E-6</v>
      </c>
      <c r="D9" s="6">
        <v>-2.1290000000000001E-8</v>
      </c>
      <c r="E9" s="8">
        <v>2.0590999999999999E-6</v>
      </c>
      <c r="F9" s="8">
        <v>-4.7970000000000004E-7</v>
      </c>
      <c r="G9" s="8">
        <v>4.9994000000000002E-7</v>
      </c>
      <c r="H9" s="8">
        <v>3.6337E-7</v>
      </c>
      <c r="I9" s="8">
        <v>2.7116E-7</v>
      </c>
      <c r="J9" s="6">
        <v>2.2944E-7</v>
      </c>
    </row>
    <row r="10" spans="1:11" ht="32" x14ac:dyDescent="0.2">
      <c r="A10" s="13"/>
      <c r="B10" s="3" t="s">
        <v>31</v>
      </c>
      <c r="C10" s="11"/>
      <c r="D10" s="6"/>
      <c r="E10" s="8"/>
      <c r="F10" s="8">
        <v>-4.7970000000000004E-7</v>
      </c>
      <c r="G10" s="8">
        <v>4.9994000000000002E-7</v>
      </c>
      <c r="H10" s="8"/>
      <c r="I10" s="8"/>
      <c r="J10" s="8">
        <v>2.2943000000000001E-7</v>
      </c>
      <c r="K10" s="5"/>
    </row>
    <row r="11" spans="1:11" ht="32" x14ac:dyDescent="0.2">
      <c r="A11" s="13"/>
      <c r="B11" s="3" t="s">
        <v>32</v>
      </c>
      <c r="C11" s="11">
        <v>2.1256999999999998E-6</v>
      </c>
      <c r="D11" s="6">
        <v>-2.3353000000000001E-8</v>
      </c>
      <c r="E11" s="8">
        <v>2.1291999999999999E-6</v>
      </c>
      <c r="F11" s="8">
        <v>-4.9189000000000005E-7</v>
      </c>
      <c r="G11" s="8">
        <v>5.2045000000000003E-7</v>
      </c>
      <c r="H11" s="8">
        <v>3.8146999999999999E-7</v>
      </c>
      <c r="I11" s="8">
        <v>2.8129E-7</v>
      </c>
      <c r="J11" s="8">
        <v>2.3694999999999999E-7</v>
      </c>
      <c r="K11" s="5"/>
    </row>
    <row r="12" spans="1:11" x14ac:dyDescent="0.2">
      <c r="A12" s="13"/>
      <c r="B12" s="3" t="s">
        <v>30</v>
      </c>
      <c r="C12" s="11">
        <v>2.0731000000000001E-6</v>
      </c>
      <c r="D12" s="6">
        <v>-2.1290000000000001E-8</v>
      </c>
      <c r="E12" s="8">
        <v>2.0590999999999999E-6</v>
      </c>
      <c r="F12" s="8">
        <v>-4.7970000000000004E-7</v>
      </c>
      <c r="G12" s="8">
        <v>4.9994000000000002E-7</v>
      </c>
      <c r="H12" s="8">
        <v>3.6337E-7</v>
      </c>
      <c r="I12" s="8">
        <v>2.7116E-7</v>
      </c>
      <c r="J12" s="8">
        <v>2.2943000000000001E-7</v>
      </c>
      <c r="K12" s="6">
        <v>2.9858999999999998E-7</v>
      </c>
    </row>
    <row r="13" spans="1:11" x14ac:dyDescent="0.2">
      <c r="A13" s="13"/>
      <c r="B13" s="3" t="s">
        <v>33</v>
      </c>
      <c r="C13" s="11">
        <v>2.0200999999999999E-6</v>
      </c>
      <c r="D13" s="6">
        <v>-1.9303999999999999E-8</v>
      </c>
      <c r="E13" s="8">
        <v>1.9887000000000001E-6</v>
      </c>
      <c r="F13" s="8">
        <v>-4.6741999999999999E-7</v>
      </c>
      <c r="G13" s="8">
        <v>4.7940000000000002E-7</v>
      </c>
      <c r="H13" s="8">
        <v>3.3812000000000001E-7</v>
      </c>
      <c r="I13" s="8">
        <v>2.6095999999999998E-7</v>
      </c>
      <c r="J13" s="8">
        <v>2.2151999999999999E-7</v>
      </c>
      <c r="K13" s="6">
        <v>2.8925000000000003E-7</v>
      </c>
    </row>
    <row r="14" spans="1:11" x14ac:dyDescent="0.2">
      <c r="A14" s="13"/>
      <c r="B14" s="3" t="s">
        <v>34</v>
      </c>
      <c r="C14" s="11">
        <v>1.9653999999999999E-6</v>
      </c>
      <c r="D14" s="6">
        <v>-1.7296000000000001E-8</v>
      </c>
      <c r="E14" s="8">
        <v>1.9174000000000001E-6</v>
      </c>
      <c r="F14" s="8">
        <v>-4.5452000000000002E-7</v>
      </c>
      <c r="G14" s="8">
        <v>4.5872999999999998E-7</v>
      </c>
      <c r="H14" s="8">
        <v>3.1320999999999998E-7</v>
      </c>
      <c r="I14" s="8">
        <v>2.5068000000000002E-7</v>
      </c>
      <c r="J14" s="8">
        <v>2.1351000000000001E-7</v>
      </c>
      <c r="K14" s="6">
        <v>2.7981000000000002E-7</v>
      </c>
    </row>
    <row r="15" spans="1:11" x14ac:dyDescent="0.2">
      <c r="A15" s="13"/>
      <c r="B15" s="3" t="s">
        <v>35</v>
      </c>
      <c r="C15" s="11">
        <v>1.7908000000000001E-6</v>
      </c>
      <c r="D15" s="6">
        <v>-1.1253999999999999E-8</v>
      </c>
      <c r="E15" s="8">
        <v>1.6965E-6</v>
      </c>
      <c r="F15" s="8">
        <v>-4.1180000000000002E-7</v>
      </c>
      <c r="G15" s="8">
        <v>3.9597000000000002E-7</v>
      </c>
      <c r="H15" s="8">
        <v>2.4092000000000002E-7</v>
      </c>
      <c r="I15" s="8">
        <v>2.1924E-7</v>
      </c>
      <c r="J15" s="8">
        <v>1.8888999999999999E-7</v>
      </c>
      <c r="K15" s="6">
        <v>2.5059999999999998E-7</v>
      </c>
    </row>
    <row r="16" spans="1:11" ht="32" x14ac:dyDescent="0.2">
      <c r="A16" s="13"/>
      <c r="B16" s="3" t="s">
        <v>88</v>
      </c>
      <c r="C16" s="11">
        <v>-7.0135000000000004E-13</v>
      </c>
      <c r="D16" s="6"/>
      <c r="E16" s="8"/>
      <c r="F16" s="8"/>
      <c r="G16" s="8"/>
      <c r="H16" s="8"/>
      <c r="I16" s="8"/>
      <c r="J16" s="8"/>
      <c r="K16" s="6"/>
    </row>
    <row r="17" spans="1:11" x14ac:dyDescent="0.2">
      <c r="A17" s="13"/>
      <c r="B17" s="3"/>
      <c r="C17" s="11"/>
      <c r="D17" s="6"/>
      <c r="E17" s="8"/>
      <c r="F17" s="8"/>
      <c r="G17" s="8"/>
      <c r="H17" s="8"/>
      <c r="I17" s="8"/>
      <c r="J17" s="8"/>
      <c r="K17" s="6"/>
    </row>
    <row r="18" spans="1:11" x14ac:dyDescent="0.2">
      <c r="A18" s="13" t="s">
        <v>85</v>
      </c>
      <c r="B18" s="3"/>
      <c r="C18" s="8"/>
      <c r="D18" s="8"/>
      <c r="E18" s="8"/>
      <c r="F18" s="8"/>
      <c r="G18" s="8"/>
      <c r="H18" s="8"/>
      <c r="I18" s="8"/>
      <c r="J18" s="8"/>
      <c r="K18" s="5"/>
    </row>
    <row r="19" spans="1:11" ht="32" x14ac:dyDescent="0.2">
      <c r="A19" s="13"/>
      <c r="B19" s="3" t="s">
        <v>37</v>
      </c>
      <c r="C19" s="6">
        <v>2.2373000000000002E-6</v>
      </c>
      <c r="D19" s="6">
        <v>3.01E-4</v>
      </c>
      <c r="E19" s="6">
        <v>1.995E-6</v>
      </c>
      <c r="F19" s="6">
        <v>-0.2823</v>
      </c>
      <c r="G19" s="6">
        <v>4.6277000000000001E-7</v>
      </c>
      <c r="H19" s="6"/>
      <c r="I19" s="6"/>
      <c r="J19" s="6">
        <v>-9.1999999999999998E-3</v>
      </c>
      <c r="K19" s="5"/>
    </row>
    <row r="20" spans="1:11" ht="32" x14ac:dyDescent="0.2">
      <c r="A20" s="13"/>
      <c r="B20" s="3" t="s">
        <v>38</v>
      </c>
      <c r="C20" s="6">
        <v>-1.6000000000000001E-3</v>
      </c>
      <c r="D20" s="6">
        <v>1.1000000000000001E-3</v>
      </c>
      <c r="E20" s="6">
        <v>2.1285E-6</v>
      </c>
      <c r="F20" s="6">
        <v>-3.9199999999999999E-2</v>
      </c>
      <c r="G20" s="6">
        <v>5.3366000000000003E-7</v>
      </c>
      <c r="H20" s="6"/>
      <c r="I20" s="6"/>
      <c r="J20" s="12">
        <v>-1.2999999999999999E-3</v>
      </c>
      <c r="K20" s="5"/>
    </row>
    <row r="21" spans="1:11" ht="48" x14ac:dyDescent="0.2">
      <c r="B21" s="3" t="s">
        <v>36</v>
      </c>
      <c r="C21" s="6"/>
      <c r="D21" s="6"/>
      <c r="E21" s="6"/>
      <c r="F21" s="6"/>
      <c r="G21" s="6"/>
      <c r="H21" s="6"/>
      <c r="I21" s="6"/>
      <c r="J21" s="6"/>
    </row>
    <row r="22" spans="1:11" ht="48" x14ac:dyDescent="0.2">
      <c r="B22" s="3" t="s">
        <v>39</v>
      </c>
      <c r="C22" s="6"/>
      <c r="D22" s="6"/>
      <c r="E22" s="6"/>
      <c r="F22" s="6"/>
      <c r="G22" s="6"/>
      <c r="H22" s="6"/>
      <c r="I22" s="6"/>
      <c r="J22" s="6"/>
    </row>
    <row r="23" spans="1:11" ht="48" x14ac:dyDescent="0.2">
      <c r="B23" s="3" t="s">
        <v>87</v>
      </c>
      <c r="C23" s="6"/>
      <c r="D23" s="6"/>
      <c r="E23" s="6"/>
      <c r="F23" s="6"/>
      <c r="G23" s="6"/>
      <c r="H23" s="6"/>
      <c r="I23" s="6"/>
      <c r="J23" s="6">
        <v>-8.8000000000000005E-3</v>
      </c>
    </row>
    <row r="24" spans="1:11" x14ac:dyDescent="0.2">
      <c r="B24" s="3"/>
      <c r="C24" s="6"/>
      <c r="D24" s="6"/>
      <c r="E24" s="6"/>
      <c r="F24" s="6"/>
      <c r="G24" s="6"/>
      <c r="H24" s="6"/>
      <c r="I24" s="6"/>
      <c r="J24" s="6"/>
    </row>
    <row r="25" spans="1:11" x14ac:dyDescent="0.2">
      <c r="A25" s="9" t="s">
        <v>86</v>
      </c>
      <c r="C25" s="1"/>
      <c r="D25" s="1"/>
      <c r="E25" s="1"/>
      <c r="F25" s="1"/>
      <c r="G25" s="1"/>
      <c r="H25" s="1"/>
      <c r="I25" s="1"/>
      <c r="J25" s="1"/>
    </row>
    <row r="26" spans="1:11" ht="32" x14ac:dyDescent="0.2">
      <c r="B26" s="3" t="s">
        <v>40</v>
      </c>
      <c r="C26" s="6">
        <v>-1.0116E-6</v>
      </c>
      <c r="D26" s="5">
        <v>9.1000000000000004E-3</v>
      </c>
      <c r="E26" s="5"/>
      <c r="F26" s="5">
        <v>11.1296</v>
      </c>
      <c r="G26" s="5"/>
      <c r="H26" s="5"/>
      <c r="I26" s="5"/>
      <c r="J26" s="5">
        <v>0.36299999999999999</v>
      </c>
    </row>
    <row r="27" spans="1:11" ht="48" x14ac:dyDescent="0.2">
      <c r="B27" s="3" t="s">
        <v>41</v>
      </c>
      <c r="C27" s="5"/>
      <c r="D27" s="5"/>
      <c r="E27" s="5"/>
      <c r="F27" s="5"/>
      <c r="G27" s="5"/>
      <c r="H27" s="5"/>
      <c r="I27" s="5"/>
      <c r="J27" s="6">
        <v>4.2147000000000002E-5</v>
      </c>
    </row>
    <row r="28" spans="1:11" ht="32" x14ac:dyDescent="0.2">
      <c r="B28" s="3" t="s">
        <v>42</v>
      </c>
      <c r="C28" s="6">
        <v>2.4860999999999998E-6</v>
      </c>
      <c r="D28" s="6">
        <v>-3.6879000000000002E-8</v>
      </c>
      <c r="E28" s="5"/>
      <c r="F28" s="6">
        <v>2.2953000000000001E+45</v>
      </c>
      <c r="G28" s="5"/>
      <c r="H28" s="5"/>
      <c r="I28" s="5"/>
      <c r="J28" s="6">
        <v>2.2953000000000001E+45</v>
      </c>
    </row>
    <row r="29" spans="1:11" ht="32" x14ac:dyDescent="0.2">
      <c r="B29" s="3" t="s">
        <v>43</v>
      </c>
      <c r="C29" s="6"/>
      <c r="D29" s="5"/>
      <c r="E29" s="5"/>
      <c r="F29" s="6">
        <v>1.1399999999999999E+48</v>
      </c>
      <c r="G29" s="5"/>
      <c r="H29" s="5"/>
      <c r="I29" s="5"/>
    </row>
    <row r="30" spans="1:11" ht="48" x14ac:dyDescent="0.2">
      <c r="B30" s="3" t="s">
        <v>44</v>
      </c>
      <c r="C30" s="5"/>
      <c r="D30" s="5"/>
      <c r="E30" s="5"/>
      <c r="F30" s="5"/>
      <c r="G30" s="5"/>
      <c r="H30" s="5"/>
      <c r="I30" s="5"/>
      <c r="J30" s="6">
        <v>0.7</v>
      </c>
    </row>
    <row r="31" spans="1:11" ht="32" x14ac:dyDescent="0.2">
      <c r="B31" s="3" t="s">
        <v>45</v>
      </c>
      <c r="C31" s="6">
        <v>32.138599999999997</v>
      </c>
      <c r="D31" s="6"/>
      <c r="E31" s="6"/>
      <c r="F31" s="6"/>
      <c r="G31" s="6"/>
      <c r="H31" s="6"/>
      <c r="I31" s="6"/>
      <c r="J31" s="6"/>
    </row>
    <row r="32" spans="1:11" ht="48" x14ac:dyDescent="0.2">
      <c r="B32" s="3" t="s">
        <v>46</v>
      </c>
      <c r="C32" s="6"/>
      <c r="D32" s="6"/>
      <c r="E32" s="6"/>
      <c r="F32" s="6"/>
      <c r="G32" s="6"/>
      <c r="H32" s="6"/>
      <c r="I32" s="6"/>
      <c r="J32" s="6">
        <v>1.5371999999999999</v>
      </c>
    </row>
    <row r="33" spans="2:10" ht="48" x14ac:dyDescent="0.2">
      <c r="B33" s="3" t="s">
        <v>47</v>
      </c>
      <c r="C33" s="6"/>
      <c r="D33" s="6"/>
      <c r="E33" s="6"/>
      <c r="F33" s="6"/>
      <c r="G33" s="6"/>
      <c r="H33" s="6"/>
      <c r="I33" s="6"/>
      <c r="J33" s="6">
        <v>2.6499999999999999E-2</v>
      </c>
    </row>
    <row r="34" spans="2:10" ht="48" x14ac:dyDescent="0.2">
      <c r="B34" s="3" t="s">
        <v>48</v>
      </c>
      <c r="C34" s="6"/>
      <c r="D34" s="6"/>
      <c r="E34" s="6"/>
      <c r="F34" s="6"/>
      <c r="G34" s="6"/>
      <c r="H34" s="6"/>
      <c r="I34" s="6"/>
      <c r="J34" s="6">
        <v>7.9000000000000008E-3</v>
      </c>
    </row>
    <row r="35" spans="2:10" ht="48" x14ac:dyDescent="0.2">
      <c r="B35" s="3" t="s">
        <v>49</v>
      </c>
      <c r="C35" s="6"/>
      <c r="D35" s="6"/>
      <c r="E35" s="6"/>
      <c r="F35" s="6"/>
      <c r="G35" s="6"/>
      <c r="H35" s="6"/>
      <c r="I35" s="6"/>
      <c r="J35" s="6">
        <v>5.9299999999999999E-2</v>
      </c>
    </row>
    <row r="36" spans="2:10" ht="48" x14ac:dyDescent="0.2">
      <c r="B36" s="3" t="s">
        <v>50</v>
      </c>
      <c r="C36" s="6"/>
      <c r="D36" s="6"/>
      <c r="E36" s="6"/>
      <c r="F36" s="6"/>
      <c r="G36" s="6"/>
      <c r="H36" s="6"/>
      <c r="I36" s="6"/>
      <c r="J36" s="6">
        <v>3.0599999999999999E-2</v>
      </c>
    </row>
    <row r="37" spans="2:10" ht="48" x14ac:dyDescent="0.2">
      <c r="B37" s="3" t="s">
        <v>51</v>
      </c>
      <c r="C37" s="6"/>
      <c r="D37" s="6"/>
      <c r="E37" s="6"/>
      <c r="F37" s="6"/>
      <c r="G37" s="6"/>
      <c r="H37" s="6"/>
      <c r="I37" s="6"/>
      <c r="J37" s="6">
        <v>-0.01</v>
      </c>
    </row>
    <row r="38" spans="2:10" ht="48" x14ac:dyDescent="0.2">
      <c r="B38" s="3" t="s">
        <v>52</v>
      </c>
      <c r="C38" s="6"/>
      <c r="D38" s="6"/>
      <c r="E38" s="6"/>
      <c r="F38" s="6"/>
      <c r="G38" s="6"/>
      <c r="H38" s="6"/>
      <c r="I38" s="6"/>
      <c r="J38" s="6">
        <v>-1.11E-2</v>
      </c>
    </row>
    <row r="39" spans="2:10" ht="48" x14ac:dyDescent="0.2">
      <c r="B39" s="3" t="s">
        <v>53</v>
      </c>
      <c r="C39" s="5"/>
      <c r="D39" s="5"/>
      <c r="E39" s="5"/>
      <c r="F39" s="5"/>
      <c r="G39" s="5"/>
      <c r="H39" s="5"/>
      <c r="I39" s="5"/>
      <c r="J39" s="6">
        <v>818900000</v>
      </c>
    </row>
    <row r="40" spans="2:10" ht="48" x14ac:dyDescent="0.2">
      <c r="B40" s="3" t="s">
        <v>71</v>
      </c>
      <c r="C40" s="5"/>
      <c r="D40" s="5"/>
      <c r="E40" s="5"/>
      <c r="F40" s="5"/>
      <c r="G40" s="5"/>
      <c r="H40" s="5"/>
      <c r="I40" s="5"/>
      <c r="J40" s="6">
        <v>1493200000</v>
      </c>
    </row>
    <row r="41" spans="2:10" ht="48" x14ac:dyDescent="0.2">
      <c r="B41" s="3" t="s">
        <v>54</v>
      </c>
      <c r="C41" s="5"/>
      <c r="D41" s="5"/>
      <c r="E41" s="5"/>
      <c r="F41" s="5"/>
      <c r="G41" s="5"/>
      <c r="H41" s="5"/>
      <c r="I41" s="5"/>
      <c r="J41" s="6">
        <v>19982000000</v>
      </c>
    </row>
    <row r="42" spans="2:10" ht="48" x14ac:dyDescent="0.2">
      <c r="B42" s="3" t="s">
        <v>55</v>
      </c>
      <c r="C42" s="5"/>
      <c r="D42" s="5"/>
      <c r="E42" s="5"/>
      <c r="F42" s="5"/>
      <c r="G42" s="5"/>
      <c r="H42" s="5"/>
      <c r="I42" s="5"/>
      <c r="J42" s="5">
        <v>8.72E-2</v>
      </c>
    </row>
    <row r="43" spans="2:10" x14ac:dyDescent="0.2">
      <c r="C43" s="1"/>
    </row>
    <row r="44" spans="2:10" x14ac:dyDescent="0.2">
      <c r="C44" s="1"/>
    </row>
    <row r="45" spans="2:10" x14ac:dyDescent="0.2">
      <c r="C45" s="1"/>
    </row>
    <row r="46" spans="2:10" x14ac:dyDescent="0.2">
      <c r="C46" s="1"/>
    </row>
    <row r="47" spans="2:10" x14ac:dyDescent="0.2">
      <c r="C47" s="1"/>
    </row>
    <row r="48" spans="2:10" x14ac:dyDescent="0.2">
      <c r="C48" s="1"/>
      <c r="D48" s="1"/>
      <c r="E48" s="1"/>
      <c r="F48" s="1"/>
      <c r="G48" s="1"/>
    </row>
  </sheetData>
  <mergeCells count="1">
    <mergeCell ref="C3:J3"/>
  </mergeCells>
  <phoneticPr fontId="4" type="noConversion"/>
  <pageMargins left="0.25" right="0.25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sqref="A1:J3"/>
    </sheetView>
  </sheetViews>
  <sheetFormatPr baseColWidth="10" defaultRowHeight="16" x14ac:dyDescent="0.2"/>
  <cols>
    <col min="1" max="1" width="36.6640625" customWidth="1"/>
    <col min="2" max="2" width="8.1640625" bestFit="1" customWidth="1"/>
    <col min="3" max="3" width="8.83203125" customWidth="1"/>
    <col min="4" max="4" width="8.1640625" bestFit="1" customWidth="1"/>
    <col min="5" max="5" width="8.83203125" customWidth="1"/>
    <col min="6" max="6" width="8.5" bestFit="1" customWidth="1"/>
    <col min="7" max="7" width="8.33203125" bestFit="1" customWidth="1"/>
    <col min="8" max="10" width="8.1640625" bestFit="1" customWidth="1"/>
  </cols>
  <sheetData>
    <row r="1" spans="1:10" x14ac:dyDescent="0.2">
      <c r="A1" s="5" t="s">
        <v>14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s="4" t="s">
        <v>9</v>
      </c>
      <c r="B2" s="22" t="s">
        <v>21</v>
      </c>
      <c r="C2" s="22"/>
      <c r="D2" s="22"/>
      <c r="E2" s="22"/>
      <c r="F2" s="22"/>
      <c r="G2" s="22"/>
      <c r="H2" s="22"/>
      <c r="I2" s="22"/>
      <c r="J2" s="14" t="s">
        <v>22</v>
      </c>
    </row>
    <row r="3" spans="1:10" x14ac:dyDescent="0.2">
      <c r="A3" s="3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8</v>
      </c>
    </row>
    <row r="4" spans="1:10" ht="48" x14ac:dyDescent="0.2">
      <c r="A4" s="3" t="s">
        <v>10</v>
      </c>
      <c r="B4" s="11">
        <v>2.0731000000000001E-6</v>
      </c>
      <c r="C4" s="6">
        <v>-2.1290000000000001E-8</v>
      </c>
      <c r="D4" s="8">
        <v>2.0590999999999999E-6</v>
      </c>
      <c r="E4" s="8">
        <v>-4.7970000000000004E-7</v>
      </c>
      <c r="F4" s="8">
        <v>4.9994000000000002E-7</v>
      </c>
      <c r="G4" s="8">
        <v>3.6337E-7</v>
      </c>
      <c r="H4" s="8">
        <v>2.7116E-7</v>
      </c>
      <c r="I4" s="8">
        <v>2.2943000000000001E-7</v>
      </c>
      <c r="J4" s="6">
        <v>2.9858999999999998E-7</v>
      </c>
    </row>
    <row r="5" spans="1:10" ht="48" x14ac:dyDescent="0.2">
      <c r="A5" s="3" t="s">
        <v>11</v>
      </c>
      <c r="B5" s="11">
        <v>2.0200999999999999E-6</v>
      </c>
      <c r="C5" s="6">
        <v>-1.9303999999999999E-8</v>
      </c>
      <c r="D5" s="8">
        <v>1.9887000000000001E-6</v>
      </c>
      <c r="E5" s="8">
        <v>-4.6741999999999999E-7</v>
      </c>
      <c r="F5" s="8">
        <v>4.7940000000000002E-7</v>
      </c>
      <c r="G5" s="8">
        <v>3.3812000000000001E-7</v>
      </c>
      <c r="H5" s="8">
        <v>2.6095999999999998E-7</v>
      </c>
      <c r="I5" s="8">
        <v>2.2151999999999999E-7</v>
      </c>
      <c r="J5" s="6">
        <v>2.8925000000000003E-7</v>
      </c>
    </row>
    <row r="6" spans="1:10" ht="48" x14ac:dyDescent="0.2">
      <c r="A6" s="3" t="s">
        <v>12</v>
      </c>
      <c r="B6" s="11">
        <v>1.9653999999999999E-6</v>
      </c>
      <c r="C6" s="6">
        <v>-1.7296000000000001E-8</v>
      </c>
      <c r="D6" s="8">
        <v>1.9174000000000001E-6</v>
      </c>
      <c r="E6" s="8">
        <v>-4.5452000000000002E-7</v>
      </c>
      <c r="F6" s="8">
        <v>4.5872999999999998E-7</v>
      </c>
      <c r="G6" s="8">
        <v>3.1320999999999998E-7</v>
      </c>
      <c r="H6" s="8">
        <v>2.5068000000000002E-7</v>
      </c>
      <c r="I6" s="8">
        <v>2.1351000000000001E-7</v>
      </c>
      <c r="J6" s="6">
        <v>2.7981000000000002E-7</v>
      </c>
    </row>
    <row r="7" spans="1:10" ht="48" x14ac:dyDescent="0.2">
      <c r="A7" s="3" t="s">
        <v>13</v>
      </c>
      <c r="B7" s="11">
        <v>1.7908000000000001E-6</v>
      </c>
      <c r="C7" s="6">
        <v>-1.1253999999999999E-8</v>
      </c>
      <c r="D7" s="8">
        <v>1.6965E-6</v>
      </c>
      <c r="E7" s="8">
        <v>-4.1180000000000002E-7</v>
      </c>
      <c r="F7" s="8">
        <v>3.9597000000000002E-7</v>
      </c>
      <c r="G7" s="8">
        <v>2.4092000000000002E-7</v>
      </c>
      <c r="H7" s="8">
        <v>2.1924E-7</v>
      </c>
      <c r="I7" s="8">
        <v>1.8888999999999999E-7</v>
      </c>
      <c r="J7" s="6">
        <v>2.5059999999999998E-7</v>
      </c>
    </row>
    <row r="9" spans="1:10" x14ac:dyDescent="0.2">
      <c r="A9" s="3" t="s">
        <v>17</v>
      </c>
      <c r="B9" s="8">
        <v>5.2978999999999997E-6</v>
      </c>
      <c r="C9" s="8">
        <v>2.6672000000000001E-6</v>
      </c>
      <c r="D9" s="8">
        <v>1.8817E-5</v>
      </c>
      <c r="E9" s="8">
        <v>1.1914999999999999E-6</v>
      </c>
      <c r="F9" s="8">
        <v>5.0316000000000002E-6</v>
      </c>
      <c r="G9" s="8">
        <v>5.9494000000000002E-6</v>
      </c>
      <c r="H9" s="8">
        <v>3.1763E-6</v>
      </c>
      <c r="I9" s="8">
        <v>2.4864E-6</v>
      </c>
      <c r="J9" s="1">
        <v>4.5975999999999998E-6</v>
      </c>
    </row>
    <row r="10" spans="1:10" x14ac:dyDescent="0.2">
      <c r="A10" s="3" t="s">
        <v>18</v>
      </c>
      <c r="B10" s="8">
        <v>5.0930000000000002E-6</v>
      </c>
      <c r="C10" s="8">
        <v>2.3956E-6</v>
      </c>
      <c r="D10" s="8">
        <v>1.8111999999999999E-5</v>
      </c>
      <c r="E10" s="8">
        <v>1.0725999999999999E-6</v>
      </c>
      <c r="F10" s="8">
        <v>4.8145000000000002E-6</v>
      </c>
      <c r="G10" s="8">
        <v>5.7987000000000001E-6</v>
      </c>
      <c r="H10" s="8">
        <v>2.9934E-6</v>
      </c>
      <c r="I10" s="8">
        <v>2.3852999999999998E-6</v>
      </c>
      <c r="J10" s="1">
        <v>4.4209999999999997E-6</v>
      </c>
    </row>
    <row r="11" spans="1:10" x14ac:dyDescent="0.2">
      <c r="A11" s="3" t="s">
        <v>19</v>
      </c>
      <c r="B11" s="8">
        <v>4.8892999999999999E-6</v>
      </c>
      <c r="C11" s="8">
        <v>2.1214000000000001E-6</v>
      </c>
      <c r="D11" s="8">
        <v>1.7401000000000002E-5</v>
      </c>
      <c r="E11" s="8">
        <v>9.5795999999999993E-7</v>
      </c>
      <c r="F11" s="8">
        <v>4.5955999999999997E-6</v>
      </c>
      <c r="G11" s="8">
        <v>5.6404000000000002E-6</v>
      </c>
      <c r="H11" s="8">
        <v>2.8136999999999998E-6</v>
      </c>
      <c r="I11" s="8">
        <v>2.2836E-6</v>
      </c>
      <c r="J11" s="1">
        <v>4.2424000000000002E-6</v>
      </c>
    </row>
    <row r="12" spans="1:10" x14ac:dyDescent="0.2">
      <c r="A12" s="3" t="s">
        <v>20</v>
      </c>
      <c r="B12" s="8">
        <v>4.3069999999999996E-6</v>
      </c>
      <c r="C12" s="8">
        <v>1.2951000000000001E-6</v>
      </c>
      <c r="D12" s="8">
        <v>1.5234E-5</v>
      </c>
      <c r="E12" s="8">
        <v>6.4470000000000005E-7</v>
      </c>
      <c r="F12" s="8">
        <v>3.9281999999999999E-6</v>
      </c>
      <c r="G12" s="8">
        <v>5.1147000000000003E-6</v>
      </c>
      <c r="H12" s="8">
        <v>2.3136000000000002E-6</v>
      </c>
      <c r="I12" s="8">
        <v>1.9744999999999999E-6</v>
      </c>
      <c r="J12" s="1">
        <v>3.6938999999999999E-6</v>
      </c>
    </row>
  </sheetData>
  <mergeCells count="1">
    <mergeCell ref="B2:I2"/>
  </mergeCells>
  <phoneticPr fontId="4" type="noConversion"/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B13" sqref="B13"/>
    </sheetView>
  </sheetViews>
  <sheetFormatPr baseColWidth="10" defaultRowHeight="16" x14ac:dyDescent="0.2"/>
  <cols>
    <col min="1" max="1" width="36.6640625" customWidth="1"/>
    <col min="2" max="2" width="8.83203125" bestFit="1" customWidth="1"/>
    <col min="3" max="3" width="8.83203125" customWidth="1"/>
    <col min="4" max="4" width="8.1640625" bestFit="1" customWidth="1"/>
    <col min="5" max="5" width="8.83203125" customWidth="1"/>
    <col min="6" max="6" width="8.5" bestFit="1" customWidth="1"/>
    <col min="7" max="7" width="8.33203125" bestFit="1" customWidth="1"/>
    <col min="8" max="8" width="8.1640625" bestFit="1" customWidth="1"/>
    <col min="9" max="9" width="8.6640625" bestFit="1" customWidth="1"/>
    <col min="10" max="10" width="8.1640625" bestFit="1" customWidth="1"/>
  </cols>
  <sheetData>
    <row r="1" spans="1:10" x14ac:dyDescent="0.2">
      <c r="A1" s="5" t="s">
        <v>14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s="4" t="s">
        <v>89</v>
      </c>
      <c r="B2" s="22" t="s">
        <v>21</v>
      </c>
      <c r="C2" s="22"/>
      <c r="D2" s="22"/>
      <c r="E2" s="22"/>
      <c r="F2" s="22"/>
      <c r="G2" s="22"/>
      <c r="H2" s="22"/>
      <c r="I2" s="22"/>
      <c r="J2" s="14" t="s">
        <v>22</v>
      </c>
    </row>
    <row r="3" spans="1:10" x14ac:dyDescent="0.2">
      <c r="A3" s="3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8</v>
      </c>
    </row>
    <row r="4" spans="1:10" x14ac:dyDescent="0.2">
      <c r="A4" s="3" t="s">
        <v>102</v>
      </c>
      <c r="B4" s="6">
        <v>-5.3242E-7</v>
      </c>
      <c r="D4" s="6"/>
      <c r="E4" s="6"/>
      <c r="F4" s="6"/>
      <c r="G4" s="6"/>
      <c r="H4" s="6"/>
      <c r="I4" s="6">
        <v>0</v>
      </c>
      <c r="J4" s="6"/>
    </row>
    <row r="5" spans="1:10" x14ac:dyDescent="0.2">
      <c r="A5" s="3" t="s">
        <v>103</v>
      </c>
      <c r="B5" s="6">
        <v>-5.3242E-7</v>
      </c>
      <c r="D5" s="6"/>
      <c r="E5" s="6"/>
      <c r="F5" s="6"/>
      <c r="G5" s="6"/>
      <c r="H5" s="6"/>
      <c r="I5" s="6"/>
      <c r="J5" s="6"/>
    </row>
    <row r="6" spans="1:10" ht="32" x14ac:dyDescent="0.2">
      <c r="A6" s="3" t="s">
        <v>114</v>
      </c>
      <c r="B6" s="6"/>
      <c r="D6" s="6"/>
      <c r="E6" s="6"/>
      <c r="F6" s="6"/>
      <c r="G6" s="6"/>
      <c r="H6" s="6"/>
      <c r="I6" s="6">
        <v>2.9874999999999999E-9</v>
      </c>
      <c r="J6" s="6"/>
    </row>
    <row r="7" spans="1:10" x14ac:dyDescent="0.2">
      <c r="A7" t="s">
        <v>105</v>
      </c>
      <c r="B7" s="1">
        <v>-6.1000000000000004E-3</v>
      </c>
      <c r="C7" s="6">
        <v>6.2876999999999996E-4</v>
      </c>
      <c r="E7" s="1">
        <v>3.1453E-7</v>
      </c>
      <c r="I7" s="1">
        <v>0</v>
      </c>
    </row>
    <row r="8" spans="1:10" x14ac:dyDescent="0.2">
      <c r="A8" t="s">
        <v>106</v>
      </c>
      <c r="B8" s="1"/>
    </row>
    <row r="9" spans="1:10" x14ac:dyDescent="0.2">
      <c r="A9" t="s">
        <v>107</v>
      </c>
      <c r="B9" s="1"/>
    </row>
    <row r="10" spans="1:10" x14ac:dyDescent="0.2">
      <c r="A10" t="s">
        <v>108</v>
      </c>
      <c r="B10" s="1">
        <v>-6.1000000000000004E-3</v>
      </c>
    </row>
    <row r="11" spans="1:10" x14ac:dyDescent="0.2">
      <c r="A11" t="s">
        <v>118</v>
      </c>
      <c r="B11" s="1">
        <v>-6.1000000000000004E-3</v>
      </c>
    </row>
    <row r="12" spans="1:10" x14ac:dyDescent="0.2">
      <c r="A12" t="s">
        <v>119</v>
      </c>
      <c r="B12" s="1">
        <v>-6.1000000000000004E-3</v>
      </c>
    </row>
    <row r="13" spans="1:10" x14ac:dyDescent="0.2">
      <c r="A13" t="s">
        <v>109</v>
      </c>
      <c r="B13" s="1">
        <v>-6.1000000000000004E-3</v>
      </c>
      <c r="C13" s="1">
        <v>6.2876999999999996E-4</v>
      </c>
    </row>
    <row r="14" spans="1:10" x14ac:dyDescent="0.2">
      <c r="A14" t="s">
        <v>110</v>
      </c>
      <c r="B14" s="1">
        <v>-6.1000000000000004E-3</v>
      </c>
    </row>
    <row r="15" spans="1:10" ht="32" x14ac:dyDescent="0.2">
      <c r="A15" s="3" t="s">
        <v>111</v>
      </c>
      <c r="B15" s="6">
        <v>-6.1000000000000004E-3</v>
      </c>
      <c r="C15" s="5"/>
      <c r="D15" s="5"/>
      <c r="E15" s="5"/>
      <c r="F15" s="5"/>
      <c r="G15" s="5"/>
      <c r="H15" s="5"/>
      <c r="I15" s="5"/>
      <c r="J15" s="5"/>
    </row>
    <row r="16" spans="1:10" ht="32" x14ac:dyDescent="0.2">
      <c r="A16" s="3" t="s">
        <v>112</v>
      </c>
      <c r="B16" s="6">
        <v>-6.1000000000000004E-3</v>
      </c>
    </row>
    <row r="17" spans="1:9" ht="32" x14ac:dyDescent="0.2">
      <c r="A17" s="3" t="s">
        <v>113</v>
      </c>
      <c r="B17" s="5"/>
      <c r="C17" s="5"/>
      <c r="D17" s="5"/>
      <c r="E17" s="5"/>
      <c r="F17" s="5"/>
      <c r="G17" s="5"/>
      <c r="H17" s="5"/>
      <c r="I17" s="6">
        <v>4.8387000000000001E-4</v>
      </c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8" workbookViewId="0">
      <selection activeCell="F24" sqref="F24"/>
    </sheetView>
  </sheetViews>
  <sheetFormatPr baseColWidth="10" defaultRowHeight="16" x14ac:dyDescent="0.2"/>
  <cols>
    <col min="1" max="1" width="9.5" customWidth="1"/>
    <col min="2" max="2" width="36.5" style="2" customWidth="1"/>
    <col min="3" max="3" width="8.83203125" bestFit="1" customWidth="1"/>
    <col min="4" max="6" width="8.1640625" bestFit="1" customWidth="1"/>
    <col min="7" max="8" width="8.1640625" customWidth="1"/>
    <col min="9" max="10" width="8.83203125" bestFit="1" customWidth="1"/>
    <col min="11" max="11" width="6.33203125" customWidth="1"/>
  </cols>
  <sheetData>
    <row r="1" spans="1:12" x14ac:dyDescent="0.2">
      <c r="B1" s="5" t="s">
        <v>14</v>
      </c>
      <c r="C1" s="5"/>
      <c r="D1" s="5"/>
      <c r="E1" s="5"/>
      <c r="F1" s="5"/>
      <c r="G1" s="5"/>
      <c r="H1" s="5"/>
      <c r="I1" s="5"/>
      <c r="J1" s="5"/>
    </row>
    <row r="2" spans="1:12" x14ac:dyDescent="0.2">
      <c r="B2" s="4" t="s">
        <v>23</v>
      </c>
      <c r="C2" s="22" t="s">
        <v>15</v>
      </c>
      <c r="D2" s="22"/>
      <c r="E2" s="22"/>
      <c r="F2" s="22"/>
      <c r="G2" s="22"/>
      <c r="H2" s="22"/>
      <c r="I2" s="22"/>
      <c r="J2" s="22"/>
      <c r="K2" t="s">
        <v>16</v>
      </c>
      <c r="L2" s="16" t="s">
        <v>83</v>
      </c>
    </row>
    <row r="3" spans="1:12" x14ac:dyDescent="0.2">
      <c r="A3" t="s">
        <v>24</v>
      </c>
      <c r="B3" s="3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15" t="s">
        <v>8</v>
      </c>
      <c r="K3" s="7" t="s">
        <v>8</v>
      </c>
      <c r="L3" s="18" t="s">
        <v>84</v>
      </c>
    </row>
    <row r="4" spans="1:12" ht="32" x14ac:dyDescent="0.2">
      <c r="B4" s="3" t="s">
        <v>74</v>
      </c>
      <c r="C4" s="6"/>
      <c r="D4" s="6"/>
      <c r="E4" s="6"/>
      <c r="F4" s="6"/>
      <c r="G4" s="6"/>
      <c r="H4" s="6"/>
      <c r="I4" s="6"/>
      <c r="J4" s="6">
        <v>-1.29E-2</v>
      </c>
      <c r="K4" s="6"/>
      <c r="L4" s="5"/>
    </row>
    <row r="5" spans="1:12" ht="32" x14ac:dyDescent="0.2">
      <c r="B5" s="3" t="s">
        <v>64</v>
      </c>
      <c r="C5" s="6"/>
      <c r="D5" s="6"/>
      <c r="E5" s="6"/>
      <c r="F5" s="6"/>
      <c r="G5" s="6"/>
      <c r="H5" s="6"/>
      <c r="I5" s="6"/>
      <c r="J5" s="6">
        <v>-1.29E-2</v>
      </c>
      <c r="K5" s="5"/>
      <c r="L5" s="5"/>
    </row>
    <row r="6" spans="1:12" ht="32" x14ac:dyDescent="0.2">
      <c r="B6" s="3" t="s">
        <v>72</v>
      </c>
      <c r="C6" s="6"/>
      <c r="D6" s="6"/>
      <c r="E6" s="6"/>
      <c r="F6" s="6"/>
      <c r="G6" s="6"/>
      <c r="H6" s="6"/>
      <c r="I6" s="6"/>
      <c r="J6" s="6">
        <v>-1.29E-2</v>
      </c>
      <c r="K6" s="5"/>
      <c r="L6" s="5"/>
    </row>
    <row r="7" spans="1:12" ht="32" x14ac:dyDescent="0.2">
      <c r="B7" s="3" t="s">
        <v>65</v>
      </c>
      <c r="C7" s="6"/>
      <c r="D7" s="6"/>
      <c r="E7" s="6"/>
      <c r="F7" s="6"/>
      <c r="G7" s="6"/>
      <c r="H7" s="6"/>
      <c r="I7" s="6"/>
      <c r="J7" s="6">
        <v>-1.29E-2</v>
      </c>
      <c r="K7" s="5"/>
      <c r="L7" s="5"/>
    </row>
    <row r="8" spans="1:12" ht="32" x14ac:dyDescent="0.2">
      <c r="B8" s="3" t="s">
        <v>66</v>
      </c>
      <c r="C8" s="6"/>
      <c r="D8" s="6"/>
      <c r="E8" s="6"/>
      <c r="F8" s="6"/>
      <c r="G8" s="6"/>
      <c r="H8" s="6"/>
      <c r="I8" s="6"/>
      <c r="J8" s="6">
        <v>-1.29E-2</v>
      </c>
      <c r="K8" s="5"/>
      <c r="L8" s="5"/>
    </row>
    <row r="9" spans="1:12" ht="32" x14ac:dyDescent="0.2">
      <c r="B9" s="3" t="s">
        <v>73</v>
      </c>
      <c r="C9" s="6"/>
      <c r="D9" s="6"/>
      <c r="E9" s="6"/>
      <c r="F9" s="6"/>
      <c r="G9" s="6"/>
      <c r="H9" s="6"/>
      <c r="I9" s="6"/>
      <c r="J9" s="6">
        <v>-6156300000000</v>
      </c>
      <c r="K9" s="5"/>
      <c r="L9" s="5"/>
    </row>
    <row r="10" spans="1:12" ht="32" x14ac:dyDescent="0.2">
      <c r="A10" s="9"/>
      <c r="B10" s="3" t="s">
        <v>79</v>
      </c>
      <c r="C10" s="6"/>
      <c r="D10" s="6"/>
      <c r="E10" s="6"/>
      <c r="F10" s="6"/>
      <c r="G10" s="6"/>
      <c r="H10" s="6"/>
      <c r="I10" s="6"/>
      <c r="J10" s="6">
        <v>-1.29E-2</v>
      </c>
      <c r="K10" s="5"/>
    </row>
    <row r="11" spans="1:12" ht="32" x14ac:dyDescent="0.2">
      <c r="A11" s="9"/>
      <c r="B11" s="3" t="s">
        <v>80</v>
      </c>
      <c r="C11" s="6"/>
      <c r="D11" s="6"/>
      <c r="E11" s="6"/>
      <c r="F11" s="6"/>
      <c r="G11" s="6"/>
      <c r="H11" s="6"/>
      <c r="I11" s="6"/>
      <c r="J11" s="6"/>
      <c r="K11" s="5"/>
    </row>
    <row r="12" spans="1:12" ht="32" x14ac:dyDescent="0.2">
      <c r="A12" s="9"/>
      <c r="B12" s="3" t="s">
        <v>81</v>
      </c>
      <c r="C12" s="5"/>
      <c r="D12" s="5"/>
      <c r="E12" s="5"/>
      <c r="F12" s="5"/>
      <c r="G12" s="5"/>
      <c r="H12" s="5"/>
      <c r="I12" s="5"/>
      <c r="J12" s="6">
        <v>-1.29E-2</v>
      </c>
      <c r="K12" s="5"/>
    </row>
    <row r="13" spans="1:12" ht="32" x14ac:dyDescent="0.2">
      <c r="A13" s="9"/>
      <c r="B13" s="3" t="s">
        <v>82</v>
      </c>
      <c r="C13" s="6">
        <v>9.1000000000000004E-3</v>
      </c>
      <c r="D13" s="6">
        <v>5.5084000000000003E-4</v>
      </c>
      <c r="E13" s="6">
        <v>2.0115E-5</v>
      </c>
      <c r="F13" s="6">
        <v>6.9000000000000006E-2</v>
      </c>
      <c r="G13" s="6">
        <v>5.6946999999999999E-6</v>
      </c>
      <c r="H13" s="6">
        <v>5.4999999999999997E-3</v>
      </c>
      <c r="I13" s="6">
        <v>-7.8032000000000001E-6</v>
      </c>
      <c r="J13" s="6">
        <v>-1.29E-2</v>
      </c>
      <c r="K13" s="5"/>
    </row>
    <row r="14" spans="1:12" ht="32" x14ac:dyDescent="0.2">
      <c r="A14" s="9"/>
      <c r="B14" s="3" t="s">
        <v>90</v>
      </c>
      <c r="C14" s="6"/>
      <c r="D14" s="6"/>
      <c r="E14" s="6"/>
      <c r="F14" s="6"/>
      <c r="G14" s="6"/>
      <c r="H14" s="6"/>
      <c r="I14" s="6"/>
      <c r="J14" s="6"/>
      <c r="K14" s="5"/>
    </row>
    <row r="15" spans="1:12" ht="32" x14ac:dyDescent="0.2">
      <c r="A15" s="9"/>
      <c r="B15" s="3" t="s">
        <v>91</v>
      </c>
      <c r="C15" s="6"/>
      <c r="D15" s="6"/>
      <c r="E15" s="6"/>
      <c r="F15" s="6"/>
      <c r="G15" s="6"/>
      <c r="H15" s="6"/>
      <c r="I15" s="6"/>
      <c r="J15" s="6"/>
      <c r="K15" s="5"/>
    </row>
    <row r="16" spans="1:12" ht="32" x14ac:dyDescent="0.2">
      <c r="A16" s="9"/>
      <c r="B16" s="3" t="s">
        <v>92</v>
      </c>
      <c r="C16" s="6"/>
      <c r="D16" s="6"/>
      <c r="E16" s="6"/>
      <c r="F16" s="6"/>
      <c r="G16" s="6"/>
      <c r="H16" s="6"/>
      <c r="I16" s="6"/>
      <c r="J16" s="6">
        <v>8.053E-4</v>
      </c>
      <c r="K16" s="5"/>
    </row>
    <row r="17" spans="2:11" ht="32" x14ac:dyDescent="0.2">
      <c r="B17" s="3" t="s">
        <v>98</v>
      </c>
      <c r="C17" s="6">
        <v>-3.7000000000000002E-3</v>
      </c>
      <c r="D17" s="6">
        <v>5.5137000000000003E-4</v>
      </c>
      <c r="E17" s="6"/>
      <c r="F17" s="6"/>
      <c r="G17" s="6"/>
      <c r="H17" s="6"/>
      <c r="I17" s="6"/>
      <c r="J17" s="6">
        <v>8.0524999999999998E-4</v>
      </c>
      <c r="K17" s="5"/>
    </row>
    <row r="18" spans="2:11" ht="32" x14ac:dyDescent="0.2">
      <c r="B18" s="3" t="s">
        <v>115</v>
      </c>
      <c r="C18" s="6">
        <v>-1.3526000000000001E-7</v>
      </c>
      <c r="E18" s="5"/>
      <c r="F18" s="5"/>
      <c r="G18" s="5"/>
      <c r="H18" s="5"/>
      <c r="I18" s="5"/>
      <c r="J18" s="6">
        <v>1.0005E-7</v>
      </c>
      <c r="K18" s="5"/>
    </row>
    <row r="19" spans="2:11" ht="32" x14ac:dyDescent="0.2">
      <c r="B19" s="3" t="s">
        <v>116</v>
      </c>
      <c r="C19" s="6"/>
      <c r="E19" s="5"/>
      <c r="F19" s="5"/>
      <c r="G19" s="5"/>
      <c r="H19" s="5"/>
      <c r="I19" s="5"/>
      <c r="J19" s="6">
        <v>1.0005E-7</v>
      </c>
      <c r="K19" s="5"/>
    </row>
    <row r="20" spans="2:11" x14ac:dyDescent="0.2">
      <c r="B20" s="3"/>
      <c r="C20" s="6"/>
      <c r="E20" s="5"/>
      <c r="F20" s="5"/>
      <c r="G20" s="5"/>
      <c r="H20" s="5"/>
      <c r="I20" s="5"/>
      <c r="J20" s="6"/>
      <c r="K20" s="5"/>
    </row>
    <row r="21" spans="2:11" ht="32" x14ac:dyDescent="0.2">
      <c r="B21" s="3" t="s">
        <v>99</v>
      </c>
      <c r="C21" s="6">
        <v>-3.7000000000000002E-3</v>
      </c>
      <c r="D21" s="6"/>
      <c r="E21" s="6"/>
      <c r="F21" s="6"/>
      <c r="G21" s="6"/>
      <c r="H21" s="6"/>
      <c r="I21" s="6"/>
      <c r="J21" s="6"/>
    </row>
    <row r="22" spans="2:11" ht="32" x14ac:dyDescent="0.2">
      <c r="B22" s="3" t="s">
        <v>100</v>
      </c>
      <c r="C22" s="6">
        <v>-3.7000000000000002E-3</v>
      </c>
      <c r="D22" s="6"/>
      <c r="E22" s="6"/>
      <c r="F22" s="6"/>
      <c r="G22" s="6"/>
      <c r="H22" s="6"/>
      <c r="I22" s="6"/>
      <c r="J22" s="6"/>
    </row>
    <row r="23" spans="2:11" ht="32" x14ac:dyDescent="0.2">
      <c r="B23" s="3" t="s">
        <v>104</v>
      </c>
      <c r="C23" s="6">
        <v>-4.5999999999999999E-3</v>
      </c>
      <c r="D23" s="6"/>
      <c r="E23" s="6"/>
      <c r="F23" s="6"/>
      <c r="G23" s="6"/>
      <c r="H23" s="6"/>
      <c r="I23" s="6"/>
      <c r="J23" s="6"/>
    </row>
    <row r="24" spans="2:11" ht="32" x14ac:dyDescent="0.2">
      <c r="B24" s="3" t="s">
        <v>101</v>
      </c>
      <c r="C24" s="6">
        <v>-4.5999999999999999E-3</v>
      </c>
      <c r="D24" s="6">
        <v>6.5244999999999995E-4</v>
      </c>
      <c r="E24" s="6"/>
      <c r="F24" s="6"/>
      <c r="G24" s="6"/>
      <c r="H24" s="6"/>
      <c r="I24" s="6"/>
      <c r="J24" s="6">
        <v>7.6802999999999995E-4</v>
      </c>
    </row>
    <row r="25" spans="2:11" ht="32" x14ac:dyDescent="0.2">
      <c r="B25" s="3" t="s">
        <v>117</v>
      </c>
      <c r="C25" s="5"/>
      <c r="D25" s="5"/>
      <c r="E25" s="5"/>
      <c r="F25" s="5"/>
      <c r="G25" s="5"/>
      <c r="H25" s="5"/>
      <c r="I25" s="5"/>
      <c r="J25" s="6">
        <v>4.7364999999999999E-4</v>
      </c>
    </row>
  </sheetData>
  <mergeCells count="1">
    <mergeCell ref="C2:J2"/>
  </mergeCells>
  <phoneticPr fontId="4" type="noConversion"/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:C4"/>
    </sheetView>
  </sheetViews>
  <sheetFormatPr baseColWidth="10" defaultRowHeight="16" x14ac:dyDescent="0.2"/>
  <cols>
    <col min="1" max="1" width="24.6640625" customWidth="1"/>
  </cols>
  <sheetData>
    <row r="1" spans="1:8" x14ac:dyDescent="0.2">
      <c r="A1" t="s">
        <v>97</v>
      </c>
    </row>
    <row r="2" spans="1:8" x14ac:dyDescent="0.2">
      <c r="A2" s="19"/>
      <c r="B2" s="20" t="s">
        <v>1</v>
      </c>
      <c r="C2" s="20" t="s">
        <v>8</v>
      </c>
    </row>
    <row r="3" spans="1:8" x14ac:dyDescent="0.2">
      <c r="A3" s="19" t="s">
        <v>96</v>
      </c>
      <c r="B3" s="21">
        <v>-5.3242E-7</v>
      </c>
      <c r="C3" s="21">
        <v>0</v>
      </c>
      <c r="D3" s="6"/>
      <c r="E3" s="6"/>
      <c r="F3" s="6"/>
      <c r="G3" s="6"/>
      <c r="H3" s="6"/>
    </row>
    <row r="4" spans="1:8" x14ac:dyDescent="0.2">
      <c r="A4" s="19" t="s">
        <v>95</v>
      </c>
      <c r="B4" s="21">
        <v>-1.3526000000000001E-7</v>
      </c>
      <c r="C4" s="21">
        <v>1.0005E-7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9" workbookViewId="0">
      <selection sqref="A1:L34"/>
    </sheetView>
  </sheetViews>
  <sheetFormatPr baseColWidth="10" defaultRowHeight="16" x14ac:dyDescent="0.2"/>
  <sheetData>
    <row r="1" spans="1:12" x14ac:dyDescent="0.2">
      <c r="B1" s="5" t="s">
        <v>14</v>
      </c>
      <c r="C1" s="5"/>
      <c r="D1" s="5"/>
      <c r="E1" s="5"/>
      <c r="F1" s="5"/>
      <c r="G1" s="5"/>
      <c r="H1" s="5"/>
      <c r="I1" s="5"/>
      <c r="J1" s="5"/>
    </row>
    <row r="2" spans="1:12" ht="80" x14ac:dyDescent="0.2">
      <c r="B2" s="4" t="s">
        <v>23</v>
      </c>
      <c r="C2" s="22" t="s">
        <v>15</v>
      </c>
      <c r="D2" s="22"/>
      <c r="E2" s="22"/>
      <c r="F2" s="22"/>
      <c r="G2" s="22"/>
      <c r="H2" s="22"/>
      <c r="I2" s="22"/>
      <c r="J2" s="22"/>
      <c r="K2" t="s">
        <v>16</v>
      </c>
      <c r="L2" s="17" t="s">
        <v>83</v>
      </c>
    </row>
    <row r="3" spans="1:12" x14ac:dyDescent="0.2">
      <c r="A3" t="s">
        <v>24</v>
      </c>
      <c r="B3" s="3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7" t="s">
        <v>8</v>
      </c>
      <c r="L3" s="18" t="s">
        <v>84</v>
      </c>
    </row>
    <row r="4" spans="1:12" ht="64" x14ac:dyDescent="0.2">
      <c r="A4" s="10">
        <f>60*0.544166666666666</f>
        <v>32.649999999999963</v>
      </c>
      <c r="B4" s="3" t="s">
        <v>56</v>
      </c>
      <c r="C4" s="6">
        <v>1.0666999999999999E-4</v>
      </c>
      <c r="D4" s="6">
        <v>1.2357999999999999E-5</v>
      </c>
      <c r="E4" s="6"/>
      <c r="F4" s="6"/>
      <c r="G4" s="6"/>
      <c r="H4" s="6"/>
      <c r="I4" s="6"/>
      <c r="J4" s="6">
        <v>-1.5979000000000001E-4</v>
      </c>
      <c r="K4" s="6"/>
      <c r="L4" s="5" t="s">
        <v>84</v>
      </c>
    </row>
    <row r="5" spans="1:12" ht="64" x14ac:dyDescent="0.2">
      <c r="A5" s="10">
        <f>60*0.1875</f>
        <v>11.25</v>
      </c>
      <c r="B5" s="3" t="s">
        <v>57</v>
      </c>
      <c r="C5" s="6"/>
      <c r="D5" s="6"/>
      <c r="E5" s="6"/>
      <c r="F5" s="6"/>
      <c r="G5" s="6"/>
      <c r="H5" s="6"/>
      <c r="I5" s="6"/>
      <c r="J5" s="6">
        <v>-1.4631999999999999E-4</v>
      </c>
      <c r="K5" s="6"/>
      <c r="L5" s="18" t="s">
        <v>84</v>
      </c>
    </row>
    <row r="6" spans="1:12" ht="64" x14ac:dyDescent="0.2">
      <c r="A6" s="10">
        <f>60*0.0836111111111111</f>
        <v>5.0166666666666657</v>
      </c>
      <c r="B6" s="3" t="s">
        <v>58</v>
      </c>
      <c r="C6" s="6"/>
      <c r="D6" s="6"/>
      <c r="E6" s="6"/>
      <c r="F6" s="6"/>
      <c r="G6" s="6"/>
      <c r="H6" s="6"/>
      <c r="I6" s="6"/>
      <c r="J6" s="6">
        <v>-1.2637E-4</v>
      </c>
      <c r="K6" s="6"/>
      <c r="L6" s="5" t="s">
        <v>84</v>
      </c>
    </row>
    <row r="7" spans="1:12" ht="64" x14ac:dyDescent="0.2">
      <c r="A7" s="10">
        <f>60*0.0302777777777777</f>
        <v>1.816666666666662</v>
      </c>
      <c r="B7" s="3" t="s">
        <v>59</v>
      </c>
      <c r="C7" s="6">
        <v>6.1169999999999999E-5</v>
      </c>
      <c r="D7" s="6">
        <v>8.5243999999999992E-6</v>
      </c>
      <c r="E7" s="6">
        <v>1.0710000000000001E-5</v>
      </c>
      <c r="F7" s="6">
        <v>1E-3</v>
      </c>
      <c r="G7" s="6">
        <v>2.5662000000000001E-6</v>
      </c>
      <c r="H7" s="6">
        <v>4.8113E-6</v>
      </c>
      <c r="I7" s="6">
        <v>1.6321E-6</v>
      </c>
      <c r="J7" s="6">
        <v>-8.7076000000000005E-5</v>
      </c>
      <c r="K7" s="6"/>
      <c r="L7" s="18" t="s">
        <v>84</v>
      </c>
    </row>
    <row r="8" spans="1:12" ht="96" x14ac:dyDescent="0.2">
      <c r="A8" s="10">
        <f>60*0.5325</f>
        <v>31.95</v>
      </c>
      <c r="B8" s="3" t="s">
        <v>67</v>
      </c>
      <c r="C8" s="6"/>
      <c r="D8" s="6"/>
      <c r="F8" s="6"/>
      <c r="G8" s="6"/>
      <c r="H8" s="6"/>
      <c r="I8" s="6"/>
      <c r="J8" s="6">
        <v>-2.1719999999999999E-4</v>
      </c>
      <c r="K8" s="6"/>
      <c r="L8" s="5" t="s">
        <v>84</v>
      </c>
    </row>
    <row r="9" spans="1:12" ht="96" x14ac:dyDescent="0.2">
      <c r="A9" s="10">
        <f>60*0.1625</f>
        <v>9.75</v>
      </c>
      <c r="B9" s="3" t="s">
        <v>68</v>
      </c>
      <c r="C9" s="6"/>
      <c r="D9" s="6"/>
      <c r="E9" s="6"/>
      <c r="F9" s="6"/>
      <c r="G9" s="6"/>
      <c r="H9" s="6"/>
      <c r="I9" s="6"/>
      <c r="J9" s="6">
        <v>-1.9743000000000001E-4</v>
      </c>
      <c r="K9" s="6"/>
      <c r="L9" s="18" t="s">
        <v>84</v>
      </c>
    </row>
    <row r="10" spans="1:12" ht="96" x14ac:dyDescent="0.2">
      <c r="A10" s="10">
        <f>60*0.0727777777777777</f>
        <v>4.3666666666666627</v>
      </c>
      <c r="B10" s="3" t="s">
        <v>69</v>
      </c>
      <c r="C10" s="6"/>
      <c r="D10" s="6"/>
      <c r="E10" s="6"/>
      <c r="F10" s="6"/>
      <c r="G10" s="6"/>
      <c r="H10" s="6"/>
      <c r="I10" s="6"/>
      <c r="J10" s="6">
        <v>-1.6813E-4</v>
      </c>
      <c r="K10" s="6"/>
      <c r="L10" s="5" t="s">
        <v>84</v>
      </c>
    </row>
    <row r="11" spans="1:12" ht="96" x14ac:dyDescent="0.2">
      <c r="A11" s="10">
        <f>60*0.0263888888888888</f>
        <v>1.5833333333333279</v>
      </c>
      <c r="B11" s="3" t="s">
        <v>70</v>
      </c>
      <c r="C11" s="6">
        <v>5.0655999999999997E-5</v>
      </c>
      <c r="D11" s="6">
        <v>2.1364000000000001E-5</v>
      </c>
      <c r="E11" s="6">
        <v>1.1292999999999999E-6</v>
      </c>
      <c r="F11" s="6">
        <v>3.277E-4</v>
      </c>
      <c r="G11" s="6">
        <v>2.7569E-7</v>
      </c>
      <c r="H11" s="6">
        <v>4.9111000000000001E-7</v>
      </c>
      <c r="I11" s="6">
        <v>1.2004000000000001E-7</v>
      </c>
      <c r="J11" s="6">
        <v>-1.1097E-4</v>
      </c>
      <c r="K11" s="6"/>
      <c r="L11" s="18" t="s">
        <v>84</v>
      </c>
    </row>
    <row r="12" spans="1:12" ht="64" x14ac:dyDescent="0.2">
      <c r="A12">
        <f>60*0.621666666666666</f>
        <v>37.299999999999962</v>
      </c>
      <c r="B12" s="3" t="s">
        <v>60</v>
      </c>
      <c r="C12" s="6"/>
      <c r="D12" s="6"/>
      <c r="E12" s="6"/>
      <c r="F12" s="6"/>
      <c r="G12" s="6"/>
      <c r="H12" s="6"/>
      <c r="I12" s="6"/>
      <c r="J12" s="6">
        <v>-1.24E-2</v>
      </c>
      <c r="K12" s="6"/>
      <c r="L12" s="5" t="s">
        <v>84</v>
      </c>
    </row>
    <row r="13" spans="1:12" ht="64" x14ac:dyDescent="0.2">
      <c r="A13">
        <f>60*0.190277777777777</f>
        <v>11.41666666666662</v>
      </c>
      <c r="B13" s="3" t="s">
        <v>61</v>
      </c>
      <c r="C13" s="6"/>
      <c r="D13" s="6"/>
      <c r="E13" s="6"/>
      <c r="F13" s="6"/>
      <c r="G13" s="6"/>
      <c r="H13" s="6"/>
      <c r="I13" s="6"/>
      <c r="J13" s="6">
        <v>-1.15E-2</v>
      </c>
      <c r="K13" s="6"/>
      <c r="L13" s="18" t="s">
        <v>84</v>
      </c>
    </row>
    <row r="14" spans="1:12" ht="64" x14ac:dyDescent="0.2">
      <c r="B14" s="3" t="s">
        <v>62</v>
      </c>
      <c r="C14" s="6"/>
      <c r="D14" s="6"/>
      <c r="E14" s="6"/>
      <c r="F14" s="6"/>
      <c r="G14" s="6"/>
      <c r="H14" s="6"/>
      <c r="I14" s="6"/>
      <c r="J14" s="6">
        <v>-1.01E-2</v>
      </c>
      <c r="K14" s="6"/>
      <c r="L14" s="5" t="s">
        <v>84</v>
      </c>
    </row>
    <row r="15" spans="1:12" ht="64" x14ac:dyDescent="0.2">
      <c r="A15">
        <f>60*0.0283333333333333</f>
        <v>1.699999999999998</v>
      </c>
      <c r="B15" s="3" t="s">
        <v>63</v>
      </c>
      <c r="C15" s="6">
        <v>2.3E-3</v>
      </c>
      <c r="D15" s="6">
        <v>3.7373000000000001E-4</v>
      </c>
      <c r="E15" s="6">
        <v>1.1199999999999999E-5</v>
      </c>
      <c r="F15" s="6">
        <v>3.2000000000000001E-2</v>
      </c>
      <c r="G15" s="6"/>
      <c r="H15" s="6"/>
      <c r="I15" s="6"/>
      <c r="J15" s="6">
        <v>-7.1000000000000004E-3</v>
      </c>
      <c r="K15" s="6"/>
      <c r="L15" s="18" t="s">
        <v>84</v>
      </c>
    </row>
    <row r="16" spans="1:12" ht="80" x14ac:dyDescent="0.2">
      <c r="B16" s="3" t="s">
        <v>74</v>
      </c>
      <c r="C16" s="6"/>
      <c r="D16" s="6"/>
      <c r="E16" s="6"/>
      <c r="F16" s="6"/>
      <c r="G16" s="6"/>
      <c r="H16" s="6"/>
      <c r="I16" s="6"/>
      <c r="J16" s="6">
        <v>-1.29E-2</v>
      </c>
      <c r="K16" s="6"/>
      <c r="L16" s="5"/>
    </row>
    <row r="17" spans="1:12" ht="80" x14ac:dyDescent="0.2">
      <c r="B17" s="3" t="s">
        <v>64</v>
      </c>
      <c r="C17" s="6"/>
      <c r="D17" s="6"/>
      <c r="E17" s="6"/>
      <c r="F17" s="6"/>
      <c r="G17" s="6"/>
      <c r="H17" s="6"/>
      <c r="I17" s="6"/>
      <c r="J17" s="6">
        <v>-1.29E-2</v>
      </c>
      <c r="L17" s="5"/>
    </row>
    <row r="18" spans="1:12" ht="80" x14ac:dyDescent="0.2">
      <c r="B18" s="3" t="s">
        <v>72</v>
      </c>
      <c r="C18" s="6"/>
      <c r="D18" s="6"/>
      <c r="E18" s="6"/>
      <c r="F18" s="6"/>
      <c r="G18" s="6"/>
      <c r="H18" s="6"/>
      <c r="I18" s="6"/>
      <c r="J18" s="6">
        <v>-1.29E-2</v>
      </c>
      <c r="L18" s="5"/>
    </row>
    <row r="19" spans="1:12" ht="80" x14ac:dyDescent="0.2">
      <c r="B19" s="3" t="s">
        <v>65</v>
      </c>
      <c r="C19" s="6"/>
      <c r="D19" s="6"/>
      <c r="E19" s="6"/>
      <c r="F19" s="6"/>
      <c r="G19" s="6"/>
      <c r="H19" s="6"/>
      <c r="I19" s="6"/>
      <c r="J19" s="6">
        <v>-1.29E-2</v>
      </c>
      <c r="L19" s="5"/>
    </row>
    <row r="20" spans="1:12" ht="80" x14ac:dyDescent="0.2">
      <c r="B20" s="3" t="s">
        <v>66</v>
      </c>
      <c r="C20" s="6"/>
      <c r="D20" s="6"/>
      <c r="E20" s="6"/>
      <c r="F20" s="6"/>
      <c r="G20" s="6"/>
      <c r="H20" s="6"/>
      <c r="I20" s="6"/>
      <c r="J20" s="6">
        <v>-1.29E-2</v>
      </c>
      <c r="L20" s="5"/>
    </row>
    <row r="21" spans="1:12" ht="80" x14ac:dyDescent="0.2">
      <c r="B21" s="3" t="s">
        <v>73</v>
      </c>
      <c r="C21" s="6"/>
      <c r="D21" s="6"/>
      <c r="E21" s="6"/>
      <c r="F21" s="6"/>
      <c r="G21" s="6"/>
      <c r="H21" s="6"/>
      <c r="I21" s="6"/>
      <c r="J21" s="6">
        <v>-6156300000000</v>
      </c>
      <c r="L21" s="5"/>
    </row>
    <row r="22" spans="1:12" ht="80" x14ac:dyDescent="0.2">
      <c r="B22" s="3" t="s">
        <v>75</v>
      </c>
      <c r="C22" s="6"/>
      <c r="D22" s="6"/>
      <c r="E22" s="6"/>
      <c r="F22" s="6"/>
      <c r="G22" s="6"/>
      <c r="H22" s="6"/>
      <c r="I22" s="6"/>
      <c r="J22" s="6">
        <v>-1.24E-2</v>
      </c>
      <c r="L22" s="5" t="s">
        <v>84</v>
      </c>
    </row>
    <row r="23" spans="1:12" ht="80" x14ac:dyDescent="0.2">
      <c r="B23" s="3" t="s">
        <v>76</v>
      </c>
      <c r="C23" s="6"/>
      <c r="D23" s="6"/>
      <c r="E23" s="6"/>
      <c r="F23" s="6"/>
      <c r="G23" s="6"/>
      <c r="H23" s="6"/>
      <c r="I23" s="6"/>
      <c r="J23" s="6">
        <v>-1.15E-2</v>
      </c>
      <c r="L23" s="18" t="s">
        <v>84</v>
      </c>
    </row>
    <row r="24" spans="1:12" ht="80" x14ac:dyDescent="0.2">
      <c r="B24" s="3" t="s">
        <v>77</v>
      </c>
      <c r="C24" s="6"/>
      <c r="D24" s="6"/>
      <c r="E24" s="6"/>
      <c r="F24" s="6"/>
      <c r="G24" s="6"/>
      <c r="H24" s="6"/>
      <c r="I24" s="6"/>
      <c r="J24" s="6">
        <v>-1.01E-2</v>
      </c>
      <c r="L24" s="5" t="s">
        <v>84</v>
      </c>
    </row>
    <row r="25" spans="1:12" ht="80" x14ac:dyDescent="0.2">
      <c r="B25" s="3" t="s">
        <v>78</v>
      </c>
      <c r="C25" s="6"/>
      <c r="D25" s="6"/>
      <c r="E25" s="6"/>
      <c r="F25" s="6"/>
      <c r="G25" s="6"/>
      <c r="H25" s="6"/>
      <c r="I25" s="6"/>
      <c r="J25" s="6">
        <v>-7.1000000000000004E-3</v>
      </c>
      <c r="L25" s="18" t="s">
        <v>84</v>
      </c>
    </row>
    <row r="26" spans="1:12" ht="80" x14ac:dyDescent="0.2">
      <c r="A26" s="9"/>
      <c r="B26" s="3" t="s">
        <v>79</v>
      </c>
      <c r="C26" s="6"/>
      <c r="D26" s="6"/>
      <c r="E26" s="6"/>
      <c r="F26" s="6"/>
      <c r="G26" s="6"/>
      <c r="H26" s="6"/>
      <c r="I26" s="6"/>
      <c r="J26" s="6">
        <v>-1.29E-2</v>
      </c>
    </row>
    <row r="27" spans="1:12" ht="80" x14ac:dyDescent="0.2">
      <c r="A27" s="9"/>
      <c r="B27" s="3" t="s">
        <v>80</v>
      </c>
      <c r="C27" s="6"/>
      <c r="D27" s="6"/>
      <c r="E27" s="6"/>
      <c r="F27" s="6"/>
      <c r="G27" s="6"/>
      <c r="H27" s="6"/>
      <c r="I27" s="6"/>
      <c r="J27" s="6"/>
    </row>
    <row r="28" spans="1:12" ht="80" x14ac:dyDescent="0.2">
      <c r="A28" s="9"/>
      <c r="B28" s="3" t="s">
        <v>81</v>
      </c>
      <c r="C28" s="6">
        <v>9.1000000000000004E-3</v>
      </c>
      <c r="D28" s="6">
        <v>5.5084000000000003E-4</v>
      </c>
      <c r="E28" s="6">
        <v>2.0115E-5</v>
      </c>
      <c r="F28" s="6">
        <v>6.9000000000000006E-2</v>
      </c>
      <c r="G28" s="6">
        <v>5.6946999999999999E-6</v>
      </c>
      <c r="H28" s="6">
        <v>5.4999999999999997E-3</v>
      </c>
      <c r="I28" s="6">
        <v>-7.8032000000000001E-6</v>
      </c>
      <c r="J28" s="6">
        <v>-1.29E-2</v>
      </c>
    </row>
    <row r="29" spans="1:12" ht="80" x14ac:dyDescent="0.2">
      <c r="A29" s="9"/>
      <c r="B29" s="3" t="s">
        <v>82</v>
      </c>
      <c r="C29" s="6"/>
      <c r="D29" s="6"/>
      <c r="E29" s="6"/>
      <c r="F29" s="6"/>
      <c r="G29" s="6"/>
      <c r="H29" s="6"/>
      <c r="I29" s="6"/>
      <c r="J29" s="6">
        <v>-1.29E-2</v>
      </c>
    </row>
    <row r="30" spans="1:12" ht="112" x14ac:dyDescent="0.2">
      <c r="A30" s="9"/>
      <c r="B30" s="3" t="s">
        <v>90</v>
      </c>
      <c r="C30" s="6"/>
      <c r="D30" s="6"/>
      <c r="E30" s="6"/>
      <c r="F30" s="6"/>
      <c r="G30" s="6"/>
      <c r="H30" s="6"/>
      <c r="I30" s="6"/>
      <c r="J30" s="6"/>
    </row>
    <row r="31" spans="1:12" ht="112" x14ac:dyDescent="0.2">
      <c r="A31" s="9"/>
      <c r="B31" s="3" t="s">
        <v>91</v>
      </c>
      <c r="C31" s="6"/>
      <c r="D31" s="6"/>
      <c r="E31" s="6"/>
      <c r="F31" s="6"/>
      <c r="G31" s="6"/>
      <c r="H31" s="6"/>
      <c r="I31" s="6"/>
      <c r="J31" s="6"/>
    </row>
    <row r="32" spans="1:12" ht="112" x14ac:dyDescent="0.2">
      <c r="A32" s="9"/>
      <c r="B32" s="3" t="s">
        <v>92</v>
      </c>
      <c r="C32" s="6"/>
      <c r="D32" s="6"/>
      <c r="E32" s="6"/>
      <c r="F32" s="6"/>
      <c r="G32" s="6"/>
      <c r="H32" s="6"/>
      <c r="I32" s="6"/>
      <c r="J32" s="6">
        <v>8.053E-4</v>
      </c>
    </row>
    <row r="33" spans="2:10" ht="112" x14ac:dyDescent="0.2">
      <c r="B33" s="3" t="s">
        <v>93</v>
      </c>
      <c r="C33" s="6"/>
      <c r="D33" s="6"/>
      <c r="E33" s="6"/>
      <c r="F33" s="6"/>
      <c r="G33" s="6"/>
      <c r="H33" s="6"/>
      <c r="I33" s="6"/>
      <c r="J33" s="6">
        <v>8.0524999999999998E-4</v>
      </c>
    </row>
    <row r="34" spans="2:10" ht="96" x14ac:dyDescent="0.2">
      <c r="B34" s="3" t="s">
        <v>94</v>
      </c>
      <c r="C34" s="6">
        <v>-1.3526000000000001E-7</v>
      </c>
      <c r="J34" s="6">
        <v>1.0005E-7</v>
      </c>
    </row>
  </sheetData>
  <mergeCells count="1">
    <mergeCell ref="C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adv_swim</vt:lpstr>
      <vt:lpstr>adv_noswim</vt:lpstr>
      <vt:lpstr>diff</vt:lpstr>
      <vt:lpstr>adv_diff</vt:lpstr>
      <vt:lpstr>Sheet2</vt:lpstr>
      <vt:lpstr>wrong_nt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Petrik</dc:creator>
  <cp:lastModifiedBy>C Petrik</cp:lastModifiedBy>
  <cp:lastPrinted>2017-01-10T15:08:13Z</cp:lastPrinted>
  <dcterms:created xsi:type="dcterms:W3CDTF">2016-08-25T15:13:39Z</dcterms:created>
  <dcterms:modified xsi:type="dcterms:W3CDTF">2017-01-31T23:52:23Z</dcterms:modified>
</cp:coreProperties>
</file>