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flueger\Documents\GitHub\InflationExpectationsFormation\InflationExpectationsFormation\figures\"/>
    </mc:Choice>
  </mc:AlternateContent>
  <xr:revisionPtr revIDLastSave="0" documentId="13_ncr:1_{07E950B4-534F-4632-95C8-B43A1CC05809}" xr6:coauthVersionLast="47" xr6:coauthVersionMax="47" xr10:uidLastSave="{00000000-0000-0000-0000-000000000000}"/>
  <bookViews>
    <workbookView xWindow="-120" yWindow="-120" windowWidth="29040" windowHeight="15840" xr2:uid="{5E8EA71E-FB34-43E1-AA7F-A22501D05882}"/>
  </bookViews>
  <sheets>
    <sheet name="MakePlot" sheetId="11" r:id="rId1"/>
  </sheets>
  <definedNames>
    <definedName name="_xlnm.Print_Area" localSheetId="0">MakePlot!$A$35:$I$51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1" l="1"/>
  <c r="C34" i="11"/>
  <c r="B33" i="11"/>
  <c r="B34" i="11" s="1"/>
  <c r="C8" i="11"/>
  <c r="C7" i="11"/>
  <c r="C6" i="11"/>
  <c r="C5" i="11"/>
  <c r="C4" i="11"/>
  <c r="B4" i="11"/>
  <c r="B8" i="11"/>
  <c r="B7" i="11"/>
  <c r="B6" i="11"/>
  <c r="B5" i="11"/>
  <c r="B17" i="11"/>
  <c r="B14" i="11"/>
  <c r="B21" i="11" s="1"/>
  <c r="C17" i="11"/>
  <c r="C18" i="11"/>
  <c r="B18" i="11"/>
  <c r="C14" i="11"/>
  <c r="C21" i="11" s="1"/>
  <c r="C15" i="11"/>
  <c r="C25" i="11" s="1"/>
  <c r="B15" i="11"/>
  <c r="B26" i="11" s="1"/>
  <c r="B22" i="11" l="1"/>
  <c r="B25" i="11"/>
  <c r="C22" i="11"/>
  <c r="C26" i="11"/>
</calcChain>
</file>

<file path=xl/sharedStrings.xml><?xml version="1.0" encoding="utf-8"?>
<sst xmlns="http://schemas.openxmlformats.org/spreadsheetml/2006/main" count="20" uniqueCount="14">
  <si>
    <t>Model</t>
  </si>
  <si>
    <t>Campbell-Shiller Slope</t>
  </si>
  <si>
    <t>Data</t>
  </si>
  <si>
    <t>Estimate</t>
  </si>
  <si>
    <t>SE (NW 4)</t>
  </si>
  <si>
    <t>90% CI</t>
  </si>
  <si>
    <t>Period 1</t>
  </si>
  <si>
    <t>Period 2</t>
  </si>
  <si>
    <t>zeta</t>
  </si>
  <si>
    <t>Adaptive Inflation Expectations Parameter</t>
  </si>
  <si>
    <r>
      <t xml:space="preserve">Calibrated </t>
    </r>
    <r>
      <rPr>
        <sz val="11"/>
        <color theme="1"/>
        <rFont val="Calibri"/>
        <family val="2"/>
      </rPr>
      <t>ζ</t>
    </r>
  </si>
  <si>
    <t xml:space="preserve">Standard error zeta </t>
  </si>
  <si>
    <t>Standard Error Calculation (Table 2)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</si>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</sst>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1F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2001.Q2-2019.Q4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MakePlot!$C$3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rgbClr val="371FE9"/>
              </a:solidFill>
              <a:round/>
            </a:ln>
            <a:effectLst/>
          </c:spPr>
          <c:marker>
            <c:symbol val="none"/>
          </c:marker>
          <c:xVal>
            <c:numRef>
              <c:f>MakePlot!$A$4:$A$9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MakePlot!$C$4:$C$9</c:f>
              <c:numCache>
                <c:formatCode>General</c:formatCode>
                <c:ptCount val="6"/>
                <c:pt idx="0">
                  <c:v>-0.31874519524484801</c:v>
                </c:pt>
                <c:pt idx="1">
                  <c:v>-0.40317979084240502</c:v>
                </c:pt>
                <c:pt idx="2">
                  <c:v>-0.39143515799099898</c:v>
                </c:pt>
                <c:pt idx="3">
                  <c:v>-0.39170470723099698</c:v>
                </c:pt>
                <c:pt idx="4">
                  <c:v>-0.39165750383951398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D-4891-AE09-0B87C33EA97A}"/>
            </c:ext>
          </c:extLst>
        </c:ser>
        <c:ser>
          <c:idx val="1"/>
          <c:order val="1"/>
          <c:tx>
            <c:strRef>
              <c:f>MakePlot!$A$16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MakePlot!$A$17:$A$18</c:f>
              <c:numCache>
                <c:formatCode>General</c:formatCode>
                <c:ptCount val="2"/>
                <c:pt idx="0">
                  <c:v>0</c:v>
                </c:pt>
                <c:pt idx="1">
                  <c:v>0.8</c:v>
                </c:pt>
              </c:numCache>
            </c:numRef>
          </c:xVal>
          <c:yVal>
            <c:numRef>
              <c:f>MakePlot!$C$17:$C$18</c:f>
              <c:numCache>
                <c:formatCode>General</c:formatCode>
                <c:ptCount val="2"/>
                <c:pt idx="0">
                  <c:v>0.85991050000000002</c:v>
                </c:pt>
                <c:pt idx="1">
                  <c:v>0.85991050000000002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DD-4891-AE09-0B87C33EA97A}"/>
            </c:ext>
          </c:extLst>
        </c:ser>
        <c:ser>
          <c:idx val="2"/>
          <c:order val="2"/>
          <c:tx>
            <c:strRef>
              <c:f>MakePlot!$A$20</c:f>
              <c:strCache>
                <c:ptCount val="1"/>
                <c:pt idx="0">
                  <c:v>90% CI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MakePlot!$A$21:$A$22</c:f>
              <c:numCache>
                <c:formatCode>General</c:formatCode>
                <c:ptCount val="2"/>
                <c:pt idx="0">
                  <c:v>0</c:v>
                </c:pt>
                <c:pt idx="1">
                  <c:v>0.8</c:v>
                </c:pt>
              </c:numCache>
            </c:numRef>
          </c:xVal>
          <c:yVal>
            <c:numRef>
              <c:f>MakePlot!$C$21:$C$22</c:f>
              <c:numCache>
                <c:formatCode>General</c:formatCode>
                <c:ptCount val="2"/>
                <c:pt idx="0">
                  <c:v>-1.0775918849999999</c:v>
                </c:pt>
                <c:pt idx="1">
                  <c:v>-1.0775918849999999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DD-4891-AE09-0B87C33EA97A}"/>
            </c:ext>
          </c:extLst>
        </c:ser>
        <c:ser>
          <c:idx val="3"/>
          <c:order val="3"/>
          <c:tx>
            <c:strRef>
              <c:f>MakePlot!$A$24</c:f>
              <c:strCache>
                <c:ptCount val="1"/>
                <c:pt idx="0">
                  <c:v>90% CI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MakePlot!$A$25:$A$26</c:f>
              <c:numCache>
                <c:formatCode>General</c:formatCode>
                <c:ptCount val="2"/>
                <c:pt idx="0">
                  <c:v>0</c:v>
                </c:pt>
                <c:pt idx="1">
                  <c:v>0.8</c:v>
                </c:pt>
              </c:numCache>
            </c:numRef>
          </c:xVal>
          <c:yVal>
            <c:numRef>
              <c:f>MakePlot!$C$25:$C$26</c:f>
              <c:numCache>
                <c:formatCode>General</c:formatCode>
                <c:ptCount val="2"/>
                <c:pt idx="0">
                  <c:v>2.797412885</c:v>
                </c:pt>
                <c:pt idx="1">
                  <c:v>2.797412885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DD-4891-AE09-0B87C33EA97A}"/>
            </c:ext>
          </c:extLst>
        </c:ser>
        <c:ser>
          <c:idx val="4"/>
          <c:order val="4"/>
          <c:tx>
            <c:strRef>
              <c:f>MakePlot!$A$28</c:f>
              <c:strCache>
                <c:ptCount val="1"/>
                <c:pt idx="0">
                  <c:v>Calibrated ζ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MakePlot!$C$29:$C$30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MakePlot!$A$29:$A$30</c:f>
              <c:numCache>
                <c:formatCode>General</c:formatCode>
                <c:ptCount val="2"/>
                <c:pt idx="0">
                  <c:v>-2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F-435C-9FE3-16EB16DD4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77200"/>
        <c:axId val="408875952"/>
      </c:scatterChart>
      <c:valAx>
        <c:axId val="408877200"/>
        <c:scaling>
          <c:orientation val="minMax"/>
          <c:max val="0.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effectLst/>
                  </a:rPr>
                  <a:t>Adaptive</a:t>
                </a:r>
                <a:r>
                  <a:rPr lang="en-US" sz="1400" b="1" i="0" baseline="0"/>
                  <a:t> Inflation Expectations Parameter </a:t>
                </a:r>
                <a:r>
                  <a:rPr lang="en-US" sz="1400" b="1" i="0" u="none" strike="noStrike" baseline="0">
                    <a:effectLst/>
                  </a:rPr>
                  <a:t>(</a:t>
                </a:r>
                <a:r>
                  <a:rPr lang="el-GR" sz="1400" b="1" i="0" u="none" strike="noStrike" baseline="0">
                    <a:effectLst/>
                  </a:rPr>
                  <a:t>ζ</a:t>
                </a:r>
                <a:r>
                  <a:rPr lang="en-US" sz="1400" b="1" i="0" u="none" strike="noStrike" baseline="0">
                    <a:effectLst/>
                  </a:rPr>
                  <a:t>)</a:t>
                </a:r>
                <a:endParaRPr lang="en-US" sz="1400" b="1" i="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75952"/>
        <c:crosses val="autoZero"/>
        <c:crossBetween val="midCat"/>
      </c:valAx>
      <c:valAx>
        <c:axId val="408875952"/>
        <c:scaling>
          <c:orientation val="minMax"/>
          <c:max val="6"/>
          <c:min val="-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Campbell-Shiller Coeff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7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1979.Q4-2001.Q1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MakePlot!$B$3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rgbClr val="371FE9"/>
              </a:solidFill>
              <a:round/>
            </a:ln>
            <a:effectLst/>
          </c:spPr>
          <c:marker>
            <c:symbol val="none"/>
          </c:marker>
          <c:xVal>
            <c:numRef>
              <c:f>MakePlot!$A$4:$A$8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MakePlot!$B$4:$B$8</c:f>
              <c:numCache>
                <c:formatCode>General</c:formatCode>
                <c:ptCount val="5"/>
                <c:pt idx="0">
                  <c:v>-0.35794734282476798</c:v>
                </c:pt>
                <c:pt idx="1">
                  <c:v>0.52299956289843497</c:v>
                </c:pt>
                <c:pt idx="2">
                  <c:v>1.1640358845615499</c:v>
                </c:pt>
                <c:pt idx="3">
                  <c:v>1.2644913982031101</c:v>
                </c:pt>
                <c:pt idx="4">
                  <c:v>1.2145929542890099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2-4BA7-BD2B-DD9498F8EBF8}"/>
            </c:ext>
          </c:extLst>
        </c:ser>
        <c:ser>
          <c:idx val="1"/>
          <c:order val="1"/>
          <c:tx>
            <c:strRef>
              <c:f>MakePlot!$A$16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MakePlot!$A$17:$A$18</c:f>
              <c:numCache>
                <c:formatCode>General</c:formatCode>
                <c:ptCount val="2"/>
                <c:pt idx="0">
                  <c:v>0</c:v>
                </c:pt>
                <c:pt idx="1">
                  <c:v>0.8</c:v>
                </c:pt>
              </c:numCache>
            </c:numRef>
          </c:xVal>
          <c:yVal>
            <c:numRef>
              <c:f>MakePlot!$B$17:$B$18</c:f>
              <c:numCache>
                <c:formatCode>General</c:formatCode>
                <c:ptCount val="2"/>
                <c:pt idx="0">
                  <c:v>2.551955</c:v>
                </c:pt>
                <c:pt idx="1">
                  <c:v>2.551955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2-4BA7-BD2B-DD9498F8EBF8}"/>
            </c:ext>
          </c:extLst>
        </c:ser>
        <c:ser>
          <c:idx val="2"/>
          <c:order val="2"/>
          <c:tx>
            <c:strRef>
              <c:f>MakePlot!$A$20</c:f>
              <c:strCache>
                <c:ptCount val="1"/>
                <c:pt idx="0">
                  <c:v>90% CI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MakePlot!$A$21:$A$22</c:f>
              <c:numCache>
                <c:formatCode>General</c:formatCode>
                <c:ptCount val="2"/>
                <c:pt idx="0">
                  <c:v>0</c:v>
                </c:pt>
                <c:pt idx="1">
                  <c:v>0.8</c:v>
                </c:pt>
              </c:numCache>
            </c:numRef>
          </c:xVal>
          <c:yVal>
            <c:numRef>
              <c:f>MakePlot!$B$21:$B$22</c:f>
              <c:numCache>
                <c:formatCode>General</c:formatCode>
                <c:ptCount val="2"/>
                <c:pt idx="0">
                  <c:v>0.27718155499999986</c:v>
                </c:pt>
                <c:pt idx="1">
                  <c:v>0.27718155499999986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62-4BA7-BD2B-DD9498F8EBF8}"/>
            </c:ext>
          </c:extLst>
        </c:ser>
        <c:ser>
          <c:idx val="3"/>
          <c:order val="3"/>
          <c:tx>
            <c:strRef>
              <c:f>MakePlot!$A$24</c:f>
              <c:strCache>
                <c:ptCount val="1"/>
                <c:pt idx="0">
                  <c:v>90% CI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MakePlot!$A$25:$A$26</c:f>
              <c:numCache>
                <c:formatCode>General</c:formatCode>
                <c:ptCount val="2"/>
                <c:pt idx="0">
                  <c:v>0</c:v>
                </c:pt>
                <c:pt idx="1">
                  <c:v>0.8</c:v>
                </c:pt>
              </c:numCache>
            </c:numRef>
          </c:xVal>
          <c:yVal>
            <c:numRef>
              <c:f>MakePlot!$B$25:$B$26</c:f>
              <c:numCache>
                <c:formatCode>General</c:formatCode>
                <c:ptCount val="2"/>
                <c:pt idx="0">
                  <c:v>4.8267284450000005</c:v>
                </c:pt>
                <c:pt idx="1">
                  <c:v>4.8267284450000005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62-4BA7-BD2B-DD9498F8EBF8}"/>
            </c:ext>
          </c:extLst>
        </c:ser>
        <c:ser>
          <c:idx val="4"/>
          <c:order val="4"/>
          <c:tx>
            <c:strRef>
              <c:f>MakePlot!$A$28</c:f>
              <c:strCache>
                <c:ptCount val="1"/>
                <c:pt idx="0">
                  <c:v>Calibrated ζ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6863-432D-A245-828EDD1CE537}"/>
              </c:ext>
            </c:extLst>
          </c:dPt>
          <c:xVal>
            <c:numRef>
              <c:f>MakePlot!$B$29:$B$30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xVal>
          <c:yVal>
            <c:numRef>
              <c:f>MakePlot!$A$29:$A$30</c:f>
              <c:numCache>
                <c:formatCode>General</c:formatCode>
                <c:ptCount val="2"/>
                <c:pt idx="0">
                  <c:v>-2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62-4BA7-BD2B-DD9498F8E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77200"/>
        <c:axId val="408875952"/>
      </c:scatterChart>
      <c:valAx>
        <c:axId val="408877200"/>
        <c:scaling>
          <c:orientation val="minMax"/>
          <c:max val="0.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Adaptive Inflation Expectations Parameter (</a:t>
                </a:r>
                <a:r>
                  <a:rPr lang="el-GR" sz="1400" b="1" i="0" baseline="0"/>
                  <a:t>ζ</a:t>
                </a:r>
                <a:r>
                  <a:rPr lang="en-US" sz="1400" b="1" i="0" baseline="0"/>
                  <a:t>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75952"/>
        <c:crosses val="autoZero"/>
        <c:crossBetween val="midCat"/>
      </c:valAx>
      <c:valAx>
        <c:axId val="408875952"/>
        <c:scaling>
          <c:orientation val="minMax"/>
          <c:max val="6"/>
          <c:min val="-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Campbell-Shiller Coeff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7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178435</xdr:colOff>
      <xdr:row>34</xdr:row>
      <xdr:rowOff>24130</xdr:rowOff>
    </xdr:from>
    <xdr:to>
      <xdr:col>8</xdr:col>
      <xdr:colOff>241935</xdr:colOff>
      <xdr:row>50</xdr:row>
      <xdr:rowOff>5080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90AC62-DDDD-4730-9537-AA6CEDB40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80010</xdr:colOff>
      <xdr:row>34</xdr:row>
      <xdr:rowOff>22860</xdr:rowOff>
    </xdr:from>
    <xdr:to>
      <xdr:col>1</xdr:col>
      <xdr:colOff>1737360</xdr:colOff>
      <xdr:row>50</xdr:row>
      <xdr:rowOff>5080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3B6061-9358-4E5E-8B42-75ABABFCE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0236-916E-42CD-90A0-40A2C9893F0C}">
  <sheetPr>
    <pageSetUpPr fitToPage="1"/>
  </sheetPr>
  <dimension ref="A1:S47"/>
  <sheetViews>
    <sheetView tabSelected="1" topLeftCell="A22" workbookViewId="0">
      <selection activeCell="J57" sqref="J57"/>
    </sheetView>
  </sheetViews>
  <sheetFormatPr defaultRowHeight="15" x14ac:dyDescent="0.25"/>
  <cols>
    <col min="1" max="1" width="41.7109375" bestFit="1" customWidth="1"/>
    <col min="2" max="2" width="25.7109375" bestFit="1" customWidth="1"/>
    <col min="3" max="3" width="27.42578125" customWidth="1"/>
    <col min="4" max="4" width="2.140625" customWidth="1"/>
    <col min="5" max="5" width="8.7109375" customWidth="1"/>
    <col min="9" max="9" width="5.42578125" customWidth="1"/>
    <col min="13" max="13" width="2.140625" customWidth="1"/>
  </cols>
  <sheetData>
    <row r="1" spans="1:19" x14ac:dyDescent="0.25">
      <c r="B1" t="s">
        <v>6</v>
      </c>
      <c r="C1" t="s">
        <v>7</v>
      </c>
      <c r="N1" t="s">
        <v>8</v>
      </c>
      <c r="O1">
        <v>0</v>
      </c>
      <c r="P1">
        <v>0.2</v>
      </c>
      <c r="Q1">
        <v>0.4</v>
      </c>
      <c r="R1">
        <v>0.6</v>
      </c>
      <c r="S1">
        <v>0.8</v>
      </c>
    </row>
    <row r="2" spans="1:19" x14ac:dyDescent="0.25">
      <c r="B2" s="5" t="s">
        <v>1</v>
      </c>
      <c r="C2" s="5"/>
      <c r="N2" t="s">
        <v>6</v>
      </c>
    </row>
    <row r="3" spans="1:19" x14ac:dyDescent="0.25">
      <c r="A3" t="s">
        <v>9</v>
      </c>
      <c r="B3" t="s">
        <v>0</v>
      </c>
      <c r="C3" t="s">
        <v>0</v>
      </c>
      <c r="O3">
        <v>7.1449083702453402</v>
      </c>
      <c r="P3">
        <v>7.54832262392594</v>
      </c>
      <c r="Q3">
        <v>7.4871820712767798</v>
      </c>
      <c r="R3">
        <v>7.3329380672048803</v>
      </c>
      <c r="S3">
        <v>7.17883547086584</v>
      </c>
    </row>
    <row r="4" spans="1:19" x14ac:dyDescent="0.25">
      <c r="A4">
        <v>0</v>
      </c>
      <c r="B4">
        <f>O17</f>
        <v>-0.35794734282476798</v>
      </c>
      <c r="C4">
        <f>O40</f>
        <v>-0.31874519524484801</v>
      </c>
      <c r="O4">
        <v>14.401049065045701</v>
      </c>
      <c r="P4">
        <v>15.3175111960264</v>
      </c>
      <c r="Q4">
        <v>15.258778177762601</v>
      </c>
      <c r="R4">
        <v>14.947563958606899</v>
      </c>
      <c r="S4">
        <v>14.6231850905962</v>
      </c>
    </row>
    <row r="5" spans="1:19" x14ac:dyDescent="0.25">
      <c r="A5">
        <v>0.2</v>
      </c>
      <c r="B5">
        <f>P17</f>
        <v>0.52299956289843497</v>
      </c>
      <c r="C5">
        <f>P40</f>
        <v>-0.40317979084240502</v>
      </c>
      <c r="O5">
        <v>0.49613804785843701</v>
      </c>
      <c r="P5">
        <v>0.49279041009508601</v>
      </c>
      <c r="Q5">
        <v>0.490680314246146</v>
      </c>
      <c r="R5">
        <v>0.49057746717200101</v>
      </c>
      <c r="S5">
        <v>0.49092146658817598</v>
      </c>
    </row>
    <row r="6" spans="1:19" x14ac:dyDescent="0.25">
      <c r="A6">
        <v>0.4</v>
      </c>
      <c r="B6">
        <f>Q17</f>
        <v>1.1640358845615499</v>
      </c>
      <c r="C6">
        <f>Q40</f>
        <v>-0.39143515799099898</v>
      </c>
      <c r="O6">
        <v>0.95248767668170797</v>
      </c>
      <c r="P6">
        <v>0.95545189374013895</v>
      </c>
      <c r="Q6">
        <v>0.95753893998906203</v>
      </c>
      <c r="R6">
        <v>0.95887133898430399</v>
      </c>
      <c r="S6">
        <v>0.95967142034350705</v>
      </c>
    </row>
    <row r="7" spans="1:19" x14ac:dyDescent="0.25">
      <c r="A7">
        <v>0.6</v>
      </c>
      <c r="B7">
        <f>R17</f>
        <v>1.2644913982031101</v>
      </c>
      <c r="C7">
        <f>R40</f>
        <v>-0.39170470723099698</v>
      </c>
      <c r="O7">
        <v>-0.41397990418714797</v>
      </c>
      <c r="P7">
        <v>-0.40264133269959601</v>
      </c>
      <c r="Q7">
        <v>-0.38835240369701202</v>
      </c>
      <c r="R7">
        <v>-0.37859592909874301</v>
      </c>
      <c r="S7">
        <v>-0.372474079780587</v>
      </c>
    </row>
    <row r="8" spans="1:19" x14ac:dyDescent="0.25">
      <c r="A8">
        <v>0.8</v>
      </c>
      <c r="B8">
        <f>S17</f>
        <v>1.2145929542890099</v>
      </c>
      <c r="C8">
        <f>S40</f>
        <v>-0.39165750383951398</v>
      </c>
      <c r="O8">
        <v>6.1183209808374397E-2</v>
      </c>
      <c r="P8">
        <v>6.46543953031751E-2</v>
      </c>
      <c r="Q8">
        <v>6.2532799838950895E-2</v>
      </c>
      <c r="R8">
        <v>6.02204138829825E-2</v>
      </c>
      <c r="S8">
        <v>5.8391384332238901E-2</v>
      </c>
    </row>
    <row r="9" spans="1:19" x14ac:dyDescent="0.25"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O10">
        <v>3.6727032751794302</v>
      </c>
      <c r="P10">
        <v>5.3905143895682501</v>
      </c>
      <c r="Q10">
        <v>4.8990319456712896</v>
      </c>
      <c r="R10">
        <v>4.26028396829191</v>
      </c>
      <c r="S10">
        <v>3.6966580688385702</v>
      </c>
    </row>
    <row r="11" spans="1:19" x14ac:dyDescent="0.25">
      <c r="B11" t="s">
        <v>2</v>
      </c>
      <c r="O11">
        <v>10.119997911882701</v>
      </c>
      <c r="P11">
        <v>18.184631958755599</v>
      </c>
      <c r="Q11">
        <v>17.557066414280701</v>
      </c>
      <c r="R11">
        <v>15.8245900441682</v>
      </c>
      <c r="S11">
        <v>14.1915545853895</v>
      </c>
    </row>
    <row r="12" spans="1:19" x14ac:dyDescent="0.25">
      <c r="A12" t="s">
        <v>3</v>
      </c>
      <c r="B12">
        <v>2.551955</v>
      </c>
      <c r="C12">
        <v>0.85991050000000002</v>
      </c>
      <c r="O12">
        <v>0.64817648079883206</v>
      </c>
      <c r="P12">
        <v>1.0306990931911999</v>
      </c>
      <c r="Q12">
        <v>0.96396360509067103</v>
      </c>
      <c r="R12">
        <v>0.85653172463768001</v>
      </c>
      <c r="S12">
        <v>0.75854338528827403</v>
      </c>
    </row>
    <row r="13" spans="1:19" x14ac:dyDescent="0.25">
      <c r="A13" t="s">
        <v>4</v>
      </c>
      <c r="B13">
        <v>1.382841</v>
      </c>
      <c r="C13">
        <v>1.177813</v>
      </c>
      <c r="O13">
        <v>8.7321803406401305E-2</v>
      </c>
      <c r="P13">
        <v>5.67511253952446E-2</v>
      </c>
      <c r="Q13">
        <v>5.1031989750502799E-2</v>
      </c>
      <c r="R13">
        <v>5.1482518441686102E-2</v>
      </c>
      <c r="S13">
        <v>5.3580193232184201E-2</v>
      </c>
    </row>
    <row r="14" spans="1:19" x14ac:dyDescent="0.25">
      <c r="A14" t="s">
        <v>5</v>
      </c>
      <c r="B14">
        <f>B12-1.645*B13</f>
        <v>0.27718155499999986</v>
      </c>
      <c r="C14">
        <f>C12-1.645*C13</f>
        <v>-1.0775918849999999</v>
      </c>
      <c r="O14">
        <v>0.29586192725592297</v>
      </c>
      <c r="P14">
        <v>0.57089076539884898</v>
      </c>
      <c r="Q14">
        <v>0.551197750382455</v>
      </c>
      <c r="R14">
        <v>0.49446498194086003</v>
      </c>
      <c r="S14">
        <v>0.44020377153064999</v>
      </c>
    </row>
    <row r="15" spans="1:19" x14ac:dyDescent="0.25">
      <c r="B15">
        <f>B12+1.645*B13</f>
        <v>4.8267284450000005</v>
      </c>
      <c r="C15">
        <f>C12+1.645*C13</f>
        <v>2.797412885</v>
      </c>
      <c r="O15">
        <v>3.97982745919334E-2</v>
      </c>
      <c r="P15">
        <v>2.6589290304482701E-2</v>
      </c>
      <c r="Q15">
        <v>2.2462881011983099E-2</v>
      </c>
      <c r="R15">
        <v>2.16738304140104E-2</v>
      </c>
      <c r="S15">
        <v>2.2066342147375798E-2</v>
      </c>
    </row>
    <row r="16" spans="1:19" x14ac:dyDescent="0.25">
      <c r="A16" t="s">
        <v>2</v>
      </c>
      <c r="O16">
        <v>0.922373836839668</v>
      </c>
      <c r="P16">
        <v>0.86819161011884005</v>
      </c>
      <c r="Q16">
        <v>0.837777022336194</v>
      </c>
      <c r="R16">
        <v>0.80906125851367305</v>
      </c>
      <c r="S16">
        <v>0.78161418155962104</v>
      </c>
    </row>
    <row r="17" spans="1:19" x14ac:dyDescent="0.25">
      <c r="A17">
        <v>0</v>
      </c>
      <c r="B17">
        <f>B12</f>
        <v>2.551955</v>
      </c>
      <c r="C17">
        <f>C12</f>
        <v>0.85991050000000002</v>
      </c>
      <c r="O17" s="3">
        <v>-0.35794734282476798</v>
      </c>
      <c r="P17" s="3">
        <v>0.52299956289843497</v>
      </c>
      <c r="Q17" s="3">
        <v>1.1640358845615499</v>
      </c>
      <c r="R17" s="3">
        <v>1.2644913982031101</v>
      </c>
      <c r="S17" s="3">
        <v>1.2145929542890099</v>
      </c>
    </row>
    <row r="18" spans="1:19" x14ac:dyDescent="0.25">
      <c r="A18">
        <v>0.8</v>
      </c>
      <c r="B18">
        <f>B12</f>
        <v>2.551955</v>
      </c>
      <c r="C18">
        <f>C12</f>
        <v>0.85991050000000002</v>
      </c>
      <c r="O18">
        <v>3.4000789084067699E-3</v>
      </c>
      <c r="P18">
        <v>1.70297891954652E-3</v>
      </c>
      <c r="Q18">
        <v>7.6467138150486703E-3</v>
      </c>
      <c r="R18">
        <v>9.0018489908435494E-3</v>
      </c>
      <c r="S18">
        <v>8.1151031649927506E-3</v>
      </c>
    </row>
    <row r="19" spans="1:19" x14ac:dyDescent="0.25"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t="s">
        <v>5</v>
      </c>
      <c r="O20">
        <v>0.981313125297544</v>
      </c>
      <c r="P20">
        <v>0.95246560156544602</v>
      </c>
      <c r="Q20">
        <v>0.845352478389928</v>
      </c>
      <c r="R20">
        <v>0.76029728135881003</v>
      </c>
      <c r="S20">
        <v>0.69357468047314796</v>
      </c>
    </row>
    <row r="21" spans="1:19" x14ac:dyDescent="0.25">
      <c r="A21">
        <v>0</v>
      </c>
      <c r="B21">
        <f>B14</f>
        <v>0.27718155499999986</v>
      </c>
      <c r="C21">
        <f>C14</f>
        <v>-1.0775918849999999</v>
      </c>
      <c r="O21">
        <v>2.15355561572273</v>
      </c>
      <c r="P21">
        <v>2.0244864170565302</v>
      </c>
      <c r="Q21">
        <v>1.8064719589304601</v>
      </c>
      <c r="R21">
        <v>1.63998130005934</v>
      </c>
      <c r="S21">
        <v>1.5130767686288999</v>
      </c>
    </row>
    <row r="22" spans="1:19" x14ac:dyDescent="0.25">
      <c r="A22">
        <v>0.8</v>
      </c>
      <c r="B22">
        <f>B14</f>
        <v>0.27718155499999986</v>
      </c>
      <c r="C22">
        <f>C14</f>
        <v>-1.0775918849999999</v>
      </c>
      <c r="O22">
        <v>0.53169253314422305</v>
      </c>
      <c r="P22">
        <v>1.07699865093446</v>
      </c>
      <c r="Q22">
        <v>0.88036597766698799</v>
      </c>
      <c r="R22">
        <v>0.62328545998607798</v>
      </c>
      <c r="S22">
        <v>0.42607842643046401</v>
      </c>
    </row>
    <row r="23" spans="1:19" x14ac:dyDescent="0.25"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s="1" t="s">
        <v>5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0</v>
      </c>
      <c r="B25">
        <f>B15</f>
        <v>4.8267284450000005</v>
      </c>
      <c r="C25">
        <f>C15</f>
        <v>2.797412885</v>
      </c>
      <c r="N25" t="s">
        <v>7</v>
      </c>
      <c r="O25">
        <v>8.7848283475888191</v>
      </c>
      <c r="P25">
        <v>8.7935052359413604</v>
      </c>
      <c r="Q25">
        <v>8.7882810994975298</v>
      </c>
      <c r="R25">
        <v>8.7843355007070407</v>
      </c>
      <c r="S25">
        <v>8.78160513609871</v>
      </c>
    </row>
    <row r="26" spans="1:19" x14ac:dyDescent="0.25">
      <c r="A26">
        <v>0.8</v>
      </c>
      <c r="B26">
        <f>B15</f>
        <v>4.8267284450000005</v>
      </c>
      <c r="C26">
        <f>C15</f>
        <v>2.797412885</v>
      </c>
      <c r="O26">
        <v>18.461848519460201</v>
      </c>
      <c r="P26">
        <v>18.481039884623499</v>
      </c>
      <c r="Q26">
        <v>18.471881376058501</v>
      </c>
      <c r="R26">
        <v>18.4645605855086</v>
      </c>
      <c r="S26">
        <v>18.4593384023309</v>
      </c>
    </row>
    <row r="27" spans="1:19" x14ac:dyDescent="0.25">
      <c r="O27">
        <v>0.47583687724059498</v>
      </c>
      <c r="P27">
        <v>0.47581225357657903</v>
      </c>
      <c r="Q27">
        <v>0.47576534953759902</v>
      </c>
      <c r="R27">
        <v>0.47574029503855098</v>
      </c>
      <c r="S27">
        <v>0.47572697052835999</v>
      </c>
    </row>
    <row r="28" spans="1:19" x14ac:dyDescent="0.25">
      <c r="A28" t="s">
        <v>10</v>
      </c>
      <c r="O28">
        <v>0.93189737972929798</v>
      </c>
      <c r="P28">
        <v>0.93174147238265204</v>
      </c>
      <c r="Q28">
        <v>0.93184760833152402</v>
      </c>
      <c r="R28">
        <v>0.93192578961017802</v>
      </c>
      <c r="S28">
        <v>0.93197532219579204</v>
      </c>
    </row>
    <row r="29" spans="1:19" x14ac:dyDescent="0.25">
      <c r="A29">
        <v>-2</v>
      </c>
      <c r="B29">
        <v>0.6</v>
      </c>
      <c r="C29">
        <v>0</v>
      </c>
      <c r="O29">
        <v>-0.37029384446453101</v>
      </c>
      <c r="P29">
        <v>-0.37066920639069201</v>
      </c>
      <c r="Q29">
        <v>-0.37028548360948199</v>
      </c>
      <c r="R29">
        <v>-0.37001782744121098</v>
      </c>
      <c r="S29">
        <v>-0.36985447742645899</v>
      </c>
    </row>
    <row r="30" spans="1:19" x14ac:dyDescent="0.25">
      <c r="A30">
        <v>6</v>
      </c>
      <c r="B30">
        <v>0.6</v>
      </c>
      <c r="C30">
        <v>0</v>
      </c>
      <c r="O30">
        <v>0.138241238848088</v>
      </c>
      <c r="P30">
        <v>0.13819739040220799</v>
      </c>
      <c r="Q30">
        <v>0.13816995394412099</v>
      </c>
      <c r="R30">
        <v>0.13815577072517499</v>
      </c>
      <c r="S30">
        <v>0.138153156677886</v>
      </c>
    </row>
    <row r="31" spans="1:19" x14ac:dyDescent="0.25"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s="4" t="s">
        <v>12</v>
      </c>
      <c r="O32">
        <v>-0.76481214166778799</v>
      </c>
      <c r="P32">
        <v>-0.99214949485733395</v>
      </c>
      <c r="Q32">
        <v>-0.93331964253747302</v>
      </c>
      <c r="R32">
        <v>-0.88128895162241905</v>
      </c>
      <c r="S32">
        <v>-0.84374030216092999</v>
      </c>
    </row>
    <row r="33" spans="1:19" x14ac:dyDescent="0.25">
      <c r="A33" t="s">
        <v>13</v>
      </c>
      <c r="B33" s="2">
        <f>(B7-B4)/($A7-$A4)</f>
        <v>2.7040645683797968</v>
      </c>
      <c r="C33" s="2">
        <f>(C7-C4)/($A7-$A4)</f>
        <v>-0.12159918664358163</v>
      </c>
    </row>
    <row r="34" spans="1:19" x14ac:dyDescent="0.25">
      <c r="A34" s="3" t="s">
        <v>11</v>
      </c>
      <c r="B34" s="2">
        <f>B13/B33</f>
        <v>0.51139348378376981</v>
      </c>
      <c r="C34" s="2">
        <f>ABS(C13/C33)</f>
        <v>9.6860269588173971</v>
      </c>
      <c r="O34">
        <v>1.91487860740354</v>
      </c>
      <c r="P34">
        <v>2.7414909135370298</v>
      </c>
      <c r="Q34">
        <v>2.5311111199783798</v>
      </c>
      <c r="R34">
        <v>2.3441110445862798</v>
      </c>
      <c r="S34">
        <v>2.20304458017252</v>
      </c>
    </row>
    <row r="35" spans="1:19" x14ac:dyDescent="0.25">
      <c r="B35" s="2"/>
      <c r="C35" s="2"/>
      <c r="O35">
        <v>-8.5423640807437196E-2</v>
      </c>
      <c r="P35">
        <v>-0.107739560974143</v>
      </c>
      <c r="Q35">
        <v>-0.102026101420829</v>
      </c>
      <c r="R35">
        <v>-9.7026446207618605E-2</v>
      </c>
      <c r="S35">
        <v>-9.3388072900009902E-2</v>
      </c>
    </row>
    <row r="36" spans="1:19" x14ac:dyDescent="0.25">
      <c r="O36">
        <v>-7.6540225969290401E-2</v>
      </c>
      <c r="P36">
        <v>-7.5587916927530002E-2</v>
      </c>
      <c r="Q36">
        <v>-7.6235076163809104E-2</v>
      </c>
      <c r="R36">
        <v>-7.6732741891059095E-2</v>
      </c>
      <c r="S36">
        <v>-7.7073522940205294E-2</v>
      </c>
    </row>
    <row r="37" spans="1:19" x14ac:dyDescent="0.25">
      <c r="O37">
        <v>-3.7720975087892801E-2</v>
      </c>
      <c r="P37">
        <v>-5.2191289060898101E-2</v>
      </c>
      <c r="Q37">
        <v>-4.8979354092006003E-2</v>
      </c>
      <c r="R37">
        <v>-4.6079964537465601E-2</v>
      </c>
      <c r="S37">
        <v>-4.3938667223817902E-2</v>
      </c>
    </row>
    <row r="38" spans="1:19" x14ac:dyDescent="0.25">
      <c r="O38">
        <v>-3.3615539830373999E-2</v>
      </c>
      <c r="P38">
        <v>-3.3168325922494003E-2</v>
      </c>
      <c r="Q38">
        <v>-3.34029360728402E-2</v>
      </c>
      <c r="R38">
        <v>-3.3607602623816103E-2</v>
      </c>
      <c r="S38">
        <v>-3.3748549006597899E-2</v>
      </c>
    </row>
    <row r="39" spans="1:19" x14ac:dyDescent="0.25">
      <c r="O39">
        <v>-0.82359179870211197</v>
      </c>
      <c r="P39">
        <v>-0.72629791099545504</v>
      </c>
      <c r="Q39">
        <v>-0.74457973331623795</v>
      </c>
      <c r="R39">
        <v>-0.76427722932953202</v>
      </c>
      <c r="S39">
        <v>-0.78249984404211903</v>
      </c>
    </row>
    <row r="40" spans="1:19" x14ac:dyDescent="0.25">
      <c r="O40" s="3">
        <v>-0.31874519524484801</v>
      </c>
      <c r="P40" s="3">
        <v>-0.40317979084240502</v>
      </c>
      <c r="Q40" s="3">
        <v>-0.39143515799099898</v>
      </c>
      <c r="R40" s="3">
        <v>-0.39170470723099698</v>
      </c>
      <c r="S40" s="3">
        <v>-0.39165750383951398</v>
      </c>
    </row>
    <row r="41" spans="1:19" x14ac:dyDescent="0.25">
      <c r="O41">
        <v>5.3287916855447896E-3</v>
      </c>
      <c r="P41">
        <v>2.9104033891213001E-3</v>
      </c>
      <c r="Q41">
        <v>3.0579266825518899E-3</v>
      </c>
      <c r="R41">
        <v>3.56860832800532E-3</v>
      </c>
      <c r="S41">
        <v>4.05706468032308E-3</v>
      </c>
    </row>
    <row r="42" spans="1:19" x14ac:dyDescent="0.25"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O43">
        <v>1.45649136543363</v>
      </c>
      <c r="P43">
        <v>1.4547021714469099</v>
      </c>
      <c r="Q43">
        <v>1.4498892106730601</v>
      </c>
      <c r="R43">
        <v>1.4469070807937201</v>
      </c>
      <c r="S43">
        <v>1.4449526396343699</v>
      </c>
    </row>
    <row r="44" spans="1:19" x14ac:dyDescent="0.25">
      <c r="O44">
        <v>0.59236072553527297</v>
      </c>
      <c r="P44">
        <v>0.57790831424640199</v>
      </c>
      <c r="Q44">
        <v>0.56622747778737104</v>
      </c>
      <c r="R44">
        <v>0.55947495111969803</v>
      </c>
      <c r="S44">
        <v>0.55510118294621202</v>
      </c>
    </row>
    <row r="45" spans="1:19" x14ac:dyDescent="0.25">
      <c r="O45">
        <v>0.10413457415925401</v>
      </c>
      <c r="P45">
        <v>0.162700838209071</v>
      </c>
      <c r="Q45">
        <v>0.113579170979838</v>
      </c>
      <c r="R45">
        <v>7.5155493743772395E-2</v>
      </c>
      <c r="S45">
        <v>4.9145752130074202E-2</v>
      </c>
    </row>
    <row r="46" spans="1:19" x14ac:dyDescent="0.25"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5">
      <c r="O47">
        <v>0</v>
      </c>
      <c r="P47">
        <v>0</v>
      </c>
      <c r="Q47">
        <v>0</v>
      </c>
      <c r="R47">
        <v>0</v>
      </c>
      <c r="S47">
        <v>0</v>
      </c>
    </row>
  </sheetData>
  <mergeCells count="1">
    <mergeCell ref="B2:C2"/>
  </mergeCells>
  <pageMargins left="0.7" right="0.7" top="0.75" bottom="0.75" header="0.3" footer="0.3"/>
  <pageSetup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MakePlot</vt:lpstr>
      <vt:lpstr>MakePlot!Print_Area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Pflueger</dc:creator>
  <cp:lastModifiedBy>Carolin Pflueger</cp:lastModifiedBy>
  <cp:lastPrinted>2025-02-06T17:42:00Z</cp:lastPrinted>
  <dcterms:created xsi:type="dcterms:W3CDTF">2022-06-22T16:45:31Z</dcterms:created>
  <dcterms:modified xsi:type="dcterms:W3CDTF">2025-02-06T18:27:24Z</dcterms:modified>
</cp:coreProperties>
</file>