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C:\Users\cindy\code_ev4eu\energy_communities_management\pyecom_deterministic\data\"/>
    </mc:Choice>
  </mc:AlternateContent>
  <xr:revisionPtr revIDLastSave="0" documentId="13_ncr:1_{AD353BA0-24C0-4231-8590-CDC47B15B6F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General_Information" sheetId="1" r:id="rId1"/>
    <sheet name="Network_Info" sheetId="45" r:id="rId2"/>
    <sheet name="Peers_Info_EC1" sheetId="47" r:id="rId3"/>
    <sheet name="Load_EC1" sheetId="41" r:id="rId4"/>
    <sheet name="Generator_EC1" sheetId="40" r:id="rId5"/>
    <sheet name="Storage_EC1" sheetId="48" r:id="rId6"/>
    <sheet name="Vehicle_EC1" sheetId="49" r:id="rId7"/>
    <sheet name="CStation_EC1" sheetId="43" r:id="rId8"/>
    <sheet name="Information" sheetId="50" r:id="rId9"/>
  </sheets>
  <definedNames>
    <definedName name="_xlnm._FilterDatabase" localSheetId="4" hidden="1">Generator_EC1!$A$1:$AD$15</definedName>
    <definedName name="_xlnm._FilterDatabase" localSheetId="3" hidden="1">Load_EC1!$A$3:$AD$13</definedName>
    <definedName name="_xlnm._FilterDatabase" localSheetId="5" hidden="1">Storage_EC1!$A$3:$AD$13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43" l="1"/>
  <c r="B53" i="43"/>
  <c r="B54" i="43" s="1"/>
  <c r="B55" i="43" s="1"/>
  <c r="B56" i="43" s="1"/>
  <c r="B57" i="43" s="1"/>
  <c r="B58" i="43" s="1"/>
  <c r="B59" i="43" s="1"/>
  <c r="B60" i="43" s="1"/>
  <c r="B61" i="43" s="1"/>
  <c r="E65" i="48"/>
  <c r="E66" i="48" s="1"/>
  <c r="E67" i="48" s="1"/>
  <c r="B65" i="48"/>
  <c r="B66" i="48" s="1"/>
  <c r="B67" i="48" s="1"/>
  <c r="B68" i="48" s="1"/>
  <c r="B69" i="48" s="1"/>
  <c r="B70" i="48" s="1"/>
  <c r="B71" i="48" s="1"/>
  <c r="B72" i="48" s="1"/>
  <c r="B73" i="48" s="1"/>
  <c r="B74" i="48" s="1"/>
  <c r="B75" i="48" s="1"/>
  <c r="E113" i="49"/>
  <c r="E114" i="49" s="1"/>
  <c r="E115" i="49" s="1"/>
  <c r="B113" i="49"/>
  <c r="B114" i="49" s="1"/>
  <c r="B115" i="49" s="1"/>
  <c r="B116" i="49" s="1"/>
  <c r="B117" i="49" s="1"/>
  <c r="B118" i="49" s="1"/>
  <c r="B119" i="49" s="1"/>
  <c r="B120" i="49" s="1"/>
  <c r="E101" i="49"/>
  <c r="E102" i="49" s="1"/>
  <c r="E103" i="49" s="1"/>
  <c r="B101" i="49"/>
  <c r="B102" i="49" s="1"/>
  <c r="B103" i="49" s="1"/>
  <c r="B104" i="49" s="1"/>
  <c r="B105" i="49" s="1"/>
  <c r="B106" i="49" s="1"/>
  <c r="B107" i="49" s="1"/>
  <c r="B108" i="49" s="1"/>
  <c r="E77" i="49"/>
  <c r="E78" i="49" s="1"/>
  <c r="E79" i="49" s="1"/>
  <c r="B77" i="49"/>
  <c r="B78" i="49" s="1"/>
  <c r="B79" i="49" s="1"/>
  <c r="B80" i="49" s="1"/>
  <c r="B81" i="49" s="1"/>
  <c r="B82" i="49" s="1"/>
  <c r="B83" i="49" s="1"/>
  <c r="B84" i="49" s="1"/>
  <c r="E41" i="43"/>
  <c r="B41" i="43"/>
  <c r="B42" i="43" s="1"/>
  <c r="B43" i="43" s="1"/>
  <c r="B44" i="43" s="1"/>
  <c r="B45" i="43" s="1"/>
  <c r="B46" i="43" s="1"/>
  <c r="B47" i="43" s="1"/>
  <c r="B48" i="43" s="1"/>
  <c r="B49" i="43" s="1"/>
  <c r="E29" i="43"/>
  <c r="B29" i="43"/>
  <c r="B30" i="43" s="1"/>
  <c r="B31" i="43" s="1"/>
  <c r="B32" i="43" s="1"/>
  <c r="B33" i="43" s="1"/>
  <c r="B34" i="43" s="1"/>
  <c r="B35" i="43" s="1"/>
  <c r="B36" i="43" s="1"/>
  <c r="B37" i="43" s="1"/>
  <c r="E17" i="43"/>
  <c r="B17" i="43"/>
  <c r="B18" i="43" s="1"/>
  <c r="B19" i="43" s="1"/>
  <c r="B20" i="43" s="1"/>
  <c r="B21" i="43" s="1"/>
  <c r="B22" i="43" s="1"/>
  <c r="B23" i="43" s="1"/>
  <c r="B24" i="43" s="1"/>
  <c r="B25" i="43" s="1"/>
  <c r="E5" i="43"/>
  <c r="B5" i="43"/>
  <c r="B6" i="43" s="1"/>
  <c r="B7" i="43" s="1"/>
  <c r="B8" i="43" s="1"/>
  <c r="B9" i="43" s="1"/>
  <c r="B10" i="43" s="1"/>
  <c r="B11" i="43" s="1"/>
  <c r="B12" i="43" s="1"/>
  <c r="B13" i="43" s="1"/>
  <c r="E89" i="49"/>
  <c r="E90" i="49" s="1"/>
  <c r="E91" i="49" s="1"/>
  <c r="B89" i="49"/>
  <c r="B90" i="49" s="1"/>
  <c r="B91" i="49" s="1"/>
  <c r="B92" i="49" s="1"/>
  <c r="B93" i="49" s="1"/>
  <c r="B94" i="49" s="1"/>
  <c r="B95" i="49" s="1"/>
  <c r="B96" i="49" s="1"/>
  <c r="E65" i="49"/>
  <c r="E66" i="49" s="1"/>
  <c r="E67" i="49" s="1"/>
  <c r="B65" i="49"/>
  <c r="B66" i="49" s="1"/>
  <c r="B67" i="49" s="1"/>
  <c r="B68" i="49" s="1"/>
  <c r="B69" i="49" s="1"/>
  <c r="B70" i="49" s="1"/>
  <c r="B71" i="49" s="1"/>
  <c r="B72" i="49" s="1"/>
  <c r="E53" i="49"/>
  <c r="E54" i="49" s="1"/>
  <c r="E55" i="49" s="1"/>
  <c r="B53" i="49"/>
  <c r="B54" i="49" s="1"/>
  <c r="B55" i="49" s="1"/>
  <c r="B56" i="49" s="1"/>
  <c r="B57" i="49" s="1"/>
  <c r="B58" i="49" s="1"/>
  <c r="B59" i="49" s="1"/>
  <c r="B60" i="49" s="1"/>
  <c r="E41" i="49"/>
  <c r="E42" i="49" s="1"/>
  <c r="E43" i="49" s="1"/>
  <c r="B41" i="49"/>
  <c r="B42" i="49" s="1"/>
  <c r="B43" i="49" s="1"/>
  <c r="B44" i="49" s="1"/>
  <c r="B45" i="49" s="1"/>
  <c r="B46" i="49" s="1"/>
  <c r="B47" i="49" s="1"/>
  <c r="B48" i="49" s="1"/>
  <c r="E29" i="49"/>
  <c r="E30" i="49" s="1"/>
  <c r="E31" i="49" s="1"/>
  <c r="B29" i="49"/>
  <c r="B30" i="49" s="1"/>
  <c r="B31" i="49" s="1"/>
  <c r="B32" i="49" s="1"/>
  <c r="B33" i="49" s="1"/>
  <c r="B34" i="49" s="1"/>
  <c r="B35" i="49" s="1"/>
  <c r="B36" i="49" s="1"/>
  <c r="E17" i="49"/>
  <c r="E18" i="49" s="1"/>
  <c r="E19" i="49" s="1"/>
  <c r="B17" i="49"/>
  <c r="B18" i="49" s="1"/>
  <c r="B19" i="49" s="1"/>
  <c r="B20" i="49" s="1"/>
  <c r="B21" i="49" s="1"/>
  <c r="B22" i="49" s="1"/>
  <c r="B23" i="49" s="1"/>
  <c r="B24" i="49" s="1"/>
  <c r="E5" i="49"/>
  <c r="E6" i="49" s="1"/>
  <c r="E7" i="49" s="1"/>
  <c r="B5" i="49"/>
  <c r="B6" i="49" s="1"/>
  <c r="B7" i="49" s="1"/>
  <c r="B8" i="49" s="1"/>
  <c r="B9" i="49" s="1"/>
  <c r="B10" i="49" s="1"/>
  <c r="B11" i="49" s="1"/>
  <c r="B12" i="49" s="1"/>
  <c r="E50" i="48" l="1"/>
  <c r="E51" i="48" s="1"/>
  <c r="E52" i="48" s="1"/>
  <c r="B50" i="48"/>
  <c r="B51" i="48" s="1"/>
  <c r="B52" i="48" s="1"/>
  <c r="B53" i="48" s="1"/>
  <c r="B54" i="48" s="1"/>
  <c r="B55" i="48" s="1"/>
  <c r="B56" i="48" s="1"/>
  <c r="B57" i="48" s="1"/>
  <c r="B58" i="48" s="1"/>
  <c r="B59" i="48" s="1"/>
  <c r="B60" i="48" s="1"/>
  <c r="B35" i="48" l="1"/>
  <c r="B36" i="48" s="1"/>
  <c r="B37" i="48" s="1"/>
  <c r="B38" i="48" s="1"/>
  <c r="B39" i="48" s="1"/>
  <c r="B40" i="48" s="1"/>
  <c r="B41" i="48" s="1"/>
  <c r="B42" i="48" s="1"/>
  <c r="B43" i="48" s="1"/>
  <c r="B44" i="48" s="1"/>
  <c r="B45" i="48" s="1"/>
  <c r="B20" i="48"/>
  <c r="B21" i="48" s="1"/>
  <c r="B22" i="48" s="1"/>
  <c r="B23" i="48" s="1"/>
  <c r="B24" i="48" s="1"/>
  <c r="B25" i="48" s="1"/>
  <c r="B26" i="48" s="1"/>
  <c r="B27" i="48" s="1"/>
  <c r="B28" i="48" s="1"/>
  <c r="B29" i="48" s="1"/>
  <c r="B30" i="48" s="1"/>
  <c r="B6" i="48"/>
  <c r="B7" i="48" s="1"/>
  <c r="B8" i="48" s="1"/>
  <c r="B9" i="48" s="1"/>
  <c r="B10" i="48" s="1"/>
  <c r="B11" i="48" s="1"/>
  <c r="B12" i="48" s="1"/>
  <c r="B13" i="48" s="1"/>
  <c r="B14" i="48" s="1"/>
  <c r="B15" i="48" s="1"/>
  <c r="B5" i="48"/>
  <c r="B53" i="40"/>
  <c r="B54" i="40" s="1"/>
  <c r="B55" i="40" s="1"/>
  <c r="B56" i="40" s="1"/>
  <c r="B57" i="40" s="1"/>
  <c r="B58" i="40" s="1"/>
  <c r="B59" i="40" s="1"/>
  <c r="B60" i="40" s="1"/>
  <c r="B41" i="40"/>
  <c r="B42" i="40" s="1"/>
  <c r="B43" i="40" s="1"/>
  <c r="B44" i="40" s="1"/>
  <c r="B45" i="40" s="1"/>
  <c r="B46" i="40" s="1"/>
  <c r="B47" i="40" s="1"/>
  <c r="B48" i="40" s="1"/>
  <c r="B29" i="40"/>
  <c r="B30" i="40" s="1"/>
  <c r="B31" i="40" s="1"/>
  <c r="B32" i="40" s="1"/>
  <c r="B33" i="40" s="1"/>
  <c r="B34" i="40" s="1"/>
  <c r="B35" i="40" s="1"/>
  <c r="B36" i="40" s="1"/>
  <c r="B17" i="40"/>
  <c r="B18" i="40" s="1"/>
  <c r="B19" i="40" s="1"/>
  <c r="B20" i="40" s="1"/>
  <c r="B21" i="40" s="1"/>
  <c r="B22" i="40" s="1"/>
  <c r="B23" i="40" s="1"/>
  <c r="B24" i="40" s="1"/>
  <c r="B5" i="40"/>
  <c r="B6" i="40" s="1"/>
  <c r="B7" i="40" s="1"/>
  <c r="B8" i="40" s="1"/>
  <c r="B9" i="40" s="1"/>
  <c r="B10" i="40" s="1"/>
  <c r="B11" i="40" s="1"/>
  <c r="B12" i="40" s="1"/>
  <c r="B55" i="41"/>
  <c r="B56" i="41" s="1"/>
  <c r="B57" i="41" s="1"/>
  <c r="B54" i="41"/>
  <c r="B53" i="41"/>
  <c r="B44" i="41"/>
  <c r="B45" i="41" s="1"/>
  <c r="B43" i="41"/>
  <c r="B42" i="41"/>
  <c r="B41" i="41"/>
  <c r="B29" i="41"/>
  <c r="B30" i="41" s="1"/>
  <c r="B31" i="41" s="1"/>
  <c r="B32" i="41" s="1"/>
  <c r="B33" i="41" s="1"/>
  <c r="B18" i="41"/>
  <c r="B19" i="41" s="1"/>
  <c r="B20" i="41" s="1"/>
  <c r="B21" i="41" s="1"/>
  <c r="B17" i="41"/>
  <c r="B7" i="41"/>
  <c r="B8" i="41" s="1"/>
  <c r="B9" i="41" s="1"/>
  <c r="B6" i="41"/>
  <c r="B5" i="41"/>
  <c r="E5" i="41"/>
  <c r="E6" i="41" s="1"/>
  <c r="E7" i="41" s="1"/>
  <c r="E8" i="41" s="1"/>
  <c r="E9" i="41" s="1"/>
  <c r="E10" i="41" s="1"/>
  <c r="E11" i="41" s="1"/>
  <c r="E12" i="41" s="1"/>
  <c r="E13" i="41" s="1"/>
  <c r="E17" i="41"/>
  <c r="E18" i="41"/>
  <c r="E19" i="41"/>
  <c r="E20" i="41" s="1"/>
  <c r="E21" i="41" s="1"/>
  <c r="E22" i="41" s="1"/>
  <c r="E23" i="41" s="1"/>
  <c r="E24" i="41" s="1"/>
  <c r="E25" i="41" s="1"/>
  <c r="E29" i="41"/>
  <c r="E30" i="41"/>
  <c r="E31" i="41" s="1"/>
  <c r="E32" i="41" s="1"/>
  <c r="E33" i="41" s="1"/>
  <c r="E34" i="41" s="1"/>
  <c r="E35" i="41" s="1"/>
  <c r="E36" i="41" s="1"/>
  <c r="E37" i="41" s="1"/>
  <c r="E41" i="41"/>
  <c r="E42" i="41" s="1"/>
  <c r="E43" i="41" s="1"/>
  <c r="E44" i="41" s="1"/>
  <c r="E45" i="41" s="1"/>
  <c r="E46" i="41" s="1"/>
  <c r="E47" i="41" s="1"/>
  <c r="E48" i="41" s="1"/>
  <c r="E49" i="41" s="1"/>
  <c r="E53" i="41"/>
  <c r="E54" i="41" s="1"/>
  <c r="E55" i="41" s="1"/>
  <c r="E56" i="41" s="1"/>
  <c r="E57" i="41" s="1"/>
  <c r="E58" i="41" s="1"/>
  <c r="E59" i="41" s="1"/>
  <c r="E60" i="41" s="1"/>
  <c r="E61" i="41" s="1"/>
  <c r="E53" i="40" l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41" i="40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30" i="40"/>
  <c r="E31" i="40" s="1"/>
  <c r="E32" i="40" s="1"/>
  <c r="E33" i="40" s="1"/>
  <c r="E34" i="40" s="1"/>
  <c r="E35" i="40" s="1"/>
  <c r="E36" i="40" s="1"/>
  <c r="E37" i="40" s="1"/>
  <c r="E38" i="40" s="1"/>
  <c r="E39" i="40" s="1"/>
  <c r="E29" i="40"/>
  <c r="E18" i="40"/>
  <c r="E19" i="40" s="1"/>
  <c r="E20" i="40" s="1"/>
  <c r="E21" i="40" s="1"/>
  <c r="E22" i="40" s="1"/>
  <c r="E23" i="40" s="1"/>
  <c r="E24" i="40" s="1"/>
  <c r="E25" i="40" s="1"/>
  <c r="E26" i="40" s="1"/>
  <c r="E27" i="40" s="1"/>
  <c r="E17" i="40"/>
  <c r="E5" i="40"/>
  <c r="E6" i="40" s="1"/>
  <c r="E7" i="40" s="1"/>
  <c r="E8" i="40" s="1"/>
  <c r="E9" i="40" s="1"/>
  <c r="E10" i="40" s="1"/>
  <c r="E11" i="40" s="1"/>
  <c r="E12" i="40" s="1"/>
  <c r="E13" i="40" s="1"/>
  <c r="E14" i="40" s="1"/>
  <c r="E15" i="40" s="1"/>
  <c r="G5" i="41" l="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Z5" i="41"/>
  <c r="AA5" i="41"/>
  <c r="AB5" i="41"/>
  <c r="AC5" i="41"/>
  <c r="AD5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Z7" i="41"/>
  <c r="AA7" i="41"/>
  <c r="AB7" i="41"/>
  <c r="AC7" i="41"/>
  <c r="AD7" i="41"/>
  <c r="W55" i="41" l="1"/>
  <c r="O55" i="41"/>
  <c r="G53" i="41"/>
  <c r="AD53" i="41"/>
  <c r="AC55" i="41"/>
  <c r="AB53" i="41"/>
  <c r="Y55" i="41"/>
  <c r="X55" i="41"/>
  <c r="V53" i="41"/>
  <c r="T53" i="41"/>
  <c r="N54" i="41"/>
  <c r="L54" i="41"/>
  <c r="I55" i="41"/>
  <c r="H55" i="41"/>
  <c r="AD42" i="41"/>
  <c r="AC41" i="41"/>
  <c r="AB42" i="41"/>
  <c r="Y42" i="41"/>
  <c r="X43" i="41"/>
  <c r="W41" i="41"/>
  <c r="V43" i="41"/>
  <c r="U42" i="41"/>
  <c r="T42" i="41"/>
  <c r="Q43" i="41"/>
  <c r="P43" i="41"/>
  <c r="O42" i="41"/>
  <c r="N43" i="41"/>
  <c r="M41" i="41"/>
  <c r="L43" i="41"/>
  <c r="I42" i="41"/>
  <c r="H43" i="41"/>
  <c r="G43" i="41"/>
  <c r="X29" i="41"/>
  <c r="W30" i="41"/>
  <c r="P29" i="41"/>
  <c r="O30" i="41"/>
  <c r="I30" i="41"/>
  <c r="H29" i="41"/>
  <c r="AB55" i="41"/>
  <c r="AA55" i="41"/>
  <c r="Z55" i="41"/>
  <c r="U55" i="41"/>
  <c r="S55" i="41"/>
  <c r="R55" i="41"/>
  <c r="Q55" i="41"/>
  <c r="P55" i="41"/>
  <c r="M55" i="41"/>
  <c r="K55" i="41"/>
  <c r="J55" i="41"/>
  <c r="AC54" i="41"/>
  <c r="AA54" i="41"/>
  <c r="Z54" i="41"/>
  <c r="U54" i="41"/>
  <c r="S54" i="41"/>
  <c r="R54" i="41"/>
  <c r="Q54" i="41"/>
  <c r="P54" i="41"/>
  <c r="M54" i="41"/>
  <c r="K54" i="41"/>
  <c r="J54" i="41"/>
  <c r="AC53" i="41"/>
  <c r="AA53" i="41"/>
  <c r="Z53" i="41"/>
  <c r="U53" i="41"/>
  <c r="S53" i="41"/>
  <c r="R53" i="41"/>
  <c r="Q53" i="41"/>
  <c r="P53" i="41"/>
  <c r="N53" i="41"/>
  <c r="M53" i="41"/>
  <c r="L53" i="41"/>
  <c r="K53" i="41"/>
  <c r="J53" i="41"/>
  <c r="I53" i="41"/>
  <c r="H53" i="41"/>
  <c r="AB43" i="41"/>
  <c r="AA43" i="41"/>
  <c r="Z43" i="41"/>
  <c r="Y43" i="41"/>
  <c r="U43" i="41"/>
  <c r="S43" i="41"/>
  <c r="R43" i="41"/>
  <c r="K43" i="41"/>
  <c r="J43" i="41"/>
  <c r="I43" i="41"/>
  <c r="AA42" i="41"/>
  <c r="Z42" i="41"/>
  <c r="S42" i="41"/>
  <c r="R42" i="41"/>
  <c r="Q42" i="41"/>
  <c r="K42" i="41"/>
  <c r="J42" i="41"/>
  <c r="AA41" i="41"/>
  <c r="Z41" i="41"/>
  <c r="Y41" i="41"/>
  <c r="S41" i="41"/>
  <c r="R41" i="41"/>
  <c r="L41" i="41"/>
  <c r="K41" i="41"/>
  <c r="J41" i="41"/>
  <c r="AD31" i="41"/>
  <c r="AC31" i="41"/>
  <c r="AB31" i="41"/>
  <c r="AA31" i="41"/>
  <c r="Z31" i="41"/>
  <c r="Y31" i="41"/>
  <c r="V31" i="41"/>
  <c r="U31" i="41"/>
  <c r="T31" i="41"/>
  <c r="S31" i="41"/>
  <c r="R31" i="41"/>
  <c r="Q31" i="41"/>
  <c r="N31" i="41"/>
  <c r="M31" i="41"/>
  <c r="L31" i="41"/>
  <c r="K31" i="41"/>
  <c r="J31" i="41"/>
  <c r="H31" i="41"/>
  <c r="G31" i="41"/>
  <c r="AD30" i="41"/>
  <c r="AC30" i="41"/>
  <c r="AB30" i="41"/>
  <c r="AA30" i="41"/>
  <c r="Z30" i="41"/>
  <c r="Y30" i="41"/>
  <c r="X30" i="41"/>
  <c r="V30" i="41"/>
  <c r="U30" i="41"/>
  <c r="T30" i="41"/>
  <c r="S30" i="41"/>
  <c r="R30" i="41"/>
  <c r="Q30" i="41"/>
  <c r="P30" i="41"/>
  <c r="N30" i="41"/>
  <c r="M30" i="41"/>
  <c r="L30" i="41"/>
  <c r="K30" i="41"/>
  <c r="J30" i="41"/>
  <c r="G30" i="41"/>
  <c r="AD29" i="41"/>
  <c r="AC29" i="41"/>
  <c r="AB29" i="41"/>
  <c r="AA29" i="41"/>
  <c r="Z29" i="41"/>
  <c r="Y29" i="41"/>
  <c r="V29" i="41"/>
  <c r="U29" i="41"/>
  <c r="T29" i="41"/>
  <c r="S29" i="41"/>
  <c r="R29" i="41"/>
  <c r="Q29" i="41"/>
  <c r="N29" i="41"/>
  <c r="M29" i="41"/>
  <c r="L29" i="41"/>
  <c r="K29" i="41"/>
  <c r="J29" i="41"/>
  <c r="G29" i="41"/>
  <c r="AD19" i="41"/>
  <c r="AC19" i="41"/>
  <c r="AB19" i="41"/>
  <c r="AA19" i="41"/>
  <c r="Z19" i="41"/>
  <c r="Y19" i="41"/>
  <c r="X19" i="41"/>
  <c r="W19" i="41"/>
  <c r="V19" i="41"/>
  <c r="U19" i="41"/>
  <c r="T19" i="41"/>
  <c r="S19" i="41"/>
  <c r="R19" i="41"/>
  <c r="Q19" i="41"/>
  <c r="P19" i="41"/>
  <c r="O19" i="41"/>
  <c r="N19" i="41"/>
  <c r="M19" i="41"/>
  <c r="L19" i="41"/>
  <c r="K19" i="41"/>
  <c r="J19" i="41"/>
  <c r="I19" i="41"/>
  <c r="H19" i="41"/>
  <c r="G19" i="41"/>
  <c r="AD18" i="41"/>
  <c r="AC18" i="41"/>
  <c r="AB18" i="41"/>
  <c r="AA18" i="41"/>
  <c r="Z18" i="41"/>
  <c r="Y18" i="41"/>
  <c r="X18" i="41"/>
  <c r="W18" i="41"/>
  <c r="V18" i="41"/>
  <c r="U18" i="41"/>
  <c r="T18" i="41"/>
  <c r="S18" i="41"/>
  <c r="R18" i="41"/>
  <c r="Q18" i="41"/>
  <c r="P18" i="41"/>
  <c r="O18" i="41"/>
  <c r="N18" i="41"/>
  <c r="M18" i="41"/>
  <c r="L18" i="41"/>
  <c r="K18" i="41"/>
  <c r="J18" i="41"/>
  <c r="I18" i="41"/>
  <c r="H18" i="41"/>
  <c r="G18" i="41"/>
  <c r="AD17" i="41"/>
  <c r="AC17" i="41"/>
  <c r="AB17" i="41"/>
  <c r="AA17" i="41"/>
  <c r="Z17" i="41"/>
  <c r="Y17" i="41"/>
  <c r="X17" i="41"/>
  <c r="W17" i="41"/>
  <c r="V17" i="41"/>
  <c r="U17" i="41"/>
  <c r="T17" i="41"/>
  <c r="S17" i="41"/>
  <c r="R17" i="41"/>
  <c r="Q17" i="41"/>
  <c r="P17" i="41"/>
  <c r="O17" i="41"/>
  <c r="N17" i="41"/>
  <c r="M17" i="41"/>
  <c r="L17" i="41"/>
  <c r="K17" i="41"/>
  <c r="J17" i="41"/>
  <c r="I17" i="41"/>
  <c r="H17" i="41"/>
  <c r="G17" i="41"/>
  <c r="U41" i="41" l="1"/>
  <c r="M42" i="41"/>
  <c r="V41" i="41"/>
  <c r="M43" i="41"/>
  <c r="AC43" i="41"/>
  <c r="AC42" i="41"/>
  <c r="AD43" i="41"/>
  <c r="N41" i="41"/>
  <c r="G55" i="41"/>
  <c r="G54" i="41"/>
  <c r="H54" i="41"/>
  <c r="Q41" i="41"/>
  <c r="I54" i="41"/>
  <c r="G42" i="41"/>
  <c r="X53" i="41"/>
  <c r="X54" i="41"/>
  <c r="I41" i="41"/>
  <c r="Y53" i="41"/>
  <c r="Y54" i="41"/>
  <c r="L42" i="41"/>
  <c r="V42" i="41"/>
  <c r="T43" i="41"/>
  <c r="T55" i="41"/>
  <c r="AB41" i="41"/>
  <c r="AB54" i="41"/>
  <c r="L55" i="41"/>
  <c r="AD55" i="41"/>
  <c r="N42" i="41"/>
  <c r="T54" i="41"/>
  <c r="V55" i="41"/>
  <c r="T41" i="41"/>
  <c r="AD41" i="41"/>
  <c r="AD54" i="41"/>
  <c r="N55" i="41"/>
  <c r="V54" i="41"/>
  <c r="O53" i="41"/>
  <c r="W53" i="41"/>
  <c r="O54" i="41"/>
  <c r="W54" i="41"/>
  <c r="O41" i="41"/>
  <c r="G41" i="41"/>
  <c r="W43" i="41"/>
  <c r="O43" i="41"/>
  <c r="W42" i="41"/>
  <c r="H41" i="41"/>
  <c r="P41" i="41"/>
  <c r="X41" i="41"/>
  <c r="H42" i="41"/>
  <c r="P42" i="41"/>
  <c r="X42" i="41"/>
  <c r="W29" i="41"/>
  <c r="O29" i="41"/>
  <c r="W31" i="41"/>
  <c r="O31" i="41"/>
  <c r="P31" i="41"/>
  <c r="X31" i="41"/>
  <c r="H30" i="41"/>
  <c r="I29" i="41"/>
  <c r="I31" i="41"/>
  <c r="E35" i="48"/>
  <c r="E36" i="48" s="1"/>
  <c r="E37" i="48" s="1"/>
  <c r="I2" i="45"/>
  <c r="E20" i="48" l="1"/>
  <c r="E21" i="48" s="1"/>
  <c r="E22" i="48" s="1"/>
  <c r="F5" i="45" l="1"/>
  <c r="E5" i="45"/>
  <c r="E6" i="48" l="1"/>
  <c r="E7" i="48" s="1"/>
  <c r="E5" i="48"/>
  <c r="Q25" i="45" l="1"/>
  <c r="M25" i="45"/>
  <c r="Q24" i="45"/>
  <c r="M24" i="45"/>
  <c r="I5" i="45"/>
  <c r="I4" i="45" l="1"/>
</calcChain>
</file>

<file path=xl/sharedStrings.xml><?xml version="1.0" encoding="utf-8"?>
<sst xmlns="http://schemas.openxmlformats.org/spreadsheetml/2006/main" count="807" uniqueCount="152">
  <si>
    <t>General Information</t>
  </si>
  <si>
    <t>Objective Functions (O.F.) Description</t>
  </si>
  <si>
    <t>Community Number</t>
  </si>
  <si>
    <t>Cost minimization</t>
  </si>
  <si>
    <t>Simulation Periods</t>
  </si>
  <si>
    <t>Self-Consumption Maximization</t>
  </si>
  <si>
    <t>Periods Duration (min)</t>
  </si>
  <si>
    <t>Number of Owners</t>
  </si>
  <si>
    <t>EC ID</t>
  </si>
  <si>
    <t>Total Time (h)</t>
  </si>
  <si>
    <t>Daily Time (h)</t>
  </si>
  <si>
    <t>Number</t>
  </si>
  <si>
    <t>Bus Location</t>
  </si>
  <si>
    <t>O.F.</t>
  </si>
  <si>
    <t>Features</t>
  </si>
  <si>
    <t>P Max_Imp (kW)</t>
  </si>
  <si>
    <t>P Max_Exp (kW)</t>
  </si>
  <si>
    <t>Energy_Buy_Price (m.u.)</t>
  </si>
  <si>
    <t>Energy_Sell_Price (m.u.)</t>
  </si>
  <si>
    <t>GEEE Cof A (m.u.)</t>
  </si>
  <si>
    <t>GEEE Cof B (m.u.)</t>
  </si>
  <si>
    <t>GEEE Cof C (m.u.)</t>
  </si>
  <si>
    <t>BUS REFERENCE</t>
  </si>
  <si>
    <t>VOLTAGE LIMITS</t>
  </si>
  <si>
    <t>PU Values</t>
  </si>
  <si>
    <t>BUS REF.</t>
  </si>
  <si>
    <t>U (p.u.)</t>
  </si>
  <si>
    <t>U_ANGLE</t>
  </si>
  <si>
    <t>U MIN (p.u)</t>
  </si>
  <si>
    <t>U MÁX (p.u)</t>
  </si>
  <si>
    <t>Sbase VA</t>
  </si>
  <si>
    <t>Ubase V</t>
  </si>
  <si>
    <t>U MIN (rad)</t>
  </si>
  <si>
    <t>U MÁX (rad)</t>
  </si>
  <si>
    <t>Zbase (ohm)</t>
  </si>
  <si>
    <t>Ibase (A)</t>
  </si>
  <si>
    <t>Branch Information</t>
  </si>
  <si>
    <t>Cables Characteristics</t>
  </si>
  <si>
    <t>Component Nº</t>
  </si>
  <si>
    <t>Bus Out</t>
  </si>
  <si>
    <t>Bus In</t>
  </si>
  <si>
    <t>Cable Type</t>
  </si>
  <si>
    <t>Distance (km)</t>
  </si>
  <si>
    <t>R</t>
  </si>
  <si>
    <t>X</t>
  </si>
  <si>
    <t>C</t>
  </si>
  <si>
    <t>S</t>
  </si>
  <si>
    <t>ohm/km</t>
  </si>
  <si>
    <t>s/km</t>
  </si>
  <si>
    <t>LX95</t>
  </si>
  <si>
    <t>Bc</t>
  </si>
  <si>
    <t>I(A)</t>
  </si>
  <si>
    <t>Smax (VA)</t>
  </si>
  <si>
    <t>LX70</t>
  </si>
  <si>
    <t>LXH1AV 70</t>
  </si>
  <si>
    <t>LXH1AV 95</t>
  </si>
  <si>
    <t>Peer ID</t>
  </si>
  <si>
    <t>Characteritics ID</t>
  </si>
  <si>
    <t>Characteritics D.</t>
  </si>
  <si>
    <t>Characteritics V.</t>
  </si>
  <si>
    <t>Time Features ID</t>
  </si>
  <si>
    <t>Time Features</t>
  </si>
  <si>
    <t>Type of Peer</t>
  </si>
  <si>
    <t>Community Member</t>
  </si>
  <si>
    <t>P Forecast (kW)</t>
  </si>
  <si>
    <t>Type of Contract</t>
  </si>
  <si>
    <t>Buy Price (m.u.)</t>
  </si>
  <si>
    <t>Owner ID</t>
  </si>
  <si>
    <t>Sell Price (m.u.)</t>
  </si>
  <si>
    <t>Import Contracted P Max (p.u)</t>
  </si>
  <si>
    <t>Export Contracted P Max</t>
  </si>
  <si>
    <t>Load ID</t>
  </si>
  <si>
    <t>Internal Bus Location</t>
  </si>
  <si>
    <t>Charge Type</t>
  </si>
  <si>
    <t>Commercial</t>
  </si>
  <si>
    <t>Q Forecast (kVAr)</t>
  </si>
  <si>
    <t>Owner (ID)</t>
  </si>
  <si>
    <t>P Reduce (kW)</t>
  </si>
  <si>
    <t>Manager (ID)</t>
  </si>
  <si>
    <t>P Cut (kW)</t>
  </si>
  <si>
    <t>P Move (kW)</t>
  </si>
  <si>
    <t>P Contracted (kW)</t>
  </si>
  <si>
    <t>P In Move (kW)</t>
  </si>
  <si>
    <t>Tg phi</t>
  </si>
  <si>
    <t>Cost Reduce (m.u.)</t>
  </si>
  <si>
    <t>Cost Cut (m.u.)</t>
  </si>
  <si>
    <t>Cost Mov (m.u.)</t>
  </si>
  <si>
    <t>Cost ENS (m.u.)</t>
  </si>
  <si>
    <t>Domestic 1</t>
  </si>
  <si>
    <t>Generator ID</t>
  </si>
  <si>
    <t>Generator Type</t>
  </si>
  <si>
    <t>Cost Parameter A (m.u.)</t>
  </si>
  <si>
    <t>Owner</t>
  </si>
  <si>
    <t>Cost Parameter B (m.u.)</t>
  </si>
  <si>
    <t>Manager</t>
  </si>
  <si>
    <t>Cost Parameter C (m.u.)</t>
  </si>
  <si>
    <t>Cost NDE (m.u.)</t>
  </si>
  <si>
    <t>P Max. (kW)</t>
  </si>
  <si>
    <t>GHG Cof A (m.u.)</t>
  </si>
  <si>
    <t>P Min. (kW)</t>
  </si>
  <si>
    <t>GHG Cof B (m.u.)</t>
  </si>
  <si>
    <t>Q Max. (kW)</t>
  </si>
  <si>
    <t>GHG Cof C (m.u.)</t>
  </si>
  <si>
    <t>Q Min. (kW)</t>
  </si>
  <si>
    <t>Storage ID</t>
  </si>
  <si>
    <t>P Charge Limit (kW)</t>
  </si>
  <si>
    <t>Battery Type</t>
  </si>
  <si>
    <t>Li-ion</t>
  </si>
  <si>
    <t>P Discharge Limit (kW)</t>
  </si>
  <si>
    <t>Charge price (m.u)</t>
  </si>
  <si>
    <t>Discharge price (m.u.)</t>
  </si>
  <si>
    <t>Energy Capacity (kVAh)</t>
  </si>
  <si>
    <t>Energy Min (%)</t>
  </si>
  <si>
    <t>Charge Efficiency (%)</t>
  </si>
  <si>
    <t>Discharge Efficiency (%)</t>
  </si>
  <si>
    <t>Initial State (%)</t>
  </si>
  <si>
    <t>P Charge Max (kW)</t>
  </si>
  <si>
    <t>P Discharge Max (kW)</t>
  </si>
  <si>
    <t>Electric Vehicle ID</t>
  </si>
  <si>
    <t>Event</t>
  </si>
  <si>
    <t>Event Features ID</t>
  </si>
  <si>
    <t>Event Features</t>
  </si>
  <si>
    <t>Type of Vehicle</t>
  </si>
  <si>
    <t>BEV</t>
  </si>
  <si>
    <t>Arrive time period</t>
  </si>
  <si>
    <t>Departure time period</t>
  </si>
  <si>
    <t>Place</t>
  </si>
  <si>
    <t>Used SOC (%) Arriving</t>
  </si>
  <si>
    <t>Not Used</t>
  </si>
  <si>
    <t>E Capacity Max (kWh)</t>
  </si>
  <si>
    <t>SOC (%) Arriving</t>
  </si>
  <si>
    <t>SOC Required (%) Exit</t>
  </si>
  <si>
    <t>Pcharge Max contracted [kW]</t>
  </si>
  <si>
    <t>PDcharge Max contracted [kW]</t>
  </si>
  <si>
    <t>Charge Price</t>
  </si>
  <si>
    <t>Initial State SOC (%)</t>
  </si>
  <si>
    <t>Disharge Price</t>
  </si>
  <si>
    <t>Minimun Technical SOC (%)</t>
  </si>
  <si>
    <t>Model</t>
  </si>
  <si>
    <t>Nissan Leaf</t>
  </si>
  <si>
    <t>Mazda MX30</t>
  </si>
  <si>
    <t>Opel Mokka Electric</t>
  </si>
  <si>
    <t>BMW i3</t>
  </si>
  <si>
    <t>Charging station ID</t>
  </si>
  <si>
    <t>Place Start</t>
  </si>
  <si>
    <t>Place End</t>
  </si>
  <si>
    <t>GENERATORS</t>
  </si>
  <si>
    <t>Type of Generator</t>
  </si>
  <si>
    <t>Controlable Technology</t>
  </si>
  <si>
    <t>Based on renewables</t>
  </si>
  <si>
    <t>Normal Contract</t>
  </si>
  <si>
    <t>Feed-in 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</si>
</sst>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000"/>
    <numFmt numFmtId="165" formatCode="0.00000"/>
    <numFmt numFmtId="166" formatCode="_-* #,##0.000000\ _€_-;\-* #,##0.000000\ _€_-;_-* &quot;-&quot;??\ _€_-;_-@_-"/>
    <numFmt numFmtId="167" formatCode="_-* #,##0.000\ _€_-;\-* #,##0.000\ _€_-;_-* &quot;-&quot;??\ _€_-;_-@_-"/>
    <numFmt numFmtId="168" formatCode="_-* #,##0.000\ _€_-;\-* #,##0.000\ _€_-;_-* &quot;-&quot;???\ _€_-;_-@_-"/>
    <numFmt numFmtId="169" formatCode="_-* #,##0.00000\ _€_-;\-* #,##0.00000\ _€_-;_-* &quot;-&quot;???????\ _€_-;_-@_-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"/>
      <family val="3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ptos Narrow"/>
      <family val="2"/>
    </font>
  </fonts>
  <fills count="3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5B4"/>
        <bgColor rgb="FF000000"/>
      </patternFill>
    </fill>
  </fills>
  <borders count="5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9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3" applyNumberFormat="0" applyFill="0" applyAlignment="0" applyProtection="0"/>
    <xf numFmtId="0" fontId="10" fillId="0" borderId="24" applyNumberFormat="0" applyFill="0" applyAlignment="0" applyProtection="0"/>
    <xf numFmtId="0" fontId="11" fillId="0" borderId="25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26" applyNumberFormat="0" applyAlignment="0" applyProtection="0"/>
    <xf numFmtId="0" fontId="16" fillId="8" borderId="27" applyNumberFormat="0" applyAlignment="0" applyProtection="0"/>
    <xf numFmtId="0" fontId="17" fillId="8" borderId="26" applyNumberFormat="0" applyAlignment="0" applyProtection="0"/>
    <xf numFmtId="0" fontId="18" fillId="0" borderId="28" applyNumberFormat="0" applyFill="0" applyAlignment="0" applyProtection="0"/>
    <xf numFmtId="0" fontId="19" fillId="9" borderId="29" applyNumberFormat="0" applyAlignment="0" applyProtection="0"/>
    <xf numFmtId="0" fontId="20" fillId="0" borderId="0" applyNumberFormat="0" applyFill="0" applyBorder="0" applyAlignment="0" applyProtection="0"/>
    <xf numFmtId="0" fontId="7" fillId="10" borderId="30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31" applyNumberFormat="0" applyFill="0" applyAlignment="0" applyProtection="0"/>
    <xf numFmtId="0" fontId="22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2" fillId="34" borderId="0" applyNumberFormat="0" applyBorder="0" applyAlignment="0" applyProtection="0"/>
    <xf numFmtId="43" fontId="7" fillId="0" borderId="0" applyFont="0" applyFill="0" applyBorder="0" applyAlignment="0" applyProtection="0"/>
  </cellStyleXfs>
  <cellXfs count="14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2" fillId="0" borderId="10" xfId="0" applyFont="1" applyBorder="1"/>
    <xf numFmtId="0" fontId="2" fillId="0" borderId="8" xfId="0" applyFont="1" applyBorder="1"/>
    <xf numFmtId="0" fontId="0" fillId="3" borderId="0" xfId="0" applyFill="1"/>
    <xf numFmtId="0" fontId="2" fillId="0" borderId="19" xfId="0" applyFont="1" applyBorder="1"/>
    <xf numFmtId="0" fontId="0" fillId="0" borderId="1" xfId="0" applyBorder="1"/>
    <xf numFmtId="0" fontId="0" fillId="0" borderId="6" xfId="0" applyBorder="1"/>
    <xf numFmtId="0" fontId="0" fillId="3" borderId="0" xfId="0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8" xfId="0" applyFont="1" applyBorder="1"/>
    <xf numFmtId="0" fontId="0" fillId="0" borderId="6" xfId="0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5" fillId="0" borderId="35" xfId="0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0" fontId="2" fillId="0" borderId="37" xfId="0" applyFont="1" applyBorder="1"/>
    <xf numFmtId="0" fontId="0" fillId="0" borderId="0" xfId="0" applyAlignment="1">
      <alignment horizontal="center" vertical="center"/>
    </xf>
    <xf numFmtId="164" fontId="1" fillId="0" borderId="0" xfId="13" applyNumberFormat="1" applyAlignment="1">
      <alignment horizontal="center"/>
    </xf>
    <xf numFmtId="0" fontId="1" fillId="0" borderId="0" xfId="12" applyAlignment="1">
      <alignment horizontal="center"/>
    </xf>
    <xf numFmtId="165" fontId="0" fillId="0" borderId="0" xfId="0" applyNumberFormat="1"/>
    <xf numFmtId="2" fontId="1" fillId="0" borderId="0" xfId="13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43" xfId="0" applyFont="1" applyBorder="1"/>
    <xf numFmtId="0" fontId="5" fillId="0" borderId="45" xfId="0" applyFont="1" applyBorder="1"/>
    <xf numFmtId="0" fontId="5" fillId="0" borderId="46" xfId="0" applyFont="1" applyBorder="1"/>
    <xf numFmtId="0" fontId="5" fillId="0" borderId="47" xfId="0" applyFont="1" applyBorder="1"/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2" xfId="0" applyFont="1" applyBorder="1"/>
    <xf numFmtId="0" fontId="2" fillId="0" borderId="48" xfId="0" applyFont="1" applyBorder="1"/>
    <xf numFmtId="0" fontId="2" fillId="0" borderId="49" xfId="0" applyFont="1" applyBorder="1"/>
    <xf numFmtId="0" fontId="2" fillId="0" borderId="50" xfId="0" applyFont="1" applyBorder="1"/>
    <xf numFmtId="0" fontId="2" fillId="0" borderId="51" xfId="0" applyFont="1" applyBorder="1"/>
    <xf numFmtId="0" fontId="5" fillId="0" borderId="46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0" fillId="0" borderId="4" xfId="0" applyBorder="1"/>
    <xf numFmtId="0" fontId="3" fillId="3" borderId="0" xfId="0" applyFont="1" applyFill="1"/>
    <xf numFmtId="0" fontId="2" fillId="0" borderId="0" xfId="0" applyFont="1"/>
    <xf numFmtId="0" fontId="2" fillId="0" borderId="40" xfId="0" applyFont="1" applyBorder="1" applyAlignment="1">
      <alignment horizontal="center" vertical="center"/>
    </xf>
    <xf numFmtId="0" fontId="0" fillId="0" borderId="49" xfId="0" applyBorder="1"/>
    <xf numFmtId="0" fontId="0" fillId="0" borderId="50" xfId="0" applyBorder="1"/>
    <xf numFmtId="0" fontId="0" fillId="0" borderId="15" xfId="0" applyBorder="1"/>
    <xf numFmtId="0" fontId="0" fillId="0" borderId="16" xfId="0" applyBorder="1"/>
    <xf numFmtId="0" fontId="0" fillId="35" borderId="0" xfId="0" applyFill="1"/>
    <xf numFmtId="0" fontId="2" fillId="0" borderId="47" xfId="0" applyFont="1" applyBorder="1"/>
    <xf numFmtId="0" fontId="2" fillId="0" borderId="0" xfId="0" applyFont="1" applyAlignment="1">
      <alignment horizontal="right"/>
    </xf>
    <xf numFmtId="0" fontId="2" fillId="0" borderId="9" xfId="0" applyFont="1" applyBorder="1"/>
    <xf numFmtId="0" fontId="2" fillId="0" borderId="35" xfId="0" applyFont="1" applyBorder="1"/>
    <xf numFmtId="0" fontId="2" fillId="0" borderId="11" xfId="0" applyFont="1" applyBorder="1"/>
    <xf numFmtId="0" fontId="2" fillId="0" borderId="36" xfId="0" applyFont="1" applyBorder="1"/>
    <xf numFmtId="0" fontId="2" fillId="0" borderId="43" xfId="0" applyFont="1" applyBorder="1"/>
    <xf numFmtId="0" fontId="2" fillId="0" borderId="53" xfId="0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5" xfId="0" applyBorder="1"/>
    <xf numFmtId="0" fontId="0" fillId="0" borderId="37" xfId="0" applyBorder="1"/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33" xfId="148" applyNumberFormat="1" applyFont="1" applyBorder="1"/>
    <xf numFmtId="0" fontId="7" fillId="0" borderId="32" xfId="148" applyNumberFormat="1" applyFont="1" applyBorder="1"/>
    <xf numFmtId="0" fontId="7" fillId="0" borderId="0" xfId="148" applyNumberFormat="1" applyFont="1" applyBorder="1"/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6" fontId="7" fillId="0" borderId="0" xfId="148" applyNumberFormat="1" applyFont="1" applyBorder="1"/>
    <xf numFmtId="167" fontId="7" fillId="0" borderId="1" xfId="148" applyNumberFormat="1" applyFont="1" applyBorder="1"/>
    <xf numFmtId="167" fontId="7" fillId="0" borderId="32" xfId="148" applyNumberFormat="1" applyFont="1" applyBorder="1"/>
    <xf numFmtId="168" fontId="0" fillId="0" borderId="0" xfId="0" applyNumberFormat="1"/>
    <xf numFmtId="169" fontId="7" fillId="0" borderId="0" xfId="148" applyNumberFormat="1" applyFont="1" applyBorder="1"/>
    <xf numFmtId="166" fontId="7" fillId="0" borderId="32" xfId="148" applyNumberFormat="1" applyFont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3" fillId="0" borderId="48" xfId="0" applyFont="1" applyBorder="1"/>
    <xf numFmtId="0" fontId="23" fillId="0" borderId="49" xfId="0" applyFont="1" applyBorder="1"/>
    <xf numFmtId="0" fontId="23" fillId="0" borderId="50" xfId="0" applyFont="1" applyBorder="1"/>
    <xf numFmtId="0" fontId="24" fillId="0" borderId="0" xfId="0" applyFont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32" xfId="0" applyFont="1" applyBorder="1" applyAlignment="1">
      <alignment vertical="center"/>
    </xf>
    <xf numFmtId="0" fontId="24" fillId="0" borderId="0" xfId="0" applyFont="1"/>
    <xf numFmtId="0" fontId="24" fillId="0" borderId="33" xfId="0" applyFont="1" applyBorder="1"/>
    <xf numFmtId="0" fontId="24" fillId="0" borderId="15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33" xfId="0" applyFont="1" applyBorder="1" applyAlignment="1">
      <alignment vertical="center"/>
    </xf>
    <xf numFmtId="0" fontId="24" fillId="0" borderId="0" xfId="0" applyFont="1" applyAlignment="1">
      <alignment horizontal="center"/>
    </xf>
    <xf numFmtId="0" fontId="24" fillId="0" borderId="16" xfId="0" applyFont="1" applyBorder="1" applyAlignment="1">
      <alignment horizontal="center" vertical="center"/>
    </xf>
    <xf numFmtId="0" fontId="24" fillId="0" borderId="6" xfId="0" applyFont="1" applyBorder="1" applyAlignment="1">
      <alignment vertical="center"/>
    </xf>
    <xf numFmtId="0" fontId="24" fillId="0" borderId="34" xfId="0" applyFont="1" applyBorder="1" applyAlignment="1">
      <alignment vertical="center"/>
    </xf>
    <xf numFmtId="0" fontId="24" fillId="0" borderId="6" xfId="0" applyFont="1" applyBorder="1" applyAlignment="1">
      <alignment horizontal="center"/>
    </xf>
    <xf numFmtId="0" fontId="24" fillId="0" borderId="6" xfId="0" applyFont="1" applyBorder="1"/>
    <xf numFmtId="0" fontId="24" fillId="0" borderId="34" xfId="0" applyFont="1" applyBorder="1"/>
    <xf numFmtId="0" fontId="24" fillId="36" borderId="0" xfId="0" applyFont="1" applyFill="1"/>
    <xf numFmtId="0" fontId="0" fillId="0" borderId="6" xfId="0" applyBorder="1" applyAlignment="1">
      <alignment horizontal="center"/>
    </xf>
    <xf numFmtId="0" fontId="2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2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149">
    <cellStyle name="20% - Accent1" xfId="125" builtinId="30" customBuiltin="1"/>
    <cellStyle name="20% - Accent2" xfId="129" builtinId="34" customBuiltin="1"/>
    <cellStyle name="20% - Accent3" xfId="133" builtinId="38" customBuiltin="1"/>
    <cellStyle name="20% - Accent4" xfId="137" builtinId="42" customBuiltin="1"/>
    <cellStyle name="20% - Accent5" xfId="141" builtinId="46" customBuiltin="1"/>
    <cellStyle name="20% - Accent6" xfId="145" builtinId="50" customBuiltin="1"/>
    <cellStyle name="40% - Accent1" xfId="126" builtinId="31" customBuiltin="1"/>
    <cellStyle name="40% - Accent2" xfId="130" builtinId="35" customBuiltin="1"/>
    <cellStyle name="40% - Accent3" xfId="134" builtinId="39" customBuiltin="1"/>
    <cellStyle name="40% - Accent4" xfId="138" builtinId="43" customBuiltin="1"/>
    <cellStyle name="40% - Accent5" xfId="142" builtinId="47" customBuiltin="1"/>
    <cellStyle name="40% - Accent6" xfId="146" builtinId="51" customBuiltin="1"/>
    <cellStyle name="60% - Accent1" xfId="127" builtinId="32" customBuiltin="1"/>
    <cellStyle name="60% - Accent2" xfId="131" builtinId="36" customBuiltin="1"/>
    <cellStyle name="60% - Accent3" xfId="135" builtinId="40" customBuiltin="1"/>
    <cellStyle name="60% - Accent4" xfId="139" builtinId="44" customBuiltin="1"/>
    <cellStyle name="60% - Accent5" xfId="143" builtinId="48" customBuiltin="1"/>
    <cellStyle name="60% - Accent6" xfId="147" builtinId="52" customBuiltin="1"/>
    <cellStyle name="Accent1" xfId="124" builtinId="29" customBuiltin="1"/>
    <cellStyle name="Accent2" xfId="128" builtinId="33" customBuiltin="1"/>
    <cellStyle name="Accent3" xfId="132" builtinId="37" customBuiltin="1"/>
    <cellStyle name="Accent4" xfId="136" builtinId="41" customBuiltin="1"/>
    <cellStyle name="Accent5" xfId="140" builtinId="45" customBuiltin="1"/>
    <cellStyle name="Accent6" xfId="144" builtinId="49" customBuiltin="1"/>
    <cellStyle name="Bad" xfId="113" builtinId="27" customBuiltin="1"/>
    <cellStyle name="Calculation" xfId="117" builtinId="22" customBuiltin="1"/>
    <cellStyle name="Check Cell" xfId="119" builtinId="23" customBuiltin="1"/>
    <cellStyle name="Comma" xfId="148" builtinId="3"/>
    <cellStyle name="Explanatory Text" xfId="122" builtinId="53" customBuiltin="1"/>
    <cellStyle name="Good" xfId="112" builtinId="26" customBuiltin="1"/>
    <cellStyle name="Heading 1" xfId="108" builtinId="16" customBuiltin="1"/>
    <cellStyle name="Heading 2" xfId="109" builtinId="17" customBuiltin="1"/>
    <cellStyle name="Heading 3" xfId="110" builtinId="18" customBuiltin="1"/>
    <cellStyle name="Heading 4" xfId="111" builtinId="19" customBuiltin="1"/>
    <cellStyle name="Input" xfId="115" builtinId="20" customBuiltin="1"/>
    <cellStyle name="Linked Cell" xfId="118" builtinId="24" customBuiltin="1"/>
    <cellStyle name="Neutral" xfId="114" builtinId="28" customBuiltin="1"/>
    <cellStyle name="Normal" xfId="0" builtinId="0"/>
    <cellStyle name="Normal 2" xfId="1" xr:uid="{00000000-0005-0000-0000-000025000000}"/>
    <cellStyle name="Normal 2 10" xfId="21" xr:uid="{00000000-0005-0000-0000-000026000000}"/>
    <cellStyle name="Normal 2 11" xfId="23" xr:uid="{00000000-0005-0000-0000-000027000000}"/>
    <cellStyle name="Normal 2 12" xfId="25" xr:uid="{00000000-0005-0000-0000-000028000000}"/>
    <cellStyle name="Normal 2 13" xfId="27" xr:uid="{00000000-0005-0000-0000-000029000000}"/>
    <cellStyle name="Normal 2 14" xfId="29" xr:uid="{00000000-0005-0000-0000-00002A000000}"/>
    <cellStyle name="Normal 2 15" xfId="31" xr:uid="{00000000-0005-0000-0000-00002B000000}"/>
    <cellStyle name="Normal 2 16" xfId="33" xr:uid="{00000000-0005-0000-0000-00002C000000}"/>
    <cellStyle name="Normal 2 17" xfId="35" xr:uid="{00000000-0005-0000-0000-00002D000000}"/>
    <cellStyle name="Normal 2 18" xfId="37" xr:uid="{00000000-0005-0000-0000-00002E000000}"/>
    <cellStyle name="Normal 2 19" xfId="39" xr:uid="{00000000-0005-0000-0000-00002F000000}"/>
    <cellStyle name="Normal 2 2" xfId="3" xr:uid="{00000000-0005-0000-0000-000030000000}"/>
    <cellStyle name="Normal 2 20" xfId="41" xr:uid="{00000000-0005-0000-0000-000031000000}"/>
    <cellStyle name="Normal 2 21" xfId="43" xr:uid="{00000000-0005-0000-0000-000032000000}"/>
    <cellStyle name="Normal 2 22" xfId="45" xr:uid="{00000000-0005-0000-0000-000033000000}"/>
    <cellStyle name="Normal 2 23" xfId="47" xr:uid="{00000000-0005-0000-0000-000034000000}"/>
    <cellStyle name="Normal 2 24" xfId="49" xr:uid="{00000000-0005-0000-0000-000035000000}"/>
    <cellStyle name="Normal 2 25" xfId="51" xr:uid="{00000000-0005-0000-0000-000036000000}"/>
    <cellStyle name="Normal 2 26" xfId="53" xr:uid="{00000000-0005-0000-0000-000037000000}"/>
    <cellStyle name="Normal 2 27" xfId="55" xr:uid="{00000000-0005-0000-0000-000038000000}"/>
    <cellStyle name="Normal 2 28" xfId="57" xr:uid="{00000000-0005-0000-0000-000039000000}"/>
    <cellStyle name="Normal 2 29" xfId="60" xr:uid="{00000000-0005-0000-0000-00003A000000}"/>
    <cellStyle name="Normal 2 3" xfId="5" xr:uid="{00000000-0005-0000-0000-00003B000000}"/>
    <cellStyle name="Normal 2 30" xfId="59" xr:uid="{00000000-0005-0000-0000-00003C000000}"/>
    <cellStyle name="Normal 2 31" xfId="62" xr:uid="{00000000-0005-0000-0000-00003D000000}"/>
    <cellStyle name="Normal 2 32" xfId="61" xr:uid="{00000000-0005-0000-0000-00003E000000}"/>
    <cellStyle name="Normal 2 4" xfId="7" xr:uid="{00000000-0005-0000-0000-00003F000000}"/>
    <cellStyle name="Normal 2 5" xfId="11" xr:uid="{00000000-0005-0000-0000-000040000000}"/>
    <cellStyle name="Normal 2 6" xfId="14" xr:uid="{00000000-0005-0000-0000-000041000000}"/>
    <cellStyle name="Normal 2 7" xfId="15" xr:uid="{00000000-0005-0000-0000-000042000000}"/>
    <cellStyle name="Normal 2 8" xfId="17" xr:uid="{00000000-0005-0000-0000-000043000000}"/>
    <cellStyle name="Normal 2 9" xfId="19" xr:uid="{00000000-0005-0000-0000-000044000000}"/>
    <cellStyle name="Normal 3" xfId="12" xr:uid="{00000000-0005-0000-0000-000045000000}"/>
    <cellStyle name="Normal 3 10" xfId="32" xr:uid="{00000000-0005-0000-0000-000046000000}"/>
    <cellStyle name="Normal 3 10 2" xfId="71" xr:uid="{00000000-0005-0000-0000-000047000000}"/>
    <cellStyle name="Normal 3 10 3" xfId="93" xr:uid="{00000000-0005-0000-0000-000048000000}"/>
    <cellStyle name="Normal 3 11" xfId="34" xr:uid="{00000000-0005-0000-0000-000049000000}"/>
    <cellStyle name="Normal 3 11 2" xfId="72" xr:uid="{00000000-0005-0000-0000-00004A000000}"/>
    <cellStyle name="Normal 3 11 3" xfId="94" xr:uid="{00000000-0005-0000-0000-00004B000000}"/>
    <cellStyle name="Normal 3 12" xfId="36" xr:uid="{00000000-0005-0000-0000-00004C000000}"/>
    <cellStyle name="Normal 3 12 2" xfId="73" xr:uid="{00000000-0005-0000-0000-00004D000000}"/>
    <cellStyle name="Normal 3 12 3" xfId="95" xr:uid="{00000000-0005-0000-0000-00004E000000}"/>
    <cellStyle name="Normal 3 13" xfId="38" xr:uid="{00000000-0005-0000-0000-00004F000000}"/>
    <cellStyle name="Normal 3 13 2" xfId="74" xr:uid="{00000000-0005-0000-0000-000050000000}"/>
    <cellStyle name="Normal 3 13 3" xfId="96" xr:uid="{00000000-0005-0000-0000-000051000000}"/>
    <cellStyle name="Normal 3 14" xfId="40" xr:uid="{00000000-0005-0000-0000-000052000000}"/>
    <cellStyle name="Normal 3 14 2" xfId="75" xr:uid="{00000000-0005-0000-0000-000053000000}"/>
    <cellStyle name="Normal 3 14 3" xfId="97" xr:uid="{00000000-0005-0000-0000-000054000000}"/>
    <cellStyle name="Normal 3 15" xfId="42" xr:uid="{00000000-0005-0000-0000-000055000000}"/>
    <cellStyle name="Normal 3 15 2" xfId="76" xr:uid="{00000000-0005-0000-0000-000056000000}"/>
    <cellStyle name="Normal 3 15 3" xfId="98" xr:uid="{00000000-0005-0000-0000-000057000000}"/>
    <cellStyle name="Normal 3 16" xfId="44" xr:uid="{00000000-0005-0000-0000-000058000000}"/>
    <cellStyle name="Normal 3 16 2" xfId="77" xr:uid="{00000000-0005-0000-0000-000059000000}"/>
    <cellStyle name="Normal 3 16 3" xfId="99" xr:uid="{00000000-0005-0000-0000-00005A000000}"/>
    <cellStyle name="Normal 3 17" xfId="46" xr:uid="{00000000-0005-0000-0000-00005B000000}"/>
    <cellStyle name="Normal 3 17 2" xfId="78" xr:uid="{00000000-0005-0000-0000-00005C000000}"/>
    <cellStyle name="Normal 3 17 3" xfId="100" xr:uid="{00000000-0005-0000-0000-00005D000000}"/>
    <cellStyle name="Normal 3 18" xfId="48" xr:uid="{00000000-0005-0000-0000-00005E000000}"/>
    <cellStyle name="Normal 3 18 2" xfId="79" xr:uid="{00000000-0005-0000-0000-00005F000000}"/>
    <cellStyle name="Normal 3 18 3" xfId="101" xr:uid="{00000000-0005-0000-0000-000060000000}"/>
    <cellStyle name="Normal 3 19" xfId="50" xr:uid="{00000000-0005-0000-0000-000061000000}"/>
    <cellStyle name="Normal 3 19 2" xfId="80" xr:uid="{00000000-0005-0000-0000-000062000000}"/>
    <cellStyle name="Normal 3 19 3" xfId="102" xr:uid="{00000000-0005-0000-0000-000063000000}"/>
    <cellStyle name="Normal 3 2" xfId="16" xr:uid="{00000000-0005-0000-0000-000064000000}"/>
    <cellStyle name="Normal 3 2 2" xfId="63" xr:uid="{00000000-0005-0000-0000-000065000000}"/>
    <cellStyle name="Normal 3 2 3" xfId="85" xr:uid="{00000000-0005-0000-0000-000066000000}"/>
    <cellStyle name="Normal 3 20" xfId="52" xr:uid="{00000000-0005-0000-0000-000067000000}"/>
    <cellStyle name="Normal 3 20 2" xfId="81" xr:uid="{00000000-0005-0000-0000-000068000000}"/>
    <cellStyle name="Normal 3 20 3" xfId="103" xr:uid="{00000000-0005-0000-0000-000069000000}"/>
    <cellStyle name="Normal 3 21" xfId="54" xr:uid="{00000000-0005-0000-0000-00006A000000}"/>
    <cellStyle name="Normal 3 21 2" xfId="82" xr:uid="{00000000-0005-0000-0000-00006B000000}"/>
    <cellStyle name="Normal 3 21 3" xfId="104" xr:uid="{00000000-0005-0000-0000-00006C000000}"/>
    <cellStyle name="Normal 3 22" xfId="56" xr:uid="{00000000-0005-0000-0000-00006D000000}"/>
    <cellStyle name="Normal 3 22 2" xfId="83" xr:uid="{00000000-0005-0000-0000-00006E000000}"/>
    <cellStyle name="Normal 3 22 3" xfId="105" xr:uid="{00000000-0005-0000-0000-00006F000000}"/>
    <cellStyle name="Normal 3 23" xfId="58" xr:uid="{00000000-0005-0000-0000-000070000000}"/>
    <cellStyle name="Normal 3 23 2" xfId="84" xr:uid="{00000000-0005-0000-0000-000071000000}"/>
    <cellStyle name="Normal 3 23 3" xfId="106" xr:uid="{00000000-0005-0000-0000-000072000000}"/>
    <cellStyle name="Normal 3 3" xfId="18" xr:uid="{00000000-0005-0000-0000-000073000000}"/>
    <cellStyle name="Normal 3 3 2" xfId="64" xr:uid="{00000000-0005-0000-0000-000074000000}"/>
    <cellStyle name="Normal 3 3 3" xfId="86" xr:uid="{00000000-0005-0000-0000-000075000000}"/>
    <cellStyle name="Normal 3 4" xfId="20" xr:uid="{00000000-0005-0000-0000-000076000000}"/>
    <cellStyle name="Normal 3 4 2" xfId="65" xr:uid="{00000000-0005-0000-0000-000077000000}"/>
    <cellStyle name="Normal 3 4 3" xfId="87" xr:uid="{00000000-0005-0000-0000-000078000000}"/>
    <cellStyle name="Normal 3 5" xfId="22" xr:uid="{00000000-0005-0000-0000-000079000000}"/>
    <cellStyle name="Normal 3 5 2" xfId="66" xr:uid="{00000000-0005-0000-0000-00007A000000}"/>
    <cellStyle name="Normal 3 5 3" xfId="88" xr:uid="{00000000-0005-0000-0000-00007B000000}"/>
    <cellStyle name="Normal 3 6" xfId="24" xr:uid="{00000000-0005-0000-0000-00007C000000}"/>
    <cellStyle name="Normal 3 6 2" xfId="67" xr:uid="{00000000-0005-0000-0000-00007D000000}"/>
    <cellStyle name="Normal 3 6 3" xfId="89" xr:uid="{00000000-0005-0000-0000-00007E000000}"/>
    <cellStyle name="Normal 3 7" xfId="26" xr:uid="{00000000-0005-0000-0000-00007F000000}"/>
    <cellStyle name="Normal 3 7 2" xfId="68" xr:uid="{00000000-0005-0000-0000-000080000000}"/>
    <cellStyle name="Normal 3 7 3" xfId="90" xr:uid="{00000000-0005-0000-0000-000081000000}"/>
    <cellStyle name="Normal 3 8" xfId="28" xr:uid="{00000000-0005-0000-0000-000082000000}"/>
    <cellStyle name="Normal 3 8 2" xfId="69" xr:uid="{00000000-0005-0000-0000-000083000000}"/>
    <cellStyle name="Normal 3 8 3" xfId="91" xr:uid="{00000000-0005-0000-0000-000084000000}"/>
    <cellStyle name="Normal 3 9" xfId="30" xr:uid="{00000000-0005-0000-0000-000085000000}"/>
    <cellStyle name="Normal 3 9 2" xfId="70" xr:uid="{00000000-0005-0000-0000-000086000000}"/>
    <cellStyle name="Normal 3 9 3" xfId="92" xr:uid="{00000000-0005-0000-0000-000087000000}"/>
    <cellStyle name="Normal 4" xfId="9" xr:uid="{00000000-0005-0000-0000-000088000000}"/>
    <cellStyle name="Normal 4 2" xfId="10" xr:uid="{00000000-0005-0000-0000-000089000000}"/>
    <cellStyle name="Normal 5" xfId="13" xr:uid="{00000000-0005-0000-0000-00008A000000}"/>
    <cellStyle name="Note" xfId="121" builtinId="10" customBuiltin="1"/>
    <cellStyle name="Output" xfId="116" builtinId="21" customBuiltin="1"/>
    <cellStyle name="Percent 2" xfId="2" xr:uid="{00000000-0005-0000-0000-00008D000000}"/>
    <cellStyle name="Percent 2 2" xfId="4" xr:uid="{00000000-0005-0000-0000-00008E000000}"/>
    <cellStyle name="Percent 2 3" xfId="6" xr:uid="{00000000-0005-0000-0000-00008F000000}"/>
    <cellStyle name="Percent 2 4" xfId="8" xr:uid="{00000000-0005-0000-0000-000090000000}"/>
    <cellStyle name="Title" xfId="107" builtinId="15" customBuiltin="1"/>
    <cellStyle name="Total" xfId="123" builtinId="25" customBuiltin="1"/>
    <cellStyle name="Warning Text" xfId="120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2:AC30"/>
  <sheetViews>
    <sheetView tabSelected="1" topLeftCell="E1" zoomScale="84" zoomScaleNormal="84" workbookViewId="0">
      <selection activeCell="Y36" sqref="Y36"/>
    </sheetView>
  </sheetViews>
  <sheetFormatPr defaultColWidth="9.08984375" defaultRowHeight="14.5" x14ac:dyDescent="0.35"/>
  <cols>
    <col min="1" max="1" width="11" style="1" bestFit="1" customWidth="1"/>
    <col min="2" max="3" width="11.08984375" style="1" customWidth="1"/>
    <col min="4" max="4" width="20.90625" style="1" bestFit="1" customWidth="1"/>
    <col min="5" max="5" width="12.54296875" style="1" bestFit="1" customWidth="1"/>
    <col min="6" max="7" width="9.08984375" style="1"/>
    <col min="8" max="10" width="12" style="1" bestFit="1" customWidth="1"/>
    <col min="11" max="11" width="9.08984375" style="1"/>
    <col min="12" max="12" width="13.453125" style="1" bestFit="1" customWidth="1"/>
    <col min="13" max="13" width="10.08984375" style="1" bestFit="1" customWidth="1"/>
    <col min="14" max="14" width="12" style="1" bestFit="1" customWidth="1"/>
    <col min="15" max="15" width="10" style="1" bestFit="1" customWidth="1"/>
    <col min="16" max="23" width="9.08984375" style="1"/>
    <col min="24" max="25" width="12" style="1" bestFit="1" customWidth="1"/>
    <col min="26" max="27" width="9.08984375" style="1"/>
    <col min="28" max="28" width="11" style="1" bestFit="1" customWidth="1"/>
    <col min="29" max="29" width="12" style="1" customWidth="1"/>
    <col min="30" max="16384" width="9.08984375" style="1"/>
  </cols>
  <sheetData>
    <row r="2" spans="1:26" ht="15" thickBot="1" x14ac:dyDescent="0.4">
      <c r="B2" s="127" t="s">
        <v>0</v>
      </c>
      <c r="C2" s="127"/>
      <c r="D2" s="127"/>
      <c r="K2" s="120" t="s">
        <v>1</v>
      </c>
      <c r="L2" s="120"/>
      <c r="M2" s="120"/>
      <c r="N2" s="120"/>
    </row>
    <row r="3" spans="1:26" ht="15" thickTop="1" x14ac:dyDescent="0.35">
      <c r="B3"/>
      <c r="C3" s="70" t="s">
        <v>2</v>
      </c>
      <c r="D3">
        <v>1</v>
      </c>
      <c r="K3">
        <v>1</v>
      </c>
      <c r="L3" s="119" t="s">
        <v>3</v>
      </c>
      <c r="M3" s="119"/>
      <c r="N3" s="119"/>
    </row>
    <row r="4" spans="1:26" x14ac:dyDescent="0.35">
      <c r="B4"/>
      <c r="C4" s="70" t="s">
        <v>4</v>
      </c>
      <c r="D4">
        <v>24</v>
      </c>
      <c r="K4">
        <v>2</v>
      </c>
      <c r="L4" s="119" t="s">
        <v>5</v>
      </c>
      <c r="M4" s="119"/>
      <c r="N4" s="119"/>
    </row>
    <row r="5" spans="1:26" x14ac:dyDescent="0.35">
      <c r="A5" s="3"/>
      <c r="B5"/>
      <c r="C5" s="70" t="s">
        <v>6</v>
      </c>
      <c r="D5">
        <v>60</v>
      </c>
      <c r="Y5" s="2"/>
      <c r="Z5" s="2"/>
    </row>
    <row r="6" spans="1:26" x14ac:dyDescent="0.35">
      <c r="A6" s="3"/>
      <c r="B6"/>
      <c r="C6" s="70" t="s">
        <v>7</v>
      </c>
      <c r="D6">
        <v>2</v>
      </c>
      <c r="Y6" s="2"/>
      <c r="Z6" s="2"/>
    </row>
    <row r="7" spans="1:26" x14ac:dyDescent="0.35">
      <c r="A7" s="3"/>
      <c r="B7" s="3"/>
      <c r="C7" s="3"/>
      <c r="D7" s="3"/>
      <c r="E7" s="3"/>
      <c r="G7" s="2"/>
      <c r="H7" s="2"/>
      <c r="I7" s="2"/>
      <c r="J7" s="2"/>
      <c r="K7" s="2"/>
      <c r="L7" s="2"/>
      <c r="M7" s="2"/>
      <c r="Y7" s="2"/>
      <c r="Z7" s="2"/>
    </row>
    <row r="8" spans="1:26" x14ac:dyDescent="0.35">
      <c r="A8" s="3"/>
      <c r="B8" s="3"/>
      <c r="C8" s="3"/>
      <c r="D8" s="3"/>
      <c r="E8" s="3"/>
      <c r="G8" s="2"/>
      <c r="H8" s="2"/>
      <c r="I8" s="2"/>
      <c r="J8" s="2"/>
      <c r="K8" s="2"/>
      <c r="L8" s="2"/>
      <c r="M8" s="2"/>
      <c r="Y8" s="2"/>
      <c r="Z8" s="2"/>
    </row>
    <row r="9" spans="1:26" x14ac:dyDescent="0.35">
      <c r="G9" s="2"/>
      <c r="H9" s="2"/>
      <c r="I9" s="2"/>
      <c r="J9" s="2"/>
      <c r="K9" s="2"/>
      <c r="L9" s="2"/>
      <c r="M9" s="2"/>
      <c r="N9" s="2"/>
      <c r="O9" s="2"/>
      <c r="Y9" s="2"/>
      <c r="Z9" s="2"/>
    </row>
    <row r="10" spans="1:26" x14ac:dyDescent="0.35">
      <c r="G10" s="2"/>
      <c r="H10" s="2"/>
      <c r="I10" s="2"/>
      <c r="J10" s="2"/>
      <c r="K10" s="2"/>
      <c r="L10" s="2"/>
      <c r="M10" s="2"/>
      <c r="N10" s="2"/>
      <c r="O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5">
      <c r="G11" s="2"/>
      <c r="H11" s="2"/>
      <c r="I11" s="2"/>
      <c r="J11" s="2"/>
      <c r="K11" s="2"/>
      <c r="L11" s="2"/>
      <c r="M11" s="2"/>
      <c r="N11" s="2"/>
      <c r="O11" s="2"/>
      <c r="Q11" s="2"/>
      <c r="R11" s="2"/>
      <c r="S11" s="2"/>
      <c r="T11" s="2"/>
      <c r="U11" s="2"/>
      <c r="V11" s="2"/>
      <c r="W11" s="2"/>
      <c r="X11" s="2"/>
      <c r="Y11" s="2"/>
    </row>
    <row r="12" spans="1:26" x14ac:dyDescent="0.35">
      <c r="R12" s="2"/>
      <c r="S12" s="2"/>
      <c r="T12" s="2"/>
      <c r="U12" s="2"/>
      <c r="V12" s="2"/>
      <c r="W12" s="2"/>
      <c r="X12" s="2"/>
    </row>
    <row r="13" spans="1:26" x14ac:dyDescent="0.35">
      <c r="R13" s="2"/>
      <c r="S13" s="2"/>
      <c r="T13" s="2"/>
      <c r="U13" s="2"/>
      <c r="V13" s="2"/>
      <c r="W13" s="2"/>
      <c r="X13" s="2"/>
    </row>
    <row r="14" spans="1:26" x14ac:dyDescent="0.35">
      <c r="R14" s="2"/>
      <c r="S14" s="2"/>
      <c r="T14" s="2"/>
      <c r="U14" s="2"/>
      <c r="V14" s="2"/>
      <c r="W14" s="2"/>
      <c r="X14" s="2"/>
    </row>
    <row r="19" spans="1:29" x14ac:dyDescent="0.35">
      <c r="Q19" s="2"/>
      <c r="Y19" s="2"/>
    </row>
    <row r="20" spans="1:29" ht="15" thickBot="1" x14ac:dyDescent="0.4">
      <c r="Q20" s="2"/>
      <c r="Y20" s="2"/>
    </row>
    <row r="21" spans="1:29" x14ac:dyDescent="0.35">
      <c r="A21" s="14" t="s">
        <v>8</v>
      </c>
      <c r="B21" s="15"/>
      <c r="C21" s="15"/>
      <c r="D21" s="23"/>
      <c r="E21" s="71" t="s">
        <v>9</v>
      </c>
      <c r="F21" s="6">
        <v>1</v>
      </c>
      <c r="G21" s="6">
        <v>2</v>
      </c>
      <c r="H21" s="6">
        <v>3</v>
      </c>
      <c r="I21" s="6">
        <v>4</v>
      </c>
      <c r="J21" s="6">
        <v>5</v>
      </c>
      <c r="K21" s="6">
        <v>6</v>
      </c>
      <c r="L21" s="6">
        <v>7</v>
      </c>
      <c r="M21" s="6">
        <v>8</v>
      </c>
      <c r="N21" s="6">
        <v>9</v>
      </c>
      <c r="O21" s="6">
        <v>10</v>
      </c>
      <c r="P21" s="6">
        <v>11</v>
      </c>
      <c r="Q21" s="6">
        <v>12</v>
      </c>
      <c r="R21" s="6">
        <v>13</v>
      </c>
      <c r="S21" s="6">
        <v>14</v>
      </c>
      <c r="T21" s="6">
        <v>15</v>
      </c>
      <c r="U21" s="6">
        <v>16</v>
      </c>
      <c r="V21" s="6">
        <v>17</v>
      </c>
      <c r="W21" s="6">
        <v>18</v>
      </c>
      <c r="X21" s="6">
        <v>19</v>
      </c>
      <c r="Y21" s="6">
        <v>20</v>
      </c>
      <c r="Z21" s="6">
        <v>21</v>
      </c>
      <c r="AA21" s="6">
        <v>22</v>
      </c>
      <c r="AB21" s="6">
        <v>23</v>
      </c>
      <c r="AC21" s="72">
        <v>24</v>
      </c>
    </row>
    <row r="22" spans="1:29" x14ac:dyDescent="0.35">
      <c r="A22" s="16"/>
      <c r="B22" s="17"/>
      <c r="C22" s="17"/>
      <c r="D22" s="24"/>
      <c r="E22" s="73" t="s">
        <v>10</v>
      </c>
      <c r="F22" s="7">
        <v>1</v>
      </c>
      <c r="G22" s="7">
        <v>2</v>
      </c>
      <c r="H22" s="7">
        <v>3</v>
      </c>
      <c r="I22" s="7">
        <v>4</v>
      </c>
      <c r="J22" s="7">
        <v>5</v>
      </c>
      <c r="K22" s="7">
        <v>6</v>
      </c>
      <c r="L22" s="7">
        <v>7</v>
      </c>
      <c r="M22" s="7">
        <v>8</v>
      </c>
      <c r="N22" s="7">
        <v>9</v>
      </c>
      <c r="O22" s="7">
        <v>10</v>
      </c>
      <c r="P22" s="7">
        <v>11</v>
      </c>
      <c r="Q22" s="7">
        <v>12</v>
      </c>
      <c r="R22" s="7">
        <v>13</v>
      </c>
      <c r="S22" s="7">
        <v>14</v>
      </c>
      <c r="T22" s="7">
        <v>15</v>
      </c>
      <c r="U22" s="7">
        <v>16</v>
      </c>
      <c r="V22" s="7">
        <v>17</v>
      </c>
      <c r="W22" s="7">
        <v>18</v>
      </c>
      <c r="X22" s="7">
        <v>19</v>
      </c>
      <c r="Y22" s="7">
        <v>20</v>
      </c>
      <c r="Z22" s="7">
        <v>21</v>
      </c>
      <c r="AA22" s="7">
        <v>22</v>
      </c>
      <c r="AB22" s="7">
        <v>23</v>
      </c>
      <c r="AC22" s="74">
        <v>24</v>
      </c>
    </row>
    <row r="23" spans="1:29" ht="15" thickBot="1" x14ac:dyDescent="0.4">
      <c r="A23" s="4" t="s">
        <v>11</v>
      </c>
      <c r="B23" s="5" t="s">
        <v>12</v>
      </c>
      <c r="C23" s="18" t="s">
        <v>13</v>
      </c>
      <c r="D23" s="25" t="s">
        <v>14</v>
      </c>
      <c r="E23" s="75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76"/>
    </row>
    <row r="24" spans="1:29" x14ac:dyDescent="0.35">
      <c r="A24" s="121">
        <v>1</v>
      </c>
      <c r="B24" s="124">
        <v>1</v>
      </c>
      <c r="C24" s="124">
        <v>1</v>
      </c>
      <c r="D24" s="20" t="s">
        <v>15</v>
      </c>
      <c r="E24" s="77">
        <v>1</v>
      </c>
      <c r="F24" s="104">
        <v>25</v>
      </c>
      <c r="G24" s="104">
        <v>25</v>
      </c>
      <c r="H24" s="104">
        <v>25</v>
      </c>
      <c r="I24" s="104">
        <v>25</v>
      </c>
      <c r="J24" s="104">
        <v>25</v>
      </c>
      <c r="K24" s="104">
        <v>25</v>
      </c>
      <c r="L24" s="104">
        <v>25</v>
      </c>
      <c r="M24" s="104">
        <v>25</v>
      </c>
      <c r="N24" s="104">
        <v>25</v>
      </c>
      <c r="O24" s="104">
        <v>25</v>
      </c>
      <c r="P24" s="104">
        <v>25</v>
      </c>
      <c r="Q24" s="104">
        <v>25</v>
      </c>
      <c r="R24" s="104">
        <v>25</v>
      </c>
      <c r="S24" s="104">
        <v>25</v>
      </c>
      <c r="T24" s="104">
        <v>25</v>
      </c>
      <c r="U24" s="104">
        <v>25</v>
      </c>
      <c r="V24" s="104">
        <v>25</v>
      </c>
      <c r="W24" s="104">
        <v>25</v>
      </c>
      <c r="X24" s="104">
        <v>25</v>
      </c>
      <c r="Y24" s="104">
        <v>25</v>
      </c>
      <c r="Z24" s="104">
        <v>25</v>
      </c>
      <c r="AA24" s="104">
        <v>25</v>
      </c>
      <c r="AB24" s="104">
        <v>25</v>
      </c>
      <c r="AC24" s="105">
        <v>25</v>
      </c>
    </row>
    <row r="25" spans="1:29" x14ac:dyDescent="0.35">
      <c r="A25" s="122"/>
      <c r="B25" s="125"/>
      <c r="C25" s="125"/>
      <c r="D25" s="21" t="s">
        <v>16</v>
      </c>
      <c r="E25" s="78">
        <v>2</v>
      </c>
      <c r="F25" s="104">
        <v>25</v>
      </c>
      <c r="G25" s="104">
        <v>25</v>
      </c>
      <c r="H25" s="104">
        <v>25</v>
      </c>
      <c r="I25" s="104">
        <v>25</v>
      </c>
      <c r="J25" s="104">
        <v>25</v>
      </c>
      <c r="K25" s="104">
        <v>25</v>
      </c>
      <c r="L25" s="104">
        <v>25</v>
      </c>
      <c r="M25" s="104">
        <v>25</v>
      </c>
      <c r="N25" s="104">
        <v>25</v>
      </c>
      <c r="O25" s="104">
        <v>25</v>
      </c>
      <c r="P25" s="104">
        <v>25</v>
      </c>
      <c r="Q25" s="104">
        <v>25</v>
      </c>
      <c r="R25" s="104">
        <v>25</v>
      </c>
      <c r="S25" s="104">
        <v>25</v>
      </c>
      <c r="T25" s="104">
        <v>25</v>
      </c>
      <c r="U25" s="104">
        <v>25</v>
      </c>
      <c r="V25" s="104">
        <v>25</v>
      </c>
      <c r="W25" s="104">
        <v>25</v>
      </c>
      <c r="X25" s="104">
        <v>25</v>
      </c>
      <c r="Y25" s="104">
        <v>25</v>
      </c>
      <c r="Z25" s="104">
        <v>25</v>
      </c>
      <c r="AA25" s="104">
        <v>25</v>
      </c>
      <c r="AB25" s="104">
        <v>25</v>
      </c>
      <c r="AC25" s="105">
        <v>25</v>
      </c>
    </row>
    <row r="26" spans="1:29" x14ac:dyDescent="0.35">
      <c r="A26" s="122"/>
      <c r="B26" s="125"/>
      <c r="C26" s="125"/>
      <c r="D26" s="21" t="s">
        <v>17</v>
      </c>
      <c r="E26" s="78">
        <v>3</v>
      </c>
      <c r="F26">
        <v>6.4299999999999996E-2</v>
      </c>
      <c r="G26">
        <v>5.9799999999999999E-2</v>
      </c>
      <c r="H26">
        <v>5.9799999999999999E-2</v>
      </c>
      <c r="I26">
        <v>5.9799999999999999E-2</v>
      </c>
      <c r="J26">
        <v>5.9799999999999999E-2</v>
      </c>
      <c r="K26">
        <v>6.4299999999999996E-2</v>
      </c>
      <c r="L26">
        <v>6.4299999999999996E-2</v>
      </c>
      <c r="M26">
        <v>9.7500000000000003E-2</v>
      </c>
      <c r="N26">
        <v>9.7500000000000003E-2</v>
      </c>
      <c r="O26">
        <v>9.7500000000000003E-2</v>
      </c>
      <c r="P26">
        <v>0.1186</v>
      </c>
      <c r="Q26">
        <v>0.1186</v>
      </c>
      <c r="R26">
        <v>9.7500000000000003E-2</v>
      </c>
      <c r="S26">
        <v>9.7500000000000003E-2</v>
      </c>
      <c r="T26">
        <v>9.7500000000000003E-2</v>
      </c>
      <c r="U26">
        <v>9.7500000000000003E-2</v>
      </c>
      <c r="V26">
        <v>9.7500000000000003E-2</v>
      </c>
      <c r="W26">
        <v>9.7500000000000003E-2</v>
      </c>
      <c r="X26">
        <v>9.7500000000000003E-2</v>
      </c>
      <c r="Y26">
        <v>0.1186</v>
      </c>
      <c r="Z26">
        <v>9.7500000000000003E-2</v>
      </c>
      <c r="AA26">
        <v>6.4299999999999996E-2</v>
      </c>
      <c r="AB26">
        <v>6.4299999999999996E-2</v>
      </c>
      <c r="AC26" s="21">
        <v>6.4299999999999996E-2</v>
      </c>
    </row>
    <row r="27" spans="1:29" x14ac:dyDescent="0.35">
      <c r="A27" s="122"/>
      <c r="B27" s="125"/>
      <c r="C27" s="125"/>
      <c r="D27" s="21" t="s">
        <v>18</v>
      </c>
      <c r="E27" s="78">
        <v>4</v>
      </c>
      <c r="F27">
        <v>0.04</v>
      </c>
      <c r="G27">
        <v>0.04</v>
      </c>
      <c r="H27">
        <v>0.04</v>
      </c>
      <c r="I27">
        <v>0.04</v>
      </c>
      <c r="J27">
        <v>0.04</v>
      </c>
      <c r="K27">
        <v>0.04</v>
      </c>
      <c r="L27">
        <v>0.04</v>
      </c>
      <c r="M27">
        <v>0.04</v>
      </c>
      <c r="N27">
        <v>0.04</v>
      </c>
      <c r="O27">
        <v>0.04</v>
      </c>
      <c r="P27">
        <v>0.04</v>
      </c>
      <c r="Q27">
        <v>0.04</v>
      </c>
      <c r="R27">
        <v>0.04</v>
      </c>
      <c r="S27">
        <v>0.04</v>
      </c>
      <c r="T27">
        <v>0.04</v>
      </c>
      <c r="U27">
        <v>0.04</v>
      </c>
      <c r="V27">
        <v>0.04</v>
      </c>
      <c r="W27">
        <v>0.04</v>
      </c>
      <c r="X27">
        <v>0.04</v>
      </c>
      <c r="Y27">
        <v>0.04</v>
      </c>
      <c r="Z27">
        <v>0.04</v>
      </c>
      <c r="AA27">
        <v>0.04</v>
      </c>
      <c r="AB27">
        <v>0.04</v>
      </c>
      <c r="AC27" s="21">
        <v>0.04</v>
      </c>
    </row>
    <row r="28" spans="1:29" x14ac:dyDescent="0.35">
      <c r="A28" s="122"/>
      <c r="B28" s="125"/>
      <c r="C28" s="125"/>
      <c r="D28" s="21" t="s">
        <v>19</v>
      </c>
      <c r="E28" s="78">
        <v>5</v>
      </c>
      <c r="F28">
        <v>8.0000000000000002E-3</v>
      </c>
      <c r="G28">
        <v>8.0000000000000002E-3</v>
      </c>
      <c r="H28">
        <v>8.0000000000000002E-3</v>
      </c>
      <c r="I28">
        <v>8.0000000000000002E-3</v>
      </c>
      <c r="J28">
        <v>8.0000000000000002E-3</v>
      </c>
      <c r="K28">
        <v>8.0000000000000002E-3</v>
      </c>
      <c r="L28">
        <v>8.0000000000000002E-3</v>
      </c>
      <c r="M28">
        <v>8.0000000000000002E-3</v>
      </c>
      <c r="N28">
        <v>8.0000000000000002E-3</v>
      </c>
      <c r="O28">
        <v>8.0000000000000002E-3</v>
      </c>
      <c r="P28">
        <v>8.0000000000000002E-3</v>
      </c>
      <c r="Q28">
        <v>8.0000000000000002E-3</v>
      </c>
      <c r="R28">
        <v>8.0000000000000002E-3</v>
      </c>
      <c r="S28">
        <v>8.0000000000000002E-3</v>
      </c>
      <c r="T28">
        <v>8.0000000000000002E-3</v>
      </c>
      <c r="U28">
        <v>8.0000000000000002E-3</v>
      </c>
      <c r="V28">
        <v>8.0000000000000002E-3</v>
      </c>
      <c r="W28">
        <v>8.0000000000000002E-3</v>
      </c>
      <c r="X28">
        <v>8.0000000000000002E-3</v>
      </c>
      <c r="Y28">
        <v>8.0000000000000002E-3</v>
      </c>
      <c r="Z28">
        <v>8.0000000000000002E-3</v>
      </c>
      <c r="AA28">
        <v>8.0000000000000002E-3</v>
      </c>
      <c r="AB28">
        <v>8.0000000000000002E-3</v>
      </c>
      <c r="AC28" s="21">
        <v>8.0000000000000002E-3</v>
      </c>
    </row>
    <row r="29" spans="1:29" x14ac:dyDescent="0.35">
      <c r="A29" s="122"/>
      <c r="B29" s="125"/>
      <c r="C29" s="125"/>
      <c r="D29" s="21" t="s">
        <v>20</v>
      </c>
      <c r="E29" s="78">
        <v>6</v>
      </c>
      <c r="F29">
        <v>2.9999999999999997E-4</v>
      </c>
      <c r="G29">
        <v>2.9999999999999997E-4</v>
      </c>
      <c r="H29">
        <v>2.9999999999999997E-4</v>
      </c>
      <c r="I29">
        <v>2.9999999999999997E-4</v>
      </c>
      <c r="J29">
        <v>2.9999999999999997E-4</v>
      </c>
      <c r="K29">
        <v>2.9999999999999997E-4</v>
      </c>
      <c r="L29">
        <v>2.9999999999999997E-4</v>
      </c>
      <c r="M29">
        <v>2.9999999999999997E-4</v>
      </c>
      <c r="N29">
        <v>2.9999999999999997E-4</v>
      </c>
      <c r="O29">
        <v>2.9999999999999997E-4</v>
      </c>
      <c r="P29">
        <v>2.9999999999999997E-4</v>
      </c>
      <c r="Q29">
        <v>2.9999999999999997E-4</v>
      </c>
      <c r="R29">
        <v>2.9999999999999997E-4</v>
      </c>
      <c r="S29">
        <v>2.9999999999999997E-4</v>
      </c>
      <c r="T29">
        <v>2.9999999999999997E-4</v>
      </c>
      <c r="U29">
        <v>2.9999999999999997E-4</v>
      </c>
      <c r="V29">
        <v>2.9999999999999997E-4</v>
      </c>
      <c r="W29">
        <v>2.9999999999999997E-4</v>
      </c>
      <c r="X29">
        <v>2.9999999999999997E-4</v>
      </c>
      <c r="Y29">
        <v>2.9999999999999997E-4</v>
      </c>
      <c r="Z29">
        <v>2.9999999999999997E-4</v>
      </c>
      <c r="AA29">
        <v>2.9999999999999997E-4</v>
      </c>
      <c r="AB29">
        <v>2.9999999999999997E-4</v>
      </c>
      <c r="AC29" s="21">
        <v>2.9999999999999997E-4</v>
      </c>
    </row>
    <row r="30" spans="1:29" ht="15" thickBot="1" x14ac:dyDescent="0.4">
      <c r="A30" s="123"/>
      <c r="B30" s="126"/>
      <c r="C30" s="126"/>
      <c r="D30" s="22" t="s">
        <v>21</v>
      </c>
      <c r="E30" s="79">
        <v>7</v>
      </c>
      <c r="F30" s="11">
        <v>3.8E-6</v>
      </c>
      <c r="G30" s="11">
        <v>3.8E-6</v>
      </c>
      <c r="H30" s="11">
        <v>3.8E-6</v>
      </c>
      <c r="I30" s="11">
        <v>3.8E-6</v>
      </c>
      <c r="J30" s="11">
        <v>3.8E-6</v>
      </c>
      <c r="K30" s="11">
        <v>3.8E-6</v>
      </c>
      <c r="L30" s="11">
        <v>3.8E-6</v>
      </c>
      <c r="M30" s="11">
        <v>3.8E-6</v>
      </c>
      <c r="N30" s="11">
        <v>3.8E-6</v>
      </c>
      <c r="O30" s="11">
        <v>3.8E-6</v>
      </c>
      <c r="P30" s="11">
        <v>3.8E-6</v>
      </c>
      <c r="Q30" s="11">
        <v>3.8E-6</v>
      </c>
      <c r="R30" s="11">
        <v>3.8E-6</v>
      </c>
      <c r="S30" s="11">
        <v>3.8E-6</v>
      </c>
      <c r="T30" s="11">
        <v>3.8E-6</v>
      </c>
      <c r="U30" s="11">
        <v>3.8E-6</v>
      </c>
      <c r="V30" s="11">
        <v>3.8E-6</v>
      </c>
      <c r="W30" s="11">
        <v>3.8E-6</v>
      </c>
      <c r="X30" s="11">
        <v>3.8E-6</v>
      </c>
      <c r="Y30" s="11">
        <v>3.8E-6</v>
      </c>
      <c r="Z30" s="11">
        <v>3.8E-6</v>
      </c>
      <c r="AA30" s="11">
        <v>3.8E-6</v>
      </c>
      <c r="AB30" s="11">
        <v>3.8E-6</v>
      </c>
      <c r="AC30" s="22">
        <v>3.8E-6</v>
      </c>
    </row>
  </sheetData>
  <mergeCells count="7">
    <mergeCell ref="L4:N4"/>
    <mergeCell ref="K2:N2"/>
    <mergeCell ref="L3:N3"/>
    <mergeCell ref="A24:A30"/>
    <mergeCell ref="B24:B30"/>
    <mergeCell ref="C24:C30"/>
    <mergeCell ref="B2:D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8DB2-DA5A-4943-BCFC-87B43D7704AA}">
  <dimension ref="A1:Q58"/>
  <sheetViews>
    <sheetView topLeftCell="D1" zoomScale="106" zoomScaleNormal="75" workbookViewId="0">
      <selection activeCell="H22" sqref="H22"/>
    </sheetView>
  </sheetViews>
  <sheetFormatPr defaultColWidth="8.90625" defaultRowHeight="14.5" x14ac:dyDescent="0.35"/>
  <cols>
    <col min="1" max="1" width="14.453125" style="12" bestFit="1" customWidth="1"/>
    <col min="2" max="3" width="8.90625" style="12"/>
    <col min="4" max="4" width="11" style="8" bestFit="1" customWidth="1"/>
    <col min="5" max="5" width="13.453125" style="8" bestFit="1" customWidth="1"/>
    <col min="6" max="7" width="12.54296875" style="8" bestFit="1" customWidth="1"/>
    <col min="8" max="8" width="11" style="8" bestFit="1" customWidth="1"/>
    <col min="9" max="14" width="8.90625" style="8"/>
    <col min="15" max="15" width="10.08984375" style="8" bestFit="1" customWidth="1"/>
    <col min="16" max="16384" width="8.90625" style="8"/>
  </cols>
  <sheetData>
    <row r="1" spans="1:9" ht="15" thickBot="1" x14ac:dyDescent="0.4">
      <c r="A1" s="128" t="s">
        <v>22</v>
      </c>
      <c r="B1" s="128"/>
      <c r="C1" s="128"/>
      <c r="E1" s="128" t="s">
        <v>23</v>
      </c>
      <c r="F1" s="128"/>
      <c r="H1" s="120" t="s">
        <v>24</v>
      </c>
      <c r="I1" s="120"/>
    </row>
    <row r="2" spans="1:9" ht="15.5" thickTop="1" thickBot="1" x14ac:dyDescent="0.4">
      <c r="A2" s="45" t="s">
        <v>25</v>
      </c>
      <c r="B2" s="45" t="s">
        <v>26</v>
      </c>
      <c r="C2" s="45" t="s">
        <v>27</v>
      </c>
      <c r="E2" s="45" t="s">
        <v>28</v>
      </c>
      <c r="F2" s="45" t="s">
        <v>29</v>
      </c>
      <c r="H2" s="33" t="s">
        <v>30</v>
      </c>
      <c r="I2" s="34">
        <f>1*10^6</f>
        <v>1000000</v>
      </c>
    </row>
    <row r="3" spans="1:9" ht="15.5" thickTop="1" thickBot="1" x14ac:dyDescent="0.4">
      <c r="A3" s="43">
        <v>1</v>
      </c>
      <c r="B3" s="44">
        <v>1</v>
      </c>
      <c r="C3" s="44">
        <v>0</v>
      </c>
      <c r="E3" s="43">
        <v>0.95</v>
      </c>
      <c r="F3" s="44">
        <v>1.05</v>
      </c>
      <c r="H3" s="37" t="s">
        <v>31</v>
      </c>
      <c r="I3" s="38">
        <v>11000</v>
      </c>
    </row>
    <row r="4" spans="1:9" ht="15" thickTop="1" x14ac:dyDescent="0.35">
      <c r="E4" s="45" t="s">
        <v>32</v>
      </c>
      <c r="F4" s="45" t="s">
        <v>33</v>
      </c>
      <c r="H4" s="32" t="s">
        <v>34</v>
      </c>
      <c r="I4" s="31">
        <f>(I3^2)/I2</f>
        <v>121</v>
      </c>
    </row>
    <row r="5" spans="1:9" x14ac:dyDescent="0.35">
      <c r="E5" s="26">
        <f>-3.14159</f>
        <v>-3.1415899999999999</v>
      </c>
      <c r="F5" s="26">
        <f>3.14159</f>
        <v>3.1415899999999999</v>
      </c>
      <c r="H5" s="32" t="s">
        <v>35</v>
      </c>
      <c r="I5" s="31">
        <f>I2/(SQRT(3)*I3)</f>
        <v>52.486388108147793</v>
      </c>
    </row>
    <row r="17" spans="1:17" x14ac:dyDescent="0.35">
      <c r="D17" s="12"/>
      <c r="E17" s="12"/>
    </row>
    <row r="18" spans="1:17" x14ac:dyDescent="0.35">
      <c r="D18" s="12"/>
      <c r="E18" s="12"/>
    </row>
    <row r="19" spans="1:17" x14ac:dyDescent="0.35">
      <c r="D19" s="12"/>
      <c r="E19" s="12"/>
    </row>
    <row r="20" spans="1:17" x14ac:dyDescent="0.35">
      <c r="D20" s="12"/>
      <c r="E20" s="12"/>
    </row>
    <row r="21" spans="1:17" ht="15" thickBot="1" x14ac:dyDescent="0.4">
      <c r="A21" s="128" t="s">
        <v>36</v>
      </c>
      <c r="B21" s="128"/>
      <c r="C21" s="128"/>
      <c r="D21" s="128"/>
      <c r="E21" s="128"/>
      <c r="F21" s="128"/>
      <c r="G21" s="128"/>
      <c r="H21" s="128"/>
      <c r="I21" s="128"/>
      <c r="K21" s="60" t="s">
        <v>37</v>
      </c>
      <c r="L21" s="60"/>
      <c r="M21" s="60"/>
      <c r="N21" s="60"/>
      <c r="O21" s="60"/>
      <c r="P21" s="60"/>
      <c r="Q21" s="60"/>
    </row>
    <row r="22" spans="1:17" ht="15" thickTop="1" x14ac:dyDescent="0.35">
      <c r="A22" s="26" t="s">
        <v>38</v>
      </c>
      <c r="B22" s="26" t="s">
        <v>39</v>
      </c>
      <c r="C22" s="26" t="s">
        <v>40</v>
      </c>
      <c r="D22" s="26" t="s">
        <v>41</v>
      </c>
      <c r="E22" s="26" t="s">
        <v>42</v>
      </c>
      <c r="F22" s="26" t="s">
        <v>43</v>
      </c>
      <c r="G22" s="26" t="s">
        <v>44</v>
      </c>
      <c r="H22" s="26" t="s">
        <v>45</v>
      </c>
      <c r="I22" s="26" t="s">
        <v>46</v>
      </c>
      <c r="K22" s="31"/>
      <c r="L22" s="129" t="s">
        <v>47</v>
      </c>
      <c r="M22" s="130"/>
      <c r="N22" s="32" t="s">
        <v>48</v>
      </c>
      <c r="O22" s="32"/>
      <c r="P22" s="32"/>
      <c r="Q22" s="32"/>
    </row>
    <row r="23" spans="1:17" ht="15" thickBot="1" x14ac:dyDescent="0.4">
      <c r="A23" s="26">
        <v>1</v>
      </c>
      <c r="B23" s="28">
        <v>1</v>
      </c>
      <c r="C23" s="28">
        <v>2</v>
      </c>
      <c r="D23" s="26" t="s">
        <v>49</v>
      </c>
      <c r="E23" s="27">
        <v>0.6</v>
      </c>
      <c r="F23" s="29">
        <v>1.5867768595041322E-3</v>
      </c>
      <c r="G23" s="29">
        <v>5.6081323402925232E-4</v>
      </c>
      <c r="H23">
        <v>0</v>
      </c>
      <c r="I23">
        <v>10</v>
      </c>
      <c r="K23" s="34"/>
      <c r="L23" s="35" t="s">
        <v>43</v>
      </c>
      <c r="M23" s="36" t="s">
        <v>44</v>
      </c>
      <c r="N23" s="33" t="s">
        <v>50</v>
      </c>
      <c r="O23" s="33"/>
      <c r="P23" s="33" t="s">
        <v>51</v>
      </c>
      <c r="Q23" s="33" t="s">
        <v>52</v>
      </c>
    </row>
    <row r="24" spans="1:17" ht="15" thickTop="1" x14ac:dyDescent="0.35">
      <c r="A24" s="26">
        <v>2</v>
      </c>
      <c r="B24" s="28">
        <v>2</v>
      </c>
      <c r="C24" s="28">
        <v>3</v>
      </c>
      <c r="D24" s="26" t="s">
        <v>49</v>
      </c>
      <c r="E24" s="27">
        <v>0.75</v>
      </c>
      <c r="F24" s="29">
        <v>1.9834710743801653E-3</v>
      </c>
      <c r="G24" s="29">
        <v>7.0101654253656542E-4</v>
      </c>
      <c r="H24">
        <v>0</v>
      </c>
      <c r="I24">
        <v>10</v>
      </c>
      <c r="K24" s="39" t="s">
        <v>53</v>
      </c>
      <c r="L24" s="40">
        <v>0.443</v>
      </c>
      <c r="M24" s="40">
        <f>2*PI()*50*0.38*10^-3</f>
        <v>0.11938052083641215</v>
      </c>
      <c r="N24" s="40">
        <v>0</v>
      </c>
      <c r="O24" s="39" t="s">
        <v>54</v>
      </c>
      <c r="P24" s="40">
        <v>204</v>
      </c>
      <c r="Q24" s="40">
        <f>4.29*10^6</f>
        <v>4290000</v>
      </c>
    </row>
    <row r="25" spans="1:17" x14ac:dyDescent="0.35">
      <c r="A25" s="26">
        <v>3</v>
      </c>
      <c r="B25" s="28">
        <v>2</v>
      </c>
      <c r="C25" s="28">
        <v>4</v>
      </c>
      <c r="D25" s="26" t="s">
        <v>49</v>
      </c>
      <c r="E25" s="27">
        <v>0.8</v>
      </c>
      <c r="F25" s="29">
        <v>2.115702479338843E-3</v>
      </c>
      <c r="G25" s="29">
        <v>7.4775097870566983E-4</v>
      </c>
      <c r="H25">
        <v>0</v>
      </c>
      <c r="I25">
        <v>10</v>
      </c>
      <c r="K25" s="41" t="s">
        <v>49</v>
      </c>
      <c r="L25" s="42">
        <v>0.32</v>
      </c>
      <c r="M25" s="40">
        <f>2*PI()*50*0.36*10^-3</f>
        <v>0.11309733552923255</v>
      </c>
      <c r="N25" s="40">
        <v>0</v>
      </c>
      <c r="O25" s="41" t="s">
        <v>55</v>
      </c>
      <c r="P25" s="42">
        <v>245</v>
      </c>
      <c r="Q25" s="42">
        <f>5.5*10^6</f>
        <v>5500000</v>
      </c>
    </row>
    <row r="26" spans="1:17" x14ac:dyDescent="0.35">
      <c r="A26" s="26">
        <v>4</v>
      </c>
      <c r="B26" s="28">
        <v>2</v>
      </c>
      <c r="C26" s="28">
        <v>5</v>
      </c>
      <c r="D26" s="26" t="s">
        <v>49</v>
      </c>
      <c r="E26" s="27">
        <v>0.75</v>
      </c>
      <c r="F26" s="29">
        <v>1.9834710743801653E-3</v>
      </c>
      <c r="G26" s="29">
        <v>7.0101654253656542E-4</v>
      </c>
      <c r="H26">
        <v>0</v>
      </c>
      <c r="I26">
        <v>10</v>
      </c>
    </row>
    <row r="27" spans="1:17" x14ac:dyDescent="0.35">
      <c r="A27" s="26">
        <v>5</v>
      </c>
      <c r="B27" s="28">
        <v>5</v>
      </c>
      <c r="C27" s="28">
        <v>6</v>
      </c>
      <c r="D27" s="26" t="s">
        <v>49</v>
      </c>
      <c r="E27" s="27">
        <v>0.8</v>
      </c>
      <c r="F27" s="29">
        <v>2.115702479338843E-3</v>
      </c>
      <c r="G27" s="29">
        <v>7.4775097870566983E-4</v>
      </c>
      <c r="H27">
        <v>0</v>
      </c>
      <c r="I27">
        <v>10</v>
      </c>
    </row>
    <row r="28" spans="1:17" x14ac:dyDescent="0.35">
      <c r="A28" s="26">
        <v>6</v>
      </c>
      <c r="B28" s="28">
        <v>5</v>
      </c>
      <c r="C28" s="28">
        <v>7</v>
      </c>
      <c r="D28" s="26" t="s">
        <v>49</v>
      </c>
      <c r="E28" s="27">
        <v>0.6</v>
      </c>
      <c r="F28" s="29">
        <v>1.5867768595041322E-3</v>
      </c>
      <c r="G28" s="29">
        <v>5.6081323402925232E-4</v>
      </c>
      <c r="H28">
        <v>0</v>
      </c>
      <c r="I28">
        <v>10</v>
      </c>
    </row>
    <row r="29" spans="1:17" x14ac:dyDescent="0.35">
      <c r="A29" s="26">
        <v>7</v>
      </c>
      <c r="B29" s="28">
        <v>5</v>
      </c>
      <c r="C29" s="28">
        <v>8</v>
      </c>
      <c r="D29" s="26" t="s">
        <v>49</v>
      </c>
      <c r="E29" s="27">
        <v>0.75</v>
      </c>
      <c r="F29" s="29">
        <v>1.9834710743801653E-3</v>
      </c>
      <c r="G29" s="29">
        <v>7.0101654253656542E-4</v>
      </c>
      <c r="H29">
        <v>0</v>
      </c>
      <c r="I29">
        <v>10</v>
      </c>
    </row>
    <row r="30" spans="1:17" x14ac:dyDescent="0.35">
      <c r="A30" s="26">
        <v>8</v>
      </c>
      <c r="B30" s="28">
        <v>8</v>
      </c>
      <c r="C30" s="28">
        <v>9</v>
      </c>
      <c r="D30" s="26" t="s">
        <v>49</v>
      </c>
      <c r="E30" s="27">
        <v>0.8</v>
      </c>
      <c r="F30" s="29">
        <v>2.115702479338843E-3</v>
      </c>
      <c r="G30" s="29">
        <v>7.4775097870566983E-4</v>
      </c>
      <c r="H30">
        <v>0</v>
      </c>
      <c r="I30">
        <v>10</v>
      </c>
    </row>
    <row r="31" spans="1:17" x14ac:dyDescent="0.35">
      <c r="A31" s="26">
        <v>9</v>
      </c>
      <c r="B31" s="28">
        <v>8</v>
      </c>
      <c r="C31" s="28">
        <v>10</v>
      </c>
      <c r="D31" s="26" t="s">
        <v>49</v>
      </c>
      <c r="E31" s="27">
        <v>0.75</v>
      </c>
      <c r="F31" s="29">
        <v>1.9834710743801653E-3</v>
      </c>
      <c r="G31" s="29">
        <v>7.0101654253656542E-4</v>
      </c>
      <c r="H31">
        <v>0</v>
      </c>
      <c r="I31">
        <v>10</v>
      </c>
    </row>
    <row r="32" spans="1:17" x14ac:dyDescent="0.35">
      <c r="A32" s="26">
        <v>10</v>
      </c>
      <c r="B32" s="28">
        <v>8</v>
      </c>
      <c r="C32" s="28">
        <v>11</v>
      </c>
      <c r="D32" s="26" t="s">
        <v>49</v>
      </c>
      <c r="E32" s="27">
        <v>0.6</v>
      </c>
      <c r="F32" s="29">
        <v>1.5867768595041322E-3</v>
      </c>
      <c r="G32" s="29">
        <v>5.6081323402925232E-4</v>
      </c>
      <c r="H32">
        <v>0</v>
      </c>
      <c r="I32">
        <v>10</v>
      </c>
    </row>
    <row r="33" spans="1:9" x14ac:dyDescent="0.35">
      <c r="A33" s="26">
        <v>11</v>
      </c>
      <c r="B33" s="28">
        <v>11</v>
      </c>
      <c r="C33" s="28">
        <v>12</v>
      </c>
      <c r="D33" s="26" t="s">
        <v>49</v>
      </c>
      <c r="E33" s="27">
        <v>0.8</v>
      </c>
      <c r="F33" s="29">
        <v>2.115702479338843E-3</v>
      </c>
      <c r="G33" s="29">
        <v>7.4775097870566983E-4</v>
      </c>
      <c r="H33">
        <v>0</v>
      </c>
      <c r="I33">
        <v>10</v>
      </c>
    </row>
    <row r="34" spans="1:9" x14ac:dyDescent="0.35">
      <c r="A34" s="26">
        <v>12</v>
      </c>
      <c r="B34" s="28">
        <v>1</v>
      </c>
      <c r="C34" s="28">
        <v>13</v>
      </c>
      <c r="D34" s="26" t="s">
        <v>49</v>
      </c>
      <c r="E34" s="27">
        <v>0.75</v>
      </c>
      <c r="F34" s="29">
        <v>1.9834710743801653E-3</v>
      </c>
      <c r="G34" s="29">
        <v>7.0101654253656542E-4</v>
      </c>
      <c r="H34">
        <v>0</v>
      </c>
      <c r="I34">
        <v>10</v>
      </c>
    </row>
    <row r="35" spans="1:9" x14ac:dyDescent="0.35">
      <c r="A35" s="26">
        <v>13</v>
      </c>
      <c r="B35" s="28">
        <v>13</v>
      </c>
      <c r="C35" s="28">
        <v>14</v>
      </c>
      <c r="D35" s="26" t="s">
        <v>49</v>
      </c>
      <c r="E35" s="27">
        <v>0.8</v>
      </c>
      <c r="F35" s="29">
        <v>2.115702479338843E-3</v>
      </c>
      <c r="G35" s="29">
        <v>7.4775097870566983E-4</v>
      </c>
      <c r="H35">
        <v>0</v>
      </c>
      <c r="I35">
        <v>10</v>
      </c>
    </row>
    <row r="36" spans="1:9" x14ac:dyDescent="0.35">
      <c r="A36" s="26">
        <v>14</v>
      </c>
      <c r="B36" s="28">
        <v>13</v>
      </c>
      <c r="C36" s="28">
        <v>15</v>
      </c>
      <c r="D36" s="26" t="s">
        <v>49</v>
      </c>
      <c r="E36" s="27">
        <v>0.6</v>
      </c>
      <c r="F36" s="29">
        <v>1.5867768595041322E-3</v>
      </c>
      <c r="G36" s="29">
        <v>5.6081323402925232E-4</v>
      </c>
      <c r="H36">
        <v>0</v>
      </c>
      <c r="I36">
        <v>10</v>
      </c>
    </row>
    <row r="37" spans="1:9" x14ac:dyDescent="0.35">
      <c r="A37" s="26">
        <v>15</v>
      </c>
      <c r="B37" s="28">
        <v>15</v>
      </c>
      <c r="C37" s="28">
        <v>16</v>
      </c>
      <c r="D37" s="26" t="s">
        <v>49</v>
      </c>
      <c r="E37" s="27">
        <v>0.8</v>
      </c>
      <c r="F37" s="29">
        <v>2.115702479338843E-3</v>
      </c>
      <c r="G37" s="29">
        <v>7.4775097870566983E-4</v>
      </c>
      <c r="H37">
        <v>0</v>
      </c>
      <c r="I37">
        <v>10</v>
      </c>
    </row>
    <row r="38" spans="1:9" x14ac:dyDescent="0.35">
      <c r="A38" s="26">
        <v>16</v>
      </c>
      <c r="B38" s="28">
        <v>1</v>
      </c>
      <c r="C38" s="28">
        <v>17</v>
      </c>
      <c r="D38" s="26" t="s">
        <v>49</v>
      </c>
      <c r="E38" s="27">
        <v>0.75</v>
      </c>
      <c r="F38" s="29">
        <v>1.9834710743801653E-3</v>
      </c>
      <c r="G38" s="29">
        <v>7.0101654253656542E-4</v>
      </c>
      <c r="H38">
        <v>0</v>
      </c>
      <c r="I38">
        <v>10</v>
      </c>
    </row>
    <row r="39" spans="1:9" x14ac:dyDescent="0.35">
      <c r="A39" s="26">
        <v>17</v>
      </c>
      <c r="B39" s="28">
        <v>17</v>
      </c>
      <c r="C39" s="28">
        <v>18</v>
      </c>
      <c r="D39" s="26" t="s">
        <v>49</v>
      </c>
      <c r="E39" s="27">
        <v>0.6</v>
      </c>
      <c r="F39" s="29">
        <v>1.5867768595041322E-3</v>
      </c>
      <c r="G39" s="29">
        <v>5.6081323402925232E-4</v>
      </c>
      <c r="H39">
        <v>0</v>
      </c>
      <c r="I39">
        <v>10</v>
      </c>
    </row>
    <row r="40" spans="1:9" x14ac:dyDescent="0.35">
      <c r="A40" s="26">
        <v>18</v>
      </c>
      <c r="B40" s="28">
        <v>17</v>
      </c>
      <c r="C40" s="28">
        <v>19</v>
      </c>
      <c r="D40" s="26" t="s">
        <v>49</v>
      </c>
      <c r="E40" s="27">
        <v>0.8</v>
      </c>
      <c r="F40" s="29">
        <v>2.115702479338843E-3</v>
      </c>
      <c r="G40" s="29">
        <v>7.4775097870566983E-4</v>
      </c>
      <c r="H40">
        <v>0</v>
      </c>
      <c r="I40">
        <v>10</v>
      </c>
    </row>
    <row r="41" spans="1:9" x14ac:dyDescent="0.35">
      <c r="A41" s="26">
        <v>19</v>
      </c>
      <c r="B41" s="28">
        <v>19</v>
      </c>
      <c r="C41" s="28">
        <v>20</v>
      </c>
      <c r="D41" s="26" t="s">
        <v>49</v>
      </c>
      <c r="E41" s="27">
        <v>0.75</v>
      </c>
      <c r="F41" s="29">
        <v>1.9834710743801653E-3</v>
      </c>
      <c r="G41" s="29">
        <v>7.0101654253656542E-4</v>
      </c>
      <c r="H41">
        <v>0</v>
      </c>
      <c r="I41">
        <v>10</v>
      </c>
    </row>
    <row r="42" spans="1:9" x14ac:dyDescent="0.35">
      <c r="A42" s="26">
        <v>20</v>
      </c>
      <c r="B42" s="28">
        <v>19</v>
      </c>
      <c r="C42" s="28">
        <v>21</v>
      </c>
      <c r="D42" s="26" t="s">
        <v>49</v>
      </c>
      <c r="E42" s="27">
        <v>0.8</v>
      </c>
      <c r="F42" s="29">
        <v>2.115702479338843E-3</v>
      </c>
      <c r="G42" s="29">
        <v>7.4775097870566983E-4</v>
      </c>
      <c r="H42">
        <v>0</v>
      </c>
      <c r="I42">
        <v>10</v>
      </c>
    </row>
    <row r="43" spans="1:9" x14ac:dyDescent="0.35">
      <c r="A43" s="26">
        <v>21</v>
      </c>
      <c r="B43" s="28">
        <v>19</v>
      </c>
      <c r="C43" s="28">
        <v>22</v>
      </c>
      <c r="D43" s="26" t="s">
        <v>49</v>
      </c>
      <c r="E43" s="27">
        <v>0.6</v>
      </c>
      <c r="F43" s="29">
        <v>1.5867768595041322E-3</v>
      </c>
      <c r="G43" s="29">
        <v>5.6081323402925232E-4</v>
      </c>
      <c r="H43">
        <v>0</v>
      </c>
      <c r="I43">
        <v>10</v>
      </c>
    </row>
    <row r="44" spans="1:9" x14ac:dyDescent="0.35">
      <c r="A44" s="26">
        <v>22</v>
      </c>
      <c r="B44" s="28">
        <v>22</v>
      </c>
      <c r="C44" s="28">
        <v>23</v>
      </c>
      <c r="D44" s="26" t="s">
        <v>49</v>
      </c>
      <c r="E44" s="27">
        <v>0.75</v>
      </c>
      <c r="F44" s="29">
        <v>1.9834710743801653E-3</v>
      </c>
      <c r="G44" s="29">
        <v>7.0101654253656542E-4</v>
      </c>
      <c r="H44">
        <v>0</v>
      </c>
      <c r="I44">
        <v>10</v>
      </c>
    </row>
    <row r="45" spans="1:9" x14ac:dyDescent="0.35">
      <c r="A45" s="26">
        <v>23</v>
      </c>
      <c r="B45" s="28">
        <v>22</v>
      </c>
      <c r="C45" s="28">
        <v>24</v>
      </c>
      <c r="D45" s="26" t="s">
        <v>49</v>
      </c>
      <c r="E45" s="27">
        <v>0.8</v>
      </c>
      <c r="F45" s="29">
        <v>2.115702479338843E-3</v>
      </c>
      <c r="G45" s="29">
        <v>7.4775097870566983E-4</v>
      </c>
      <c r="H45">
        <v>0</v>
      </c>
      <c r="I45">
        <v>10</v>
      </c>
    </row>
    <row r="46" spans="1:9" x14ac:dyDescent="0.35">
      <c r="A46" s="26">
        <v>24</v>
      </c>
      <c r="B46" s="28">
        <v>22</v>
      </c>
      <c r="C46" s="28">
        <v>25</v>
      </c>
      <c r="D46" s="26" t="s">
        <v>49</v>
      </c>
      <c r="E46" s="27">
        <v>0.75</v>
      </c>
      <c r="F46" s="29">
        <v>1.9834710743801653E-3</v>
      </c>
      <c r="G46" s="29">
        <v>7.0101654253656542E-4</v>
      </c>
      <c r="H46">
        <v>0</v>
      </c>
      <c r="I46">
        <v>10</v>
      </c>
    </row>
    <row r="47" spans="1:9" x14ac:dyDescent="0.35">
      <c r="A47" s="26">
        <v>25</v>
      </c>
      <c r="B47" s="28">
        <v>25</v>
      </c>
      <c r="C47" s="28">
        <v>26</v>
      </c>
      <c r="D47" s="26" t="s">
        <v>49</v>
      </c>
      <c r="E47" s="27">
        <v>0.6</v>
      </c>
      <c r="F47" s="29">
        <v>1.5867768595041322E-3</v>
      </c>
      <c r="G47" s="29">
        <v>5.6081323402925232E-4</v>
      </c>
      <c r="H47">
        <v>0</v>
      </c>
      <c r="I47">
        <v>10</v>
      </c>
    </row>
    <row r="48" spans="1:9" x14ac:dyDescent="0.35">
      <c r="A48" s="26">
        <v>26</v>
      </c>
      <c r="B48" s="28">
        <v>1</v>
      </c>
      <c r="C48" s="28">
        <v>27</v>
      </c>
      <c r="D48" s="26" t="s">
        <v>49</v>
      </c>
      <c r="E48" s="30">
        <v>0.8</v>
      </c>
      <c r="F48" s="29">
        <v>2.115702479338843E-3</v>
      </c>
      <c r="G48" s="29">
        <v>7.4775097870566983E-4</v>
      </c>
      <c r="H48">
        <v>0</v>
      </c>
      <c r="I48">
        <v>10</v>
      </c>
    </row>
    <row r="49" spans="1:9" x14ac:dyDescent="0.35">
      <c r="A49" s="26">
        <v>27</v>
      </c>
      <c r="B49" s="28">
        <v>27</v>
      </c>
      <c r="C49" s="28">
        <v>28</v>
      </c>
      <c r="D49" s="26" t="s">
        <v>49</v>
      </c>
      <c r="E49" s="30">
        <v>0.75</v>
      </c>
      <c r="F49" s="29">
        <v>1.9834710743801653E-3</v>
      </c>
      <c r="G49" s="29">
        <v>7.0101654253656542E-4</v>
      </c>
      <c r="H49">
        <v>0</v>
      </c>
      <c r="I49">
        <v>10</v>
      </c>
    </row>
    <row r="50" spans="1:9" x14ac:dyDescent="0.35">
      <c r="A50" s="26">
        <v>28</v>
      </c>
      <c r="B50" s="28">
        <v>27</v>
      </c>
      <c r="C50" s="28">
        <v>29</v>
      </c>
      <c r="D50" s="26" t="s">
        <v>49</v>
      </c>
      <c r="E50" s="30">
        <v>0.6</v>
      </c>
      <c r="F50" s="29">
        <v>1.5867768595041322E-3</v>
      </c>
      <c r="G50" s="29">
        <v>5.6081323402925232E-4</v>
      </c>
      <c r="H50">
        <v>0</v>
      </c>
      <c r="I50">
        <v>10</v>
      </c>
    </row>
    <row r="51" spans="1:9" x14ac:dyDescent="0.35">
      <c r="A51" s="26">
        <v>29</v>
      </c>
      <c r="B51" s="28">
        <v>27</v>
      </c>
      <c r="C51" s="28">
        <v>30</v>
      </c>
      <c r="D51" s="26" t="s">
        <v>49</v>
      </c>
      <c r="E51" s="30">
        <v>0.75</v>
      </c>
      <c r="F51" s="29">
        <v>1.9834710743801653E-3</v>
      </c>
      <c r="G51" s="29">
        <v>7.0101654253656542E-4</v>
      </c>
      <c r="H51">
        <v>0</v>
      </c>
      <c r="I51">
        <v>10</v>
      </c>
    </row>
    <row r="52" spans="1:9" x14ac:dyDescent="0.35">
      <c r="A52" s="26">
        <v>30</v>
      </c>
      <c r="B52" s="28">
        <v>30</v>
      </c>
      <c r="C52" s="28">
        <v>31</v>
      </c>
      <c r="D52" s="26" t="s">
        <v>49</v>
      </c>
      <c r="E52" s="30">
        <v>0.6</v>
      </c>
      <c r="F52" s="29">
        <v>1.5867768595041322E-3</v>
      </c>
      <c r="G52" s="29">
        <v>5.6081323402925232E-4</v>
      </c>
      <c r="H52">
        <v>0</v>
      </c>
      <c r="I52">
        <v>10</v>
      </c>
    </row>
    <row r="53" spans="1:9" x14ac:dyDescent="0.35">
      <c r="A53" s="26">
        <v>31</v>
      </c>
      <c r="B53" s="28">
        <v>30</v>
      </c>
      <c r="C53" s="28">
        <v>32</v>
      </c>
      <c r="D53" s="26" t="s">
        <v>49</v>
      </c>
      <c r="E53" s="30">
        <v>0.8</v>
      </c>
      <c r="F53" s="29">
        <v>2.115702479338843E-3</v>
      </c>
      <c r="G53" s="29">
        <v>7.4775097870566983E-4</v>
      </c>
      <c r="H53">
        <v>0</v>
      </c>
      <c r="I53">
        <v>10</v>
      </c>
    </row>
    <row r="54" spans="1:9" x14ac:dyDescent="0.35">
      <c r="A54" s="26">
        <v>32</v>
      </c>
      <c r="B54" s="28">
        <v>30</v>
      </c>
      <c r="C54" s="28">
        <v>33</v>
      </c>
      <c r="D54" s="26" t="s">
        <v>49</v>
      </c>
      <c r="E54" s="30">
        <v>0.75</v>
      </c>
      <c r="F54" s="29">
        <v>1.9834710743801653E-3</v>
      </c>
      <c r="G54" s="29">
        <v>7.0101654253656542E-4</v>
      </c>
      <c r="H54">
        <v>0</v>
      </c>
      <c r="I54">
        <v>10</v>
      </c>
    </row>
    <row r="55" spans="1:9" x14ac:dyDescent="0.35">
      <c r="A55" s="26">
        <v>33</v>
      </c>
      <c r="B55" s="28">
        <v>33</v>
      </c>
      <c r="C55" s="28">
        <v>34</v>
      </c>
      <c r="D55" s="26" t="s">
        <v>49</v>
      </c>
      <c r="E55" s="30">
        <v>0.8</v>
      </c>
      <c r="F55" s="29">
        <v>2.115702479338843E-3</v>
      </c>
      <c r="G55" s="29">
        <v>7.4775097870566983E-4</v>
      </c>
      <c r="H55">
        <v>0</v>
      </c>
      <c r="I55">
        <v>10</v>
      </c>
    </row>
    <row r="56" spans="1:9" x14ac:dyDescent="0.35">
      <c r="A56" s="26">
        <v>34</v>
      </c>
      <c r="B56" s="28">
        <v>33</v>
      </c>
      <c r="C56" s="28">
        <v>35</v>
      </c>
      <c r="D56" s="26" t="s">
        <v>49</v>
      </c>
      <c r="E56" s="30">
        <v>0.6</v>
      </c>
      <c r="F56" s="29">
        <v>1.5867768595041322E-3</v>
      </c>
      <c r="G56" s="29">
        <v>5.6081323402925232E-4</v>
      </c>
      <c r="H56">
        <v>0</v>
      </c>
      <c r="I56">
        <v>10</v>
      </c>
    </row>
    <row r="57" spans="1:9" x14ac:dyDescent="0.35">
      <c r="A57" s="26">
        <v>35</v>
      </c>
      <c r="B57" s="28">
        <v>35</v>
      </c>
      <c r="C57" s="28">
        <v>36</v>
      </c>
      <c r="D57" s="26" t="s">
        <v>49</v>
      </c>
      <c r="E57" s="30">
        <v>0.75</v>
      </c>
      <c r="F57" s="29">
        <v>1.9834710743801653E-3</v>
      </c>
      <c r="G57" s="29">
        <v>7.0101654253656542E-4</v>
      </c>
      <c r="H57">
        <v>0</v>
      </c>
      <c r="I57">
        <v>10</v>
      </c>
    </row>
    <row r="58" spans="1:9" x14ac:dyDescent="0.35">
      <c r="A58" s="26">
        <v>36</v>
      </c>
      <c r="B58" s="28">
        <v>35</v>
      </c>
      <c r="C58" s="28">
        <v>37</v>
      </c>
      <c r="D58" s="26" t="s">
        <v>49</v>
      </c>
      <c r="E58" s="30">
        <v>0.8</v>
      </c>
      <c r="F58" s="29">
        <v>2.115702479338843E-3</v>
      </c>
      <c r="G58" s="29">
        <v>7.4775097870566983E-4</v>
      </c>
      <c r="H58">
        <v>0</v>
      </c>
      <c r="I58">
        <v>10</v>
      </c>
    </row>
  </sheetData>
  <mergeCells count="5">
    <mergeCell ref="A21:I21"/>
    <mergeCell ref="L22:M22"/>
    <mergeCell ref="A1:C1"/>
    <mergeCell ref="E1:F1"/>
    <mergeCell ref="H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BE01C-29B2-4BF3-A421-098CF67E4ACC}">
  <dimension ref="A1:AD64"/>
  <sheetViews>
    <sheetView zoomScale="70" zoomScaleNormal="70" workbookViewId="0">
      <selection activeCell="G7" sqref="G7:AD8"/>
    </sheetView>
  </sheetViews>
  <sheetFormatPr defaultColWidth="8.90625" defaultRowHeight="14.5" x14ac:dyDescent="0.35"/>
  <cols>
    <col min="1" max="1" width="8.90625" style="8"/>
    <col min="2" max="2" width="14.54296875" style="8" bestFit="1" customWidth="1"/>
    <col min="3" max="3" width="26.453125" style="8" bestFit="1" customWidth="1"/>
    <col min="4" max="4" width="14.54296875" style="8" bestFit="1" customWidth="1"/>
    <col min="5" max="5" width="8.90625" style="8"/>
    <col min="6" max="6" width="20.54296875" style="8" bestFit="1" customWidth="1"/>
    <col min="7" max="16384" width="8.90625" style="8"/>
  </cols>
  <sheetData>
    <row r="1" spans="1:30" x14ac:dyDescent="0.35">
      <c r="A1" s="131" t="s">
        <v>56</v>
      </c>
      <c r="B1" s="132"/>
      <c r="C1" s="133"/>
      <c r="D1" s="133"/>
      <c r="E1" s="133"/>
      <c r="F1" s="6" t="s">
        <v>9</v>
      </c>
      <c r="G1" s="7">
        <v>1</v>
      </c>
      <c r="H1" s="7">
        <v>2</v>
      </c>
      <c r="I1" s="7">
        <v>3</v>
      </c>
      <c r="J1" s="7">
        <v>4</v>
      </c>
      <c r="K1" s="7">
        <v>5</v>
      </c>
      <c r="L1" s="7">
        <v>6</v>
      </c>
      <c r="M1" s="7">
        <v>7</v>
      </c>
      <c r="N1" s="7">
        <v>8</v>
      </c>
      <c r="O1" s="7">
        <v>9</v>
      </c>
      <c r="P1" s="7">
        <v>10</v>
      </c>
      <c r="Q1" s="7">
        <v>11</v>
      </c>
      <c r="R1" s="7">
        <v>12</v>
      </c>
      <c r="S1" s="7">
        <v>13</v>
      </c>
      <c r="T1" s="7">
        <v>14</v>
      </c>
      <c r="U1" s="7">
        <v>15</v>
      </c>
      <c r="V1" s="7">
        <v>16</v>
      </c>
      <c r="W1" s="7">
        <v>17</v>
      </c>
      <c r="X1" s="7">
        <v>18</v>
      </c>
      <c r="Y1" s="7">
        <v>19</v>
      </c>
      <c r="Z1" s="7">
        <v>20</v>
      </c>
      <c r="AA1" s="7">
        <v>21</v>
      </c>
      <c r="AB1" s="7">
        <v>22</v>
      </c>
      <c r="AC1" s="7">
        <v>23</v>
      </c>
      <c r="AD1" s="7">
        <v>24</v>
      </c>
    </row>
    <row r="2" spans="1:30" ht="15" thickBot="1" x14ac:dyDescent="0.4">
      <c r="A2" s="134"/>
      <c r="B2" s="135"/>
      <c r="C2" s="136"/>
      <c r="D2" s="136"/>
      <c r="E2" s="136"/>
      <c r="F2" s="53" t="s">
        <v>10</v>
      </c>
      <c r="G2" s="53">
        <v>1</v>
      </c>
      <c r="H2" s="53">
        <v>2</v>
      </c>
      <c r="I2" s="53">
        <v>3</v>
      </c>
      <c r="J2" s="53">
        <v>4</v>
      </c>
      <c r="K2" s="53">
        <v>5</v>
      </c>
      <c r="L2" s="53">
        <v>6</v>
      </c>
      <c r="M2" s="53">
        <v>7</v>
      </c>
      <c r="N2" s="53">
        <v>8</v>
      </c>
      <c r="O2" s="53">
        <v>9</v>
      </c>
      <c r="P2" s="53">
        <v>10</v>
      </c>
      <c r="Q2" s="53">
        <v>11</v>
      </c>
      <c r="R2" s="53">
        <v>12</v>
      </c>
      <c r="S2" s="53">
        <v>13</v>
      </c>
      <c r="T2" s="53">
        <v>14</v>
      </c>
      <c r="U2" s="53">
        <v>15</v>
      </c>
      <c r="V2" s="53">
        <v>16</v>
      </c>
      <c r="W2" s="53">
        <v>17</v>
      </c>
      <c r="X2" s="53">
        <v>18</v>
      </c>
      <c r="Y2" s="53">
        <v>19</v>
      </c>
      <c r="Z2" s="53">
        <v>20</v>
      </c>
      <c r="AA2" s="53">
        <v>21</v>
      </c>
      <c r="AB2" s="53">
        <v>22</v>
      </c>
      <c r="AC2" s="53">
        <v>23</v>
      </c>
      <c r="AD2" s="53">
        <v>24</v>
      </c>
    </row>
    <row r="3" spans="1:30" ht="15" thickBot="1" x14ac:dyDescent="0.4">
      <c r="A3" s="46" t="s">
        <v>11</v>
      </c>
      <c r="B3" s="47" t="s">
        <v>57</v>
      </c>
      <c r="C3" s="48" t="s">
        <v>58</v>
      </c>
      <c r="D3" s="49" t="s">
        <v>59</v>
      </c>
      <c r="E3" s="97" t="s">
        <v>60</v>
      </c>
      <c r="F3" s="97" t="s">
        <v>61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9"/>
    </row>
    <row r="4" spans="1:30" x14ac:dyDescent="0.35">
      <c r="A4" s="137">
        <v>1</v>
      </c>
      <c r="B4" s="101">
        <v>1</v>
      </c>
      <c r="C4" s="102" t="s">
        <v>62</v>
      </c>
      <c r="D4" s="103" t="s">
        <v>63</v>
      </c>
      <c r="E4" s="100">
        <v>1</v>
      </c>
      <c r="F4" s="104" t="s">
        <v>64</v>
      </c>
      <c r="G4" s="104">
        <v>0</v>
      </c>
      <c r="H4" s="104">
        <v>0</v>
      </c>
      <c r="I4" s="104">
        <v>0</v>
      </c>
      <c r="J4" s="104">
        <v>0</v>
      </c>
      <c r="K4" s="104">
        <v>0</v>
      </c>
      <c r="L4" s="104">
        <v>0</v>
      </c>
      <c r="M4" s="104">
        <v>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5">
        <v>0</v>
      </c>
    </row>
    <row r="5" spans="1:30" x14ac:dyDescent="0.35">
      <c r="A5" s="138"/>
      <c r="B5" s="106">
        <v>2</v>
      </c>
      <c r="C5" s="107" t="s">
        <v>65</v>
      </c>
      <c r="D5" s="108">
        <v>1</v>
      </c>
      <c r="E5" s="100">
        <v>2</v>
      </c>
      <c r="F5" s="104" t="s">
        <v>66</v>
      </c>
      <c r="G5">
        <v>6.4299999999999996E-2</v>
      </c>
      <c r="H5">
        <v>5.9799999999999999E-2</v>
      </c>
      <c r="I5">
        <v>5.9799999999999999E-2</v>
      </c>
      <c r="J5">
        <v>5.9799999999999999E-2</v>
      </c>
      <c r="K5">
        <v>5.9799999999999999E-2</v>
      </c>
      <c r="L5">
        <v>6.4299999999999996E-2</v>
      </c>
      <c r="M5">
        <v>6.4299999999999996E-2</v>
      </c>
      <c r="N5">
        <v>9.7500000000000003E-2</v>
      </c>
      <c r="O5">
        <v>9.7500000000000003E-2</v>
      </c>
      <c r="P5">
        <v>9.7500000000000003E-2</v>
      </c>
      <c r="Q5">
        <v>0.1186</v>
      </c>
      <c r="R5">
        <v>0.1186</v>
      </c>
      <c r="S5">
        <v>9.7500000000000003E-2</v>
      </c>
      <c r="T5">
        <v>9.7500000000000003E-2</v>
      </c>
      <c r="U5">
        <v>9.7500000000000003E-2</v>
      </c>
      <c r="V5">
        <v>9.7500000000000003E-2</v>
      </c>
      <c r="W5">
        <v>9.7500000000000003E-2</v>
      </c>
      <c r="X5">
        <v>9.7500000000000003E-2</v>
      </c>
      <c r="Y5">
        <v>9.7500000000000003E-2</v>
      </c>
      <c r="Z5">
        <v>0.1186</v>
      </c>
      <c r="AA5">
        <v>9.7500000000000003E-2</v>
      </c>
      <c r="AB5">
        <v>6.4299999999999996E-2</v>
      </c>
      <c r="AC5">
        <v>6.4299999999999996E-2</v>
      </c>
      <c r="AD5" s="21">
        <v>6.4299999999999996E-2</v>
      </c>
    </row>
    <row r="6" spans="1:30" x14ac:dyDescent="0.35">
      <c r="A6" s="138"/>
      <c r="B6" s="106">
        <v>3</v>
      </c>
      <c r="C6" s="107" t="s">
        <v>67</v>
      </c>
      <c r="D6" s="108">
        <v>1</v>
      </c>
      <c r="E6" s="106">
        <v>3</v>
      </c>
      <c r="F6" s="104" t="s">
        <v>68</v>
      </c>
      <c r="G6">
        <v>0.04</v>
      </c>
      <c r="H6">
        <v>0.04</v>
      </c>
      <c r="I6">
        <v>0.04</v>
      </c>
      <c r="J6">
        <v>0.04</v>
      </c>
      <c r="K6">
        <v>0.04</v>
      </c>
      <c r="L6">
        <v>0.04</v>
      </c>
      <c r="M6">
        <v>0.04</v>
      </c>
      <c r="N6">
        <v>0.04</v>
      </c>
      <c r="O6">
        <v>0.04</v>
      </c>
      <c r="P6">
        <v>0.04</v>
      </c>
      <c r="Q6">
        <v>0.04</v>
      </c>
      <c r="R6">
        <v>0.04</v>
      </c>
      <c r="S6">
        <v>0.04</v>
      </c>
      <c r="T6">
        <v>0.04</v>
      </c>
      <c r="U6">
        <v>0.04</v>
      </c>
      <c r="V6">
        <v>0.04</v>
      </c>
      <c r="W6">
        <v>0.04</v>
      </c>
      <c r="X6">
        <v>0.04</v>
      </c>
      <c r="Y6">
        <v>0.04</v>
      </c>
      <c r="Z6">
        <v>0.04</v>
      </c>
      <c r="AA6">
        <v>0.04</v>
      </c>
      <c r="AB6">
        <v>0.04</v>
      </c>
      <c r="AC6">
        <v>0.04</v>
      </c>
      <c r="AD6" s="21">
        <v>0.04</v>
      </c>
    </row>
    <row r="7" spans="1:30" x14ac:dyDescent="0.35">
      <c r="A7" s="138"/>
      <c r="B7" s="106">
        <v>4</v>
      </c>
      <c r="C7" s="107"/>
      <c r="D7" s="108"/>
      <c r="E7" s="106">
        <v>4</v>
      </c>
      <c r="F7" s="107" t="s">
        <v>69</v>
      </c>
      <c r="G7" s="104">
        <v>25</v>
      </c>
      <c r="H7" s="104">
        <v>25</v>
      </c>
      <c r="I7" s="104">
        <v>25</v>
      </c>
      <c r="J7" s="104">
        <v>25</v>
      </c>
      <c r="K7" s="104">
        <v>25</v>
      </c>
      <c r="L7" s="104">
        <v>25</v>
      </c>
      <c r="M7" s="104">
        <v>25</v>
      </c>
      <c r="N7" s="104">
        <v>25</v>
      </c>
      <c r="O7" s="104">
        <v>25</v>
      </c>
      <c r="P7" s="104">
        <v>25</v>
      </c>
      <c r="Q7" s="104">
        <v>25</v>
      </c>
      <c r="R7" s="104">
        <v>25</v>
      </c>
      <c r="S7" s="104">
        <v>25</v>
      </c>
      <c r="T7" s="104">
        <v>25</v>
      </c>
      <c r="U7" s="104">
        <v>25</v>
      </c>
      <c r="V7" s="104">
        <v>25</v>
      </c>
      <c r="W7" s="104">
        <v>25</v>
      </c>
      <c r="X7" s="104">
        <v>25</v>
      </c>
      <c r="Y7" s="104">
        <v>25</v>
      </c>
      <c r="Z7" s="104">
        <v>25</v>
      </c>
      <c r="AA7" s="104">
        <v>25</v>
      </c>
      <c r="AB7" s="104">
        <v>25</v>
      </c>
      <c r="AC7" s="104">
        <v>25</v>
      </c>
      <c r="AD7" s="105">
        <v>25</v>
      </c>
    </row>
    <row r="8" spans="1:30" x14ac:dyDescent="0.35">
      <c r="A8" s="138"/>
      <c r="B8" s="106">
        <v>5</v>
      </c>
      <c r="C8" s="107"/>
      <c r="D8" s="108"/>
      <c r="E8" s="106">
        <v>5</v>
      </c>
      <c r="F8" s="107" t="s">
        <v>70</v>
      </c>
      <c r="G8" s="104">
        <v>25</v>
      </c>
      <c r="H8" s="104">
        <v>25</v>
      </c>
      <c r="I8" s="104">
        <v>25</v>
      </c>
      <c r="J8" s="104">
        <v>25</v>
      </c>
      <c r="K8" s="104">
        <v>25</v>
      </c>
      <c r="L8" s="104">
        <v>25</v>
      </c>
      <c r="M8" s="104">
        <v>25</v>
      </c>
      <c r="N8" s="104">
        <v>25</v>
      </c>
      <c r="O8" s="104">
        <v>25</v>
      </c>
      <c r="P8" s="104">
        <v>25</v>
      </c>
      <c r="Q8" s="104">
        <v>25</v>
      </c>
      <c r="R8" s="104">
        <v>25</v>
      </c>
      <c r="S8" s="104">
        <v>25</v>
      </c>
      <c r="T8" s="104">
        <v>25</v>
      </c>
      <c r="U8" s="104">
        <v>25</v>
      </c>
      <c r="V8" s="104">
        <v>25</v>
      </c>
      <c r="W8" s="104">
        <v>25</v>
      </c>
      <c r="X8" s="104">
        <v>25</v>
      </c>
      <c r="Y8" s="104">
        <v>25</v>
      </c>
      <c r="Z8" s="104">
        <v>25</v>
      </c>
      <c r="AA8" s="104">
        <v>25</v>
      </c>
      <c r="AB8" s="104">
        <v>25</v>
      </c>
      <c r="AC8" s="104">
        <v>25</v>
      </c>
      <c r="AD8" s="105">
        <v>25</v>
      </c>
    </row>
    <row r="9" spans="1:30" x14ac:dyDescent="0.35">
      <c r="A9" s="138"/>
      <c r="B9" s="106">
        <v>6</v>
      </c>
      <c r="C9" s="107"/>
      <c r="D9" s="108"/>
      <c r="E9" s="106">
        <v>6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</row>
    <row r="10" spans="1:30" x14ac:dyDescent="0.35">
      <c r="A10" s="138"/>
      <c r="B10" s="106">
        <v>7</v>
      </c>
      <c r="C10" s="107"/>
      <c r="D10" s="108"/>
      <c r="E10" s="106">
        <v>7</v>
      </c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5"/>
    </row>
    <row r="11" spans="1:30" x14ac:dyDescent="0.35">
      <c r="A11" s="138"/>
      <c r="B11" s="106">
        <v>8</v>
      </c>
      <c r="C11" s="107"/>
      <c r="D11" s="108"/>
      <c r="E11" s="106">
        <v>8</v>
      </c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5"/>
    </row>
    <row r="12" spans="1:30" x14ac:dyDescent="0.35">
      <c r="A12" s="138"/>
      <c r="B12" s="106">
        <v>9</v>
      </c>
      <c r="C12" s="107"/>
      <c r="D12" s="108"/>
      <c r="E12" s="106">
        <v>9</v>
      </c>
      <c r="F12" s="109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5"/>
    </row>
    <row r="13" spans="1:30" x14ac:dyDescent="0.35">
      <c r="A13" s="138"/>
      <c r="B13" s="106">
        <v>10</v>
      </c>
      <c r="C13" s="107"/>
      <c r="D13" s="108"/>
      <c r="E13" s="106">
        <v>10</v>
      </c>
      <c r="F13" s="109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5"/>
    </row>
    <row r="14" spans="1:30" x14ac:dyDescent="0.35">
      <c r="A14" s="138"/>
      <c r="B14" s="106">
        <v>11</v>
      </c>
      <c r="C14" s="107"/>
      <c r="D14" s="108"/>
      <c r="E14" s="106">
        <v>11</v>
      </c>
      <c r="F14" s="109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5"/>
    </row>
    <row r="15" spans="1:30" ht="15" thickBot="1" x14ac:dyDescent="0.4">
      <c r="A15" s="139"/>
      <c r="B15" s="110">
        <v>12</v>
      </c>
      <c r="C15" s="111"/>
      <c r="D15" s="112"/>
      <c r="E15" s="110">
        <v>12</v>
      </c>
      <c r="F15" s="113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5"/>
    </row>
    <row r="16" spans="1:30" x14ac:dyDescent="0.35">
      <c r="A16" s="137">
        <v>2</v>
      </c>
      <c r="B16" s="101">
        <v>1</v>
      </c>
      <c r="C16" s="102" t="s">
        <v>62</v>
      </c>
      <c r="D16" s="103" t="s">
        <v>63</v>
      </c>
      <c r="E16" s="100">
        <v>1</v>
      </c>
      <c r="F16" s="104" t="s">
        <v>64</v>
      </c>
      <c r="G16" s="104">
        <v>0</v>
      </c>
      <c r="H16" s="104">
        <v>0</v>
      </c>
      <c r="I16" s="104">
        <v>0</v>
      </c>
      <c r="J16" s="104">
        <v>0</v>
      </c>
      <c r="K16" s="104">
        <v>0</v>
      </c>
      <c r="L16" s="104">
        <v>0</v>
      </c>
      <c r="M16" s="104">
        <v>0</v>
      </c>
      <c r="N16" s="104">
        <v>0</v>
      </c>
      <c r="O16" s="104">
        <v>0</v>
      </c>
      <c r="P16" s="104">
        <v>0</v>
      </c>
      <c r="Q16" s="104">
        <v>0</v>
      </c>
      <c r="R16" s="104">
        <v>0</v>
      </c>
      <c r="S16" s="104">
        <v>0</v>
      </c>
      <c r="T16" s="104">
        <v>0</v>
      </c>
      <c r="U16" s="104">
        <v>0</v>
      </c>
      <c r="V16" s="104">
        <v>0</v>
      </c>
      <c r="W16" s="104">
        <v>0</v>
      </c>
      <c r="X16" s="104">
        <v>0</v>
      </c>
      <c r="Y16" s="104">
        <v>0</v>
      </c>
      <c r="Z16" s="104">
        <v>0</v>
      </c>
      <c r="AA16" s="104">
        <v>0</v>
      </c>
      <c r="AB16" s="104">
        <v>0</v>
      </c>
      <c r="AC16" s="104">
        <v>0</v>
      </c>
      <c r="AD16" s="105">
        <v>0</v>
      </c>
    </row>
    <row r="17" spans="1:30" x14ac:dyDescent="0.35">
      <c r="A17" s="138"/>
      <c r="B17" s="106">
        <v>2</v>
      </c>
      <c r="C17" s="107" t="s">
        <v>65</v>
      </c>
      <c r="D17" s="108">
        <v>1</v>
      </c>
      <c r="E17" s="100">
        <v>2</v>
      </c>
      <c r="F17" s="104" t="s">
        <v>66</v>
      </c>
      <c r="G17">
        <v>6.4299999999999996E-2</v>
      </c>
      <c r="H17">
        <v>5.9799999999999999E-2</v>
      </c>
      <c r="I17">
        <v>5.9799999999999999E-2</v>
      </c>
      <c r="J17">
        <v>5.9799999999999999E-2</v>
      </c>
      <c r="K17">
        <v>5.9799999999999999E-2</v>
      </c>
      <c r="L17">
        <v>6.4299999999999996E-2</v>
      </c>
      <c r="M17">
        <v>6.4299999999999996E-2</v>
      </c>
      <c r="N17">
        <v>9.7500000000000003E-2</v>
      </c>
      <c r="O17">
        <v>9.7500000000000003E-2</v>
      </c>
      <c r="P17">
        <v>9.7500000000000003E-2</v>
      </c>
      <c r="Q17">
        <v>0.1186</v>
      </c>
      <c r="R17">
        <v>0.1186</v>
      </c>
      <c r="S17">
        <v>9.7500000000000003E-2</v>
      </c>
      <c r="T17">
        <v>9.7500000000000003E-2</v>
      </c>
      <c r="U17">
        <v>9.7500000000000003E-2</v>
      </c>
      <c r="V17">
        <v>9.7500000000000003E-2</v>
      </c>
      <c r="W17">
        <v>9.7500000000000003E-2</v>
      </c>
      <c r="X17">
        <v>9.7500000000000003E-2</v>
      </c>
      <c r="Y17">
        <v>9.7500000000000003E-2</v>
      </c>
      <c r="Z17">
        <v>0.1186</v>
      </c>
      <c r="AA17">
        <v>9.7500000000000003E-2</v>
      </c>
      <c r="AB17">
        <v>6.4299999999999996E-2</v>
      </c>
      <c r="AC17">
        <v>6.4299999999999996E-2</v>
      </c>
      <c r="AD17" s="21">
        <v>6.4299999999999996E-2</v>
      </c>
    </row>
    <row r="18" spans="1:30" x14ac:dyDescent="0.35">
      <c r="A18" s="138"/>
      <c r="B18" s="106">
        <v>3</v>
      </c>
      <c r="C18" s="107" t="s">
        <v>67</v>
      </c>
      <c r="D18" s="108">
        <v>2</v>
      </c>
      <c r="E18" s="106">
        <v>3</v>
      </c>
      <c r="F18" s="104" t="s">
        <v>68</v>
      </c>
      <c r="G18">
        <v>0.04</v>
      </c>
      <c r="H18">
        <v>0.04</v>
      </c>
      <c r="I18">
        <v>0.04</v>
      </c>
      <c r="J18">
        <v>0.04</v>
      </c>
      <c r="K18">
        <v>0.04</v>
      </c>
      <c r="L18">
        <v>0.04</v>
      </c>
      <c r="M18">
        <v>0.04</v>
      </c>
      <c r="N18">
        <v>0.04</v>
      </c>
      <c r="O18">
        <v>0.04</v>
      </c>
      <c r="P18">
        <v>0.04</v>
      </c>
      <c r="Q18">
        <v>0.04</v>
      </c>
      <c r="R18">
        <v>0.04</v>
      </c>
      <c r="S18">
        <v>0.04</v>
      </c>
      <c r="T18">
        <v>0.04</v>
      </c>
      <c r="U18">
        <v>0.04</v>
      </c>
      <c r="V18">
        <v>0.04</v>
      </c>
      <c r="W18">
        <v>0.04</v>
      </c>
      <c r="X18">
        <v>0.04</v>
      </c>
      <c r="Y18">
        <v>0.04</v>
      </c>
      <c r="Z18">
        <v>0.04</v>
      </c>
      <c r="AA18">
        <v>0.04</v>
      </c>
      <c r="AB18">
        <v>0.04</v>
      </c>
      <c r="AC18">
        <v>0.04</v>
      </c>
      <c r="AD18" s="21">
        <v>0.04</v>
      </c>
    </row>
    <row r="19" spans="1:30" x14ac:dyDescent="0.35">
      <c r="A19" s="138"/>
      <c r="B19" s="106">
        <v>4</v>
      </c>
      <c r="C19" s="107"/>
      <c r="D19" s="108"/>
      <c r="E19" s="106">
        <v>4</v>
      </c>
      <c r="F19" s="107" t="s">
        <v>69</v>
      </c>
      <c r="G19" s="104">
        <v>25</v>
      </c>
      <c r="H19" s="104">
        <v>25</v>
      </c>
      <c r="I19" s="104">
        <v>25</v>
      </c>
      <c r="J19" s="104">
        <v>25</v>
      </c>
      <c r="K19" s="104">
        <v>25</v>
      </c>
      <c r="L19" s="104">
        <v>25</v>
      </c>
      <c r="M19" s="104">
        <v>25</v>
      </c>
      <c r="N19" s="104">
        <v>25</v>
      </c>
      <c r="O19" s="104">
        <v>25</v>
      </c>
      <c r="P19" s="104">
        <v>25</v>
      </c>
      <c r="Q19" s="104">
        <v>25</v>
      </c>
      <c r="R19" s="104">
        <v>25</v>
      </c>
      <c r="S19" s="104">
        <v>25</v>
      </c>
      <c r="T19" s="104">
        <v>25</v>
      </c>
      <c r="U19" s="104">
        <v>25</v>
      </c>
      <c r="V19" s="104">
        <v>25</v>
      </c>
      <c r="W19" s="104">
        <v>25</v>
      </c>
      <c r="X19" s="104">
        <v>25</v>
      </c>
      <c r="Y19" s="104">
        <v>25</v>
      </c>
      <c r="Z19" s="104">
        <v>25</v>
      </c>
      <c r="AA19" s="104">
        <v>25</v>
      </c>
      <c r="AB19" s="104">
        <v>25</v>
      </c>
      <c r="AC19" s="104">
        <v>25</v>
      </c>
      <c r="AD19" s="105">
        <v>25</v>
      </c>
    </row>
    <row r="20" spans="1:30" x14ac:dyDescent="0.35">
      <c r="A20" s="138"/>
      <c r="B20" s="106">
        <v>5</v>
      </c>
      <c r="C20" s="107"/>
      <c r="D20" s="108"/>
      <c r="E20" s="106">
        <v>5</v>
      </c>
      <c r="F20" s="107" t="s">
        <v>70</v>
      </c>
      <c r="G20" s="104">
        <v>25</v>
      </c>
      <c r="H20" s="104">
        <v>25</v>
      </c>
      <c r="I20" s="104">
        <v>25</v>
      </c>
      <c r="J20" s="104">
        <v>25</v>
      </c>
      <c r="K20" s="104">
        <v>25</v>
      </c>
      <c r="L20" s="104">
        <v>25</v>
      </c>
      <c r="M20" s="104">
        <v>25</v>
      </c>
      <c r="N20" s="104">
        <v>25</v>
      </c>
      <c r="O20" s="104">
        <v>25</v>
      </c>
      <c r="P20" s="104">
        <v>25</v>
      </c>
      <c r="Q20" s="104">
        <v>25</v>
      </c>
      <c r="R20" s="104">
        <v>25</v>
      </c>
      <c r="S20" s="104">
        <v>25</v>
      </c>
      <c r="T20" s="104">
        <v>25</v>
      </c>
      <c r="U20" s="104">
        <v>25</v>
      </c>
      <c r="V20" s="104">
        <v>25</v>
      </c>
      <c r="W20" s="104">
        <v>25</v>
      </c>
      <c r="X20" s="104">
        <v>25</v>
      </c>
      <c r="Y20" s="104">
        <v>25</v>
      </c>
      <c r="Z20" s="104">
        <v>25</v>
      </c>
      <c r="AA20" s="104">
        <v>25</v>
      </c>
      <c r="AB20" s="104">
        <v>25</v>
      </c>
      <c r="AC20" s="104">
        <v>25</v>
      </c>
      <c r="AD20" s="105">
        <v>25</v>
      </c>
    </row>
    <row r="21" spans="1:30" x14ac:dyDescent="0.35">
      <c r="A21" s="138"/>
      <c r="B21" s="106">
        <v>6</v>
      </c>
      <c r="C21" s="107"/>
      <c r="D21" s="108"/>
      <c r="E21" s="106">
        <v>6</v>
      </c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5"/>
    </row>
    <row r="22" spans="1:30" x14ac:dyDescent="0.35">
      <c r="A22" s="138"/>
      <c r="B22" s="106">
        <v>7</v>
      </c>
      <c r="C22" s="107"/>
      <c r="D22" s="108"/>
      <c r="E22" s="106">
        <v>7</v>
      </c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5"/>
    </row>
    <row r="23" spans="1:30" x14ac:dyDescent="0.35">
      <c r="A23" s="138"/>
      <c r="B23" s="106">
        <v>8</v>
      </c>
      <c r="C23" s="107"/>
      <c r="D23" s="108"/>
      <c r="E23" s="106">
        <v>8</v>
      </c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5"/>
    </row>
    <row r="24" spans="1:30" x14ac:dyDescent="0.35">
      <c r="A24" s="138"/>
      <c r="B24" s="106">
        <v>9</v>
      </c>
      <c r="C24" s="107"/>
      <c r="D24" s="108"/>
      <c r="E24" s="106">
        <v>9</v>
      </c>
      <c r="F24" s="109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5"/>
    </row>
    <row r="25" spans="1:30" x14ac:dyDescent="0.35">
      <c r="A25" s="138"/>
      <c r="B25" s="106">
        <v>10</v>
      </c>
      <c r="C25" s="107"/>
      <c r="D25" s="108"/>
      <c r="E25" s="106">
        <v>10</v>
      </c>
      <c r="F25" s="109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5"/>
    </row>
    <row r="26" spans="1:30" x14ac:dyDescent="0.35">
      <c r="A26" s="138"/>
      <c r="B26" s="106">
        <v>11</v>
      </c>
      <c r="C26" s="107"/>
      <c r="D26" s="108"/>
      <c r="E26" s="106">
        <v>11</v>
      </c>
      <c r="F26" s="109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5"/>
    </row>
    <row r="27" spans="1:30" ht="15" thickBot="1" x14ac:dyDescent="0.4">
      <c r="A27" s="139"/>
      <c r="B27" s="110">
        <v>12</v>
      </c>
      <c r="C27" s="111"/>
      <c r="D27" s="112"/>
      <c r="E27" s="110">
        <v>12</v>
      </c>
      <c r="F27" s="113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5"/>
    </row>
    <row r="28" spans="1:30" x14ac:dyDescent="0.35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</row>
    <row r="29" spans="1:30" x14ac:dyDescent="0.35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</row>
    <row r="30" spans="1:30" x14ac:dyDescent="0.35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</row>
    <row r="31" spans="1:30" x14ac:dyDescent="0.35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</row>
    <row r="32" spans="1:30" x14ac:dyDescent="0.35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</row>
    <row r="33" spans="1:30" x14ac:dyDescent="0.35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</row>
    <row r="34" spans="1:30" x14ac:dyDescent="0.35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</row>
    <row r="35" spans="1:30" x14ac:dyDescent="0.35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</row>
    <row r="36" spans="1:30" x14ac:dyDescent="0.35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</row>
    <row r="37" spans="1:30" x14ac:dyDescent="0.35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</row>
    <row r="38" spans="1:30" x14ac:dyDescent="0.35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</row>
    <row r="39" spans="1:30" x14ac:dyDescent="0.35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</row>
    <row r="40" spans="1:30" x14ac:dyDescent="0.35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</row>
    <row r="41" spans="1:30" x14ac:dyDescent="0.35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</row>
    <row r="42" spans="1:30" x14ac:dyDescent="0.35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</row>
    <row r="43" spans="1:30" x14ac:dyDescent="0.35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</row>
    <row r="44" spans="1:30" x14ac:dyDescent="0.35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</row>
    <row r="45" spans="1:30" x14ac:dyDescent="0.35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</row>
    <row r="46" spans="1:30" x14ac:dyDescent="0.35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</row>
    <row r="47" spans="1:30" x14ac:dyDescent="0.35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</row>
    <row r="48" spans="1:30" x14ac:dyDescent="0.35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</row>
    <row r="49" spans="1:30" x14ac:dyDescent="0.35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</row>
    <row r="50" spans="1:30" x14ac:dyDescent="0.3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</row>
    <row r="51" spans="1:30" x14ac:dyDescent="0.35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</row>
    <row r="52" spans="1:30" x14ac:dyDescent="0.35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</row>
    <row r="53" spans="1:30" x14ac:dyDescent="0.35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</row>
    <row r="54" spans="1:30" x14ac:dyDescent="0.35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</row>
    <row r="55" spans="1:30" x14ac:dyDescent="0.35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</row>
    <row r="56" spans="1:30" x14ac:dyDescent="0.35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</row>
    <row r="57" spans="1:30" x14ac:dyDescent="0.35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</row>
    <row r="58" spans="1:30" x14ac:dyDescent="0.35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</row>
    <row r="59" spans="1:30" x14ac:dyDescent="0.35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</row>
    <row r="60" spans="1:30" x14ac:dyDescent="0.35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</row>
    <row r="61" spans="1:30" x14ac:dyDescent="0.35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</row>
    <row r="62" spans="1:30" x14ac:dyDescent="0.35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</row>
    <row r="63" spans="1:30" x14ac:dyDescent="0.35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</row>
    <row r="64" spans="1:30" x14ac:dyDescent="0.35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</row>
  </sheetData>
  <mergeCells count="3">
    <mergeCell ref="A1:E2"/>
    <mergeCell ref="A4:A15"/>
    <mergeCell ref="A16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3"/>
  <sheetViews>
    <sheetView zoomScaleNormal="100" workbookViewId="0">
      <pane ySplit="3" topLeftCell="A4" activePane="bottomLeft" state="frozen"/>
      <selection pane="bottomLeft" activeCell="G12" sqref="G12"/>
    </sheetView>
  </sheetViews>
  <sheetFormatPr defaultColWidth="9.08984375" defaultRowHeight="14.5" x14ac:dyDescent="0.35"/>
  <cols>
    <col min="1" max="1" width="13.54296875" style="8" bestFit="1" customWidth="1"/>
    <col min="2" max="2" width="16.08984375" style="8" bestFit="1" customWidth="1"/>
    <col min="3" max="3" width="19.08984375" style="8" bestFit="1" customWidth="1"/>
    <col min="4" max="4" width="15.453125" style="8" bestFit="1" customWidth="1"/>
    <col min="5" max="5" width="15.54296875" style="8" bestFit="1" customWidth="1"/>
    <col min="6" max="6" width="17.08984375" style="8" bestFit="1" customWidth="1"/>
    <col min="7" max="30" width="12.08984375" style="8" customWidth="1"/>
    <col min="31" max="16384" width="9.08984375" style="8"/>
  </cols>
  <sheetData>
    <row r="1" spans="1:30" x14ac:dyDescent="0.35">
      <c r="A1" s="125" t="s">
        <v>71</v>
      </c>
      <c r="B1" s="125"/>
      <c r="C1" s="125"/>
      <c r="D1" s="125"/>
      <c r="E1" s="125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4">
      <c r="A2" s="125"/>
      <c r="B2" s="125"/>
      <c r="C2" s="125"/>
      <c r="D2" s="125"/>
      <c r="E2" s="125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4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5">
      <c r="A4" s="140">
        <v>1</v>
      </c>
      <c r="B4" s="87">
        <v>1</v>
      </c>
      <c r="C4" s="95" t="s">
        <v>72</v>
      </c>
      <c r="D4" s="50">
        <v>1</v>
      </c>
      <c r="E4" s="87">
        <v>1</v>
      </c>
      <c r="F4" s="10" t="s">
        <v>64</v>
      </c>
      <c r="G4" s="90">
        <v>5.5250000000000004</v>
      </c>
      <c r="H4" s="90">
        <v>5.1189999999999998</v>
      </c>
      <c r="I4" s="90">
        <v>4.8116000000000003</v>
      </c>
      <c r="J4" s="90">
        <v>4.7103999999999999</v>
      </c>
      <c r="K4" s="90">
        <v>4.7018000000000004</v>
      </c>
      <c r="L4" s="90">
        <v>4.7526000000000002</v>
      </c>
      <c r="M4" s="90">
        <v>4.9429999999999996</v>
      </c>
      <c r="N4" s="90">
        <v>5.2755999999999998</v>
      </c>
      <c r="O4" s="90">
        <v>5.7107999999999999</v>
      </c>
      <c r="P4" s="90">
        <v>6.4173999999999998</v>
      </c>
      <c r="Q4" s="90">
        <v>6.9340000000000002</v>
      </c>
      <c r="R4" s="90">
        <v>7.2706</v>
      </c>
      <c r="S4" s="90">
        <v>7.2220000000000004</v>
      </c>
      <c r="T4" s="90">
        <v>6.9261999999999997</v>
      </c>
      <c r="U4" s="90">
        <v>6.7333999999999996</v>
      </c>
      <c r="V4" s="90">
        <v>6.4846000000000004</v>
      </c>
      <c r="W4" s="90">
        <v>6.4248000000000003</v>
      </c>
      <c r="X4" s="90">
        <v>6.8865999999999996</v>
      </c>
      <c r="Y4" s="90">
        <v>7.1332000000000004</v>
      </c>
      <c r="Z4" s="90">
        <v>7.1374000000000004</v>
      </c>
      <c r="AA4" s="90">
        <v>6.9804000000000004</v>
      </c>
      <c r="AB4" s="90">
        <v>6.6029999999999998</v>
      </c>
      <c r="AC4" s="90">
        <v>6.1235999999999997</v>
      </c>
      <c r="AD4" s="91">
        <v>5.6577999999999999</v>
      </c>
    </row>
    <row r="5" spans="1:30" x14ac:dyDescent="0.35">
      <c r="A5" s="141"/>
      <c r="B5" s="13">
        <f t="shared" ref="B5:B9" si="0">B4+1</f>
        <v>2</v>
      </c>
      <c r="C5" s="96" t="s">
        <v>73</v>
      </c>
      <c r="D5" s="51" t="s">
        <v>74</v>
      </c>
      <c r="E5" s="13">
        <f>E4+1</f>
        <v>2</v>
      </c>
      <c r="F5" t="s">
        <v>75</v>
      </c>
      <c r="G5" s="92">
        <f>G4*0.4</f>
        <v>2.2100000000000004</v>
      </c>
      <c r="H5">
        <f t="shared" ref="H5:AD5" si="1">H4*0.4</f>
        <v>2.0476000000000001</v>
      </c>
      <c r="I5">
        <f t="shared" si="1"/>
        <v>1.9246400000000001</v>
      </c>
      <c r="J5">
        <f t="shared" si="1"/>
        <v>1.8841600000000001</v>
      </c>
      <c r="K5">
        <f t="shared" si="1"/>
        <v>1.8807200000000002</v>
      </c>
      <c r="L5">
        <f t="shared" si="1"/>
        <v>1.9010400000000001</v>
      </c>
      <c r="M5">
        <f t="shared" si="1"/>
        <v>1.9771999999999998</v>
      </c>
      <c r="N5">
        <f t="shared" si="1"/>
        <v>2.1102400000000001</v>
      </c>
      <c r="O5">
        <f t="shared" si="1"/>
        <v>2.2843200000000001</v>
      </c>
      <c r="P5">
        <f t="shared" si="1"/>
        <v>2.5669599999999999</v>
      </c>
      <c r="Q5">
        <f t="shared" si="1"/>
        <v>2.7736000000000001</v>
      </c>
      <c r="R5">
        <f t="shared" si="1"/>
        <v>2.9082400000000002</v>
      </c>
      <c r="S5">
        <f t="shared" si="1"/>
        <v>2.8888000000000003</v>
      </c>
      <c r="T5">
        <f t="shared" si="1"/>
        <v>2.7704800000000001</v>
      </c>
      <c r="U5">
        <f t="shared" si="1"/>
        <v>2.6933600000000002</v>
      </c>
      <c r="V5">
        <f t="shared" si="1"/>
        <v>2.5938400000000001</v>
      </c>
      <c r="W5">
        <f t="shared" si="1"/>
        <v>2.5699200000000002</v>
      </c>
      <c r="X5">
        <f t="shared" si="1"/>
        <v>2.7546400000000002</v>
      </c>
      <c r="Y5">
        <f t="shared" si="1"/>
        <v>2.8532800000000003</v>
      </c>
      <c r="Z5">
        <f t="shared" si="1"/>
        <v>2.8549600000000002</v>
      </c>
      <c r="AA5">
        <f t="shared" si="1"/>
        <v>2.7921600000000004</v>
      </c>
      <c r="AB5">
        <f t="shared" si="1"/>
        <v>2.6412</v>
      </c>
      <c r="AC5">
        <f t="shared" si="1"/>
        <v>2.4494400000000001</v>
      </c>
      <c r="AD5" s="21">
        <f t="shared" si="1"/>
        <v>2.2631200000000002</v>
      </c>
    </row>
    <row r="6" spans="1:30" x14ac:dyDescent="0.35">
      <c r="A6" s="141"/>
      <c r="B6" s="13">
        <f t="shared" si="0"/>
        <v>3</v>
      </c>
      <c r="C6" s="96" t="s">
        <v>76</v>
      </c>
      <c r="D6" s="51">
        <v>1</v>
      </c>
      <c r="E6" s="13">
        <f t="shared" ref="E6:E13" si="2">E5+1</f>
        <v>3</v>
      </c>
      <c r="F6" t="s">
        <v>77</v>
      </c>
      <c r="G6" s="92">
        <f>G4*0.1</f>
        <v>0.5525000000000001</v>
      </c>
      <c r="H6">
        <f t="shared" ref="H6:AD6" si="3">H4*0.1</f>
        <v>0.51190000000000002</v>
      </c>
      <c r="I6">
        <f t="shared" si="3"/>
        <v>0.48116000000000003</v>
      </c>
      <c r="J6">
        <f t="shared" si="3"/>
        <v>0.47104000000000001</v>
      </c>
      <c r="K6">
        <f t="shared" si="3"/>
        <v>0.47018000000000004</v>
      </c>
      <c r="L6">
        <f t="shared" si="3"/>
        <v>0.47526000000000002</v>
      </c>
      <c r="M6">
        <f t="shared" si="3"/>
        <v>0.49429999999999996</v>
      </c>
      <c r="N6">
        <f t="shared" si="3"/>
        <v>0.52756000000000003</v>
      </c>
      <c r="O6">
        <f t="shared" si="3"/>
        <v>0.57108000000000003</v>
      </c>
      <c r="P6">
        <f t="shared" si="3"/>
        <v>0.64173999999999998</v>
      </c>
      <c r="Q6">
        <f t="shared" si="3"/>
        <v>0.69340000000000002</v>
      </c>
      <c r="R6">
        <f t="shared" si="3"/>
        <v>0.72706000000000004</v>
      </c>
      <c r="S6">
        <f t="shared" si="3"/>
        <v>0.72220000000000006</v>
      </c>
      <c r="T6">
        <f t="shared" si="3"/>
        <v>0.69262000000000001</v>
      </c>
      <c r="U6">
        <f t="shared" si="3"/>
        <v>0.67334000000000005</v>
      </c>
      <c r="V6">
        <f t="shared" si="3"/>
        <v>0.64846000000000004</v>
      </c>
      <c r="W6">
        <f t="shared" si="3"/>
        <v>0.64248000000000005</v>
      </c>
      <c r="X6">
        <f t="shared" si="3"/>
        <v>0.68866000000000005</v>
      </c>
      <c r="Y6">
        <f t="shared" si="3"/>
        <v>0.71332000000000007</v>
      </c>
      <c r="Z6">
        <f t="shared" si="3"/>
        <v>0.71374000000000004</v>
      </c>
      <c r="AA6">
        <f t="shared" si="3"/>
        <v>0.6980400000000001</v>
      </c>
      <c r="AB6">
        <f t="shared" si="3"/>
        <v>0.6603</v>
      </c>
      <c r="AC6">
        <f t="shared" si="3"/>
        <v>0.61236000000000002</v>
      </c>
      <c r="AD6" s="21">
        <f t="shared" si="3"/>
        <v>0.56578000000000006</v>
      </c>
    </row>
    <row r="7" spans="1:30" x14ac:dyDescent="0.35">
      <c r="A7" s="141"/>
      <c r="B7" s="13">
        <f t="shared" si="0"/>
        <v>4</v>
      </c>
      <c r="C7" s="96" t="s">
        <v>78</v>
      </c>
      <c r="D7" s="51">
        <v>1</v>
      </c>
      <c r="E7" s="13">
        <f t="shared" si="2"/>
        <v>4</v>
      </c>
      <c r="F7" t="s">
        <v>79</v>
      </c>
      <c r="G7" s="92">
        <f>G4*0.1</f>
        <v>0.5525000000000001</v>
      </c>
      <c r="H7">
        <f t="shared" ref="H7:AD7" si="4">H4*0.1</f>
        <v>0.51190000000000002</v>
      </c>
      <c r="I7">
        <f t="shared" si="4"/>
        <v>0.48116000000000003</v>
      </c>
      <c r="J7">
        <f t="shared" si="4"/>
        <v>0.47104000000000001</v>
      </c>
      <c r="K7">
        <f t="shared" si="4"/>
        <v>0.47018000000000004</v>
      </c>
      <c r="L7">
        <f t="shared" si="4"/>
        <v>0.47526000000000002</v>
      </c>
      <c r="M7">
        <f t="shared" si="4"/>
        <v>0.49429999999999996</v>
      </c>
      <c r="N7">
        <f t="shared" si="4"/>
        <v>0.52756000000000003</v>
      </c>
      <c r="O7">
        <f t="shared" si="4"/>
        <v>0.57108000000000003</v>
      </c>
      <c r="P7">
        <f t="shared" si="4"/>
        <v>0.64173999999999998</v>
      </c>
      <c r="Q7">
        <f t="shared" si="4"/>
        <v>0.69340000000000002</v>
      </c>
      <c r="R7">
        <f t="shared" si="4"/>
        <v>0.72706000000000004</v>
      </c>
      <c r="S7">
        <f t="shared" si="4"/>
        <v>0.72220000000000006</v>
      </c>
      <c r="T7">
        <f t="shared" si="4"/>
        <v>0.69262000000000001</v>
      </c>
      <c r="U7">
        <f t="shared" si="4"/>
        <v>0.67334000000000005</v>
      </c>
      <c r="V7">
        <f t="shared" si="4"/>
        <v>0.64846000000000004</v>
      </c>
      <c r="W7">
        <f t="shared" si="4"/>
        <v>0.64248000000000005</v>
      </c>
      <c r="X7">
        <f t="shared" si="4"/>
        <v>0.68866000000000005</v>
      </c>
      <c r="Y7">
        <f t="shared" si="4"/>
        <v>0.71332000000000007</v>
      </c>
      <c r="Z7">
        <f t="shared" si="4"/>
        <v>0.71374000000000004</v>
      </c>
      <c r="AA7">
        <f t="shared" si="4"/>
        <v>0.6980400000000001</v>
      </c>
      <c r="AB7">
        <f t="shared" si="4"/>
        <v>0.6603</v>
      </c>
      <c r="AC7">
        <f t="shared" si="4"/>
        <v>0.61236000000000002</v>
      </c>
      <c r="AD7" s="21">
        <f t="shared" si="4"/>
        <v>0.56578000000000006</v>
      </c>
    </row>
    <row r="8" spans="1:30" x14ac:dyDescent="0.35">
      <c r="A8" s="141"/>
      <c r="B8" s="13">
        <f t="shared" si="0"/>
        <v>5</v>
      </c>
      <c r="C8" s="96" t="s">
        <v>65</v>
      </c>
      <c r="D8" s="51">
        <v>1</v>
      </c>
      <c r="E8" s="13">
        <f t="shared" si="2"/>
        <v>5</v>
      </c>
      <c r="F8" t="s">
        <v>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21">
        <v>0</v>
      </c>
    </row>
    <row r="9" spans="1:30" x14ac:dyDescent="0.35">
      <c r="A9" s="141"/>
      <c r="B9" s="13">
        <f t="shared" si="0"/>
        <v>6</v>
      </c>
      <c r="C9" s="96" t="s">
        <v>81</v>
      </c>
      <c r="D9" s="51">
        <v>45</v>
      </c>
      <c r="E9" s="13">
        <f t="shared" si="2"/>
        <v>6</v>
      </c>
      <c r="F9" t="s">
        <v>82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21">
        <v>0</v>
      </c>
    </row>
    <row r="10" spans="1:30" x14ac:dyDescent="0.35">
      <c r="A10" s="141"/>
      <c r="B10" s="13">
        <v>7</v>
      </c>
      <c r="C10" s="96" t="s">
        <v>83</v>
      </c>
      <c r="D10" s="51">
        <v>0.3</v>
      </c>
      <c r="E10" s="13">
        <f t="shared" si="2"/>
        <v>7</v>
      </c>
      <c r="F10" t="s">
        <v>84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  <c r="Q10">
        <v>0.5</v>
      </c>
      <c r="R10">
        <v>0.5</v>
      </c>
      <c r="S10">
        <v>0.5</v>
      </c>
      <c r="T10">
        <v>0.5</v>
      </c>
      <c r="U10">
        <v>0.5</v>
      </c>
      <c r="V10">
        <v>0.5</v>
      </c>
      <c r="W10">
        <v>0.5</v>
      </c>
      <c r="X10">
        <v>0.5</v>
      </c>
      <c r="Y10">
        <v>0.5</v>
      </c>
      <c r="Z10">
        <v>0.5</v>
      </c>
      <c r="AA10">
        <v>0.5</v>
      </c>
      <c r="AB10">
        <v>0.5</v>
      </c>
      <c r="AC10">
        <v>0.5</v>
      </c>
      <c r="AD10" s="21">
        <v>0.5</v>
      </c>
    </row>
    <row r="11" spans="1:30" x14ac:dyDescent="0.35">
      <c r="A11" s="141"/>
      <c r="B11" s="13">
        <v>8</v>
      </c>
      <c r="C11" s="96"/>
      <c r="D11" s="51"/>
      <c r="E11" s="13">
        <f t="shared" si="2"/>
        <v>8</v>
      </c>
      <c r="F11" t="s">
        <v>85</v>
      </c>
      <c r="G11">
        <v>0.6</v>
      </c>
      <c r="H11">
        <v>0.6</v>
      </c>
      <c r="I11">
        <v>0.6</v>
      </c>
      <c r="J11">
        <v>0.6</v>
      </c>
      <c r="K11">
        <v>0.6</v>
      </c>
      <c r="L11">
        <v>0.6</v>
      </c>
      <c r="M11">
        <v>0.6</v>
      </c>
      <c r="N11">
        <v>0.6</v>
      </c>
      <c r="O11">
        <v>0.6</v>
      </c>
      <c r="P11">
        <v>0.6</v>
      </c>
      <c r="Q11">
        <v>0.6</v>
      </c>
      <c r="R11">
        <v>0.6</v>
      </c>
      <c r="S11">
        <v>0.6</v>
      </c>
      <c r="T11">
        <v>0.6</v>
      </c>
      <c r="U11">
        <v>0.6</v>
      </c>
      <c r="V11">
        <v>0.6</v>
      </c>
      <c r="W11">
        <v>0.6</v>
      </c>
      <c r="X11">
        <v>0.6</v>
      </c>
      <c r="Y11">
        <v>0.6</v>
      </c>
      <c r="Z11">
        <v>0.6</v>
      </c>
      <c r="AA11">
        <v>0.6</v>
      </c>
      <c r="AB11">
        <v>0.6</v>
      </c>
      <c r="AC11">
        <v>0.6</v>
      </c>
      <c r="AD11" s="21">
        <v>0.6</v>
      </c>
    </row>
    <row r="12" spans="1:30" x14ac:dyDescent="0.35">
      <c r="A12" s="141"/>
      <c r="B12" s="13">
        <v>9</v>
      </c>
      <c r="C12" s="96"/>
      <c r="D12" s="51"/>
      <c r="E12" s="13">
        <f t="shared" si="2"/>
        <v>9</v>
      </c>
      <c r="F12" t="s">
        <v>86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21">
        <v>0</v>
      </c>
    </row>
    <row r="13" spans="1:30" x14ac:dyDescent="0.35">
      <c r="A13" s="141"/>
      <c r="B13" s="13">
        <v>10</v>
      </c>
      <c r="C13" s="96"/>
      <c r="D13" s="51"/>
      <c r="E13" s="13">
        <f t="shared" si="2"/>
        <v>10</v>
      </c>
      <c r="F13" t="s">
        <v>87</v>
      </c>
      <c r="G13">
        <v>4.5</v>
      </c>
      <c r="H13">
        <v>4.5</v>
      </c>
      <c r="I13">
        <v>4.5</v>
      </c>
      <c r="J13">
        <v>4.5</v>
      </c>
      <c r="K13">
        <v>4.5</v>
      </c>
      <c r="L13">
        <v>4.5</v>
      </c>
      <c r="M13">
        <v>4.5</v>
      </c>
      <c r="N13">
        <v>4.5</v>
      </c>
      <c r="O13">
        <v>4.5</v>
      </c>
      <c r="P13">
        <v>4.5</v>
      </c>
      <c r="Q13">
        <v>4.5</v>
      </c>
      <c r="R13">
        <v>4.5</v>
      </c>
      <c r="S13">
        <v>4.5</v>
      </c>
      <c r="T13">
        <v>4.5</v>
      </c>
      <c r="U13">
        <v>4.5</v>
      </c>
      <c r="V13">
        <v>4.5</v>
      </c>
      <c r="W13">
        <v>4.5</v>
      </c>
      <c r="X13">
        <v>4.5</v>
      </c>
      <c r="Y13">
        <v>4.5</v>
      </c>
      <c r="Z13">
        <v>4.5</v>
      </c>
      <c r="AA13">
        <v>4.5</v>
      </c>
      <c r="AB13">
        <v>4.5</v>
      </c>
      <c r="AC13">
        <v>4.5</v>
      </c>
      <c r="AD13" s="21">
        <v>4.5</v>
      </c>
    </row>
    <row r="14" spans="1:30" x14ac:dyDescent="0.35">
      <c r="A14" s="141"/>
      <c r="B14" s="13">
        <v>11</v>
      </c>
      <c r="C14" s="96"/>
      <c r="D14" s="51"/>
      <c r="E14" s="66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4">
      <c r="A15" s="142"/>
      <c r="B15" s="88">
        <v>12</v>
      </c>
      <c r="C15" s="19"/>
      <c r="D15" s="52"/>
      <c r="E15" s="67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5">
      <c r="A16" s="140">
        <v>2</v>
      </c>
      <c r="B16" s="87">
        <v>1</v>
      </c>
      <c r="C16" s="95" t="s">
        <v>72</v>
      </c>
      <c r="D16" s="50">
        <v>1</v>
      </c>
      <c r="E16" s="13">
        <v>1</v>
      </c>
      <c r="F16" t="s">
        <v>64</v>
      </c>
      <c r="G16" s="89">
        <v>0.80808440000000004</v>
      </c>
      <c r="H16" s="89">
        <v>0.75540200000000002</v>
      </c>
      <c r="I16" s="89">
        <v>0.72499860000000005</v>
      </c>
      <c r="J16" s="89">
        <v>0.71937320000000005</v>
      </c>
      <c r="K16" s="89">
        <v>0.73630220000000002</v>
      </c>
      <c r="L16" s="89">
        <v>0.77617840000000005</v>
      </c>
      <c r="M16" s="89">
        <v>0.89472600000000002</v>
      </c>
      <c r="N16" s="89">
        <v>1.1540718000000001</v>
      </c>
      <c r="O16" s="89">
        <v>1.5301709999999999</v>
      </c>
      <c r="P16" s="89">
        <v>1.7752608000000001</v>
      </c>
      <c r="Q16" s="89">
        <v>1.8483228</v>
      </c>
      <c r="R16" s="89">
        <v>1.8900539999999999</v>
      </c>
      <c r="S16" s="89">
        <v>1.727325</v>
      </c>
      <c r="T16" s="89">
        <v>1.7075894</v>
      </c>
      <c r="U16" s="89">
        <v>1.7512281999999999</v>
      </c>
      <c r="V16" s="89">
        <v>1.7023568</v>
      </c>
      <c r="W16" s="89">
        <v>1.6733952000000001</v>
      </c>
      <c r="X16" s="89">
        <v>1.6397032</v>
      </c>
      <c r="Y16" s="89">
        <v>1.5239016000000001</v>
      </c>
      <c r="Z16" s="89">
        <v>1.3837269999999999</v>
      </c>
      <c r="AA16" s="89">
        <v>1.2719955999999999</v>
      </c>
      <c r="AB16" s="89">
        <v>1.1641036</v>
      </c>
      <c r="AC16" s="89">
        <v>1.0554584</v>
      </c>
      <c r="AD16" s="94">
        <v>0.91646240000000001</v>
      </c>
    </row>
    <row r="17" spans="1:30" x14ac:dyDescent="0.35">
      <c r="A17" s="141"/>
      <c r="B17" s="13">
        <f t="shared" ref="B17:B21" si="5">B16+1</f>
        <v>2</v>
      </c>
      <c r="C17" s="96" t="s">
        <v>73</v>
      </c>
      <c r="D17" s="51" t="s">
        <v>88</v>
      </c>
      <c r="E17" s="13">
        <f>E16+1</f>
        <v>2</v>
      </c>
      <c r="F17" t="s">
        <v>75</v>
      </c>
      <c r="G17" s="92">
        <f>G16*0.4</f>
        <v>0.32323376000000004</v>
      </c>
      <c r="H17">
        <f t="shared" ref="H17" si="6">H16*0.4</f>
        <v>0.30216080000000001</v>
      </c>
      <c r="I17">
        <f t="shared" ref="I17" si="7">I16*0.4</f>
        <v>0.28999944000000005</v>
      </c>
      <c r="J17">
        <f t="shared" ref="J17" si="8">J16*0.4</f>
        <v>0.28774928000000005</v>
      </c>
      <c r="K17">
        <f t="shared" ref="K17" si="9">K16*0.4</f>
        <v>0.29452088000000004</v>
      </c>
      <c r="L17">
        <f t="shared" ref="L17" si="10">L16*0.4</f>
        <v>0.31047136000000003</v>
      </c>
      <c r="M17">
        <f t="shared" ref="M17" si="11">M16*0.4</f>
        <v>0.35789040000000005</v>
      </c>
      <c r="N17">
        <f t="shared" ref="N17" si="12">N16*0.4</f>
        <v>0.46162872000000005</v>
      </c>
      <c r="O17">
        <f t="shared" ref="O17" si="13">O16*0.4</f>
        <v>0.61206840000000007</v>
      </c>
      <c r="P17">
        <f t="shared" ref="P17" si="14">P16*0.4</f>
        <v>0.71010432000000012</v>
      </c>
      <c r="Q17">
        <f t="shared" ref="Q17" si="15">Q16*0.4</f>
        <v>0.73932912000000006</v>
      </c>
      <c r="R17">
        <f t="shared" ref="R17" si="16">R16*0.4</f>
        <v>0.75602159999999996</v>
      </c>
      <c r="S17">
        <f t="shared" ref="S17" si="17">S16*0.4</f>
        <v>0.69093000000000004</v>
      </c>
      <c r="T17">
        <f t="shared" ref="T17" si="18">T16*0.4</f>
        <v>0.6830357600000001</v>
      </c>
      <c r="U17">
        <f t="shared" ref="U17" si="19">U16*0.4</f>
        <v>0.70049128000000005</v>
      </c>
      <c r="V17">
        <f t="shared" ref="V17" si="20">V16*0.4</f>
        <v>0.68094272</v>
      </c>
      <c r="W17">
        <f t="shared" ref="W17" si="21">W16*0.4</f>
        <v>0.66935808000000008</v>
      </c>
      <c r="X17">
        <f t="shared" ref="X17" si="22">X16*0.4</f>
        <v>0.65588128000000001</v>
      </c>
      <c r="Y17">
        <f t="shared" ref="Y17" si="23">Y16*0.4</f>
        <v>0.6095606400000001</v>
      </c>
      <c r="Z17">
        <f t="shared" ref="Z17" si="24">Z16*0.4</f>
        <v>0.55349079999999995</v>
      </c>
      <c r="AA17">
        <f t="shared" ref="AA17" si="25">AA16*0.4</f>
        <v>0.50879823999999996</v>
      </c>
      <c r="AB17">
        <f t="shared" ref="AB17" si="26">AB16*0.4</f>
        <v>0.46564144000000002</v>
      </c>
      <c r="AC17">
        <f t="shared" ref="AC17" si="27">AC16*0.4</f>
        <v>0.42218336000000001</v>
      </c>
      <c r="AD17" s="21">
        <f t="shared" ref="AD17" si="28">AD16*0.4</f>
        <v>0.36658496000000002</v>
      </c>
    </row>
    <row r="18" spans="1:30" x14ac:dyDescent="0.35">
      <c r="A18" s="141"/>
      <c r="B18" s="13">
        <f t="shared" si="5"/>
        <v>3</v>
      </c>
      <c r="C18" s="96" t="s">
        <v>76</v>
      </c>
      <c r="D18" s="51">
        <v>2</v>
      </c>
      <c r="E18" s="13">
        <f t="shared" ref="E18:E25" si="29">E17+1</f>
        <v>3</v>
      </c>
      <c r="F18" t="s">
        <v>77</v>
      </c>
      <c r="G18" s="92">
        <f>G16*0.1</f>
        <v>8.0808440000000009E-2</v>
      </c>
      <c r="H18">
        <f t="shared" ref="H18:AD18" si="30">H16*0.1</f>
        <v>7.5540200000000002E-2</v>
      </c>
      <c r="I18">
        <f t="shared" si="30"/>
        <v>7.2499860000000013E-2</v>
      </c>
      <c r="J18">
        <f t="shared" si="30"/>
        <v>7.1937320000000013E-2</v>
      </c>
      <c r="K18">
        <f t="shared" si="30"/>
        <v>7.363022000000001E-2</v>
      </c>
      <c r="L18">
        <f t="shared" si="30"/>
        <v>7.7617840000000007E-2</v>
      </c>
      <c r="M18">
        <f t="shared" si="30"/>
        <v>8.9472600000000013E-2</v>
      </c>
      <c r="N18">
        <f t="shared" si="30"/>
        <v>0.11540718000000001</v>
      </c>
      <c r="O18">
        <f t="shared" si="30"/>
        <v>0.15301710000000002</v>
      </c>
      <c r="P18">
        <f t="shared" si="30"/>
        <v>0.17752608000000003</v>
      </c>
      <c r="Q18">
        <f t="shared" si="30"/>
        <v>0.18483228000000002</v>
      </c>
      <c r="R18">
        <f t="shared" si="30"/>
        <v>0.18900539999999999</v>
      </c>
      <c r="S18">
        <f t="shared" si="30"/>
        <v>0.17273250000000001</v>
      </c>
      <c r="T18">
        <f t="shared" si="30"/>
        <v>0.17075894000000003</v>
      </c>
      <c r="U18">
        <f t="shared" si="30"/>
        <v>0.17512282000000001</v>
      </c>
      <c r="V18">
        <f t="shared" si="30"/>
        <v>0.17023568</v>
      </c>
      <c r="W18">
        <f t="shared" si="30"/>
        <v>0.16733952000000002</v>
      </c>
      <c r="X18">
        <f t="shared" si="30"/>
        <v>0.16397032</v>
      </c>
      <c r="Y18">
        <f t="shared" si="30"/>
        <v>0.15239016000000002</v>
      </c>
      <c r="Z18">
        <f t="shared" si="30"/>
        <v>0.13837269999999999</v>
      </c>
      <c r="AA18">
        <f t="shared" si="30"/>
        <v>0.12719955999999999</v>
      </c>
      <c r="AB18">
        <f t="shared" si="30"/>
        <v>0.11641036</v>
      </c>
      <c r="AC18">
        <f t="shared" si="30"/>
        <v>0.10554584</v>
      </c>
      <c r="AD18" s="21">
        <f t="shared" si="30"/>
        <v>9.1646240000000004E-2</v>
      </c>
    </row>
    <row r="19" spans="1:30" x14ac:dyDescent="0.35">
      <c r="A19" s="141"/>
      <c r="B19" s="13">
        <f t="shared" si="5"/>
        <v>4</v>
      </c>
      <c r="C19" s="96" t="s">
        <v>78</v>
      </c>
      <c r="D19" s="51">
        <v>1</v>
      </c>
      <c r="E19" s="13">
        <f t="shared" si="29"/>
        <v>4</v>
      </c>
      <c r="F19" t="s">
        <v>79</v>
      </c>
      <c r="G19" s="92">
        <f>G16*0.1</f>
        <v>8.0808440000000009E-2</v>
      </c>
      <c r="H19">
        <f t="shared" ref="H19:AD19" si="31">H16*0.1</f>
        <v>7.5540200000000002E-2</v>
      </c>
      <c r="I19">
        <f t="shared" si="31"/>
        <v>7.2499860000000013E-2</v>
      </c>
      <c r="J19">
        <f t="shared" si="31"/>
        <v>7.1937320000000013E-2</v>
      </c>
      <c r="K19">
        <f t="shared" si="31"/>
        <v>7.363022000000001E-2</v>
      </c>
      <c r="L19">
        <f t="shared" si="31"/>
        <v>7.7617840000000007E-2</v>
      </c>
      <c r="M19">
        <f t="shared" si="31"/>
        <v>8.9472600000000013E-2</v>
      </c>
      <c r="N19">
        <f t="shared" si="31"/>
        <v>0.11540718000000001</v>
      </c>
      <c r="O19">
        <f t="shared" si="31"/>
        <v>0.15301710000000002</v>
      </c>
      <c r="P19">
        <f t="shared" si="31"/>
        <v>0.17752608000000003</v>
      </c>
      <c r="Q19">
        <f t="shared" si="31"/>
        <v>0.18483228000000002</v>
      </c>
      <c r="R19">
        <f t="shared" si="31"/>
        <v>0.18900539999999999</v>
      </c>
      <c r="S19">
        <f t="shared" si="31"/>
        <v>0.17273250000000001</v>
      </c>
      <c r="T19">
        <f t="shared" si="31"/>
        <v>0.17075894000000003</v>
      </c>
      <c r="U19">
        <f t="shared" si="31"/>
        <v>0.17512282000000001</v>
      </c>
      <c r="V19">
        <f t="shared" si="31"/>
        <v>0.17023568</v>
      </c>
      <c r="W19">
        <f t="shared" si="31"/>
        <v>0.16733952000000002</v>
      </c>
      <c r="X19">
        <f t="shared" si="31"/>
        <v>0.16397032</v>
      </c>
      <c r="Y19">
        <f t="shared" si="31"/>
        <v>0.15239016000000002</v>
      </c>
      <c r="Z19">
        <f t="shared" si="31"/>
        <v>0.13837269999999999</v>
      </c>
      <c r="AA19">
        <f t="shared" si="31"/>
        <v>0.12719955999999999</v>
      </c>
      <c r="AB19">
        <f t="shared" si="31"/>
        <v>0.11641036</v>
      </c>
      <c r="AC19">
        <f t="shared" si="31"/>
        <v>0.10554584</v>
      </c>
      <c r="AD19" s="21">
        <f t="shared" si="31"/>
        <v>9.1646240000000004E-2</v>
      </c>
    </row>
    <row r="20" spans="1:30" x14ac:dyDescent="0.35">
      <c r="A20" s="141"/>
      <c r="B20" s="13">
        <f t="shared" si="5"/>
        <v>5</v>
      </c>
      <c r="C20" s="96" t="s">
        <v>65</v>
      </c>
      <c r="D20" s="51">
        <v>1</v>
      </c>
      <c r="E20" s="13">
        <f t="shared" si="29"/>
        <v>5</v>
      </c>
      <c r="F20" t="s">
        <v>80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21">
        <v>0</v>
      </c>
    </row>
    <row r="21" spans="1:30" x14ac:dyDescent="0.35">
      <c r="A21" s="141"/>
      <c r="B21" s="13">
        <f t="shared" si="5"/>
        <v>6</v>
      </c>
      <c r="C21" s="96" t="s">
        <v>81</v>
      </c>
      <c r="D21" s="51">
        <v>13.5</v>
      </c>
      <c r="E21" s="13">
        <f t="shared" si="29"/>
        <v>6</v>
      </c>
      <c r="F21" t="s">
        <v>82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5">
      <c r="A22" s="141"/>
      <c r="B22" s="13">
        <v>7</v>
      </c>
      <c r="C22" s="96" t="s">
        <v>83</v>
      </c>
      <c r="D22" s="51">
        <v>0.3</v>
      </c>
      <c r="E22" s="13">
        <f t="shared" si="29"/>
        <v>7</v>
      </c>
      <c r="F22" t="s">
        <v>84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  <c r="Q22">
        <v>0.5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  <c r="X22">
        <v>0.5</v>
      </c>
      <c r="Y22">
        <v>0.5</v>
      </c>
      <c r="Z22">
        <v>0.5</v>
      </c>
      <c r="AA22">
        <v>0.5</v>
      </c>
      <c r="AB22">
        <v>0.5</v>
      </c>
      <c r="AC22">
        <v>0.5</v>
      </c>
      <c r="AD22" s="21">
        <v>0.5</v>
      </c>
    </row>
    <row r="23" spans="1:30" x14ac:dyDescent="0.35">
      <c r="A23" s="141"/>
      <c r="B23" s="13">
        <v>8</v>
      </c>
      <c r="C23" s="96"/>
      <c r="D23" s="51"/>
      <c r="E23" s="13">
        <f t="shared" si="29"/>
        <v>8</v>
      </c>
      <c r="F23" t="s">
        <v>85</v>
      </c>
      <c r="G23">
        <v>0.6</v>
      </c>
      <c r="H23">
        <v>0.6</v>
      </c>
      <c r="I23">
        <v>0.6</v>
      </c>
      <c r="J23">
        <v>0.6</v>
      </c>
      <c r="K23">
        <v>0.6</v>
      </c>
      <c r="L23">
        <v>0.6</v>
      </c>
      <c r="M23">
        <v>0.6</v>
      </c>
      <c r="N23">
        <v>0.6</v>
      </c>
      <c r="O23">
        <v>0.6</v>
      </c>
      <c r="P23">
        <v>0.6</v>
      </c>
      <c r="Q23">
        <v>0.6</v>
      </c>
      <c r="R23">
        <v>0.6</v>
      </c>
      <c r="S23">
        <v>0.6</v>
      </c>
      <c r="T23">
        <v>0.6</v>
      </c>
      <c r="U23">
        <v>0.6</v>
      </c>
      <c r="V23">
        <v>0.6</v>
      </c>
      <c r="W23">
        <v>0.6</v>
      </c>
      <c r="X23">
        <v>0.6</v>
      </c>
      <c r="Y23">
        <v>0.6</v>
      </c>
      <c r="Z23">
        <v>0.6</v>
      </c>
      <c r="AA23">
        <v>0.6</v>
      </c>
      <c r="AB23">
        <v>0.6</v>
      </c>
      <c r="AC23">
        <v>0.6</v>
      </c>
      <c r="AD23" s="21">
        <v>0.6</v>
      </c>
    </row>
    <row r="24" spans="1:30" x14ac:dyDescent="0.35">
      <c r="A24" s="141"/>
      <c r="B24" s="13">
        <v>9</v>
      </c>
      <c r="C24" s="96"/>
      <c r="D24" s="51"/>
      <c r="E24" s="13">
        <f t="shared" si="29"/>
        <v>9</v>
      </c>
      <c r="F24" t="s">
        <v>86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21">
        <v>0</v>
      </c>
    </row>
    <row r="25" spans="1:30" x14ac:dyDescent="0.35">
      <c r="A25" s="141"/>
      <c r="B25" s="13">
        <v>10</v>
      </c>
      <c r="C25" s="96"/>
      <c r="D25" s="51"/>
      <c r="E25" s="13">
        <f t="shared" si="29"/>
        <v>10</v>
      </c>
      <c r="F25" t="s">
        <v>87</v>
      </c>
      <c r="G25">
        <v>4.5</v>
      </c>
      <c r="H25">
        <v>4.5</v>
      </c>
      <c r="I25">
        <v>4.5</v>
      </c>
      <c r="J25">
        <v>4.5</v>
      </c>
      <c r="K25">
        <v>4.5</v>
      </c>
      <c r="L25">
        <v>4.5</v>
      </c>
      <c r="M25">
        <v>4.5</v>
      </c>
      <c r="N25">
        <v>4.5</v>
      </c>
      <c r="O25">
        <v>4.5</v>
      </c>
      <c r="P25">
        <v>4.5</v>
      </c>
      <c r="Q25">
        <v>4.5</v>
      </c>
      <c r="R25">
        <v>4.5</v>
      </c>
      <c r="S25">
        <v>4.5</v>
      </c>
      <c r="T25">
        <v>4.5</v>
      </c>
      <c r="U25">
        <v>4.5</v>
      </c>
      <c r="V25">
        <v>4.5</v>
      </c>
      <c r="W25">
        <v>4.5</v>
      </c>
      <c r="X25">
        <v>4.5</v>
      </c>
      <c r="Y25">
        <v>4.5</v>
      </c>
      <c r="Z25">
        <v>4.5</v>
      </c>
      <c r="AA25">
        <v>4.5</v>
      </c>
      <c r="AB25">
        <v>4.5</v>
      </c>
      <c r="AC25">
        <v>4.5</v>
      </c>
      <c r="AD25" s="21">
        <v>4.5</v>
      </c>
    </row>
    <row r="26" spans="1:30" x14ac:dyDescent="0.35">
      <c r="A26" s="141"/>
      <c r="B26" s="13">
        <v>11</v>
      </c>
      <c r="C26" s="96"/>
      <c r="D26" s="51"/>
      <c r="E26" s="6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4">
      <c r="A27" s="142"/>
      <c r="B27" s="88">
        <v>12</v>
      </c>
      <c r="C27" s="19"/>
      <c r="D27" s="52"/>
      <c r="E27" s="6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5">
      <c r="A28" s="140">
        <v>3</v>
      </c>
      <c r="B28" s="87">
        <v>1</v>
      </c>
      <c r="C28" s="95" t="s">
        <v>72</v>
      </c>
      <c r="D28" s="50">
        <v>1</v>
      </c>
      <c r="E28" s="13">
        <v>1</v>
      </c>
      <c r="F28" t="s">
        <v>64</v>
      </c>
      <c r="G28" s="93">
        <v>1.0774459999999999</v>
      </c>
      <c r="H28" s="86">
        <v>1.0072026000000001</v>
      </c>
      <c r="I28" s="86">
        <v>0.96666479999999999</v>
      </c>
      <c r="J28" s="86">
        <v>0.95916420000000002</v>
      </c>
      <c r="K28" s="86">
        <v>0.98173619999999995</v>
      </c>
      <c r="L28" s="86">
        <v>1.0349046</v>
      </c>
      <c r="M28" s="86">
        <v>1.192968</v>
      </c>
      <c r="N28" s="86">
        <v>1.5387624</v>
      </c>
      <c r="O28" s="86">
        <v>2.0402279999999999</v>
      </c>
      <c r="P28" s="86">
        <v>2.3670144</v>
      </c>
      <c r="Q28" s="86">
        <v>2.4644303999999999</v>
      </c>
      <c r="R28" s="86">
        <v>2.5200719999999999</v>
      </c>
      <c r="S28" s="86">
        <v>2.3031000000000001</v>
      </c>
      <c r="T28" s="86">
        <v>2.2767857999999999</v>
      </c>
      <c r="U28" s="86">
        <v>2.3349707999999998</v>
      </c>
      <c r="V28" s="86">
        <v>2.269809</v>
      </c>
      <c r="W28" s="86">
        <v>2.2311936000000001</v>
      </c>
      <c r="X28" s="86">
        <v>2.1862710000000001</v>
      </c>
      <c r="Y28" s="86">
        <v>2.0318687999999998</v>
      </c>
      <c r="Z28" s="86">
        <v>1.8449694000000001</v>
      </c>
      <c r="AA28" s="86">
        <v>1.6959941999999999</v>
      </c>
      <c r="AB28" s="86">
        <v>1.5521381999999999</v>
      </c>
      <c r="AC28" s="86">
        <v>1.4072777999999999</v>
      </c>
      <c r="AD28" s="84">
        <v>1.2219498</v>
      </c>
    </row>
    <row r="29" spans="1:30" x14ac:dyDescent="0.35">
      <c r="A29" s="141"/>
      <c r="B29" s="13">
        <f t="shared" ref="B29:B33" si="32">B28+1</f>
        <v>2</v>
      </c>
      <c r="C29" s="96" t="s">
        <v>73</v>
      </c>
      <c r="D29" s="51" t="s">
        <v>88</v>
      </c>
      <c r="E29" s="13">
        <f>E28+1</f>
        <v>2</v>
      </c>
      <c r="F29" t="s">
        <v>75</v>
      </c>
      <c r="G29" s="92">
        <f>G28*0.4</f>
        <v>0.43097839999999998</v>
      </c>
      <c r="H29">
        <f t="shared" ref="H29" si="33">H28*0.4</f>
        <v>0.40288104000000002</v>
      </c>
      <c r="I29">
        <f t="shared" ref="I29" si="34">I28*0.4</f>
        <v>0.38666592</v>
      </c>
      <c r="J29">
        <f t="shared" ref="J29" si="35">J28*0.4</f>
        <v>0.38366568000000001</v>
      </c>
      <c r="K29">
        <f t="shared" ref="K29" si="36">K28*0.4</f>
        <v>0.39269448000000001</v>
      </c>
      <c r="L29">
        <f t="shared" ref="L29" si="37">L28*0.4</f>
        <v>0.41396184000000003</v>
      </c>
      <c r="M29">
        <f t="shared" ref="M29" si="38">M28*0.4</f>
        <v>0.47718720000000003</v>
      </c>
      <c r="N29">
        <f t="shared" ref="N29" si="39">N28*0.4</f>
        <v>0.61550495999999999</v>
      </c>
      <c r="O29">
        <f t="shared" ref="O29" si="40">O28*0.4</f>
        <v>0.81609120000000002</v>
      </c>
      <c r="P29">
        <f t="shared" ref="P29" si="41">P28*0.4</f>
        <v>0.94680576000000005</v>
      </c>
      <c r="Q29">
        <f t="shared" ref="Q29" si="42">Q28*0.4</f>
        <v>0.98577216000000001</v>
      </c>
      <c r="R29">
        <f t="shared" ref="R29" si="43">R28*0.4</f>
        <v>1.0080287999999999</v>
      </c>
      <c r="S29">
        <f t="shared" ref="S29" si="44">S28*0.4</f>
        <v>0.92124000000000006</v>
      </c>
      <c r="T29">
        <f t="shared" ref="T29" si="45">T28*0.4</f>
        <v>0.91071431999999997</v>
      </c>
      <c r="U29">
        <f t="shared" ref="U29" si="46">U28*0.4</f>
        <v>0.93398831999999998</v>
      </c>
      <c r="V29">
        <f t="shared" ref="V29" si="47">V28*0.4</f>
        <v>0.90792360000000005</v>
      </c>
      <c r="W29">
        <f t="shared" ref="W29" si="48">W28*0.4</f>
        <v>0.89247744000000007</v>
      </c>
      <c r="X29">
        <f t="shared" ref="X29" si="49">X28*0.4</f>
        <v>0.87450840000000007</v>
      </c>
      <c r="Y29">
        <f t="shared" ref="Y29" si="50">Y28*0.4</f>
        <v>0.81274751999999995</v>
      </c>
      <c r="Z29">
        <f t="shared" ref="Z29" si="51">Z28*0.4</f>
        <v>0.7379877600000001</v>
      </c>
      <c r="AA29">
        <f t="shared" ref="AA29" si="52">AA28*0.4</f>
        <v>0.67839768</v>
      </c>
      <c r="AB29">
        <f t="shared" ref="AB29" si="53">AB28*0.4</f>
        <v>0.62085528000000001</v>
      </c>
      <c r="AC29">
        <f t="shared" ref="AC29" si="54">AC28*0.4</f>
        <v>0.56291111999999999</v>
      </c>
      <c r="AD29" s="21">
        <f t="shared" ref="AD29" si="55">AD28*0.4</f>
        <v>0.48877992000000003</v>
      </c>
    </row>
    <row r="30" spans="1:30" x14ac:dyDescent="0.35">
      <c r="A30" s="141"/>
      <c r="B30" s="13">
        <f t="shared" si="32"/>
        <v>3</v>
      </c>
      <c r="C30" s="96" t="s">
        <v>76</v>
      </c>
      <c r="D30" s="51">
        <v>1</v>
      </c>
      <c r="E30" s="13">
        <f t="shared" ref="E30:E37" si="56">E29+1</f>
        <v>3</v>
      </c>
      <c r="F30" t="s">
        <v>77</v>
      </c>
      <c r="G30" s="92">
        <f>G28*0.1</f>
        <v>0.1077446</v>
      </c>
      <c r="H30">
        <f t="shared" ref="H30:AD30" si="57">H28*0.1</f>
        <v>0.10072026000000001</v>
      </c>
      <c r="I30">
        <f t="shared" si="57"/>
        <v>9.6666479999999999E-2</v>
      </c>
      <c r="J30">
        <f t="shared" si="57"/>
        <v>9.5916420000000002E-2</v>
      </c>
      <c r="K30">
        <f t="shared" si="57"/>
        <v>9.8173620000000003E-2</v>
      </c>
      <c r="L30">
        <f t="shared" si="57"/>
        <v>0.10349046000000001</v>
      </c>
      <c r="M30">
        <f t="shared" si="57"/>
        <v>0.11929680000000001</v>
      </c>
      <c r="N30">
        <f t="shared" si="57"/>
        <v>0.15387624</v>
      </c>
      <c r="O30">
        <f t="shared" si="57"/>
        <v>0.2040228</v>
      </c>
      <c r="P30">
        <f t="shared" si="57"/>
        <v>0.23670144000000001</v>
      </c>
      <c r="Q30">
        <f t="shared" si="57"/>
        <v>0.24644304</v>
      </c>
      <c r="R30">
        <f t="shared" si="57"/>
        <v>0.25200719999999999</v>
      </c>
      <c r="S30">
        <f t="shared" si="57"/>
        <v>0.23031000000000001</v>
      </c>
      <c r="T30">
        <f t="shared" si="57"/>
        <v>0.22767857999999999</v>
      </c>
      <c r="U30">
        <f t="shared" si="57"/>
        <v>0.23349708</v>
      </c>
      <c r="V30">
        <f t="shared" si="57"/>
        <v>0.22698090000000001</v>
      </c>
      <c r="W30">
        <f t="shared" si="57"/>
        <v>0.22311936000000002</v>
      </c>
      <c r="X30">
        <f t="shared" si="57"/>
        <v>0.21862710000000002</v>
      </c>
      <c r="Y30">
        <f t="shared" si="57"/>
        <v>0.20318687999999999</v>
      </c>
      <c r="Z30">
        <f t="shared" si="57"/>
        <v>0.18449694000000003</v>
      </c>
      <c r="AA30">
        <f t="shared" si="57"/>
        <v>0.16959942</v>
      </c>
      <c r="AB30">
        <f t="shared" si="57"/>
        <v>0.15521382</v>
      </c>
      <c r="AC30">
        <f t="shared" si="57"/>
        <v>0.14072778</v>
      </c>
      <c r="AD30" s="21">
        <f t="shared" si="57"/>
        <v>0.12219498000000001</v>
      </c>
    </row>
    <row r="31" spans="1:30" x14ac:dyDescent="0.35">
      <c r="A31" s="141"/>
      <c r="B31" s="13">
        <f t="shared" si="32"/>
        <v>4</v>
      </c>
      <c r="C31" s="96" t="s">
        <v>78</v>
      </c>
      <c r="D31" s="51">
        <v>1</v>
      </c>
      <c r="E31" s="13">
        <f t="shared" si="56"/>
        <v>4</v>
      </c>
      <c r="F31" t="s">
        <v>79</v>
      </c>
      <c r="G31" s="92">
        <f>G28*0.1</f>
        <v>0.1077446</v>
      </c>
      <c r="H31">
        <f t="shared" ref="H31:AD31" si="58">H28*0.1</f>
        <v>0.10072026000000001</v>
      </c>
      <c r="I31">
        <f t="shared" si="58"/>
        <v>9.6666479999999999E-2</v>
      </c>
      <c r="J31">
        <f t="shared" si="58"/>
        <v>9.5916420000000002E-2</v>
      </c>
      <c r="K31">
        <f t="shared" si="58"/>
        <v>9.8173620000000003E-2</v>
      </c>
      <c r="L31">
        <f t="shared" si="58"/>
        <v>0.10349046000000001</v>
      </c>
      <c r="M31">
        <f t="shared" si="58"/>
        <v>0.11929680000000001</v>
      </c>
      <c r="N31">
        <f t="shared" si="58"/>
        <v>0.15387624</v>
      </c>
      <c r="O31">
        <f t="shared" si="58"/>
        <v>0.2040228</v>
      </c>
      <c r="P31">
        <f t="shared" si="58"/>
        <v>0.23670144000000001</v>
      </c>
      <c r="Q31">
        <f t="shared" si="58"/>
        <v>0.24644304</v>
      </c>
      <c r="R31">
        <f t="shared" si="58"/>
        <v>0.25200719999999999</v>
      </c>
      <c r="S31">
        <f t="shared" si="58"/>
        <v>0.23031000000000001</v>
      </c>
      <c r="T31">
        <f t="shared" si="58"/>
        <v>0.22767857999999999</v>
      </c>
      <c r="U31">
        <f t="shared" si="58"/>
        <v>0.23349708</v>
      </c>
      <c r="V31">
        <f t="shared" si="58"/>
        <v>0.22698090000000001</v>
      </c>
      <c r="W31">
        <f t="shared" si="58"/>
        <v>0.22311936000000002</v>
      </c>
      <c r="X31">
        <f t="shared" si="58"/>
        <v>0.21862710000000002</v>
      </c>
      <c r="Y31">
        <f t="shared" si="58"/>
        <v>0.20318687999999999</v>
      </c>
      <c r="Z31">
        <f t="shared" si="58"/>
        <v>0.18449694000000003</v>
      </c>
      <c r="AA31">
        <f t="shared" si="58"/>
        <v>0.16959942</v>
      </c>
      <c r="AB31">
        <f t="shared" si="58"/>
        <v>0.15521382</v>
      </c>
      <c r="AC31">
        <f t="shared" si="58"/>
        <v>0.14072778</v>
      </c>
      <c r="AD31" s="21">
        <f t="shared" si="58"/>
        <v>0.12219498000000001</v>
      </c>
    </row>
    <row r="32" spans="1:30" x14ac:dyDescent="0.35">
      <c r="A32" s="141"/>
      <c r="B32" s="13">
        <f t="shared" si="32"/>
        <v>5</v>
      </c>
      <c r="C32" s="96" t="s">
        <v>65</v>
      </c>
      <c r="D32" s="51">
        <v>1</v>
      </c>
      <c r="E32" s="13">
        <f t="shared" si="56"/>
        <v>5</v>
      </c>
      <c r="F32" t="s">
        <v>80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s="21">
        <v>0</v>
      </c>
    </row>
    <row r="33" spans="1:30" x14ac:dyDescent="0.35">
      <c r="A33" s="141"/>
      <c r="B33" s="13">
        <f t="shared" si="32"/>
        <v>6</v>
      </c>
      <c r="C33" s="96" t="s">
        <v>81</v>
      </c>
      <c r="D33" s="51">
        <v>13.5</v>
      </c>
      <c r="E33" s="13">
        <f t="shared" si="56"/>
        <v>6</v>
      </c>
      <c r="F33" t="s">
        <v>82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21">
        <v>0</v>
      </c>
    </row>
    <row r="34" spans="1:30" x14ac:dyDescent="0.35">
      <c r="A34" s="141"/>
      <c r="B34" s="13">
        <v>7</v>
      </c>
      <c r="C34" s="96" t="s">
        <v>83</v>
      </c>
      <c r="D34" s="51">
        <v>0.3</v>
      </c>
      <c r="E34" s="13">
        <f t="shared" si="56"/>
        <v>7</v>
      </c>
      <c r="F34" t="s">
        <v>84</v>
      </c>
      <c r="G34">
        <v>0.5</v>
      </c>
      <c r="H34">
        <v>0.5</v>
      </c>
      <c r="I34">
        <v>0.5</v>
      </c>
      <c r="J34">
        <v>0.5</v>
      </c>
      <c r="K34">
        <v>0.5</v>
      </c>
      <c r="L34">
        <v>0.5</v>
      </c>
      <c r="M34">
        <v>0.5</v>
      </c>
      <c r="N34">
        <v>0.5</v>
      </c>
      <c r="O34">
        <v>0.5</v>
      </c>
      <c r="P34">
        <v>0.5</v>
      </c>
      <c r="Q34">
        <v>0.5</v>
      </c>
      <c r="R34">
        <v>0.5</v>
      </c>
      <c r="S34">
        <v>0.5</v>
      </c>
      <c r="T34">
        <v>0.5</v>
      </c>
      <c r="U34">
        <v>0.5</v>
      </c>
      <c r="V34">
        <v>0.5</v>
      </c>
      <c r="W34">
        <v>0.5</v>
      </c>
      <c r="X34">
        <v>0.5</v>
      </c>
      <c r="Y34">
        <v>0.5</v>
      </c>
      <c r="Z34">
        <v>0.5</v>
      </c>
      <c r="AA34">
        <v>0.5</v>
      </c>
      <c r="AB34">
        <v>0.5</v>
      </c>
      <c r="AC34">
        <v>0.5</v>
      </c>
      <c r="AD34" s="21">
        <v>0.5</v>
      </c>
    </row>
    <row r="35" spans="1:30" x14ac:dyDescent="0.35">
      <c r="A35" s="141"/>
      <c r="B35" s="13">
        <v>8</v>
      </c>
      <c r="C35" s="96"/>
      <c r="D35" s="51"/>
      <c r="E35" s="13">
        <f t="shared" si="56"/>
        <v>8</v>
      </c>
      <c r="F35" t="s">
        <v>85</v>
      </c>
      <c r="G35">
        <v>0.6</v>
      </c>
      <c r="H35">
        <v>0.6</v>
      </c>
      <c r="I35">
        <v>0.6</v>
      </c>
      <c r="J35">
        <v>0.6</v>
      </c>
      <c r="K35">
        <v>0.6</v>
      </c>
      <c r="L35">
        <v>0.6</v>
      </c>
      <c r="M35">
        <v>0.6</v>
      </c>
      <c r="N35">
        <v>0.6</v>
      </c>
      <c r="O35">
        <v>0.6</v>
      </c>
      <c r="P35">
        <v>0.6</v>
      </c>
      <c r="Q35">
        <v>0.6</v>
      </c>
      <c r="R35">
        <v>0.6</v>
      </c>
      <c r="S35">
        <v>0.6</v>
      </c>
      <c r="T35">
        <v>0.6</v>
      </c>
      <c r="U35">
        <v>0.6</v>
      </c>
      <c r="V35">
        <v>0.6</v>
      </c>
      <c r="W35">
        <v>0.6</v>
      </c>
      <c r="X35">
        <v>0.6</v>
      </c>
      <c r="Y35">
        <v>0.6</v>
      </c>
      <c r="Z35">
        <v>0.6</v>
      </c>
      <c r="AA35">
        <v>0.6</v>
      </c>
      <c r="AB35">
        <v>0.6</v>
      </c>
      <c r="AC35">
        <v>0.6</v>
      </c>
      <c r="AD35" s="21">
        <v>0.6</v>
      </c>
    </row>
    <row r="36" spans="1:30" x14ac:dyDescent="0.35">
      <c r="A36" s="141"/>
      <c r="B36" s="13">
        <v>9</v>
      </c>
      <c r="C36" s="96"/>
      <c r="D36" s="51"/>
      <c r="E36" s="13">
        <f t="shared" si="56"/>
        <v>9</v>
      </c>
      <c r="F36" t="s">
        <v>86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21">
        <v>0</v>
      </c>
    </row>
    <row r="37" spans="1:30" x14ac:dyDescent="0.35">
      <c r="A37" s="141"/>
      <c r="B37" s="13">
        <v>10</v>
      </c>
      <c r="C37" s="96"/>
      <c r="D37" s="51"/>
      <c r="E37" s="13">
        <f t="shared" si="56"/>
        <v>10</v>
      </c>
      <c r="F37" t="s">
        <v>87</v>
      </c>
      <c r="G37">
        <v>4.5</v>
      </c>
      <c r="H37">
        <v>4.5</v>
      </c>
      <c r="I37">
        <v>4.5</v>
      </c>
      <c r="J37">
        <v>4.5</v>
      </c>
      <c r="K37">
        <v>4.5</v>
      </c>
      <c r="L37">
        <v>4.5</v>
      </c>
      <c r="M37">
        <v>4.5</v>
      </c>
      <c r="N37">
        <v>4.5</v>
      </c>
      <c r="O37">
        <v>4.5</v>
      </c>
      <c r="P37">
        <v>4.5</v>
      </c>
      <c r="Q37">
        <v>4.5</v>
      </c>
      <c r="R37">
        <v>4.5</v>
      </c>
      <c r="S37">
        <v>4.5</v>
      </c>
      <c r="T37">
        <v>4.5</v>
      </c>
      <c r="U37">
        <v>4.5</v>
      </c>
      <c r="V37">
        <v>4.5</v>
      </c>
      <c r="W37">
        <v>4.5</v>
      </c>
      <c r="X37">
        <v>4.5</v>
      </c>
      <c r="Y37">
        <v>4.5</v>
      </c>
      <c r="Z37">
        <v>4.5</v>
      </c>
      <c r="AA37">
        <v>4.5</v>
      </c>
      <c r="AB37">
        <v>4.5</v>
      </c>
      <c r="AC37">
        <v>4.5</v>
      </c>
      <c r="AD37" s="21">
        <v>4.5</v>
      </c>
    </row>
    <row r="38" spans="1:30" x14ac:dyDescent="0.35">
      <c r="A38" s="141"/>
      <c r="B38" s="13">
        <v>11</v>
      </c>
      <c r="C38" s="96"/>
      <c r="D38" s="51"/>
      <c r="E38" s="66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4">
      <c r="A39" s="142"/>
      <c r="B39" s="88">
        <v>12</v>
      </c>
      <c r="C39" s="19"/>
      <c r="D39" s="52"/>
      <c r="E39" s="6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5">
      <c r="A40" s="140">
        <v>4</v>
      </c>
      <c r="B40" s="87">
        <v>1</v>
      </c>
      <c r="C40" s="95" t="s">
        <v>72</v>
      </c>
      <c r="D40" s="50">
        <v>1</v>
      </c>
      <c r="E40" s="13">
        <v>1</v>
      </c>
      <c r="F40" t="s">
        <v>64</v>
      </c>
      <c r="G40" s="86">
        <v>0.33502399999999999</v>
      </c>
      <c r="H40" s="86">
        <v>0.3079808</v>
      </c>
      <c r="I40" s="86">
        <v>0.29111680000000001</v>
      </c>
      <c r="J40" s="86">
        <v>0.28512159999999998</v>
      </c>
      <c r="K40" s="86">
        <v>0.28898239999999997</v>
      </c>
      <c r="L40" s="86">
        <v>0.300784</v>
      </c>
      <c r="M40" s="86">
        <v>0.33075680000000002</v>
      </c>
      <c r="N40" s="86">
        <v>0.3762144</v>
      </c>
      <c r="O40" s="86">
        <v>0.43421599999999999</v>
      </c>
      <c r="P40" s="86">
        <v>0.50676160000000003</v>
      </c>
      <c r="Q40" s="86">
        <v>0.53504479999999999</v>
      </c>
      <c r="R40" s="86">
        <v>0.55151039999999996</v>
      </c>
      <c r="S40" s="86">
        <v>0.53001920000000002</v>
      </c>
      <c r="T40" s="86">
        <v>0.50308799999999998</v>
      </c>
      <c r="U40" s="86">
        <v>0.48987520000000001</v>
      </c>
      <c r="V40" s="86">
        <v>0.47432960000000002</v>
      </c>
      <c r="W40" s="86">
        <v>0.47114879999999998</v>
      </c>
      <c r="X40" s="86">
        <v>0.50529599999999997</v>
      </c>
      <c r="Y40" s="86">
        <v>0.52574560000000004</v>
      </c>
      <c r="Z40" s="86">
        <v>0.50964960000000004</v>
      </c>
      <c r="AA40" s="86">
        <v>0.485736</v>
      </c>
      <c r="AB40" s="86">
        <v>0.4503008</v>
      </c>
      <c r="AC40" s="86">
        <v>0.41521760000000002</v>
      </c>
      <c r="AD40" s="85">
        <v>0.36871999999999999</v>
      </c>
    </row>
    <row r="41" spans="1:30" x14ac:dyDescent="0.35">
      <c r="A41" s="141"/>
      <c r="B41" s="13">
        <f t="shared" ref="B41:B45" si="59">B40+1</f>
        <v>2</v>
      </c>
      <c r="C41" s="96" t="s">
        <v>73</v>
      </c>
      <c r="D41" s="51" t="s">
        <v>88</v>
      </c>
      <c r="E41" s="13">
        <f>E40+1</f>
        <v>2</v>
      </c>
      <c r="F41" t="s">
        <v>75</v>
      </c>
      <c r="G41" s="92">
        <f>G40*0.4</f>
        <v>0.13400960000000001</v>
      </c>
      <c r="H41">
        <f t="shared" ref="H41" si="60">H40*0.4</f>
        <v>0.12319232000000001</v>
      </c>
      <c r="I41">
        <f t="shared" ref="I41" si="61">I40*0.4</f>
        <v>0.11644672</v>
      </c>
      <c r="J41">
        <f t="shared" ref="J41" si="62">J40*0.4</f>
        <v>0.11404863999999999</v>
      </c>
      <c r="K41">
        <f t="shared" ref="K41" si="63">K40*0.4</f>
        <v>0.11559295999999999</v>
      </c>
      <c r="L41">
        <f t="shared" ref="L41" si="64">L40*0.4</f>
        <v>0.12031360000000001</v>
      </c>
      <c r="M41">
        <f t="shared" ref="M41" si="65">M40*0.4</f>
        <v>0.13230272000000001</v>
      </c>
      <c r="N41">
        <f t="shared" ref="N41" si="66">N40*0.4</f>
        <v>0.15048576000000002</v>
      </c>
      <c r="O41">
        <f t="shared" ref="O41" si="67">O40*0.4</f>
        <v>0.17368640000000002</v>
      </c>
      <c r="P41">
        <f t="shared" ref="P41" si="68">P40*0.4</f>
        <v>0.20270464000000002</v>
      </c>
      <c r="Q41">
        <f t="shared" ref="Q41" si="69">Q40*0.4</f>
        <v>0.21401792</v>
      </c>
      <c r="R41">
        <f t="shared" ref="R41" si="70">R40*0.4</f>
        <v>0.22060415999999999</v>
      </c>
      <c r="S41">
        <f t="shared" ref="S41" si="71">S40*0.4</f>
        <v>0.21200768000000003</v>
      </c>
      <c r="T41">
        <f t="shared" ref="T41" si="72">T40*0.4</f>
        <v>0.2012352</v>
      </c>
      <c r="U41">
        <f t="shared" ref="U41" si="73">U40*0.4</f>
        <v>0.19595008000000003</v>
      </c>
      <c r="V41">
        <f t="shared" ref="V41" si="74">V40*0.4</f>
        <v>0.18973184000000001</v>
      </c>
      <c r="W41">
        <f t="shared" ref="W41" si="75">W40*0.4</f>
        <v>0.18845951999999999</v>
      </c>
      <c r="X41">
        <f t="shared" ref="X41" si="76">X40*0.4</f>
        <v>0.2021184</v>
      </c>
      <c r="Y41">
        <f t="shared" ref="Y41" si="77">Y40*0.4</f>
        <v>0.21029824000000003</v>
      </c>
      <c r="Z41">
        <f t="shared" ref="Z41" si="78">Z40*0.4</f>
        <v>0.20385984000000001</v>
      </c>
      <c r="AA41">
        <f t="shared" ref="AA41" si="79">AA40*0.4</f>
        <v>0.19429440000000001</v>
      </c>
      <c r="AB41">
        <f t="shared" ref="AB41" si="80">AB40*0.4</f>
        <v>0.18012032</v>
      </c>
      <c r="AC41">
        <f t="shared" ref="AC41" si="81">AC40*0.4</f>
        <v>0.16608704000000002</v>
      </c>
      <c r="AD41" s="21">
        <f t="shared" ref="AD41" si="82">AD40*0.4</f>
        <v>0.14748800000000001</v>
      </c>
    </row>
    <row r="42" spans="1:30" x14ac:dyDescent="0.35">
      <c r="A42" s="141"/>
      <c r="B42" s="13">
        <f t="shared" si="59"/>
        <v>3</v>
      </c>
      <c r="C42" s="96" t="s">
        <v>76</v>
      </c>
      <c r="D42" s="51">
        <v>1</v>
      </c>
      <c r="E42" s="13">
        <f t="shared" ref="E42:E49" si="83">E41+1</f>
        <v>3</v>
      </c>
      <c r="F42" t="s">
        <v>77</v>
      </c>
      <c r="G42" s="92">
        <f>G40*0.1</f>
        <v>3.3502400000000002E-2</v>
      </c>
      <c r="H42">
        <f t="shared" ref="H42:AD42" si="84">H40*0.1</f>
        <v>3.0798080000000002E-2</v>
      </c>
      <c r="I42">
        <f t="shared" si="84"/>
        <v>2.9111680000000001E-2</v>
      </c>
      <c r="J42">
        <f t="shared" si="84"/>
        <v>2.8512159999999998E-2</v>
      </c>
      <c r="K42">
        <f t="shared" si="84"/>
        <v>2.8898239999999999E-2</v>
      </c>
      <c r="L42">
        <f t="shared" si="84"/>
        <v>3.0078400000000002E-2</v>
      </c>
      <c r="M42">
        <f t="shared" si="84"/>
        <v>3.3075680000000003E-2</v>
      </c>
      <c r="N42">
        <f t="shared" si="84"/>
        <v>3.7621440000000006E-2</v>
      </c>
      <c r="O42">
        <f t="shared" si="84"/>
        <v>4.3421600000000005E-2</v>
      </c>
      <c r="P42">
        <f t="shared" si="84"/>
        <v>5.0676160000000005E-2</v>
      </c>
      <c r="Q42">
        <f t="shared" si="84"/>
        <v>5.350448E-2</v>
      </c>
      <c r="R42">
        <f t="shared" si="84"/>
        <v>5.5151039999999998E-2</v>
      </c>
      <c r="S42">
        <f t="shared" si="84"/>
        <v>5.3001920000000008E-2</v>
      </c>
      <c r="T42">
        <f t="shared" si="84"/>
        <v>5.0308800000000001E-2</v>
      </c>
      <c r="U42">
        <f t="shared" si="84"/>
        <v>4.8987520000000007E-2</v>
      </c>
      <c r="V42">
        <f t="shared" si="84"/>
        <v>4.7432960000000003E-2</v>
      </c>
      <c r="W42">
        <f t="shared" si="84"/>
        <v>4.7114879999999998E-2</v>
      </c>
      <c r="X42">
        <f t="shared" si="84"/>
        <v>5.0529600000000001E-2</v>
      </c>
      <c r="Y42">
        <f t="shared" si="84"/>
        <v>5.2574560000000006E-2</v>
      </c>
      <c r="Z42">
        <f t="shared" si="84"/>
        <v>5.0964960000000004E-2</v>
      </c>
      <c r="AA42">
        <f t="shared" si="84"/>
        <v>4.8573600000000001E-2</v>
      </c>
      <c r="AB42">
        <f t="shared" si="84"/>
        <v>4.503008E-2</v>
      </c>
      <c r="AC42">
        <f t="shared" si="84"/>
        <v>4.1521760000000005E-2</v>
      </c>
      <c r="AD42" s="21">
        <f t="shared" si="84"/>
        <v>3.6872000000000002E-2</v>
      </c>
    </row>
    <row r="43" spans="1:30" x14ac:dyDescent="0.35">
      <c r="A43" s="141"/>
      <c r="B43" s="13">
        <f t="shared" si="59"/>
        <v>4</v>
      </c>
      <c r="C43" s="96" t="s">
        <v>78</v>
      </c>
      <c r="D43" s="51">
        <v>1</v>
      </c>
      <c r="E43" s="13">
        <f t="shared" si="83"/>
        <v>4</v>
      </c>
      <c r="F43" t="s">
        <v>79</v>
      </c>
      <c r="G43" s="92">
        <f>G40*0.1</f>
        <v>3.3502400000000002E-2</v>
      </c>
      <c r="H43">
        <f t="shared" ref="H43:AD43" si="85">H40*0.1</f>
        <v>3.0798080000000002E-2</v>
      </c>
      <c r="I43">
        <f t="shared" si="85"/>
        <v>2.9111680000000001E-2</v>
      </c>
      <c r="J43">
        <f t="shared" si="85"/>
        <v>2.8512159999999998E-2</v>
      </c>
      <c r="K43">
        <f t="shared" si="85"/>
        <v>2.8898239999999999E-2</v>
      </c>
      <c r="L43">
        <f t="shared" si="85"/>
        <v>3.0078400000000002E-2</v>
      </c>
      <c r="M43">
        <f t="shared" si="85"/>
        <v>3.3075680000000003E-2</v>
      </c>
      <c r="N43">
        <f t="shared" si="85"/>
        <v>3.7621440000000006E-2</v>
      </c>
      <c r="O43">
        <f t="shared" si="85"/>
        <v>4.3421600000000005E-2</v>
      </c>
      <c r="P43">
        <f t="shared" si="85"/>
        <v>5.0676160000000005E-2</v>
      </c>
      <c r="Q43">
        <f t="shared" si="85"/>
        <v>5.350448E-2</v>
      </c>
      <c r="R43">
        <f t="shared" si="85"/>
        <v>5.5151039999999998E-2</v>
      </c>
      <c r="S43">
        <f t="shared" si="85"/>
        <v>5.3001920000000008E-2</v>
      </c>
      <c r="T43">
        <f t="shared" si="85"/>
        <v>5.0308800000000001E-2</v>
      </c>
      <c r="U43">
        <f t="shared" si="85"/>
        <v>4.8987520000000007E-2</v>
      </c>
      <c r="V43">
        <f t="shared" si="85"/>
        <v>4.7432960000000003E-2</v>
      </c>
      <c r="W43">
        <f t="shared" si="85"/>
        <v>4.7114879999999998E-2</v>
      </c>
      <c r="X43">
        <f t="shared" si="85"/>
        <v>5.0529600000000001E-2</v>
      </c>
      <c r="Y43">
        <f t="shared" si="85"/>
        <v>5.2574560000000006E-2</v>
      </c>
      <c r="Z43">
        <f t="shared" si="85"/>
        <v>5.0964960000000004E-2</v>
      </c>
      <c r="AA43">
        <f t="shared" si="85"/>
        <v>4.8573600000000001E-2</v>
      </c>
      <c r="AB43">
        <f t="shared" si="85"/>
        <v>4.503008E-2</v>
      </c>
      <c r="AC43">
        <f t="shared" si="85"/>
        <v>4.1521760000000005E-2</v>
      </c>
      <c r="AD43" s="21">
        <f t="shared" si="85"/>
        <v>3.6872000000000002E-2</v>
      </c>
    </row>
    <row r="44" spans="1:30" x14ac:dyDescent="0.35">
      <c r="A44" s="141"/>
      <c r="B44" s="13">
        <f t="shared" si="59"/>
        <v>5</v>
      </c>
      <c r="C44" s="96" t="s">
        <v>65</v>
      </c>
      <c r="D44" s="51">
        <v>1</v>
      </c>
      <c r="E44" s="13">
        <f t="shared" si="83"/>
        <v>5</v>
      </c>
      <c r="F44" t="s">
        <v>80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 s="21">
        <v>0</v>
      </c>
    </row>
    <row r="45" spans="1:30" x14ac:dyDescent="0.35">
      <c r="A45" s="141"/>
      <c r="B45" s="13">
        <f t="shared" si="59"/>
        <v>6</v>
      </c>
      <c r="C45" s="96" t="s">
        <v>81</v>
      </c>
      <c r="D45" s="51">
        <v>4</v>
      </c>
      <c r="E45" s="13">
        <f t="shared" si="83"/>
        <v>6</v>
      </c>
      <c r="F45" t="s">
        <v>82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21">
        <v>0</v>
      </c>
    </row>
    <row r="46" spans="1:30" x14ac:dyDescent="0.35">
      <c r="A46" s="141"/>
      <c r="B46" s="13">
        <v>7</v>
      </c>
      <c r="C46" s="96" t="s">
        <v>83</v>
      </c>
      <c r="D46" s="51">
        <v>0.3</v>
      </c>
      <c r="E46" s="13">
        <f t="shared" si="83"/>
        <v>7</v>
      </c>
      <c r="F46" t="s">
        <v>84</v>
      </c>
      <c r="G46">
        <v>0.5</v>
      </c>
      <c r="H46">
        <v>0.5</v>
      </c>
      <c r="I46">
        <v>0.5</v>
      </c>
      <c r="J46">
        <v>0.5</v>
      </c>
      <c r="K46">
        <v>0.5</v>
      </c>
      <c r="L46">
        <v>0.5</v>
      </c>
      <c r="M46">
        <v>0.5</v>
      </c>
      <c r="N46">
        <v>0.5</v>
      </c>
      <c r="O46">
        <v>0.5</v>
      </c>
      <c r="P46">
        <v>0.5</v>
      </c>
      <c r="Q46">
        <v>0.5</v>
      </c>
      <c r="R46">
        <v>0.5</v>
      </c>
      <c r="S46">
        <v>0.5</v>
      </c>
      <c r="T46">
        <v>0.5</v>
      </c>
      <c r="U46">
        <v>0.5</v>
      </c>
      <c r="V46">
        <v>0.5</v>
      </c>
      <c r="W46">
        <v>0.5</v>
      </c>
      <c r="X46">
        <v>0.5</v>
      </c>
      <c r="Y46">
        <v>0.5</v>
      </c>
      <c r="Z46">
        <v>0.5</v>
      </c>
      <c r="AA46">
        <v>0.5</v>
      </c>
      <c r="AB46">
        <v>0.5</v>
      </c>
      <c r="AC46">
        <v>0.5</v>
      </c>
      <c r="AD46" s="21">
        <v>0.5</v>
      </c>
    </row>
    <row r="47" spans="1:30" x14ac:dyDescent="0.35">
      <c r="A47" s="141"/>
      <c r="B47" s="13">
        <v>8</v>
      </c>
      <c r="C47" s="96"/>
      <c r="D47" s="51"/>
      <c r="E47" s="13">
        <f t="shared" si="83"/>
        <v>8</v>
      </c>
      <c r="F47" t="s">
        <v>85</v>
      </c>
      <c r="G47">
        <v>0.6</v>
      </c>
      <c r="H47">
        <v>0.6</v>
      </c>
      <c r="I47">
        <v>0.6</v>
      </c>
      <c r="J47">
        <v>0.6</v>
      </c>
      <c r="K47">
        <v>0.6</v>
      </c>
      <c r="L47">
        <v>0.6</v>
      </c>
      <c r="M47">
        <v>0.6</v>
      </c>
      <c r="N47">
        <v>0.6</v>
      </c>
      <c r="O47">
        <v>0.6</v>
      </c>
      <c r="P47">
        <v>0.6</v>
      </c>
      <c r="Q47">
        <v>0.6</v>
      </c>
      <c r="R47">
        <v>0.6</v>
      </c>
      <c r="S47">
        <v>0.6</v>
      </c>
      <c r="T47">
        <v>0.6</v>
      </c>
      <c r="U47">
        <v>0.6</v>
      </c>
      <c r="V47">
        <v>0.6</v>
      </c>
      <c r="W47">
        <v>0.6</v>
      </c>
      <c r="X47">
        <v>0.6</v>
      </c>
      <c r="Y47">
        <v>0.6</v>
      </c>
      <c r="Z47">
        <v>0.6</v>
      </c>
      <c r="AA47">
        <v>0.6</v>
      </c>
      <c r="AB47">
        <v>0.6</v>
      </c>
      <c r="AC47">
        <v>0.6</v>
      </c>
      <c r="AD47" s="21">
        <v>0.6</v>
      </c>
    </row>
    <row r="48" spans="1:30" x14ac:dyDescent="0.35">
      <c r="A48" s="141"/>
      <c r="B48" s="13">
        <v>9</v>
      </c>
      <c r="C48" s="96"/>
      <c r="D48" s="51"/>
      <c r="E48" s="13">
        <f t="shared" si="83"/>
        <v>9</v>
      </c>
      <c r="F48" t="s">
        <v>86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s="21">
        <v>0</v>
      </c>
    </row>
    <row r="49" spans="1:30" x14ac:dyDescent="0.35">
      <c r="A49" s="141"/>
      <c r="B49" s="13">
        <v>10</v>
      </c>
      <c r="C49" s="96"/>
      <c r="D49" s="51"/>
      <c r="E49" s="13">
        <f t="shared" si="83"/>
        <v>10</v>
      </c>
      <c r="F49" t="s">
        <v>87</v>
      </c>
      <c r="G49">
        <v>4.5</v>
      </c>
      <c r="H49">
        <v>4.5</v>
      </c>
      <c r="I49">
        <v>4.5</v>
      </c>
      <c r="J49">
        <v>4.5</v>
      </c>
      <c r="K49">
        <v>4.5</v>
      </c>
      <c r="L49">
        <v>4.5</v>
      </c>
      <c r="M49">
        <v>4.5</v>
      </c>
      <c r="N49">
        <v>4.5</v>
      </c>
      <c r="O49">
        <v>4.5</v>
      </c>
      <c r="P49">
        <v>4.5</v>
      </c>
      <c r="Q49">
        <v>4.5</v>
      </c>
      <c r="R49">
        <v>4.5</v>
      </c>
      <c r="S49">
        <v>4.5</v>
      </c>
      <c r="T49">
        <v>4.5</v>
      </c>
      <c r="U49">
        <v>4.5</v>
      </c>
      <c r="V49">
        <v>4.5</v>
      </c>
      <c r="W49">
        <v>4.5</v>
      </c>
      <c r="X49">
        <v>4.5</v>
      </c>
      <c r="Y49">
        <v>4.5</v>
      </c>
      <c r="Z49">
        <v>4.5</v>
      </c>
      <c r="AA49">
        <v>4.5</v>
      </c>
      <c r="AB49">
        <v>4.5</v>
      </c>
      <c r="AC49">
        <v>4.5</v>
      </c>
      <c r="AD49" s="21">
        <v>4.5</v>
      </c>
    </row>
    <row r="50" spans="1:30" x14ac:dyDescent="0.35">
      <c r="A50" s="141"/>
      <c r="B50" s="13">
        <v>11</v>
      </c>
      <c r="C50" s="96"/>
      <c r="D50" s="51"/>
      <c r="E50" s="66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4">
      <c r="A51" s="142"/>
      <c r="B51" s="88">
        <v>12</v>
      </c>
      <c r="C51" s="19"/>
      <c r="D51" s="52"/>
      <c r="E51" s="67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 x14ac:dyDescent="0.35">
      <c r="A52" s="140">
        <v>5</v>
      </c>
      <c r="B52" s="87">
        <v>1</v>
      </c>
      <c r="C52" s="95" t="s">
        <v>72</v>
      </c>
      <c r="D52" s="50">
        <v>1</v>
      </c>
      <c r="E52" s="13">
        <v>1</v>
      </c>
      <c r="F52" t="s">
        <v>64</v>
      </c>
      <c r="G52" s="86">
        <v>0.3997</v>
      </c>
      <c r="H52" s="86">
        <v>0.37368800000000002</v>
      </c>
      <c r="I52" s="86">
        <v>0.35870000000000002</v>
      </c>
      <c r="J52" s="86">
        <v>0.35594399999999998</v>
      </c>
      <c r="K52" s="86">
        <v>0.36435400000000001</v>
      </c>
      <c r="L52" s="86">
        <v>0.38425399999999998</v>
      </c>
      <c r="M52" s="86">
        <v>0.442554</v>
      </c>
      <c r="N52" s="86">
        <v>0.57113599999999998</v>
      </c>
      <c r="O52" s="86">
        <v>0.75788999999999995</v>
      </c>
      <c r="P52" s="86">
        <v>0.87913799999999998</v>
      </c>
      <c r="Q52" s="86">
        <v>0.91485000000000005</v>
      </c>
      <c r="R52" s="86">
        <v>0.935172</v>
      </c>
      <c r="S52" s="86">
        <v>0.85458999999999996</v>
      </c>
      <c r="T52" s="86">
        <v>0.84455999999999998</v>
      </c>
      <c r="U52" s="86">
        <v>0.8659</v>
      </c>
      <c r="V52" s="86">
        <v>0.84192199999999995</v>
      </c>
      <c r="W52" s="86">
        <v>0.827102</v>
      </c>
      <c r="X52" s="86">
        <v>0.80984</v>
      </c>
      <c r="Y52" s="86">
        <v>0.75301200000000001</v>
      </c>
      <c r="Z52" s="86">
        <v>0.68354599999999999</v>
      </c>
      <c r="AA52" s="86">
        <v>0.62862200000000001</v>
      </c>
      <c r="AB52" s="86">
        <v>0.57506199999999996</v>
      </c>
      <c r="AC52" s="86">
        <v>0.52110400000000001</v>
      </c>
      <c r="AD52" s="84">
        <v>0.46155600000000002</v>
      </c>
    </row>
    <row r="53" spans="1:30" x14ac:dyDescent="0.35">
      <c r="A53" s="141"/>
      <c r="B53" s="13">
        <f t="shared" ref="B53:B57" si="86">B52+1</f>
        <v>2</v>
      </c>
      <c r="C53" s="96" t="s">
        <v>73</v>
      </c>
      <c r="D53" s="51" t="s">
        <v>88</v>
      </c>
      <c r="E53" s="13">
        <f>E52+1</f>
        <v>2</v>
      </c>
      <c r="F53" t="s">
        <v>75</v>
      </c>
      <c r="G53" s="92">
        <f>G52*0.4</f>
        <v>0.15988000000000002</v>
      </c>
      <c r="H53">
        <f t="shared" ref="H53" si="87">H52*0.4</f>
        <v>0.1494752</v>
      </c>
      <c r="I53">
        <f t="shared" ref="I53" si="88">I52*0.4</f>
        <v>0.14348000000000002</v>
      </c>
      <c r="J53">
        <f t="shared" ref="J53" si="89">J52*0.4</f>
        <v>0.14237759999999999</v>
      </c>
      <c r="K53">
        <f t="shared" ref="K53" si="90">K52*0.4</f>
        <v>0.1457416</v>
      </c>
      <c r="L53">
        <f t="shared" ref="L53" si="91">L52*0.4</f>
        <v>0.15370159999999999</v>
      </c>
      <c r="M53">
        <f t="shared" ref="M53" si="92">M52*0.4</f>
        <v>0.1770216</v>
      </c>
      <c r="N53">
        <f t="shared" ref="N53" si="93">N52*0.4</f>
        <v>0.2284544</v>
      </c>
      <c r="O53">
        <f t="shared" ref="O53" si="94">O52*0.4</f>
        <v>0.30315599999999998</v>
      </c>
      <c r="P53">
        <f t="shared" ref="P53" si="95">P52*0.4</f>
        <v>0.3516552</v>
      </c>
      <c r="Q53">
        <f t="shared" ref="Q53" si="96">Q52*0.4</f>
        <v>0.36594000000000004</v>
      </c>
      <c r="R53">
        <f t="shared" ref="R53" si="97">R52*0.4</f>
        <v>0.37406880000000003</v>
      </c>
      <c r="S53">
        <f t="shared" ref="S53" si="98">S52*0.4</f>
        <v>0.34183600000000003</v>
      </c>
      <c r="T53">
        <f t="shared" ref="T53" si="99">T52*0.4</f>
        <v>0.33782400000000001</v>
      </c>
      <c r="U53">
        <f t="shared" ref="U53" si="100">U52*0.4</f>
        <v>0.34636</v>
      </c>
      <c r="V53">
        <f t="shared" ref="V53" si="101">V52*0.4</f>
        <v>0.33676879999999998</v>
      </c>
      <c r="W53">
        <f t="shared" ref="W53" si="102">W52*0.4</f>
        <v>0.33084080000000005</v>
      </c>
      <c r="X53">
        <f t="shared" ref="X53" si="103">X52*0.4</f>
        <v>0.323936</v>
      </c>
      <c r="Y53">
        <f t="shared" ref="Y53" si="104">Y52*0.4</f>
        <v>0.30120480000000005</v>
      </c>
      <c r="Z53">
        <f t="shared" ref="Z53" si="105">Z52*0.4</f>
        <v>0.27341840000000001</v>
      </c>
      <c r="AA53">
        <f t="shared" ref="AA53" si="106">AA52*0.4</f>
        <v>0.25144880000000003</v>
      </c>
      <c r="AB53">
        <f t="shared" ref="AB53" si="107">AB52*0.4</f>
        <v>0.2300248</v>
      </c>
      <c r="AC53">
        <f t="shared" ref="AC53" si="108">AC52*0.4</f>
        <v>0.2084416</v>
      </c>
      <c r="AD53" s="21">
        <f t="shared" ref="AD53" si="109">AD52*0.4</f>
        <v>0.18462240000000002</v>
      </c>
    </row>
    <row r="54" spans="1:30" x14ac:dyDescent="0.35">
      <c r="A54" s="141"/>
      <c r="B54" s="13">
        <f t="shared" si="86"/>
        <v>3</v>
      </c>
      <c r="C54" s="96" t="s">
        <v>76</v>
      </c>
      <c r="D54" s="51">
        <v>1</v>
      </c>
      <c r="E54" s="13">
        <f t="shared" ref="E54:E61" si="110">E53+1</f>
        <v>3</v>
      </c>
      <c r="F54" t="s">
        <v>77</v>
      </c>
      <c r="G54" s="92">
        <f>G52*0.1</f>
        <v>3.9970000000000006E-2</v>
      </c>
      <c r="H54">
        <f t="shared" ref="H54:AD54" si="111">H52*0.1</f>
        <v>3.7368800000000001E-2</v>
      </c>
      <c r="I54">
        <f t="shared" si="111"/>
        <v>3.5870000000000006E-2</v>
      </c>
      <c r="J54">
        <f t="shared" si="111"/>
        <v>3.5594399999999998E-2</v>
      </c>
      <c r="K54">
        <f t="shared" si="111"/>
        <v>3.64354E-2</v>
      </c>
      <c r="L54">
        <f t="shared" si="111"/>
        <v>3.8425399999999998E-2</v>
      </c>
      <c r="M54">
        <f t="shared" si="111"/>
        <v>4.42554E-2</v>
      </c>
      <c r="N54">
        <f t="shared" si="111"/>
        <v>5.71136E-2</v>
      </c>
      <c r="O54">
        <f t="shared" si="111"/>
        <v>7.5788999999999995E-2</v>
      </c>
      <c r="P54">
        <f t="shared" si="111"/>
        <v>8.79138E-2</v>
      </c>
      <c r="Q54">
        <f t="shared" si="111"/>
        <v>9.1485000000000011E-2</v>
      </c>
      <c r="R54">
        <f t="shared" si="111"/>
        <v>9.3517200000000009E-2</v>
      </c>
      <c r="S54">
        <f t="shared" si="111"/>
        <v>8.5459000000000007E-2</v>
      </c>
      <c r="T54">
        <f t="shared" si="111"/>
        <v>8.4456000000000003E-2</v>
      </c>
      <c r="U54">
        <f t="shared" si="111"/>
        <v>8.659E-2</v>
      </c>
      <c r="V54">
        <f t="shared" si="111"/>
        <v>8.4192199999999995E-2</v>
      </c>
      <c r="W54">
        <f t="shared" si="111"/>
        <v>8.2710200000000011E-2</v>
      </c>
      <c r="X54">
        <f t="shared" si="111"/>
        <v>8.0984E-2</v>
      </c>
      <c r="Y54">
        <f t="shared" si="111"/>
        <v>7.5301200000000013E-2</v>
      </c>
      <c r="Z54">
        <f t="shared" si="111"/>
        <v>6.8354600000000001E-2</v>
      </c>
      <c r="AA54">
        <f t="shared" si="111"/>
        <v>6.2862200000000007E-2</v>
      </c>
      <c r="AB54">
        <f t="shared" si="111"/>
        <v>5.75062E-2</v>
      </c>
      <c r="AC54">
        <f t="shared" si="111"/>
        <v>5.2110400000000001E-2</v>
      </c>
      <c r="AD54" s="21">
        <f t="shared" si="111"/>
        <v>4.6155600000000005E-2</v>
      </c>
    </row>
    <row r="55" spans="1:30" x14ac:dyDescent="0.35">
      <c r="A55" s="141"/>
      <c r="B55" s="13">
        <f t="shared" si="86"/>
        <v>4</v>
      </c>
      <c r="C55" s="96" t="s">
        <v>78</v>
      </c>
      <c r="D55" s="51">
        <v>1</v>
      </c>
      <c r="E55" s="13">
        <f t="shared" si="110"/>
        <v>4</v>
      </c>
      <c r="F55" t="s">
        <v>79</v>
      </c>
      <c r="G55" s="92">
        <f>G52*0.1</f>
        <v>3.9970000000000006E-2</v>
      </c>
      <c r="H55">
        <f t="shared" ref="H55:AD55" si="112">H52*0.1</f>
        <v>3.7368800000000001E-2</v>
      </c>
      <c r="I55">
        <f t="shared" si="112"/>
        <v>3.5870000000000006E-2</v>
      </c>
      <c r="J55">
        <f t="shared" si="112"/>
        <v>3.5594399999999998E-2</v>
      </c>
      <c r="K55">
        <f t="shared" si="112"/>
        <v>3.64354E-2</v>
      </c>
      <c r="L55">
        <f t="shared" si="112"/>
        <v>3.8425399999999998E-2</v>
      </c>
      <c r="M55">
        <f t="shared" si="112"/>
        <v>4.42554E-2</v>
      </c>
      <c r="N55">
        <f t="shared" si="112"/>
        <v>5.71136E-2</v>
      </c>
      <c r="O55">
        <f t="shared" si="112"/>
        <v>7.5788999999999995E-2</v>
      </c>
      <c r="P55">
        <f t="shared" si="112"/>
        <v>8.79138E-2</v>
      </c>
      <c r="Q55">
        <f t="shared" si="112"/>
        <v>9.1485000000000011E-2</v>
      </c>
      <c r="R55">
        <f t="shared" si="112"/>
        <v>9.3517200000000009E-2</v>
      </c>
      <c r="S55">
        <f t="shared" si="112"/>
        <v>8.5459000000000007E-2</v>
      </c>
      <c r="T55">
        <f t="shared" si="112"/>
        <v>8.4456000000000003E-2</v>
      </c>
      <c r="U55">
        <f t="shared" si="112"/>
        <v>8.659E-2</v>
      </c>
      <c r="V55">
        <f t="shared" si="112"/>
        <v>8.4192199999999995E-2</v>
      </c>
      <c r="W55">
        <f t="shared" si="112"/>
        <v>8.2710200000000011E-2</v>
      </c>
      <c r="X55">
        <f t="shared" si="112"/>
        <v>8.0984E-2</v>
      </c>
      <c r="Y55">
        <f t="shared" si="112"/>
        <v>7.5301200000000013E-2</v>
      </c>
      <c r="Z55">
        <f t="shared" si="112"/>
        <v>6.8354600000000001E-2</v>
      </c>
      <c r="AA55">
        <f t="shared" si="112"/>
        <v>6.2862200000000007E-2</v>
      </c>
      <c r="AB55">
        <f t="shared" si="112"/>
        <v>5.75062E-2</v>
      </c>
      <c r="AC55">
        <f t="shared" si="112"/>
        <v>5.2110400000000001E-2</v>
      </c>
      <c r="AD55" s="21">
        <f t="shared" si="112"/>
        <v>4.6155600000000005E-2</v>
      </c>
    </row>
    <row r="56" spans="1:30" x14ac:dyDescent="0.35">
      <c r="A56" s="141"/>
      <c r="B56" s="13">
        <f t="shared" si="86"/>
        <v>5</v>
      </c>
      <c r="C56" s="96" t="s">
        <v>65</v>
      </c>
      <c r="D56" s="51">
        <v>1</v>
      </c>
      <c r="E56" s="13">
        <f t="shared" si="110"/>
        <v>5</v>
      </c>
      <c r="F56" t="s">
        <v>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 s="21">
        <v>0</v>
      </c>
    </row>
    <row r="57" spans="1:30" x14ac:dyDescent="0.35">
      <c r="A57" s="141"/>
      <c r="B57" s="13">
        <f t="shared" si="86"/>
        <v>6</v>
      </c>
      <c r="C57" s="96" t="s">
        <v>81</v>
      </c>
      <c r="D57" s="51">
        <v>4</v>
      </c>
      <c r="E57" s="13">
        <f t="shared" si="110"/>
        <v>6</v>
      </c>
      <c r="F57" t="s">
        <v>82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21">
        <v>0</v>
      </c>
    </row>
    <row r="58" spans="1:30" x14ac:dyDescent="0.35">
      <c r="A58" s="141"/>
      <c r="B58" s="13">
        <v>7</v>
      </c>
      <c r="C58" s="96" t="s">
        <v>83</v>
      </c>
      <c r="D58" s="51">
        <v>0.3</v>
      </c>
      <c r="E58" s="13">
        <f t="shared" si="110"/>
        <v>7</v>
      </c>
      <c r="F58" t="s">
        <v>84</v>
      </c>
      <c r="G58">
        <v>0.5</v>
      </c>
      <c r="H58">
        <v>0.5</v>
      </c>
      <c r="I58">
        <v>0.5</v>
      </c>
      <c r="J58">
        <v>0.5</v>
      </c>
      <c r="K58">
        <v>0.5</v>
      </c>
      <c r="L58">
        <v>0.5</v>
      </c>
      <c r="M58">
        <v>0.5</v>
      </c>
      <c r="N58">
        <v>0.5</v>
      </c>
      <c r="O58">
        <v>0.5</v>
      </c>
      <c r="P58">
        <v>0.5</v>
      </c>
      <c r="Q58">
        <v>0.5</v>
      </c>
      <c r="R58">
        <v>0.5</v>
      </c>
      <c r="S58">
        <v>0.5</v>
      </c>
      <c r="T58">
        <v>0.5</v>
      </c>
      <c r="U58">
        <v>0.5</v>
      </c>
      <c r="V58">
        <v>0.5</v>
      </c>
      <c r="W58">
        <v>0.5</v>
      </c>
      <c r="X58">
        <v>0.5</v>
      </c>
      <c r="Y58">
        <v>0.5</v>
      </c>
      <c r="Z58">
        <v>0.5</v>
      </c>
      <c r="AA58">
        <v>0.5</v>
      </c>
      <c r="AB58">
        <v>0.5</v>
      </c>
      <c r="AC58">
        <v>0.5</v>
      </c>
      <c r="AD58" s="21">
        <v>0.5</v>
      </c>
    </row>
    <row r="59" spans="1:30" x14ac:dyDescent="0.35">
      <c r="A59" s="141"/>
      <c r="B59" s="13">
        <v>8</v>
      </c>
      <c r="C59" s="96"/>
      <c r="D59" s="51"/>
      <c r="E59" s="13">
        <f t="shared" si="110"/>
        <v>8</v>
      </c>
      <c r="F59" t="s">
        <v>85</v>
      </c>
      <c r="G59">
        <v>0.6</v>
      </c>
      <c r="H59">
        <v>0.6</v>
      </c>
      <c r="I59">
        <v>0.6</v>
      </c>
      <c r="J59">
        <v>0.6</v>
      </c>
      <c r="K59">
        <v>0.6</v>
      </c>
      <c r="L59">
        <v>0.6</v>
      </c>
      <c r="M59">
        <v>0.6</v>
      </c>
      <c r="N59">
        <v>0.6</v>
      </c>
      <c r="O59">
        <v>0.6</v>
      </c>
      <c r="P59">
        <v>0.6</v>
      </c>
      <c r="Q59">
        <v>0.6</v>
      </c>
      <c r="R59">
        <v>0.6</v>
      </c>
      <c r="S59">
        <v>0.6</v>
      </c>
      <c r="T59">
        <v>0.6</v>
      </c>
      <c r="U59">
        <v>0.6</v>
      </c>
      <c r="V59">
        <v>0.6</v>
      </c>
      <c r="W59">
        <v>0.6</v>
      </c>
      <c r="X59">
        <v>0.6</v>
      </c>
      <c r="Y59">
        <v>0.6</v>
      </c>
      <c r="Z59">
        <v>0.6</v>
      </c>
      <c r="AA59">
        <v>0.6</v>
      </c>
      <c r="AB59">
        <v>0.6</v>
      </c>
      <c r="AC59">
        <v>0.6</v>
      </c>
      <c r="AD59" s="21">
        <v>0.6</v>
      </c>
    </row>
    <row r="60" spans="1:30" x14ac:dyDescent="0.35">
      <c r="A60" s="141"/>
      <c r="B60" s="13">
        <v>9</v>
      </c>
      <c r="C60" s="96"/>
      <c r="D60" s="51"/>
      <c r="E60" s="13">
        <f t="shared" si="110"/>
        <v>9</v>
      </c>
      <c r="F60" t="s">
        <v>86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 s="21">
        <v>0</v>
      </c>
    </row>
    <row r="61" spans="1:30" x14ac:dyDescent="0.35">
      <c r="A61" s="141"/>
      <c r="B61" s="13">
        <v>10</v>
      </c>
      <c r="C61" s="96"/>
      <c r="D61" s="51"/>
      <c r="E61" s="13">
        <f t="shared" si="110"/>
        <v>10</v>
      </c>
      <c r="F61" t="s">
        <v>87</v>
      </c>
      <c r="G61">
        <v>4.5</v>
      </c>
      <c r="H61">
        <v>4.5</v>
      </c>
      <c r="I61">
        <v>4.5</v>
      </c>
      <c r="J61">
        <v>4.5</v>
      </c>
      <c r="K61">
        <v>4.5</v>
      </c>
      <c r="L61">
        <v>4.5</v>
      </c>
      <c r="M61">
        <v>4.5</v>
      </c>
      <c r="N61">
        <v>4.5</v>
      </c>
      <c r="O61">
        <v>4.5</v>
      </c>
      <c r="P61">
        <v>4.5</v>
      </c>
      <c r="Q61">
        <v>4.5</v>
      </c>
      <c r="R61">
        <v>4.5</v>
      </c>
      <c r="S61">
        <v>4.5</v>
      </c>
      <c r="T61">
        <v>4.5</v>
      </c>
      <c r="U61">
        <v>4.5</v>
      </c>
      <c r="V61">
        <v>4.5</v>
      </c>
      <c r="W61">
        <v>4.5</v>
      </c>
      <c r="X61">
        <v>4.5</v>
      </c>
      <c r="Y61">
        <v>4.5</v>
      </c>
      <c r="Z61">
        <v>4.5</v>
      </c>
      <c r="AA61">
        <v>4.5</v>
      </c>
      <c r="AB61">
        <v>4.5</v>
      </c>
      <c r="AC61">
        <v>4.5</v>
      </c>
      <c r="AD61" s="21">
        <v>4.5</v>
      </c>
    </row>
    <row r="62" spans="1:30" x14ac:dyDescent="0.35">
      <c r="A62" s="141"/>
      <c r="B62" s="13">
        <v>11</v>
      </c>
      <c r="C62" s="96"/>
      <c r="D62" s="51"/>
      <c r="E62" s="66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4">
      <c r="A63" s="142"/>
      <c r="B63" s="88">
        <v>12</v>
      </c>
      <c r="C63" s="19"/>
      <c r="D63" s="52"/>
      <c r="E63" s="6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</sheetData>
  <mergeCells count="6">
    <mergeCell ref="A52:A63"/>
    <mergeCell ref="A4:A15"/>
    <mergeCell ref="A1:E2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87"/>
  <sheetViews>
    <sheetView zoomScaleNormal="100" workbookViewId="0">
      <pane ySplit="2" topLeftCell="A31" activePane="bottomLeft" state="frozen"/>
      <selection pane="bottomLeft" activeCell="A65" sqref="A65"/>
    </sheetView>
  </sheetViews>
  <sheetFormatPr defaultColWidth="9.08984375" defaultRowHeight="14.5" x14ac:dyDescent="0.35"/>
  <cols>
    <col min="1" max="1" width="10.453125" style="61" bestFit="1" customWidth="1"/>
    <col min="2" max="2" width="15.453125" style="61" bestFit="1" customWidth="1"/>
    <col min="3" max="3" width="19.453125" style="61" bestFit="1" customWidth="1"/>
    <col min="4" max="4" width="18.54296875" style="8" bestFit="1" customWidth="1"/>
    <col min="5" max="5" width="16.90625" style="8" bestFit="1" customWidth="1"/>
    <col min="6" max="6" width="21.54296875" style="8" bestFit="1" customWidth="1"/>
    <col min="7" max="7" width="13.453125" style="8" customWidth="1"/>
    <col min="8" max="24" width="9.08984375" style="8"/>
    <col min="25" max="25" width="7.90625" style="8" customWidth="1"/>
    <col min="26" max="16384" width="9.08984375" style="8"/>
  </cols>
  <sheetData>
    <row r="1" spans="1:30" x14ac:dyDescent="0.35">
      <c r="A1" s="131" t="s">
        <v>89</v>
      </c>
      <c r="B1" s="132"/>
      <c r="C1" s="133"/>
      <c r="D1" s="133"/>
      <c r="E1" s="133"/>
      <c r="F1" s="6" t="s">
        <v>9</v>
      </c>
      <c r="G1" s="7">
        <v>1</v>
      </c>
      <c r="H1" s="7">
        <v>2</v>
      </c>
      <c r="I1" s="7">
        <v>3</v>
      </c>
      <c r="J1" s="7">
        <v>4</v>
      </c>
      <c r="K1" s="7">
        <v>5</v>
      </c>
      <c r="L1" s="7">
        <v>6</v>
      </c>
      <c r="M1" s="7">
        <v>7</v>
      </c>
      <c r="N1" s="7">
        <v>8</v>
      </c>
      <c r="O1" s="7">
        <v>9</v>
      </c>
      <c r="P1" s="7">
        <v>10</v>
      </c>
      <c r="Q1" s="7">
        <v>11</v>
      </c>
      <c r="R1" s="7">
        <v>12</v>
      </c>
      <c r="S1" s="7">
        <v>13</v>
      </c>
      <c r="T1" s="7">
        <v>14</v>
      </c>
      <c r="U1" s="7">
        <v>15</v>
      </c>
      <c r="V1" s="7">
        <v>16</v>
      </c>
      <c r="W1" s="7">
        <v>17</v>
      </c>
      <c r="X1" s="7">
        <v>18</v>
      </c>
      <c r="Y1" s="7">
        <v>19</v>
      </c>
      <c r="Z1" s="7">
        <v>20</v>
      </c>
      <c r="AA1" s="7">
        <v>21</v>
      </c>
      <c r="AB1" s="7">
        <v>22</v>
      </c>
      <c r="AC1" s="7">
        <v>23</v>
      </c>
      <c r="AD1" s="7">
        <v>24</v>
      </c>
    </row>
    <row r="2" spans="1:30" ht="15" thickBot="1" x14ac:dyDescent="0.4">
      <c r="A2" s="134"/>
      <c r="B2" s="135"/>
      <c r="C2" s="136"/>
      <c r="D2" s="136"/>
      <c r="E2" s="136"/>
      <c r="F2" s="53" t="s">
        <v>10</v>
      </c>
      <c r="G2" s="53">
        <v>1</v>
      </c>
      <c r="H2" s="53">
        <v>2</v>
      </c>
      <c r="I2" s="53">
        <v>3</v>
      </c>
      <c r="J2" s="53">
        <v>4</v>
      </c>
      <c r="K2" s="53">
        <v>5</v>
      </c>
      <c r="L2" s="53">
        <v>6</v>
      </c>
      <c r="M2" s="53">
        <v>7</v>
      </c>
      <c r="N2" s="53">
        <v>8</v>
      </c>
      <c r="O2" s="53">
        <v>9</v>
      </c>
      <c r="P2" s="53">
        <v>10</v>
      </c>
      <c r="Q2" s="53">
        <v>11</v>
      </c>
      <c r="R2" s="53">
        <v>12</v>
      </c>
      <c r="S2" s="53">
        <v>13</v>
      </c>
      <c r="T2" s="53">
        <v>14</v>
      </c>
      <c r="U2" s="53">
        <v>15</v>
      </c>
      <c r="V2" s="53">
        <v>16</v>
      </c>
      <c r="W2" s="53">
        <v>17</v>
      </c>
      <c r="X2" s="53">
        <v>18</v>
      </c>
      <c r="Y2" s="53">
        <v>19</v>
      </c>
      <c r="Z2" s="53">
        <v>20</v>
      </c>
      <c r="AA2" s="53">
        <v>21</v>
      </c>
      <c r="AB2" s="53">
        <v>22</v>
      </c>
      <c r="AC2" s="53">
        <v>23</v>
      </c>
      <c r="AD2" s="53">
        <v>24</v>
      </c>
    </row>
    <row r="3" spans="1:30" ht="15" thickBot="1" x14ac:dyDescent="0.4">
      <c r="A3" s="46" t="s">
        <v>11</v>
      </c>
      <c r="B3" s="47" t="s">
        <v>57</v>
      </c>
      <c r="C3" s="48" t="s">
        <v>58</v>
      </c>
      <c r="D3" s="49" t="s">
        <v>59</v>
      </c>
      <c r="E3" s="54" t="s">
        <v>60</v>
      </c>
      <c r="F3" s="54" t="s">
        <v>61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6"/>
    </row>
    <row r="4" spans="1:30" x14ac:dyDescent="0.35">
      <c r="A4" s="140">
        <v>1</v>
      </c>
      <c r="B4" s="87">
        <v>1</v>
      </c>
      <c r="C4" s="95" t="s">
        <v>72</v>
      </c>
      <c r="D4" s="50">
        <v>4</v>
      </c>
      <c r="E4" s="87">
        <v>1</v>
      </c>
      <c r="F4" s="10" t="s">
        <v>64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1.012226775</v>
      </c>
      <c r="M4" s="10">
        <v>2.8822486330000001</v>
      </c>
      <c r="N4" s="10">
        <v>6.788123906</v>
      </c>
      <c r="O4" s="10">
        <v>11.48394025</v>
      </c>
      <c r="P4" s="10">
        <v>15.145696129999999</v>
      </c>
      <c r="Q4" s="10">
        <v>17.5214277</v>
      </c>
      <c r="R4" s="10">
        <v>18.830983849999999</v>
      </c>
      <c r="S4" s="10">
        <v>18.748908409999999</v>
      </c>
      <c r="T4" s="10">
        <v>17.241807170000001</v>
      </c>
      <c r="U4" s="10">
        <v>14.89047338</v>
      </c>
      <c r="V4" s="10">
        <v>11.257961310000001</v>
      </c>
      <c r="W4" s="10">
        <v>6.3317657409999999</v>
      </c>
      <c r="X4" s="10">
        <v>2.653460017</v>
      </c>
      <c r="Y4" s="10">
        <v>0.93530355200000004</v>
      </c>
      <c r="Z4" s="10">
        <v>0</v>
      </c>
      <c r="AA4" s="10">
        <v>0</v>
      </c>
      <c r="AB4" s="10">
        <v>0</v>
      </c>
      <c r="AC4" s="10">
        <v>0</v>
      </c>
      <c r="AD4" s="20">
        <v>0</v>
      </c>
    </row>
    <row r="5" spans="1:30" x14ac:dyDescent="0.35">
      <c r="A5" s="141"/>
      <c r="B5" s="13">
        <f t="shared" ref="B5:B12" si="0">B4+1</f>
        <v>2</v>
      </c>
      <c r="C5" s="96" t="s">
        <v>90</v>
      </c>
      <c r="D5" s="51">
        <v>2</v>
      </c>
      <c r="E5" s="13">
        <f t="shared" ref="E5:E14" si="1">E4+1</f>
        <v>2</v>
      </c>
      <c r="F5" t="s">
        <v>91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21">
        <v>0</v>
      </c>
    </row>
    <row r="6" spans="1:30" x14ac:dyDescent="0.35">
      <c r="A6" s="141"/>
      <c r="B6" s="13">
        <f t="shared" si="0"/>
        <v>3</v>
      </c>
      <c r="C6" s="96" t="s">
        <v>92</v>
      </c>
      <c r="D6" s="51">
        <v>1</v>
      </c>
      <c r="E6" s="13">
        <f t="shared" si="1"/>
        <v>3</v>
      </c>
      <c r="F6" t="s">
        <v>93</v>
      </c>
      <c r="G6">
        <v>0.08</v>
      </c>
      <c r="H6">
        <v>0.08</v>
      </c>
      <c r="I6">
        <v>0.08</v>
      </c>
      <c r="J6">
        <v>0.08</v>
      </c>
      <c r="K6">
        <v>0.08</v>
      </c>
      <c r="L6">
        <v>0.08</v>
      </c>
      <c r="M6">
        <v>0.08</v>
      </c>
      <c r="N6">
        <v>0.08</v>
      </c>
      <c r="O6">
        <v>0.08</v>
      </c>
      <c r="P6">
        <v>0.08</v>
      </c>
      <c r="Q6">
        <v>0.08</v>
      </c>
      <c r="R6">
        <v>0.08</v>
      </c>
      <c r="S6">
        <v>0.08</v>
      </c>
      <c r="T6">
        <v>0.08</v>
      </c>
      <c r="U6">
        <v>0.08</v>
      </c>
      <c r="V6">
        <v>0.08</v>
      </c>
      <c r="W6">
        <v>0.08</v>
      </c>
      <c r="X6">
        <v>0.08</v>
      </c>
      <c r="Y6">
        <v>0.08</v>
      </c>
      <c r="Z6">
        <v>0.08</v>
      </c>
      <c r="AA6">
        <v>0.08</v>
      </c>
      <c r="AB6">
        <v>0.08</v>
      </c>
      <c r="AC6">
        <v>0.08</v>
      </c>
      <c r="AD6" s="21">
        <v>0.08</v>
      </c>
    </row>
    <row r="7" spans="1:30" x14ac:dyDescent="0.35">
      <c r="A7" s="141"/>
      <c r="B7" s="13">
        <f t="shared" si="0"/>
        <v>4</v>
      </c>
      <c r="C7" s="96" t="s">
        <v>94</v>
      </c>
      <c r="D7" s="51">
        <v>1</v>
      </c>
      <c r="E7" s="13">
        <f t="shared" si="1"/>
        <v>4</v>
      </c>
      <c r="F7" t="s">
        <v>95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21">
        <v>0</v>
      </c>
    </row>
    <row r="8" spans="1:30" x14ac:dyDescent="0.35">
      <c r="A8" s="141"/>
      <c r="B8" s="13">
        <f t="shared" si="0"/>
        <v>5</v>
      </c>
      <c r="C8" s="96" t="s">
        <v>65</v>
      </c>
      <c r="D8" s="51">
        <v>1</v>
      </c>
      <c r="E8" s="13">
        <f t="shared" si="1"/>
        <v>5</v>
      </c>
      <c r="F8" t="s">
        <v>96</v>
      </c>
      <c r="G8">
        <v>4.5</v>
      </c>
      <c r="H8">
        <v>4.5</v>
      </c>
      <c r="I8">
        <v>4.5</v>
      </c>
      <c r="J8">
        <v>4.5</v>
      </c>
      <c r="K8">
        <v>4.5</v>
      </c>
      <c r="L8">
        <v>4.5</v>
      </c>
      <c r="M8">
        <v>4.5</v>
      </c>
      <c r="N8">
        <v>4.5</v>
      </c>
      <c r="O8">
        <v>4.5</v>
      </c>
      <c r="P8">
        <v>4.5</v>
      </c>
      <c r="Q8">
        <v>4.5</v>
      </c>
      <c r="R8">
        <v>4.5</v>
      </c>
      <c r="S8">
        <v>4.5</v>
      </c>
      <c r="T8">
        <v>4.5</v>
      </c>
      <c r="U8">
        <v>4.5</v>
      </c>
      <c r="V8">
        <v>4.5</v>
      </c>
      <c r="W8">
        <v>4.5</v>
      </c>
      <c r="X8">
        <v>4.5</v>
      </c>
      <c r="Y8">
        <v>4.5</v>
      </c>
      <c r="Z8">
        <v>4.5</v>
      </c>
      <c r="AA8">
        <v>4.5</v>
      </c>
      <c r="AB8">
        <v>4.5</v>
      </c>
      <c r="AC8">
        <v>4.5</v>
      </c>
      <c r="AD8" s="21">
        <v>4.5</v>
      </c>
    </row>
    <row r="9" spans="1:30" x14ac:dyDescent="0.35">
      <c r="A9" s="141"/>
      <c r="B9" s="13">
        <f t="shared" si="0"/>
        <v>6</v>
      </c>
      <c r="C9" s="96" t="s">
        <v>97</v>
      </c>
      <c r="D9" s="51">
        <v>20</v>
      </c>
      <c r="E9" s="13">
        <f t="shared" si="1"/>
        <v>6</v>
      </c>
      <c r="F9" t="s">
        <v>98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21">
        <v>0</v>
      </c>
    </row>
    <row r="10" spans="1:30" x14ac:dyDescent="0.35">
      <c r="A10" s="141"/>
      <c r="B10" s="13">
        <f t="shared" si="0"/>
        <v>7</v>
      </c>
      <c r="C10" s="96" t="s">
        <v>99</v>
      </c>
      <c r="D10" s="51">
        <v>0</v>
      </c>
      <c r="E10" s="13">
        <f t="shared" si="1"/>
        <v>7</v>
      </c>
      <c r="F10" t="s">
        <v>100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21">
        <v>0</v>
      </c>
    </row>
    <row r="11" spans="1:30" x14ac:dyDescent="0.35">
      <c r="A11" s="141"/>
      <c r="B11" s="13">
        <f t="shared" si="0"/>
        <v>8</v>
      </c>
      <c r="C11" s="96" t="s">
        <v>101</v>
      </c>
      <c r="D11" s="51">
        <v>15</v>
      </c>
      <c r="E11" s="13">
        <f t="shared" si="1"/>
        <v>8</v>
      </c>
      <c r="F11" t="s">
        <v>102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21">
        <v>0</v>
      </c>
    </row>
    <row r="12" spans="1:30" x14ac:dyDescent="0.35">
      <c r="A12" s="141"/>
      <c r="B12" s="13">
        <f t="shared" si="0"/>
        <v>9</v>
      </c>
      <c r="C12" s="96" t="s">
        <v>103</v>
      </c>
      <c r="D12" s="51">
        <v>0</v>
      </c>
      <c r="E12" s="13">
        <f t="shared" si="1"/>
        <v>9</v>
      </c>
      <c r="F12" s="31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5">
      <c r="A13" s="141"/>
      <c r="B13" s="13">
        <v>10</v>
      </c>
      <c r="C13" s="96"/>
      <c r="D13" s="51"/>
      <c r="E13" s="13">
        <f t="shared" si="1"/>
        <v>10</v>
      </c>
      <c r="F13" s="31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5">
      <c r="A14" s="141"/>
      <c r="B14" s="13">
        <v>11</v>
      </c>
      <c r="C14" s="96"/>
      <c r="D14" s="51"/>
      <c r="E14" s="13">
        <f t="shared" si="1"/>
        <v>11</v>
      </c>
      <c r="F14" s="3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4">
      <c r="A15" s="142"/>
      <c r="B15" s="88">
        <v>12</v>
      </c>
      <c r="C15" s="19"/>
      <c r="D15" s="52"/>
      <c r="E15" s="88">
        <f>E14+1</f>
        <v>12</v>
      </c>
      <c r="F15" s="117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5">
      <c r="A16" s="140">
        <v>2</v>
      </c>
      <c r="B16" s="87">
        <v>1</v>
      </c>
      <c r="C16" s="95" t="s">
        <v>72</v>
      </c>
      <c r="D16" s="50">
        <v>3</v>
      </c>
      <c r="E16" s="87">
        <v>1</v>
      </c>
      <c r="F16" s="10" t="s">
        <v>64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1.5183401620000001</v>
      </c>
      <c r="M16" s="10">
        <v>4.3233729500000004</v>
      </c>
      <c r="N16" s="10">
        <v>10.182185860000001</v>
      </c>
      <c r="O16" s="10">
        <v>17.225910379999998</v>
      </c>
      <c r="P16" s="10">
        <v>22.7185442</v>
      </c>
      <c r="Q16" s="10">
        <v>26.282141540000001</v>
      </c>
      <c r="R16" s="10">
        <v>28.246475780000001</v>
      </c>
      <c r="S16" s="10">
        <v>28.123362610000001</v>
      </c>
      <c r="T16" s="10">
        <v>25.862710750000002</v>
      </c>
      <c r="U16" s="10">
        <v>22.335710079999998</v>
      </c>
      <c r="V16" s="10">
        <v>16.886941969999999</v>
      </c>
      <c r="W16" s="10">
        <v>9.4976486120000008</v>
      </c>
      <c r="X16" s="10">
        <v>3.9801900259999998</v>
      </c>
      <c r="Y16" s="10">
        <v>1.4029553269999999</v>
      </c>
      <c r="Z16" s="10">
        <v>0</v>
      </c>
      <c r="AA16" s="10">
        <v>0</v>
      </c>
      <c r="AB16" s="10">
        <v>0</v>
      </c>
      <c r="AC16" s="10">
        <v>0</v>
      </c>
      <c r="AD16" s="20">
        <v>0</v>
      </c>
    </row>
    <row r="17" spans="1:30" x14ac:dyDescent="0.35">
      <c r="A17" s="141"/>
      <c r="B17" s="13">
        <f t="shared" ref="B17:B24" si="2">B16+1</f>
        <v>2</v>
      </c>
      <c r="C17" s="96" t="s">
        <v>90</v>
      </c>
      <c r="D17" s="51">
        <v>1</v>
      </c>
      <c r="E17" s="13">
        <f t="shared" ref="E17:E26" si="3">E16+1</f>
        <v>2</v>
      </c>
      <c r="F17" t="s">
        <v>91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s="21">
        <v>0</v>
      </c>
    </row>
    <row r="18" spans="1:30" x14ac:dyDescent="0.35">
      <c r="A18" s="141"/>
      <c r="B18" s="13">
        <f t="shared" si="2"/>
        <v>3</v>
      </c>
      <c r="C18" s="96" t="s">
        <v>92</v>
      </c>
      <c r="D18" s="51">
        <v>2</v>
      </c>
      <c r="E18" s="13">
        <f t="shared" si="3"/>
        <v>3</v>
      </c>
      <c r="F18" t="s">
        <v>93</v>
      </c>
      <c r="G18">
        <v>0.08</v>
      </c>
      <c r="H18">
        <v>0.08</v>
      </c>
      <c r="I18">
        <v>0.08</v>
      </c>
      <c r="J18">
        <v>0.08</v>
      </c>
      <c r="K18">
        <v>0.08</v>
      </c>
      <c r="L18">
        <v>0.08</v>
      </c>
      <c r="M18">
        <v>0.08</v>
      </c>
      <c r="N18">
        <v>0.08</v>
      </c>
      <c r="O18">
        <v>0.08</v>
      </c>
      <c r="P18">
        <v>0.08</v>
      </c>
      <c r="Q18">
        <v>0.08</v>
      </c>
      <c r="R18">
        <v>0.08</v>
      </c>
      <c r="S18">
        <v>0.08</v>
      </c>
      <c r="T18">
        <v>0.08</v>
      </c>
      <c r="U18">
        <v>0.08</v>
      </c>
      <c r="V18">
        <v>0.08</v>
      </c>
      <c r="W18">
        <v>0.08</v>
      </c>
      <c r="X18">
        <v>0.08</v>
      </c>
      <c r="Y18">
        <v>0.08</v>
      </c>
      <c r="Z18">
        <v>0.08</v>
      </c>
      <c r="AA18">
        <v>0.08</v>
      </c>
      <c r="AB18">
        <v>0.08</v>
      </c>
      <c r="AC18">
        <v>0.08</v>
      </c>
      <c r="AD18" s="21">
        <v>0.08</v>
      </c>
    </row>
    <row r="19" spans="1:30" x14ac:dyDescent="0.35">
      <c r="A19" s="141"/>
      <c r="B19" s="13">
        <f t="shared" si="2"/>
        <v>4</v>
      </c>
      <c r="C19" s="96" t="s">
        <v>94</v>
      </c>
      <c r="D19" s="51">
        <v>1</v>
      </c>
      <c r="E19" s="13">
        <f t="shared" si="3"/>
        <v>4</v>
      </c>
      <c r="F19" t="s">
        <v>95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21">
        <v>0</v>
      </c>
    </row>
    <row r="20" spans="1:30" x14ac:dyDescent="0.35">
      <c r="A20" s="141"/>
      <c r="B20" s="13">
        <f t="shared" si="2"/>
        <v>5</v>
      </c>
      <c r="C20" s="96" t="s">
        <v>65</v>
      </c>
      <c r="D20" s="51">
        <v>2</v>
      </c>
      <c r="E20" s="13">
        <f t="shared" si="3"/>
        <v>5</v>
      </c>
      <c r="F20" t="s">
        <v>96</v>
      </c>
      <c r="G20">
        <v>4.5</v>
      </c>
      <c r="H20">
        <v>4.5</v>
      </c>
      <c r="I20">
        <v>4.5</v>
      </c>
      <c r="J20">
        <v>4.5</v>
      </c>
      <c r="K20">
        <v>4.5</v>
      </c>
      <c r="L20">
        <v>4.5</v>
      </c>
      <c r="M20">
        <v>4.5</v>
      </c>
      <c r="N20">
        <v>4.5</v>
      </c>
      <c r="O20">
        <v>4.5</v>
      </c>
      <c r="P20">
        <v>4.5</v>
      </c>
      <c r="Q20">
        <v>4.5</v>
      </c>
      <c r="R20">
        <v>4.5</v>
      </c>
      <c r="S20">
        <v>4.5</v>
      </c>
      <c r="T20">
        <v>4.5</v>
      </c>
      <c r="U20">
        <v>4.5</v>
      </c>
      <c r="V20">
        <v>4.5</v>
      </c>
      <c r="W20">
        <v>4.5</v>
      </c>
      <c r="X20">
        <v>4.5</v>
      </c>
      <c r="Y20">
        <v>4.5</v>
      </c>
      <c r="Z20">
        <v>4.5</v>
      </c>
      <c r="AA20">
        <v>4.5</v>
      </c>
      <c r="AB20">
        <v>4.5</v>
      </c>
      <c r="AC20">
        <v>4.5</v>
      </c>
      <c r="AD20" s="21">
        <v>4.5</v>
      </c>
    </row>
    <row r="21" spans="1:30" x14ac:dyDescent="0.35">
      <c r="A21" s="141"/>
      <c r="B21" s="13">
        <f t="shared" si="2"/>
        <v>6</v>
      </c>
      <c r="C21" s="96" t="s">
        <v>97</v>
      </c>
      <c r="D21" s="51">
        <v>30</v>
      </c>
      <c r="E21" s="13">
        <f t="shared" si="3"/>
        <v>6</v>
      </c>
      <c r="F21" t="s">
        <v>98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5">
      <c r="A22" s="141"/>
      <c r="B22" s="13">
        <f t="shared" si="2"/>
        <v>7</v>
      </c>
      <c r="C22" s="96" t="s">
        <v>99</v>
      </c>
      <c r="D22" s="51">
        <v>0</v>
      </c>
      <c r="E22" s="13">
        <f t="shared" si="3"/>
        <v>7</v>
      </c>
      <c r="F22" t="s">
        <v>100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21">
        <v>0</v>
      </c>
    </row>
    <row r="23" spans="1:30" x14ac:dyDescent="0.35">
      <c r="A23" s="141"/>
      <c r="B23" s="13">
        <f t="shared" si="2"/>
        <v>8</v>
      </c>
      <c r="C23" s="96" t="s">
        <v>101</v>
      </c>
      <c r="D23" s="51">
        <v>10</v>
      </c>
      <c r="E23" s="13">
        <f t="shared" si="3"/>
        <v>8</v>
      </c>
      <c r="F23" t="s">
        <v>102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21">
        <v>0</v>
      </c>
    </row>
    <row r="24" spans="1:30" x14ac:dyDescent="0.35">
      <c r="A24" s="141"/>
      <c r="B24" s="13">
        <f t="shared" si="2"/>
        <v>9</v>
      </c>
      <c r="C24" s="96" t="s">
        <v>103</v>
      </c>
      <c r="D24" s="51">
        <v>0</v>
      </c>
      <c r="E24" s="13">
        <f t="shared" si="3"/>
        <v>9</v>
      </c>
      <c r="F24" s="31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5">
      <c r="A25" s="141"/>
      <c r="B25" s="13">
        <v>10</v>
      </c>
      <c r="C25" s="96"/>
      <c r="D25" s="51"/>
      <c r="E25" s="13">
        <f t="shared" si="3"/>
        <v>10</v>
      </c>
      <c r="F25" s="31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5">
      <c r="A26" s="141"/>
      <c r="B26" s="13">
        <v>11</v>
      </c>
      <c r="C26" s="96"/>
      <c r="D26" s="51"/>
      <c r="E26" s="13">
        <f t="shared" si="3"/>
        <v>11</v>
      </c>
      <c r="F26" s="3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4">
      <c r="A27" s="142"/>
      <c r="B27" s="88">
        <v>12</v>
      </c>
      <c r="C27" s="19"/>
      <c r="D27" s="52"/>
      <c r="E27" s="88">
        <f>E26+1</f>
        <v>12</v>
      </c>
      <c r="F27" s="117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5">
      <c r="A28" s="140">
        <v>3</v>
      </c>
      <c r="B28" s="87">
        <v>1</v>
      </c>
      <c r="C28" s="95" t="s">
        <v>72</v>
      </c>
      <c r="D28" s="50">
        <v>3</v>
      </c>
      <c r="E28" s="87">
        <v>1</v>
      </c>
      <c r="F28" s="10" t="s">
        <v>64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0.50611338699999997</v>
      </c>
      <c r="M28" s="10">
        <v>1.4411243170000001</v>
      </c>
      <c r="N28" s="10">
        <v>3.394061953</v>
      </c>
      <c r="O28" s="10">
        <v>5.741970126</v>
      </c>
      <c r="P28" s="10">
        <v>7.5728480649999996</v>
      </c>
      <c r="Q28" s="10">
        <v>8.760713848</v>
      </c>
      <c r="R28" s="10">
        <v>9.4154919259999996</v>
      </c>
      <c r="S28" s="10">
        <v>9.3744542039999992</v>
      </c>
      <c r="T28" s="10">
        <v>8.6209035840000006</v>
      </c>
      <c r="U28" s="10">
        <v>7.4452366919999999</v>
      </c>
      <c r="V28" s="10">
        <v>5.6289806569999996</v>
      </c>
      <c r="W28" s="10">
        <v>3.165882871</v>
      </c>
      <c r="X28" s="10">
        <v>1.326730009</v>
      </c>
      <c r="Y28" s="10">
        <v>0.46765177600000002</v>
      </c>
      <c r="Z28" s="10">
        <v>0</v>
      </c>
      <c r="AA28" s="10">
        <v>0</v>
      </c>
      <c r="AB28" s="10">
        <v>0</v>
      </c>
      <c r="AC28" s="10">
        <v>0</v>
      </c>
      <c r="AD28" s="20">
        <v>0</v>
      </c>
    </row>
    <row r="29" spans="1:30" x14ac:dyDescent="0.35">
      <c r="A29" s="141"/>
      <c r="B29" s="13">
        <f t="shared" ref="B29:B36" si="4">B28+1</f>
        <v>2</v>
      </c>
      <c r="C29" s="96" t="s">
        <v>90</v>
      </c>
      <c r="D29" s="51">
        <v>1</v>
      </c>
      <c r="E29" s="13">
        <f t="shared" ref="E29:E38" si="5">E28+1</f>
        <v>2</v>
      </c>
      <c r="F29" t="s">
        <v>91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s="21">
        <v>0</v>
      </c>
    </row>
    <row r="30" spans="1:30" x14ac:dyDescent="0.35">
      <c r="A30" s="141"/>
      <c r="B30" s="13">
        <f t="shared" si="4"/>
        <v>3</v>
      </c>
      <c r="C30" s="96" t="s">
        <v>92</v>
      </c>
      <c r="D30" s="51">
        <v>1</v>
      </c>
      <c r="E30" s="13">
        <f t="shared" si="5"/>
        <v>3</v>
      </c>
      <c r="F30" t="s">
        <v>93</v>
      </c>
      <c r="G30">
        <v>0.08</v>
      </c>
      <c r="H30">
        <v>0.08</v>
      </c>
      <c r="I30">
        <v>0.08</v>
      </c>
      <c r="J30">
        <v>0.08</v>
      </c>
      <c r="K30">
        <v>0.08</v>
      </c>
      <c r="L30">
        <v>0.08</v>
      </c>
      <c r="M30">
        <v>0.08</v>
      </c>
      <c r="N30">
        <v>0.08</v>
      </c>
      <c r="O30">
        <v>0.08</v>
      </c>
      <c r="P30">
        <v>0.08</v>
      </c>
      <c r="Q30">
        <v>0.08</v>
      </c>
      <c r="R30">
        <v>0.08</v>
      </c>
      <c r="S30">
        <v>0.08</v>
      </c>
      <c r="T30">
        <v>0.08</v>
      </c>
      <c r="U30">
        <v>0.08</v>
      </c>
      <c r="V30">
        <v>0.08</v>
      </c>
      <c r="W30">
        <v>0.08</v>
      </c>
      <c r="X30">
        <v>0.08</v>
      </c>
      <c r="Y30">
        <v>0.08</v>
      </c>
      <c r="Z30">
        <v>0.08</v>
      </c>
      <c r="AA30">
        <v>0.08</v>
      </c>
      <c r="AB30">
        <v>0.08</v>
      </c>
      <c r="AC30">
        <v>0.08</v>
      </c>
      <c r="AD30" s="21">
        <v>0.08</v>
      </c>
    </row>
    <row r="31" spans="1:30" x14ac:dyDescent="0.35">
      <c r="A31" s="141"/>
      <c r="B31" s="13">
        <f t="shared" si="4"/>
        <v>4</v>
      </c>
      <c r="C31" s="96" t="s">
        <v>94</v>
      </c>
      <c r="D31" s="51">
        <v>1</v>
      </c>
      <c r="E31" s="13">
        <f t="shared" si="5"/>
        <v>4</v>
      </c>
      <c r="F31" t="s">
        <v>95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21">
        <v>0</v>
      </c>
    </row>
    <row r="32" spans="1:30" x14ac:dyDescent="0.35">
      <c r="A32" s="141"/>
      <c r="B32" s="13">
        <f t="shared" si="4"/>
        <v>5</v>
      </c>
      <c r="C32" s="96" t="s">
        <v>65</v>
      </c>
      <c r="D32" s="51">
        <v>1</v>
      </c>
      <c r="E32" s="13">
        <f t="shared" si="5"/>
        <v>5</v>
      </c>
      <c r="F32" t="s">
        <v>96</v>
      </c>
      <c r="G32">
        <v>4.5</v>
      </c>
      <c r="H32">
        <v>4.5</v>
      </c>
      <c r="I32">
        <v>4.5</v>
      </c>
      <c r="J32">
        <v>4.5</v>
      </c>
      <c r="K32">
        <v>4.5</v>
      </c>
      <c r="L32">
        <v>4.5</v>
      </c>
      <c r="M32">
        <v>4.5</v>
      </c>
      <c r="N32">
        <v>4.5</v>
      </c>
      <c r="O32">
        <v>4.5</v>
      </c>
      <c r="P32">
        <v>4.5</v>
      </c>
      <c r="Q32">
        <v>4.5</v>
      </c>
      <c r="R32">
        <v>4.5</v>
      </c>
      <c r="S32">
        <v>4.5</v>
      </c>
      <c r="T32">
        <v>4.5</v>
      </c>
      <c r="U32">
        <v>4.5</v>
      </c>
      <c r="V32">
        <v>4.5</v>
      </c>
      <c r="W32">
        <v>4.5</v>
      </c>
      <c r="X32">
        <v>4.5</v>
      </c>
      <c r="Y32">
        <v>4.5</v>
      </c>
      <c r="Z32">
        <v>4.5</v>
      </c>
      <c r="AA32">
        <v>4.5</v>
      </c>
      <c r="AB32">
        <v>4.5</v>
      </c>
      <c r="AC32">
        <v>4.5</v>
      </c>
      <c r="AD32" s="21">
        <v>4.5</v>
      </c>
    </row>
    <row r="33" spans="1:30" x14ac:dyDescent="0.35">
      <c r="A33" s="141"/>
      <c r="B33" s="13">
        <f t="shared" si="4"/>
        <v>6</v>
      </c>
      <c r="C33" s="96" t="s">
        <v>97</v>
      </c>
      <c r="D33" s="51">
        <v>10</v>
      </c>
      <c r="E33" s="13">
        <f t="shared" si="5"/>
        <v>6</v>
      </c>
      <c r="F33" t="s">
        <v>98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21">
        <v>0</v>
      </c>
    </row>
    <row r="34" spans="1:30" x14ac:dyDescent="0.35">
      <c r="A34" s="141"/>
      <c r="B34" s="13">
        <f t="shared" si="4"/>
        <v>7</v>
      </c>
      <c r="C34" s="96" t="s">
        <v>99</v>
      </c>
      <c r="D34" s="51">
        <v>0</v>
      </c>
      <c r="E34" s="13">
        <f t="shared" si="5"/>
        <v>7</v>
      </c>
      <c r="F34" t="s">
        <v>100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21">
        <v>0</v>
      </c>
    </row>
    <row r="35" spans="1:30" x14ac:dyDescent="0.35">
      <c r="A35" s="141"/>
      <c r="B35" s="13">
        <f t="shared" si="4"/>
        <v>8</v>
      </c>
      <c r="C35" s="96" t="s">
        <v>101</v>
      </c>
      <c r="D35" s="51">
        <v>5</v>
      </c>
      <c r="E35" s="13">
        <f t="shared" si="5"/>
        <v>8</v>
      </c>
      <c r="F35" t="s">
        <v>102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s="21">
        <v>0</v>
      </c>
    </row>
    <row r="36" spans="1:30" x14ac:dyDescent="0.35">
      <c r="A36" s="141"/>
      <c r="B36" s="13">
        <f t="shared" si="4"/>
        <v>9</v>
      </c>
      <c r="C36" s="96" t="s">
        <v>103</v>
      </c>
      <c r="D36" s="51">
        <v>0</v>
      </c>
      <c r="E36" s="13">
        <f t="shared" si="5"/>
        <v>9</v>
      </c>
      <c r="F36" s="31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5">
      <c r="A37" s="141"/>
      <c r="B37" s="13">
        <v>10</v>
      </c>
      <c r="C37" s="96"/>
      <c r="D37" s="51"/>
      <c r="E37" s="13">
        <f t="shared" si="5"/>
        <v>10</v>
      </c>
      <c r="F37" s="31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5">
      <c r="A38" s="141"/>
      <c r="B38" s="13">
        <v>11</v>
      </c>
      <c r="C38" s="96"/>
      <c r="D38" s="51"/>
      <c r="E38" s="13">
        <f t="shared" si="5"/>
        <v>11</v>
      </c>
      <c r="F38" s="31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4">
      <c r="A39" s="142"/>
      <c r="B39" s="88">
        <v>12</v>
      </c>
      <c r="C39" s="19"/>
      <c r="D39" s="52"/>
      <c r="E39" s="88">
        <f>E38+1</f>
        <v>12</v>
      </c>
      <c r="F39" s="117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5">
      <c r="A40" s="140">
        <v>4</v>
      </c>
      <c r="B40" s="87">
        <v>1</v>
      </c>
      <c r="C40" s="95" t="s">
        <v>72</v>
      </c>
      <c r="D40" s="50">
        <v>3</v>
      </c>
      <c r="E40" s="87">
        <v>1</v>
      </c>
      <c r="F40" s="10" t="s">
        <v>64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0.50611338699999997</v>
      </c>
      <c r="M40" s="10">
        <v>1.4411243170000001</v>
      </c>
      <c r="N40" s="10">
        <v>3.394061953</v>
      </c>
      <c r="O40" s="10">
        <v>5.741970126</v>
      </c>
      <c r="P40" s="10">
        <v>7.5728480649999996</v>
      </c>
      <c r="Q40" s="10">
        <v>8.760713848</v>
      </c>
      <c r="R40" s="10">
        <v>9.4154919259999996</v>
      </c>
      <c r="S40" s="10">
        <v>9.3744542039999992</v>
      </c>
      <c r="T40" s="10">
        <v>8.6209035840000006</v>
      </c>
      <c r="U40" s="10">
        <v>7.4452366919999999</v>
      </c>
      <c r="V40" s="10">
        <v>5.6289806569999996</v>
      </c>
      <c r="W40" s="10">
        <v>3.165882871</v>
      </c>
      <c r="X40" s="10">
        <v>1.326730009</v>
      </c>
      <c r="Y40" s="10">
        <v>0.46765177600000002</v>
      </c>
      <c r="Z40" s="10">
        <v>0</v>
      </c>
      <c r="AA40" s="10">
        <v>0</v>
      </c>
      <c r="AB40" s="10">
        <v>0</v>
      </c>
      <c r="AC40" s="10">
        <v>0</v>
      </c>
      <c r="AD40" s="20">
        <v>0</v>
      </c>
    </row>
    <row r="41" spans="1:30" x14ac:dyDescent="0.35">
      <c r="A41" s="141"/>
      <c r="B41" s="13">
        <f t="shared" ref="B41:B48" si="6">B40+1</f>
        <v>2</v>
      </c>
      <c r="C41" s="96" t="s">
        <v>90</v>
      </c>
      <c r="D41" s="51">
        <v>2</v>
      </c>
      <c r="E41" s="13">
        <f t="shared" ref="E41:E50" si="7">E40+1</f>
        <v>2</v>
      </c>
      <c r="F41" t="s">
        <v>91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s="21">
        <v>0</v>
      </c>
    </row>
    <row r="42" spans="1:30" x14ac:dyDescent="0.35">
      <c r="A42" s="141"/>
      <c r="B42" s="13">
        <f t="shared" si="6"/>
        <v>3</v>
      </c>
      <c r="C42" s="96" t="s">
        <v>92</v>
      </c>
      <c r="D42" s="51">
        <v>1</v>
      </c>
      <c r="E42" s="13">
        <f t="shared" si="7"/>
        <v>3</v>
      </c>
      <c r="F42" t="s">
        <v>93</v>
      </c>
      <c r="G42">
        <v>0.08</v>
      </c>
      <c r="H42">
        <v>0.08</v>
      </c>
      <c r="I42">
        <v>0.08</v>
      </c>
      <c r="J42">
        <v>0.08</v>
      </c>
      <c r="K42">
        <v>0.08</v>
      </c>
      <c r="L42">
        <v>0.08</v>
      </c>
      <c r="M42">
        <v>0.08</v>
      </c>
      <c r="N42">
        <v>0.08</v>
      </c>
      <c r="O42">
        <v>0.08</v>
      </c>
      <c r="P42">
        <v>0.08</v>
      </c>
      <c r="Q42">
        <v>0.08</v>
      </c>
      <c r="R42">
        <v>0.08</v>
      </c>
      <c r="S42">
        <v>0.08</v>
      </c>
      <c r="T42">
        <v>0.08</v>
      </c>
      <c r="U42">
        <v>0.08</v>
      </c>
      <c r="V42">
        <v>0.08</v>
      </c>
      <c r="W42">
        <v>0.08</v>
      </c>
      <c r="X42">
        <v>0.08</v>
      </c>
      <c r="Y42">
        <v>0.08</v>
      </c>
      <c r="Z42">
        <v>0.08</v>
      </c>
      <c r="AA42">
        <v>0.08</v>
      </c>
      <c r="AB42">
        <v>0.08</v>
      </c>
      <c r="AC42">
        <v>0.08</v>
      </c>
      <c r="AD42" s="21">
        <v>0.08</v>
      </c>
    </row>
    <row r="43" spans="1:30" x14ac:dyDescent="0.35">
      <c r="A43" s="141"/>
      <c r="B43" s="13">
        <f t="shared" si="6"/>
        <v>4</v>
      </c>
      <c r="C43" s="96" t="s">
        <v>94</v>
      </c>
      <c r="D43" s="51">
        <v>1</v>
      </c>
      <c r="E43" s="13">
        <f t="shared" si="7"/>
        <v>4</v>
      </c>
      <c r="F43" t="s">
        <v>95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s="21">
        <v>0</v>
      </c>
    </row>
    <row r="44" spans="1:30" x14ac:dyDescent="0.35">
      <c r="A44" s="141"/>
      <c r="B44" s="13">
        <f t="shared" si="6"/>
        <v>5</v>
      </c>
      <c r="C44" s="96" t="s">
        <v>65</v>
      </c>
      <c r="D44" s="51">
        <v>2</v>
      </c>
      <c r="E44" s="13">
        <f t="shared" si="7"/>
        <v>5</v>
      </c>
      <c r="F44" t="s">
        <v>96</v>
      </c>
      <c r="G44">
        <v>4.5</v>
      </c>
      <c r="H44">
        <v>4.5</v>
      </c>
      <c r="I44">
        <v>4.5</v>
      </c>
      <c r="J44">
        <v>4.5</v>
      </c>
      <c r="K44">
        <v>4.5</v>
      </c>
      <c r="L44">
        <v>4.5</v>
      </c>
      <c r="M44">
        <v>4.5</v>
      </c>
      <c r="N44">
        <v>4.5</v>
      </c>
      <c r="O44">
        <v>4.5</v>
      </c>
      <c r="P44">
        <v>4.5</v>
      </c>
      <c r="Q44">
        <v>4.5</v>
      </c>
      <c r="R44">
        <v>4.5</v>
      </c>
      <c r="S44">
        <v>4.5</v>
      </c>
      <c r="T44">
        <v>4.5</v>
      </c>
      <c r="U44">
        <v>4.5</v>
      </c>
      <c r="V44">
        <v>4.5</v>
      </c>
      <c r="W44">
        <v>4.5</v>
      </c>
      <c r="X44">
        <v>4.5</v>
      </c>
      <c r="Y44">
        <v>4.5</v>
      </c>
      <c r="Z44">
        <v>4.5</v>
      </c>
      <c r="AA44">
        <v>4.5</v>
      </c>
      <c r="AB44">
        <v>4.5</v>
      </c>
      <c r="AC44">
        <v>4.5</v>
      </c>
      <c r="AD44" s="21">
        <v>4.5</v>
      </c>
    </row>
    <row r="45" spans="1:30" x14ac:dyDescent="0.35">
      <c r="A45" s="141"/>
      <c r="B45" s="13">
        <f t="shared" si="6"/>
        <v>6</v>
      </c>
      <c r="C45" s="96" t="s">
        <v>97</v>
      </c>
      <c r="D45" s="51">
        <v>10</v>
      </c>
      <c r="E45" s="13">
        <f t="shared" si="7"/>
        <v>6</v>
      </c>
      <c r="F45" t="s">
        <v>98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21">
        <v>0</v>
      </c>
    </row>
    <row r="46" spans="1:30" x14ac:dyDescent="0.35">
      <c r="A46" s="141"/>
      <c r="B46" s="13">
        <f t="shared" si="6"/>
        <v>7</v>
      </c>
      <c r="C46" s="96" t="s">
        <v>99</v>
      </c>
      <c r="D46" s="51">
        <v>0</v>
      </c>
      <c r="E46" s="13">
        <f t="shared" si="7"/>
        <v>7</v>
      </c>
      <c r="F46" t="s">
        <v>100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s="21">
        <v>0</v>
      </c>
    </row>
    <row r="47" spans="1:30" x14ac:dyDescent="0.35">
      <c r="A47" s="141"/>
      <c r="B47" s="13">
        <f t="shared" si="6"/>
        <v>8</v>
      </c>
      <c r="C47" s="96" t="s">
        <v>101</v>
      </c>
      <c r="D47" s="51">
        <v>5</v>
      </c>
      <c r="E47" s="13">
        <f t="shared" si="7"/>
        <v>8</v>
      </c>
      <c r="F47" t="s">
        <v>102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s="21">
        <v>0</v>
      </c>
    </row>
    <row r="48" spans="1:30" x14ac:dyDescent="0.35">
      <c r="A48" s="141"/>
      <c r="B48" s="13">
        <f t="shared" si="6"/>
        <v>9</v>
      </c>
      <c r="C48" s="96" t="s">
        <v>103</v>
      </c>
      <c r="D48" s="51">
        <v>0</v>
      </c>
      <c r="E48" s="13">
        <f t="shared" si="7"/>
        <v>9</v>
      </c>
      <c r="F48" s="31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1" x14ac:dyDescent="0.35">
      <c r="A49" s="141"/>
      <c r="B49" s="13">
        <v>10</v>
      </c>
      <c r="C49" s="96"/>
      <c r="D49" s="51"/>
      <c r="E49" s="13">
        <f t="shared" si="7"/>
        <v>10</v>
      </c>
      <c r="F49" s="31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1" x14ac:dyDescent="0.35">
      <c r="A50" s="141"/>
      <c r="B50" s="13">
        <v>11</v>
      </c>
      <c r="C50" s="96"/>
      <c r="D50" s="51"/>
      <c r="E50" s="13">
        <f t="shared" si="7"/>
        <v>11</v>
      </c>
      <c r="F50" s="31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1" ht="15" thickBot="1" x14ac:dyDescent="0.4">
      <c r="A51" s="142"/>
      <c r="B51" s="88">
        <v>12</v>
      </c>
      <c r="C51" s="19"/>
      <c r="D51" s="52"/>
      <c r="E51" s="88">
        <f>E50+1</f>
        <v>12</v>
      </c>
      <c r="F51" s="117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1" x14ac:dyDescent="0.35">
      <c r="A52" s="140">
        <v>5</v>
      </c>
      <c r="B52" s="87">
        <v>1</v>
      </c>
      <c r="C52" s="95" t="s">
        <v>72</v>
      </c>
      <c r="D52" s="50">
        <v>3</v>
      </c>
      <c r="E52" s="87">
        <v>1</v>
      </c>
      <c r="F52" s="10" t="s">
        <v>64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0.25305669400000003</v>
      </c>
      <c r="M52" s="10">
        <v>0.72056215800000001</v>
      </c>
      <c r="N52" s="10">
        <v>1.697030976</v>
      </c>
      <c r="O52" s="10">
        <v>2.870985063</v>
      </c>
      <c r="P52" s="10">
        <v>3.7864240329999999</v>
      </c>
      <c r="Q52" s="10">
        <v>4.380356924</v>
      </c>
      <c r="R52" s="10">
        <v>4.7077459629999998</v>
      </c>
      <c r="S52" s="10">
        <v>4.6872271019999996</v>
      </c>
      <c r="T52" s="10">
        <v>4.3104517920000003</v>
      </c>
      <c r="U52" s="10">
        <v>3.722618346</v>
      </c>
      <c r="V52" s="10">
        <v>2.8144903289999998</v>
      </c>
      <c r="W52" s="10">
        <v>1.582941435</v>
      </c>
      <c r="X52" s="10">
        <v>0.66336500399999998</v>
      </c>
      <c r="Y52" s="10">
        <v>0.23382588800000001</v>
      </c>
      <c r="Z52" s="10">
        <v>0</v>
      </c>
      <c r="AA52" s="10">
        <v>0</v>
      </c>
      <c r="AB52" s="10">
        <v>0</v>
      </c>
      <c r="AC52" s="10">
        <v>0</v>
      </c>
      <c r="AD52" s="20">
        <v>0</v>
      </c>
    </row>
    <row r="53" spans="1:31" x14ac:dyDescent="0.35">
      <c r="A53" s="141"/>
      <c r="B53" s="13">
        <f t="shared" ref="B53:B60" si="8">B52+1</f>
        <v>2</v>
      </c>
      <c r="C53" s="96" t="s">
        <v>90</v>
      </c>
      <c r="D53" s="51">
        <v>2</v>
      </c>
      <c r="E53" s="13">
        <f t="shared" ref="E53:E62" si="9">E52+1</f>
        <v>2</v>
      </c>
      <c r="F53" t="s">
        <v>91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s="21">
        <v>0</v>
      </c>
    </row>
    <row r="54" spans="1:31" x14ac:dyDescent="0.35">
      <c r="A54" s="141"/>
      <c r="B54" s="13">
        <f t="shared" si="8"/>
        <v>3</v>
      </c>
      <c r="C54" s="96" t="s">
        <v>92</v>
      </c>
      <c r="D54" s="51">
        <v>1</v>
      </c>
      <c r="E54" s="13">
        <f t="shared" si="9"/>
        <v>3</v>
      </c>
      <c r="F54" t="s">
        <v>93</v>
      </c>
      <c r="G54">
        <v>0.08</v>
      </c>
      <c r="H54">
        <v>0.08</v>
      </c>
      <c r="I54">
        <v>0.08</v>
      </c>
      <c r="J54">
        <v>0.08</v>
      </c>
      <c r="K54">
        <v>0.08</v>
      </c>
      <c r="L54">
        <v>0.08</v>
      </c>
      <c r="M54">
        <v>0.08</v>
      </c>
      <c r="N54">
        <v>0.08</v>
      </c>
      <c r="O54">
        <v>0.08</v>
      </c>
      <c r="P54">
        <v>0.08</v>
      </c>
      <c r="Q54">
        <v>0.08</v>
      </c>
      <c r="R54">
        <v>0.08</v>
      </c>
      <c r="S54">
        <v>0.08</v>
      </c>
      <c r="T54">
        <v>0.08</v>
      </c>
      <c r="U54">
        <v>0.08</v>
      </c>
      <c r="V54">
        <v>0.08</v>
      </c>
      <c r="W54">
        <v>0.08</v>
      </c>
      <c r="X54">
        <v>0.08</v>
      </c>
      <c r="Y54">
        <v>0.08</v>
      </c>
      <c r="Z54">
        <v>0.08</v>
      </c>
      <c r="AA54">
        <v>0.08</v>
      </c>
      <c r="AB54">
        <v>0.08</v>
      </c>
      <c r="AC54">
        <v>0.08</v>
      </c>
      <c r="AD54" s="21">
        <v>0.08</v>
      </c>
    </row>
    <row r="55" spans="1:31" x14ac:dyDescent="0.35">
      <c r="A55" s="141"/>
      <c r="B55" s="13">
        <f t="shared" si="8"/>
        <v>4</v>
      </c>
      <c r="C55" s="96" t="s">
        <v>94</v>
      </c>
      <c r="D55" s="51">
        <v>1</v>
      </c>
      <c r="E55" s="13">
        <f t="shared" si="9"/>
        <v>4</v>
      </c>
      <c r="F55" t="s">
        <v>95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21">
        <v>0</v>
      </c>
    </row>
    <row r="56" spans="1:31" x14ac:dyDescent="0.35">
      <c r="A56" s="141"/>
      <c r="B56" s="13">
        <f t="shared" si="8"/>
        <v>5</v>
      </c>
      <c r="C56" s="96" t="s">
        <v>65</v>
      </c>
      <c r="D56" s="51">
        <v>1</v>
      </c>
      <c r="E56" s="13">
        <f t="shared" si="9"/>
        <v>5</v>
      </c>
      <c r="F56" t="s">
        <v>96</v>
      </c>
      <c r="G56">
        <v>4.5</v>
      </c>
      <c r="H56">
        <v>4.5</v>
      </c>
      <c r="I56">
        <v>4.5</v>
      </c>
      <c r="J56">
        <v>4.5</v>
      </c>
      <c r="K56">
        <v>4.5</v>
      </c>
      <c r="L56">
        <v>4.5</v>
      </c>
      <c r="M56">
        <v>4.5</v>
      </c>
      <c r="N56">
        <v>4.5</v>
      </c>
      <c r="O56">
        <v>4.5</v>
      </c>
      <c r="P56">
        <v>4.5</v>
      </c>
      <c r="Q56">
        <v>4.5</v>
      </c>
      <c r="R56">
        <v>4.5</v>
      </c>
      <c r="S56">
        <v>4.5</v>
      </c>
      <c r="T56">
        <v>4.5</v>
      </c>
      <c r="U56">
        <v>4.5</v>
      </c>
      <c r="V56">
        <v>4.5</v>
      </c>
      <c r="W56">
        <v>4.5</v>
      </c>
      <c r="X56">
        <v>4.5</v>
      </c>
      <c r="Y56">
        <v>4.5</v>
      </c>
      <c r="Z56">
        <v>4.5</v>
      </c>
      <c r="AA56">
        <v>4.5</v>
      </c>
      <c r="AB56">
        <v>4.5</v>
      </c>
      <c r="AC56">
        <v>4.5</v>
      </c>
      <c r="AD56" s="21">
        <v>4.5</v>
      </c>
    </row>
    <row r="57" spans="1:31" x14ac:dyDescent="0.35">
      <c r="A57" s="141"/>
      <c r="B57" s="13">
        <f t="shared" si="8"/>
        <v>6</v>
      </c>
      <c r="C57" s="96" t="s">
        <v>97</v>
      </c>
      <c r="D57" s="51">
        <v>5</v>
      </c>
      <c r="E57" s="13">
        <f t="shared" si="9"/>
        <v>6</v>
      </c>
      <c r="F57" t="s">
        <v>98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21">
        <v>0</v>
      </c>
    </row>
    <row r="58" spans="1:31" x14ac:dyDescent="0.35">
      <c r="A58" s="141"/>
      <c r="B58" s="13">
        <f t="shared" si="8"/>
        <v>7</v>
      </c>
      <c r="C58" s="96" t="s">
        <v>99</v>
      </c>
      <c r="D58" s="51">
        <v>0</v>
      </c>
      <c r="E58" s="13">
        <f t="shared" si="9"/>
        <v>7</v>
      </c>
      <c r="F58" t="s">
        <v>100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 s="21">
        <v>0</v>
      </c>
    </row>
    <row r="59" spans="1:31" x14ac:dyDescent="0.35">
      <c r="A59" s="141"/>
      <c r="B59" s="13">
        <f t="shared" si="8"/>
        <v>8</v>
      </c>
      <c r="C59" s="96" t="s">
        <v>101</v>
      </c>
      <c r="D59" s="51">
        <v>1</v>
      </c>
      <c r="E59" s="13">
        <f t="shared" si="9"/>
        <v>8</v>
      </c>
      <c r="F59" t="s">
        <v>102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 s="21">
        <v>0</v>
      </c>
    </row>
    <row r="60" spans="1:31" x14ac:dyDescent="0.35">
      <c r="A60" s="141"/>
      <c r="B60" s="13">
        <f t="shared" si="8"/>
        <v>9</v>
      </c>
      <c r="C60" s="96" t="s">
        <v>103</v>
      </c>
      <c r="D60" s="51">
        <v>0</v>
      </c>
      <c r="E60" s="13">
        <f t="shared" si="9"/>
        <v>9</v>
      </c>
      <c r="F60" s="31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1" x14ac:dyDescent="0.35">
      <c r="A61" s="141"/>
      <c r="B61" s="13">
        <v>10</v>
      </c>
      <c r="C61" s="96"/>
      <c r="D61" s="51"/>
      <c r="E61" s="13">
        <f t="shared" si="9"/>
        <v>10</v>
      </c>
      <c r="F61" s="3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1" x14ac:dyDescent="0.35">
      <c r="A62" s="141"/>
      <c r="B62" s="13">
        <v>11</v>
      </c>
      <c r="C62" s="96"/>
      <c r="D62" s="51"/>
      <c r="E62" s="13">
        <f t="shared" si="9"/>
        <v>11</v>
      </c>
      <c r="F62" s="31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1" ht="15" thickBot="1" x14ac:dyDescent="0.4">
      <c r="A63" s="142"/>
      <c r="B63" s="88">
        <v>12</v>
      </c>
      <c r="C63" s="19"/>
      <c r="D63" s="52"/>
      <c r="E63" s="88">
        <f>E62+1</f>
        <v>12</v>
      </c>
      <c r="F63" s="117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  <row r="64" spans="1:31" x14ac:dyDescent="0.35"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</row>
    <row r="65" spans="4:31" x14ac:dyDescent="0.35"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</row>
    <row r="66" spans="4:31" x14ac:dyDescent="0.35"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</row>
    <row r="67" spans="4:31" x14ac:dyDescent="0.35"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</row>
    <row r="68" spans="4:31" x14ac:dyDescent="0.35"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</row>
    <row r="69" spans="4:31" x14ac:dyDescent="0.35"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</row>
    <row r="70" spans="4:31" x14ac:dyDescent="0.35"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</row>
    <row r="71" spans="4:31" x14ac:dyDescent="0.35"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</row>
    <row r="72" spans="4:31" x14ac:dyDescent="0.35"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</row>
    <row r="73" spans="4:31" x14ac:dyDescent="0.35"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</row>
    <row r="74" spans="4:31" x14ac:dyDescent="0.35"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</row>
    <row r="75" spans="4:31" x14ac:dyDescent="0.35"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</row>
    <row r="76" spans="4:31" x14ac:dyDescent="0.35"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</row>
    <row r="77" spans="4:31" x14ac:dyDescent="0.35"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</row>
    <row r="78" spans="4:31" x14ac:dyDescent="0.35"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</row>
    <row r="79" spans="4:31" x14ac:dyDescent="0.35"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</row>
    <row r="80" spans="4:31" x14ac:dyDescent="0.35"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</row>
    <row r="81" spans="4:31" x14ac:dyDescent="0.35"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</row>
    <row r="82" spans="4:31" x14ac:dyDescent="0.35"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</row>
    <row r="83" spans="4:31" x14ac:dyDescent="0.35"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</row>
    <row r="84" spans="4:31" x14ac:dyDescent="0.35"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</row>
    <row r="85" spans="4:31" x14ac:dyDescent="0.35"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</row>
    <row r="86" spans="4:31" x14ac:dyDescent="0.35"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</row>
    <row r="87" spans="4:31" x14ac:dyDescent="0.35"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</row>
  </sheetData>
  <mergeCells count="6">
    <mergeCell ref="A52:A63"/>
    <mergeCell ref="A4:A15"/>
    <mergeCell ref="A1:E2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5C45-3065-4A67-8E3E-9C95ED177581}">
  <dimension ref="A1:AD78"/>
  <sheetViews>
    <sheetView zoomScale="85" zoomScaleNormal="85" workbookViewId="0">
      <pane ySplit="3" topLeftCell="A45" activePane="bottomLeft" state="frozen"/>
      <selection pane="bottomLeft" activeCell="D31" sqref="D31"/>
    </sheetView>
  </sheetViews>
  <sheetFormatPr defaultColWidth="9.08984375" defaultRowHeight="14.5" x14ac:dyDescent="0.35"/>
  <cols>
    <col min="1" max="1" width="13.54296875" style="68" bestFit="1" customWidth="1"/>
    <col min="2" max="2" width="16.08984375" style="68" bestFit="1" customWidth="1"/>
    <col min="3" max="3" width="20.90625" style="68" bestFit="1" customWidth="1"/>
    <col min="4" max="4" width="15.453125" style="68" bestFit="1" customWidth="1"/>
    <col min="5" max="5" width="15.54296875" style="68" bestFit="1" customWidth="1"/>
    <col min="6" max="6" width="20.54296875" style="68" bestFit="1" customWidth="1"/>
    <col min="7" max="7" width="14.08984375" style="68" customWidth="1"/>
    <col min="8" max="17" width="9.08984375" style="68"/>
    <col min="18" max="18" width="9.08984375" style="68" customWidth="1"/>
    <col min="19" max="21" width="9.08984375" style="68"/>
    <col min="22" max="30" width="9.08984375" style="68" customWidth="1"/>
    <col min="31" max="16384" width="9.08984375" style="68"/>
  </cols>
  <sheetData>
    <row r="1" spans="1:30" x14ac:dyDescent="0.35">
      <c r="A1" s="125" t="s">
        <v>104</v>
      </c>
      <c r="B1" s="125"/>
      <c r="C1" s="125"/>
      <c r="D1" s="125"/>
      <c r="E1" s="125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4">
      <c r="A2" s="125"/>
      <c r="B2" s="125"/>
      <c r="C2" s="125"/>
      <c r="D2" s="125"/>
      <c r="E2" s="125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4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5">
      <c r="A4" s="140">
        <v>1</v>
      </c>
      <c r="B4" s="87">
        <v>1</v>
      </c>
      <c r="C4" s="95" t="s">
        <v>72</v>
      </c>
      <c r="D4" s="50">
        <v>1</v>
      </c>
      <c r="E4" s="13">
        <v>1</v>
      </c>
      <c r="F4" t="s">
        <v>105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 s="20">
        <v>10</v>
      </c>
    </row>
    <row r="5" spans="1:30" x14ac:dyDescent="0.35">
      <c r="A5" s="141"/>
      <c r="B5" s="13">
        <f>B4+1</f>
        <v>2</v>
      </c>
      <c r="C5" s="96" t="s">
        <v>106</v>
      </c>
      <c r="D5" s="51" t="s">
        <v>107</v>
      </c>
      <c r="E5" s="13">
        <f>E4+1</f>
        <v>2</v>
      </c>
      <c r="F5" t="s">
        <v>108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 s="21">
        <v>10</v>
      </c>
    </row>
    <row r="6" spans="1:30" x14ac:dyDescent="0.35">
      <c r="A6" s="141"/>
      <c r="B6" s="13">
        <f t="shared" ref="B6:B15" si="0">B5+1</f>
        <v>3</v>
      </c>
      <c r="C6" s="96" t="s">
        <v>92</v>
      </c>
      <c r="D6" s="51">
        <v>1</v>
      </c>
      <c r="E6" s="13">
        <f t="shared" ref="E6:E7" si="1">E5+1</f>
        <v>3</v>
      </c>
      <c r="F6" t="s">
        <v>109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21">
        <v>0</v>
      </c>
    </row>
    <row r="7" spans="1:30" x14ac:dyDescent="0.35">
      <c r="A7" s="141"/>
      <c r="B7" s="13">
        <f t="shared" si="0"/>
        <v>4</v>
      </c>
      <c r="C7" s="96" t="s">
        <v>94</v>
      </c>
      <c r="D7" s="51">
        <v>1</v>
      </c>
      <c r="E7" s="13">
        <f t="shared" si="1"/>
        <v>4</v>
      </c>
      <c r="F7" t="s">
        <v>110</v>
      </c>
      <c r="G7">
        <v>0.4</v>
      </c>
      <c r="H7">
        <v>0.4</v>
      </c>
      <c r="I7">
        <v>0.4</v>
      </c>
      <c r="J7">
        <v>0.4</v>
      </c>
      <c r="K7">
        <v>0.4</v>
      </c>
      <c r="L7">
        <v>0.4</v>
      </c>
      <c r="M7">
        <v>0.4</v>
      </c>
      <c r="N7">
        <v>0.4</v>
      </c>
      <c r="O7">
        <v>0.4</v>
      </c>
      <c r="P7">
        <v>0.4</v>
      </c>
      <c r="Q7">
        <v>0.4</v>
      </c>
      <c r="R7">
        <v>0.4</v>
      </c>
      <c r="S7">
        <v>0.4</v>
      </c>
      <c r="T7">
        <v>0.4</v>
      </c>
      <c r="U7">
        <v>0.4</v>
      </c>
      <c r="V7">
        <v>0.4</v>
      </c>
      <c r="W7">
        <v>0.4</v>
      </c>
      <c r="X7">
        <v>0.4</v>
      </c>
      <c r="Y7">
        <v>0.4</v>
      </c>
      <c r="Z7">
        <v>0.4</v>
      </c>
      <c r="AA7">
        <v>0.4</v>
      </c>
      <c r="AB7">
        <v>0.4</v>
      </c>
      <c r="AC7">
        <v>0.4</v>
      </c>
      <c r="AD7" s="21">
        <v>0.4</v>
      </c>
    </row>
    <row r="8" spans="1:30" x14ac:dyDescent="0.35">
      <c r="A8" s="141"/>
      <c r="B8" s="13">
        <f t="shared" si="0"/>
        <v>5</v>
      </c>
      <c r="C8" s="96" t="s">
        <v>65</v>
      </c>
      <c r="D8" s="51">
        <v>1</v>
      </c>
      <c r="E8" s="13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5">
      <c r="A9" s="141"/>
      <c r="B9" s="13">
        <f t="shared" si="0"/>
        <v>6</v>
      </c>
      <c r="C9" s="96" t="s">
        <v>111</v>
      </c>
      <c r="D9" s="51">
        <v>50</v>
      </c>
      <c r="E9" s="1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5">
      <c r="A10" s="141"/>
      <c r="B10" s="13">
        <f t="shared" si="0"/>
        <v>7</v>
      </c>
      <c r="C10" s="96" t="s">
        <v>112</v>
      </c>
      <c r="D10" s="51">
        <v>20</v>
      </c>
      <c r="E10" s="13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5">
      <c r="A11" s="141"/>
      <c r="B11" s="13">
        <f t="shared" si="0"/>
        <v>8</v>
      </c>
      <c r="C11" s="96" t="s">
        <v>113</v>
      </c>
      <c r="D11" s="51">
        <v>95</v>
      </c>
      <c r="E11" s="13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5">
      <c r="A12" s="141"/>
      <c r="B12" s="13">
        <f t="shared" si="0"/>
        <v>9</v>
      </c>
      <c r="C12" s="96" t="s">
        <v>114</v>
      </c>
      <c r="D12" s="51">
        <v>95</v>
      </c>
      <c r="E12" s="13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5">
      <c r="A13" s="141"/>
      <c r="B13" s="13">
        <f t="shared" si="0"/>
        <v>10</v>
      </c>
      <c r="C13" s="96" t="s">
        <v>115</v>
      </c>
      <c r="D13" s="51">
        <v>80</v>
      </c>
      <c r="E13" s="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5">
      <c r="A14" s="141"/>
      <c r="B14" s="13">
        <f t="shared" si="0"/>
        <v>11</v>
      </c>
      <c r="C14" s="96" t="s">
        <v>116</v>
      </c>
      <c r="D14" s="51">
        <v>10</v>
      </c>
      <c r="E14" s="13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x14ac:dyDescent="0.35">
      <c r="A15" s="141"/>
      <c r="B15" s="13">
        <f t="shared" si="0"/>
        <v>12</v>
      </c>
      <c r="C15" s="96" t="s">
        <v>117</v>
      </c>
      <c r="D15" s="51">
        <v>10</v>
      </c>
      <c r="E15" s="13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 s="21"/>
    </row>
    <row r="16" spans="1:30" x14ac:dyDescent="0.35">
      <c r="A16" s="141"/>
      <c r="B16" s="13">
        <v>13</v>
      </c>
      <c r="C16" s="96"/>
      <c r="D16" s="51"/>
      <c r="E16" s="13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 s="21"/>
    </row>
    <row r="17" spans="1:30" x14ac:dyDescent="0.35">
      <c r="A17" s="141"/>
      <c r="B17" s="13">
        <v>14</v>
      </c>
      <c r="C17" s="96"/>
      <c r="D17" s="51"/>
      <c r="E17" s="66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 s="21"/>
    </row>
    <row r="18" spans="1:30" ht="15" thickBot="1" x14ac:dyDescent="0.4">
      <c r="A18" s="142"/>
      <c r="B18" s="88">
        <v>15</v>
      </c>
      <c r="C18" s="19"/>
      <c r="D18" s="52"/>
      <c r="E18" s="67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22"/>
    </row>
    <row r="19" spans="1:30" x14ac:dyDescent="0.35">
      <c r="A19" s="140">
        <v>2</v>
      </c>
      <c r="B19" s="87">
        <v>1</v>
      </c>
      <c r="C19" s="95" t="s">
        <v>72</v>
      </c>
      <c r="D19" s="50">
        <v>1</v>
      </c>
      <c r="E19" s="87">
        <v>1</v>
      </c>
      <c r="F19" s="10" t="s">
        <v>105</v>
      </c>
      <c r="G19" s="10">
        <v>5</v>
      </c>
      <c r="H19" s="10">
        <v>5</v>
      </c>
      <c r="I19" s="10">
        <v>5</v>
      </c>
      <c r="J19" s="10">
        <v>5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5</v>
      </c>
      <c r="S19" s="10">
        <v>5</v>
      </c>
      <c r="T19" s="10">
        <v>5</v>
      </c>
      <c r="U19" s="10">
        <v>5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>
        <v>5</v>
      </c>
      <c r="AB19" s="10">
        <v>5</v>
      </c>
      <c r="AC19" s="10">
        <v>5</v>
      </c>
      <c r="AD19" s="20">
        <v>5</v>
      </c>
    </row>
    <row r="20" spans="1:30" x14ac:dyDescent="0.35">
      <c r="A20" s="141"/>
      <c r="B20" s="13">
        <f>B19+1</f>
        <v>2</v>
      </c>
      <c r="C20" s="96" t="s">
        <v>106</v>
      </c>
      <c r="D20" s="51" t="s">
        <v>107</v>
      </c>
      <c r="E20" s="13">
        <f>E19+1</f>
        <v>2</v>
      </c>
      <c r="F20" t="s">
        <v>108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5</v>
      </c>
      <c r="U20">
        <v>5</v>
      </c>
      <c r="V20">
        <v>5</v>
      </c>
      <c r="W20">
        <v>5</v>
      </c>
      <c r="X20">
        <v>5</v>
      </c>
      <c r="Y20">
        <v>5</v>
      </c>
      <c r="Z20">
        <v>5</v>
      </c>
      <c r="AA20">
        <v>5</v>
      </c>
      <c r="AB20">
        <v>5</v>
      </c>
      <c r="AC20">
        <v>5</v>
      </c>
      <c r="AD20" s="21">
        <v>5</v>
      </c>
    </row>
    <row r="21" spans="1:30" x14ac:dyDescent="0.35">
      <c r="A21" s="141"/>
      <c r="B21" s="13">
        <f t="shared" ref="B21:B30" si="2">B20+1</f>
        <v>3</v>
      </c>
      <c r="C21" s="96" t="s">
        <v>92</v>
      </c>
      <c r="D21" s="51">
        <v>1</v>
      </c>
      <c r="E21" s="13">
        <f t="shared" ref="E21:E22" si="3">E20+1</f>
        <v>3</v>
      </c>
      <c r="F21" t="s">
        <v>109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5">
      <c r="A22" s="141"/>
      <c r="B22" s="13">
        <f t="shared" si="2"/>
        <v>4</v>
      </c>
      <c r="C22" s="96" t="s">
        <v>94</v>
      </c>
      <c r="D22" s="51">
        <v>1</v>
      </c>
      <c r="E22" s="13">
        <f t="shared" si="3"/>
        <v>4</v>
      </c>
      <c r="F22" t="s">
        <v>110</v>
      </c>
      <c r="G22">
        <v>0.08</v>
      </c>
      <c r="H22">
        <v>0.08</v>
      </c>
      <c r="I22">
        <v>0.08</v>
      </c>
      <c r="J22">
        <v>0.08</v>
      </c>
      <c r="K22">
        <v>0.08</v>
      </c>
      <c r="L22">
        <v>0.08</v>
      </c>
      <c r="M22">
        <v>0.08</v>
      </c>
      <c r="N22">
        <v>0.08</v>
      </c>
      <c r="O22">
        <v>0.08</v>
      </c>
      <c r="P22">
        <v>0.08</v>
      </c>
      <c r="Q22">
        <v>0.08</v>
      </c>
      <c r="R22">
        <v>0.08</v>
      </c>
      <c r="S22">
        <v>0.08</v>
      </c>
      <c r="T22">
        <v>0.08</v>
      </c>
      <c r="U22">
        <v>0.08</v>
      </c>
      <c r="V22">
        <v>0.08</v>
      </c>
      <c r="W22">
        <v>0.08</v>
      </c>
      <c r="X22">
        <v>0.08</v>
      </c>
      <c r="Y22">
        <v>0.08</v>
      </c>
      <c r="Z22">
        <v>0.08</v>
      </c>
      <c r="AA22">
        <v>0.08</v>
      </c>
      <c r="AB22">
        <v>0.08</v>
      </c>
      <c r="AC22">
        <v>0.08</v>
      </c>
      <c r="AD22" s="21">
        <v>0.08</v>
      </c>
    </row>
    <row r="23" spans="1:30" x14ac:dyDescent="0.35">
      <c r="A23" s="141"/>
      <c r="B23" s="13">
        <f t="shared" si="2"/>
        <v>5</v>
      </c>
      <c r="C23" s="96" t="s">
        <v>65</v>
      </c>
      <c r="D23" s="51">
        <v>1</v>
      </c>
      <c r="E23" s="1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5">
      <c r="A24" s="141"/>
      <c r="B24" s="13">
        <f t="shared" si="2"/>
        <v>6</v>
      </c>
      <c r="C24" s="96" t="s">
        <v>111</v>
      </c>
      <c r="D24" s="51">
        <v>15</v>
      </c>
      <c r="E24" s="13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5">
      <c r="A25" s="141"/>
      <c r="B25" s="13">
        <f t="shared" si="2"/>
        <v>7</v>
      </c>
      <c r="C25" s="96" t="s">
        <v>112</v>
      </c>
      <c r="D25" s="51">
        <v>20</v>
      </c>
      <c r="E25" s="13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5">
      <c r="A26" s="141"/>
      <c r="B26" s="13">
        <f t="shared" si="2"/>
        <v>8</v>
      </c>
      <c r="C26" s="96" t="s">
        <v>113</v>
      </c>
      <c r="D26" s="51">
        <v>96</v>
      </c>
      <c r="E26" s="13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x14ac:dyDescent="0.35">
      <c r="A27" s="141"/>
      <c r="B27" s="13">
        <f t="shared" si="2"/>
        <v>9</v>
      </c>
      <c r="C27" s="96" t="s">
        <v>114</v>
      </c>
      <c r="D27" s="51">
        <v>96</v>
      </c>
      <c r="E27" s="13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 s="21"/>
    </row>
    <row r="28" spans="1:30" x14ac:dyDescent="0.35">
      <c r="A28" s="141"/>
      <c r="B28" s="13">
        <f t="shared" si="2"/>
        <v>10</v>
      </c>
      <c r="C28" s="96" t="s">
        <v>115</v>
      </c>
      <c r="D28" s="51">
        <v>80</v>
      </c>
      <c r="E28" s="13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s="21"/>
    </row>
    <row r="29" spans="1:30" x14ac:dyDescent="0.35">
      <c r="A29" s="141"/>
      <c r="B29" s="13">
        <f t="shared" si="2"/>
        <v>11</v>
      </c>
      <c r="C29" s="96" t="s">
        <v>116</v>
      </c>
      <c r="D29" s="51">
        <v>5</v>
      </c>
      <c r="E29" s="13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 s="21"/>
    </row>
    <row r="30" spans="1:30" x14ac:dyDescent="0.35">
      <c r="A30" s="141"/>
      <c r="B30" s="13">
        <f t="shared" si="2"/>
        <v>12</v>
      </c>
      <c r="C30" s="96" t="s">
        <v>117</v>
      </c>
      <c r="D30" s="51">
        <v>5</v>
      </c>
      <c r="E30" s="13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5">
      <c r="A31" s="141"/>
      <c r="B31" s="13">
        <v>13</v>
      </c>
      <c r="C31" s="96"/>
      <c r="D31" s="51"/>
      <c r="E31" s="13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x14ac:dyDescent="0.35">
      <c r="A32" s="141"/>
      <c r="B32" s="13">
        <v>14</v>
      </c>
      <c r="C32" s="96"/>
      <c r="D32" s="51"/>
      <c r="E32" s="66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ht="15" thickBot="1" x14ac:dyDescent="0.4">
      <c r="A33" s="142"/>
      <c r="B33" s="88">
        <v>15</v>
      </c>
      <c r="C33" s="19"/>
      <c r="D33" s="52"/>
      <c r="E33" s="67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22"/>
    </row>
    <row r="34" spans="1:30" x14ac:dyDescent="0.35">
      <c r="A34" s="140">
        <v>3</v>
      </c>
      <c r="B34" s="87">
        <v>1</v>
      </c>
      <c r="C34" s="95" t="s">
        <v>72</v>
      </c>
      <c r="D34" s="50">
        <v>1</v>
      </c>
      <c r="E34" s="13">
        <v>1</v>
      </c>
      <c r="F34" t="s">
        <v>105</v>
      </c>
      <c r="G34">
        <v>20</v>
      </c>
      <c r="H34">
        <v>20</v>
      </c>
      <c r="I34">
        <v>20</v>
      </c>
      <c r="J34">
        <v>20</v>
      </c>
      <c r="K34">
        <v>20</v>
      </c>
      <c r="L34">
        <v>20</v>
      </c>
      <c r="M34">
        <v>20</v>
      </c>
      <c r="N34">
        <v>20</v>
      </c>
      <c r="O34">
        <v>20</v>
      </c>
      <c r="P34">
        <v>20</v>
      </c>
      <c r="Q34">
        <v>20</v>
      </c>
      <c r="R34">
        <v>20</v>
      </c>
      <c r="S34">
        <v>20</v>
      </c>
      <c r="T34">
        <v>20</v>
      </c>
      <c r="U34">
        <v>20</v>
      </c>
      <c r="V34">
        <v>20</v>
      </c>
      <c r="W34">
        <v>20</v>
      </c>
      <c r="X34">
        <v>20</v>
      </c>
      <c r="Y34">
        <v>20</v>
      </c>
      <c r="Z34">
        <v>20</v>
      </c>
      <c r="AA34">
        <v>20</v>
      </c>
      <c r="AB34">
        <v>20</v>
      </c>
      <c r="AC34">
        <v>20</v>
      </c>
      <c r="AD34" s="20">
        <v>20</v>
      </c>
    </row>
    <row r="35" spans="1:30" x14ac:dyDescent="0.35">
      <c r="A35" s="141"/>
      <c r="B35" s="13">
        <f>B34+1</f>
        <v>2</v>
      </c>
      <c r="C35" s="96" t="s">
        <v>106</v>
      </c>
      <c r="D35" s="51" t="s">
        <v>107</v>
      </c>
      <c r="E35" s="13">
        <f>E34+1</f>
        <v>2</v>
      </c>
      <c r="F35" t="s">
        <v>108</v>
      </c>
      <c r="G35">
        <v>20</v>
      </c>
      <c r="H35">
        <v>20</v>
      </c>
      <c r="I35">
        <v>20</v>
      </c>
      <c r="J35">
        <v>20</v>
      </c>
      <c r="K35">
        <v>20</v>
      </c>
      <c r="L35">
        <v>20</v>
      </c>
      <c r="M35">
        <v>20</v>
      </c>
      <c r="N35">
        <v>20</v>
      </c>
      <c r="O35">
        <v>20</v>
      </c>
      <c r="P35">
        <v>20</v>
      </c>
      <c r="Q35">
        <v>20</v>
      </c>
      <c r="R35">
        <v>20</v>
      </c>
      <c r="S35">
        <v>20</v>
      </c>
      <c r="T35">
        <v>20</v>
      </c>
      <c r="U35">
        <v>20</v>
      </c>
      <c r="V35">
        <v>20</v>
      </c>
      <c r="W35">
        <v>20</v>
      </c>
      <c r="X35">
        <v>20</v>
      </c>
      <c r="Y35">
        <v>20</v>
      </c>
      <c r="Z35">
        <v>20</v>
      </c>
      <c r="AA35">
        <v>20</v>
      </c>
      <c r="AB35">
        <v>20</v>
      </c>
      <c r="AC35">
        <v>20</v>
      </c>
      <c r="AD35">
        <v>20</v>
      </c>
    </row>
    <row r="36" spans="1:30" x14ac:dyDescent="0.35">
      <c r="A36" s="141"/>
      <c r="B36" s="13">
        <f t="shared" ref="B36:B45" si="4">B35+1</f>
        <v>3</v>
      </c>
      <c r="C36" s="96" t="s">
        <v>92</v>
      </c>
      <c r="D36" s="51">
        <v>2</v>
      </c>
      <c r="E36" s="13">
        <f t="shared" ref="E36:E37" si="5">E35+1</f>
        <v>3</v>
      </c>
      <c r="F36" t="s">
        <v>109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21">
        <v>0</v>
      </c>
    </row>
    <row r="37" spans="1:30" x14ac:dyDescent="0.35">
      <c r="A37" s="141"/>
      <c r="B37" s="13">
        <f t="shared" si="4"/>
        <v>4</v>
      </c>
      <c r="C37" s="96" t="s">
        <v>94</v>
      </c>
      <c r="D37" s="51">
        <v>1</v>
      </c>
      <c r="E37" s="13">
        <f t="shared" si="5"/>
        <v>4</v>
      </c>
      <c r="F37" t="s">
        <v>110</v>
      </c>
      <c r="G37">
        <v>0.04</v>
      </c>
      <c r="H37">
        <v>0.04</v>
      </c>
      <c r="I37">
        <v>0.04</v>
      </c>
      <c r="J37">
        <v>0.04</v>
      </c>
      <c r="K37">
        <v>0.04</v>
      </c>
      <c r="L37">
        <v>0.04</v>
      </c>
      <c r="M37">
        <v>0.04</v>
      </c>
      <c r="N37">
        <v>0.04</v>
      </c>
      <c r="O37">
        <v>0.04</v>
      </c>
      <c r="P37">
        <v>0.04</v>
      </c>
      <c r="Q37">
        <v>0.04</v>
      </c>
      <c r="R37">
        <v>0.04</v>
      </c>
      <c r="S37">
        <v>0.04</v>
      </c>
      <c r="T37">
        <v>0.04</v>
      </c>
      <c r="U37">
        <v>0.04</v>
      </c>
      <c r="V37">
        <v>0.04</v>
      </c>
      <c r="W37">
        <v>0.04</v>
      </c>
      <c r="X37">
        <v>0.04</v>
      </c>
      <c r="Y37">
        <v>0.04</v>
      </c>
      <c r="Z37">
        <v>0.04</v>
      </c>
      <c r="AA37">
        <v>0.04</v>
      </c>
      <c r="AB37">
        <v>0.04</v>
      </c>
      <c r="AC37">
        <v>0.04</v>
      </c>
      <c r="AD37" s="21">
        <v>0.04</v>
      </c>
    </row>
    <row r="38" spans="1:30" x14ac:dyDescent="0.35">
      <c r="A38" s="141"/>
      <c r="B38" s="13">
        <f t="shared" si="4"/>
        <v>5</v>
      </c>
      <c r="C38" s="96" t="s">
        <v>65</v>
      </c>
      <c r="D38" s="51">
        <v>1</v>
      </c>
      <c r="E38" s="13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x14ac:dyDescent="0.35">
      <c r="A39" s="141"/>
      <c r="B39" s="13">
        <f t="shared" si="4"/>
        <v>6</v>
      </c>
      <c r="C39" s="96" t="s">
        <v>111</v>
      </c>
      <c r="D39" s="51">
        <v>100</v>
      </c>
      <c r="E39" s="13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 s="21"/>
    </row>
    <row r="40" spans="1:30" x14ac:dyDescent="0.35">
      <c r="A40" s="141"/>
      <c r="B40" s="13">
        <f t="shared" si="4"/>
        <v>7</v>
      </c>
      <c r="C40" s="96" t="s">
        <v>112</v>
      </c>
      <c r="D40" s="51">
        <v>20</v>
      </c>
      <c r="E40" s="13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21"/>
    </row>
    <row r="41" spans="1:30" x14ac:dyDescent="0.35">
      <c r="A41" s="141"/>
      <c r="B41" s="13">
        <f t="shared" si="4"/>
        <v>8</v>
      </c>
      <c r="C41" s="96" t="s">
        <v>113</v>
      </c>
      <c r="D41" s="51">
        <v>95</v>
      </c>
      <c r="E41" s="13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 s="21"/>
    </row>
    <row r="42" spans="1:30" x14ac:dyDescent="0.35">
      <c r="A42" s="141"/>
      <c r="B42" s="13">
        <f t="shared" si="4"/>
        <v>9</v>
      </c>
      <c r="C42" s="96" t="s">
        <v>114</v>
      </c>
      <c r="D42" s="51">
        <v>95</v>
      </c>
      <c r="E42" s="13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35">
      <c r="A43" s="141"/>
      <c r="B43" s="13">
        <f t="shared" si="4"/>
        <v>10</v>
      </c>
      <c r="C43" s="96" t="s">
        <v>115</v>
      </c>
      <c r="D43" s="51">
        <v>80</v>
      </c>
      <c r="E43" s="1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35">
      <c r="A44" s="141"/>
      <c r="B44" s="13">
        <f t="shared" si="4"/>
        <v>11</v>
      </c>
      <c r="C44" s="96" t="s">
        <v>116</v>
      </c>
      <c r="D44" s="51">
        <v>20</v>
      </c>
      <c r="E44" s="13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35">
      <c r="A45" s="141"/>
      <c r="B45" s="13">
        <f t="shared" si="4"/>
        <v>12</v>
      </c>
      <c r="C45" s="96" t="s">
        <v>117</v>
      </c>
      <c r="D45" s="51">
        <v>20</v>
      </c>
      <c r="E45" s="13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35">
      <c r="A46" s="141"/>
      <c r="B46" s="13">
        <v>13</v>
      </c>
      <c r="C46" s="96"/>
      <c r="D46" s="51"/>
      <c r="E46" s="13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35">
      <c r="A47" s="141"/>
      <c r="B47" s="13">
        <v>14</v>
      </c>
      <c r="C47" s="96"/>
      <c r="D47" s="51"/>
      <c r="E47" s="66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ht="15" thickBot="1" x14ac:dyDescent="0.4">
      <c r="A48" s="142"/>
      <c r="B48" s="88">
        <v>15</v>
      </c>
      <c r="C48" s="19"/>
      <c r="D48" s="52"/>
      <c r="E48" s="67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22"/>
    </row>
    <row r="49" spans="1:30" x14ac:dyDescent="0.35">
      <c r="A49" s="140">
        <v>4</v>
      </c>
      <c r="B49" s="87">
        <v>1</v>
      </c>
      <c r="C49" s="95" t="s">
        <v>72</v>
      </c>
      <c r="D49" s="50">
        <v>1</v>
      </c>
      <c r="E49" s="13">
        <v>1</v>
      </c>
      <c r="F49" t="s">
        <v>105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 s="20">
        <v>4</v>
      </c>
    </row>
    <row r="50" spans="1:30" x14ac:dyDescent="0.35">
      <c r="A50" s="141"/>
      <c r="B50" s="13">
        <f>B49+1</f>
        <v>2</v>
      </c>
      <c r="C50" s="96" t="s">
        <v>106</v>
      </c>
      <c r="D50" s="51" t="s">
        <v>107</v>
      </c>
      <c r="E50" s="13">
        <f>E49+1</f>
        <v>2</v>
      </c>
      <c r="F50" t="s">
        <v>108</v>
      </c>
      <c r="G50">
        <v>4</v>
      </c>
      <c r="H50">
        <v>4</v>
      </c>
      <c r="I50">
        <v>4</v>
      </c>
      <c r="J50">
        <v>4</v>
      </c>
      <c r="K50">
        <v>4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 s="21">
        <v>4</v>
      </c>
    </row>
    <row r="51" spans="1:30" x14ac:dyDescent="0.35">
      <c r="A51" s="141"/>
      <c r="B51" s="13">
        <f t="shared" ref="B51:B60" si="6">B50+1</f>
        <v>3</v>
      </c>
      <c r="C51" s="96" t="s">
        <v>92</v>
      </c>
      <c r="D51" s="51">
        <v>2</v>
      </c>
      <c r="E51" s="13">
        <f t="shared" ref="E51:E52" si="7">E50+1</f>
        <v>3</v>
      </c>
      <c r="F51" t="s">
        <v>109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 s="21">
        <v>0</v>
      </c>
    </row>
    <row r="52" spans="1:30" x14ac:dyDescent="0.35">
      <c r="A52" s="141"/>
      <c r="B52" s="13">
        <f t="shared" si="6"/>
        <v>4</v>
      </c>
      <c r="C52" s="96" t="s">
        <v>94</v>
      </c>
      <c r="D52" s="51">
        <v>1</v>
      </c>
      <c r="E52" s="13">
        <f t="shared" si="7"/>
        <v>4</v>
      </c>
      <c r="F52" t="s">
        <v>110</v>
      </c>
      <c r="G52">
        <v>0.04</v>
      </c>
      <c r="H52">
        <v>0.04</v>
      </c>
      <c r="I52">
        <v>0.04</v>
      </c>
      <c r="J52">
        <v>0.04</v>
      </c>
      <c r="K52">
        <v>0.04</v>
      </c>
      <c r="L52">
        <v>0.04</v>
      </c>
      <c r="M52">
        <v>0.04</v>
      </c>
      <c r="N52">
        <v>0.04</v>
      </c>
      <c r="O52">
        <v>0.04</v>
      </c>
      <c r="P52">
        <v>0.04</v>
      </c>
      <c r="Q52">
        <v>0.04</v>
      </c>
      <c r="R52">
        <v>0.04</v>
      </c>
      <c r="S52">
        <v>0.04</v>
      </c>
      <c r="T52">
        <v>0.04</v>
      </c>
      <c r="U52">
        <v>0.04</v>
      </c>
      <c r="V52">
        <v>0.04</v>
      </c>
      <c r="W52">
        <v>0.04</v>
      </c>
      <c r="X52">
        <v>0.04</v>
      </c>
      <c r="Y52">
        <v>0.04</v>
      </c>
      <c r="Z52">
        <v>0.04</v>
      </c>
      <c r="AA52">
        <v>0.04</v>
      </c>
      <c r="AB52">
        <v>0.04</v>
      </c>
      <c r="AC52">
        <v>0.04</v>
      </c>
      <c r="AD52" s="21">
        <v>0.04</v>
      </c>
    </row>
    <row r="53" spans="1:30" x14ac:dyDescent="0.35">
      <c r="A53" s="141"/>
      <c r="B53" s="13">
        <f t="shared" si="6"/>
        <v>5</v>
      </c>
      <c r="C53" s="96" t="s">
        <v>65</v>
      </c>
      <c r="D53" s="51">
        <v>1</v>
      </c>
      <c r="E53" s="1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 s="21"/>
    </row>
    <row r="54" spans="1:30" x14ac:dyDescent="0.35">
      <c r="A54" s="141"/>
      <c r="B54" s="13">
        <f t="shared" si="6"/>
        <v>6</v>
      </c>
      <c r="C54" s="96" t="s">
        <v>111</v>
      </c>
      <c r="D54" s="51">
        <v>15</v>
      </c>
      <c r="E54" s="13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 s="21"/>
    </row>
    <row r="55" spans="1:30" x14ac:dyDescent="0.35">
      <c r="A55" s="141"/>
      <c r="B55" s="13">
        <f t="shared" si="6"/>
        <v>7</v>
      </c>
      <c r="C55" s="96" t="s">
        <v>112</v>
      </c>
      <c r="D55" s="51">
        <v>20</v>
      </c>
      <c r="E55" s="13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21"/>
    </row>
    <row r="56" spans="1:30" x14ac:dyDescent="0.35">
      <c r="A56" s="141"/>
      <c r="B56" s="13">
        <f t="shared" si="6"/>
        <v>8</v>
      </c>
      <c r="C56" s="96" t="s">
        <v>113</v>
      </c>
      <c r="D56" s="51">
        <v>95</v>
      </c>
      <c r="E56" s="13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 s="21"/>
    </row>
    <row r="57" spans="1:30" x14ac:dyDescent="0.35">
      <c r="A57" s="141"/>
      <c r="B57" s="13">
        <f t="shared" si="6"/>
        <v>9</v>
      </c>
      <c r="C57" s="96" t="s">
        <v>114</v>
      </c>
      <c r="D57" s="51">
        <v>95</v>
      </c>
      <c r="E57" s="13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 s="21"/>
    </row>
    <row r="58" spans="1:30" x14ac:dyDescent="0.35">
      <c r="A58" s="141"/>
      <c r="B58" s="13">
        <f t="shared" si="6"/>
        <v>10</v>
      </c>
      <c r="C58" s="96" t="s">
        <v>115</v>
      </c>
      <c r="D58" s="51">
        <v>80</v>
      </c>
      <c r="E58" s="13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 s="21"/>
    </row>
    <row r="59" spans="1:30" x14ac:dyDescent="0.35">
      <c r="A59" s="141"/>
      <c r="B59" s="13">
        <f t="shared" si="6"/>
        <v>11</v>
      </c>
      <c r="C59" s="96" t="s">
        <v>116</v>
      </c>
      <c r="D59" s="51">
        <v>10</v>
      </c>
      <c r="E59" s="13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 s="21"/>
    </row>
    <row r="60" spans="1:30" x14ac:dyDescent="0.35">
      <c r="A60" s="141"/>
      <c r="B60" s="13">
        <f t="shared" si="6"/>
        <v>12</v>
      </c>
      <c r="C60" s="96" t="s">
        <v>117</v>
      </c>
      <c r="D60" s="51">
        <v>10</v>
      </c>
      <c r="E60" s="13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0" x14ac:dyDescent="0.35">
      <c r="A61" s="141"/>
      <c r="B61" s="13">
        <v>13</v>
      </c>
      <c r="C61" s="96"/>
      <c r="D61" s="51"/>
      <c r="E61" s="13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0" x14ac:dyDescent="0.35">
      <c r="A62" s="141"/>
      <c r="B62" s="13">
        <v>14</v>
      </c>
      <c r="C62" s="96"/>
      <c r="D62" s="51"/>
      <c r="E62" s="66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4">
      <c r="A63" s="142"/>
      <c r="B63" s="88">
        <v>15</v>
      </c>
      <c r="C63" s="19"/>
      <c r="D63" s="52"/>
      <c r="E63" s="6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  <row r="64" spans="1:30" x14ac:dyDescent="0.35">
      <c r="A64" s="140">
        <v>5</v>
      </c>
      <c r="B64" s="87">
        <v>1</v>
      </c>
      <c r="C64" s="95" t="s">
        <v>72</v>
      </c>
      <c r="D64" s="50">
        <v>1</v>
      </c>
      <c r="E64" s="13">
        <v>1</v>
      </c>
      <c r="F64" t="s">
        <v>105</v>
      </c>
      <c r="G64">
        <v>4</v>
      </c>
      <c r="H64">
        <v>4</v>
      </c>
      <c r="I64">
        <v>4</v>
      </c>
      <c r="J64">
        <v>4</v>
      </c>
      <c r="K64">
        <v>4</v>
      </c>
      <c r="L64">
        <v>4</v>
      </c>
      <c r="M64">
        <v>4</v>
      </c>
      <c r="N64">
        <v>4</v>
      </c>
      <c r="O64">
        <v>4</v>
      </c>
      <c r="P64">
        <v>4</v>
      </c>
      <c r="Q64">
        <v>4</v>
      </c>
      <c r="R64">
        <v>4</v>
      </c>
      <c r="S64">
        <v>4</v>
      </c>
      <c r="T64">
        <v>4</v>
      </c>
      <c r="U64">
        <v>4</v>
      </c>
      <c r="V64">
        <v>4</v>
      </c>
      <c r="W64">
        <v>4</v>
      </c>
      <c r="X64">
        <v>4</v>
      </c>
      <c r="Y64">
        <v>4</v>
      </c>
      <c r="Z64">
        <v>4</v>
      </c>
      <c r="AA64">
        <v>4</v>
      </c>
      <c r="AB64">
        <v>4</v>
      </c>
      <c r="AC64">
        <v>4</v>
      </c>
      <c r="AD64" s="20">
        <v>4</v>
      </c>
    </row>
    <row r="65" spans="1:30" x14ac:dyDescent="0.35">
      <c r="A65" s="141"/>
      <c r="B65" s="13">
        <f>B64+1</f>
        <v>2</v>
      </c>
      <c r="C65" s="96" t="s">
        <v>106</v>
      </c>
      <c r="D65" s="51" t="s">
        <v>107</v>
      </c>
      <c r="E65" s="13">
        <f>E64+1</f>
        <v>2</v>
      </c>
      <c r="F65" t="s">
        <v>108</v>
      </c>
      <c r="G65">
        <v>4</v>
      </c>
      <c r="H65">
        <v>4</v>
      </c>
      <c r="I65">
        <v>4</v>
      </c>
      <c r="J65">
        <v>4</v>
      </c>
      <c r="K65">
        <v>4</v>
      </c>
      <c r="L65">
        <v>4</v>
      </c>
      <c r="M65">
        <v>4</v>
      </c>
      <c r="N65">
        <v>4</v>
      </c>
      <c r="O65">
        <v>4</v>
      </c>
      <c r="P65">
        <v>4</v>
      </c>
      <c r="Q65">
        <v>4</v>
      </c>
      <c r="R65">
        <v>4</v>
      </c>
      <c r="S65">
        <v>4</v>
      </c>
      <c r="T65">
        <v>4</v>
      </c>
      <c r="U65">
        <v>4</v>
      </c>
      <c r="V65">
        <v>4</v>
      </c>
      <c r="W65">
        <v>4</v>
      </c>
      <c r="X65">
        <v>4</v>
      </c>
      <c r="Y65">
        <v>4</v>
      </c>
      <c r="Z65">
        <v>4</v>
      </c>
      <c r="AA65">
        <v>4</v>
      </c>
      <c r="AB65">
        <v>4</v>
      </c>
      <c r="AC65">
        <v>4</v>
      </c>
      <c r="AD65" s="21">
        <v>4</v>
      </c>
    </row>
    <row r="66" spans="1:30" x14ac:dyDescent="0.35">
      <c r="A66" s="141"/>
      <c r="B66" s="13">
        <f t="shared" ref="B66:B75" si="8">B65+1</f>
        <v>3</v>
      </c>
      <c r="C66" s="96" t="s">
        <v>92</v>
      </c>
      <c r="D66" s="51">
        <v>2</v>
      </c>
      <c r="E66" s="13">
        <f t="shared" ref="E66:E67" si="9">E65+1</f>
        <v>3</v>
      </c>
      <c r="F66" t="s">
        <v>109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 s="21">
        <v>0</v>
      </c>
    </row>
    <row r="67" spans="1:30" x14ac:dyDescent="0.35">
      <c r="A67" s="141"/>
      <c r="B67" s="13">
        <f t="shared" si="8"/>
        <v>4</v>
      </c>
      <c r="C67" s="96" t="s">
        <v>94</v>
      </c>
      <c r="D67" s="51">
        <v>1</v>
      </c>
      <c r="E67" s="13">
        <f t="shared" si="9"/>
        <v>4</v>
      </c>
      <c r="F67" t="s">
        <v>110</v>
      </c>
      <c r="G67">
        <v>0.04</v>
      </c>
      <c r="H67">
        <v>0.04</v>
      </c>
      <c r="I67">
        <v>0.04</v>
      </c>
      <c r="J67">
        <v>0.04</v>
      </c>
      <c r="K67">
        <v>0.04</v>
      </c>
      <c r="L67">
        <v>0.04</v>
      </c>
      <c r="M67">
        <v>0.04</v>
      </c>
      <c r="N67">
        <v>0.04</v>
      </c>
      <c r="O67">
        <v>0.04</v>
      </c>
      <c r="P67">
        <v>0.04</v>
      </c>
      <c r="Q67">
        <v>0.04</v>
      </c>
      <c r="R67">
        <v>0.04</v>
      </c>
      <c r="S67">
        <v>0.04</v>
      </c>
      <c r="T67">
        <v>0.04</v>
      </c>
      <c r="U67">
        <v>0.04</v>
      </c>
      <c r="V67">
        <v>0.04</v>
      </c>
      <c r="W67">
        <v>0.04</v>
      </c>
      <c r="X67">
        <v>0.04</v>
      </c>
      <c r="Y67">
        <v>0.04</v>
      </c>
      <c r="Z67">
        <v>0.04</v>
      </c>
      <c r="AA67">
        <v>0.04</v>
      </c>
      <c r="AB67">
        <v>0.04</v>
      </c>
      <c r="AC67">
        <v>0.04</v>
      </c>
      <c r="AD67" s="21">
        <v>0.04</v>
      </c>
    </row>
    <row r="68" spans="1:30" x14ac:dyDescent="0.35">
      <c r="A68" s="141"/>
      <c r="B68" s="13">
        <f t="shared" si="8"/>
        <v>5</v>
      </c>
      <c r="C68" s="96" t="s">
        <v>65</v>
      </c>
      <c r="D68" s="51">
        <v>1</v>
      </c>
      <c r="E68" s="13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 s="21"/>
    </row>
    <row r="69" spans="1:30" x14ac:dyDescent="0.35">
      <c r="A69" s="141"/>
      <c r="B69" s="13">
        <f t="shared" si="8"/>
        <v>6</v>
      </c>
      <c r="C69" s="96" t="s">
        <v>111</v>
      </c>
      <c r="D69" s="51">
        <v>15</v>
      </c>
      <c r="E69" s="13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 s="21"/>
    </row>
    <row r="70" spans="1:30" x14ac:dyDescent="0.35">
      <c r="A70" s="141"/>
      <c r="B70" s="13">
        <f t="shared" si="8"/>
        <v>7</v>
      </c>
      <c r="C70" s="96" t="s">
        <v>112</v>
      </c>
      <c r="D70" s="51">
        <v>20</v>
      </c>
      <c r="E70" s="13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 s="21"/>
    </row>
    <row r="71" spans="1:30" x14ac:dyDescent="0.35">
      <c r="A71" s="141"/>
      <c r="B71" s="13">
        <f t="shared" si="8"/>
        <v>8</v>
      </c>
      <c r="C71" s="96" t="s">
        <v>113</v>
      </c>
      <c r="D71" s="51">
        <v>95</v>
      </c>
      <c r="E71" s="13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 s="21"/>
    </row>
    <row r="72" spans="1:30" x14ac:dyDescent="0.35">
      <c r="A72" s="141"/>
      <c r="B72" s="13">
        <f t="shared" si="8"/>
        <v>9</v>
      </c>
      <c r="C72" s="96" t="s">
        <v>114</v>
      </c>
      <c r="D72" s="51">
        <v>95</v>
      </c>
      <c r="E72" s="13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 s="21"/>
    </row>
    <row r="73" spans="1:30" x14ac:dyDescent="0.35">
      <c r="A73" s="141"/>
      <c r="B73" s="13">
        <f t="shared" si="8"/>
        <v>10</v>
      </c>
      <c r="C73" s="96" t="s">
        <v>115</v>
      </c>
      <c r="D73" s="51">
        <v>80</v>
      </c>
      <c r="E73" s="1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 s="21"/>
    </row>
    <row r="74" spans="1:30" x14ac:dyDescent="0.35">
      <c r="A74" s="141"/>
      <c r="B74" s="13">
        <f t="shared" si="8"/>
        <v>11</v>
      </c>
      <c r="C74" s="96" t="s">
        <v>116</v>
      </c>
      <c r="D74" s="51">
        <v>10</v>
      </c>
      <c r="E74" s="13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s="21"/>
    </row>
    <row r="75" spans="1:30" x14ac:dyDescent="0.35">
      <c r="A75" s="141"/>
      <c r="B75" s="13">
        <f t="shared" si="8"/>
        <v>12</v>
      </c>
      <c r="C75" s="96" t="s">
        <v>117</v>
      </c>
      <c r="D75" s="51">
        <v>10</v>
      </c>
      <c r="E75" s="13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 s="21"/>
    </row>
    <row r="76" spans="1:30" x14ac:dyDescent="0.35">
      <c r="A76" s="141"/>
      <c r="B76" s="13">
        <v>13</v>
      </c>
      <c r="C76" s="96"/>
      <c r="D76" s="51"/>
      <c r="E76" s="13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 s="21"/>
    </row>
    <row r="77" spans="1:30" x14ac:dyDescent="0.35">
      <c r="A77" s="141"/>
      <c r="B77" s="13">
        <v>14</v>
      </c>
      <c r="C77" s="96"/>
      <c r="D77" s="51"/>
      <c r="E77" s="66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 s="21"/>
    </row>
    <row r="78" spans="1:30" ht="15" thickBot="1" x14ac:dyDescent="0.4">
      <c r="A78" s="142"/>
      <c r="B78" s="88">
        <v>15</v>
      </c>
      <c r="C78" s="19"/>
      <c r="D78" s="52"/>
      <c r="E78" s="67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22"/>
    </row>
  </sheetData>
  <mergeCells count="6">
    <mergeCell ref="A64:A78"/>
    <mergeCell ref="A1:E2"/>
    <mergeCell ref="A4:A18"/>
    <mergeCell ref="A19:A33"/>
    <mergeCell ref="A34:A48"/>
    <mergeCell ref="A49:A6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FC89-2E31-4A70-A48F-E4D762144DE5}">
  <dimension ref="A1:AD123"/>
  <sheetViews>
    <sheetView topLeftCell="A80" zoomScale="85" zoomScaleNormal="85" workbookViewId="0">
      <selection activeCell="N92" sqref="N92"/>
    </sheetView>
  </sheetViews>
  <sheetFormatPr defaultColWidth="9.08984375" defaultRowHeight="14.5" x14ac:dyDescent="0.35"/>
  <cols>
    <col min="1" max="1" width="13.54296875" style="68" bestFit="1" customWidth="1"/>
    <col min="2" max="2" width="16.08984375" style="68" bestFit="1" customWidth="1"/>
    <col min="3" max="3" width="20.90625" style="68" bestFit="1" customWidth="1"/>
    <col min="4" max="4" width="15.453125" style="68" bestFit="1" customWidth="1"/>
    <col min="5" max="5" width="15.54296875" style="68" bestFit="1" customWidth="1"/>
    <col min="6" max="6" width="20.54296875" style="68" bestFit="1" customWidth="1"/>
    <col min="7" max="7" width="8.90625" style="68" customWidth="1"/>
    <col min="8" max="16384" width="9.08984375" style="68"/>
  </cols>
  <sheetData>
    <row r="1" spans="1:30" x14ac:dyDescent="0.35">
      <c r="A1" s="125" t="s">
        <v>118</v>
      </c>
      <c r="B1" s="125"/>
      <c r="C1" s="125"/>
      <c r="D1" s="125"/>
      <c r="E1" s="125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</row>
    <row r="2" spans="1:30" ht="15" thickBot="1" x14ac:dyDescent="0.4">
      <c r="A2" s="125"/>
      <c r="B2" s="125"/>
      <c r="C2" s="125"/>
      <c r="D2" s="125"/>
      <c r="E2" s="125"/>
      <c r="F2" s="62" t="s">
        <v>119</v>
      </c>
      <c r="G2" s="45">
        <v>1</v>
      </c>
      <c r="H2" s="45">
        <v>2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</row>
    <row r="3" spans="1:30" ht="15" thickBot="1" x14ac:dyDescent="0.4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120</v>
      </c>
      <c r="F3" s="69" t="s">
        <v>121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</row>
    <row r="4" spans="1:30" x14ac:dyDescent="0.35">
      <c r="A4" s="140">
        <v>1</v>
      </c>
      <c r="B4" s="87">
        <v>1</v>
      </c>
      <c r="C4" s="95" t="s">
        <v>122</v>
      </c>
      <c r="D4" s="50" t="s">
        <v>123</v>
      </c>
      <c r="E4" s="13">
        <v>1</v>
      </c>
      <c r="F4" s="21" t="s">
        <v>124</v>
      </c>
      <c r="G4">
        <v>8</v>
      </c>
      <c r="H4">
        <v>16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 s="20"/>
    </row>
    <row r="5" spans="1:30" x14ac:dyDescent="0.35">
      <c r="A5" s="141"/>
      <c r="B5" s="13">
        <f t="shared" ref="B5:B12" si="0">B4+1</f>
        <v>2</v>
      </c>
      <c r="C5" s="96" t="s">
        <v>92</v>
      </c>
      <c r="D5" s="51">
        <v>1</v>
      </c>
      <c r="E5" s="13">
        <f>E4+1</f>
        <v>2</v>
      </c>
      <c r="F5" s="21" t="s">
        <v>125</v>
      </c>
      <c r="G5">
        <v>12</v>
      </c>
      <c r="H5">
        <v>18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 s="21"/>
    </row>
    <row r="6" spans="1:30" x14ac:dyDescent="0.35">
      <c r="A6" s="141"/>
      <c r="B6" s="13">
        <f t="shared" si="0"/>
        <v>3</v>
      </c>
      <c r="C6" s="96" t="s">
        <v>94</v>
      </c>
      <c r="D6" s="51">
        <v>1</v>
      </c>
      <c r="E6" s="13">
        <f>E5+1</f>
        <v>3</v>
      </c>
      <c r="F6" s="21" t="s">
        <v>126</v>
      </c>
      <c r="G6">
        <v>2</v>
      </c>
      <c r="H6">
        <v>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s="21"/>
    </row>
    <row r="7" spans="1:30" x14ac:dyDescent="0.35">
      <c r="A7" s="141"/>
      <c r="B7" s="13">
        <f t="shared" si="0"/>
        <v>4</v>
      </c>
      <c r="C7" s="96" t="s">
        <v>65</v>
      </c>
      <c r="D7" s="51">
        <v>1</v>
      </c>
      <c r="E7" s="13">
        <f>E6+1</f>
        <v>4</v>
      </c>
      <c r="F7" s="21" t="s">
        <v>127</v>
      </c>
      <c r="G7" t="s">
        <v>128</v>
      </c>
      <c r="H7" t="s">
        <v>128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s="21"/>
    </row>
    <row r="8" spans="1:30" x14ac:dyDescent="0.35">
      <c r="A8" s="141"/>
      <c r="B8" s="13">
        <f t="shared" si="0"/>
        <v>5</v>
      </c>
      <c r="C8" s="96" t="s">
        <v>129</v>
      </c>
      <c r="D8" s="51">
        <v>40</v>
      </c>
      <c r="E8" s="13">
        <v>5</v>
      </c>
      <c r="F8" s="21" t="s">
        <v>130</v>
      </c>
      <c r="G8">
        <v>50</v>
      </c>
      <c r="H8">
        <v>40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5">
      <c r="A9" s="141"/>
      <c r="B9" s="13">
        <f t="shared" si="0"/>
        <v>6</v>
      </c>
      <c r="C9" s="96" t="s">
        <v>116</v>
      </c>
      <c r="D9" s="51">
        <v>11</v>
      </c>
      <c r="E9" s="13">
        <v>6</v>
      </c>
      <c r="F9" s="21" t="s">
        <v>131</v>
      </c>
      <c r="G9">
        <v>70</v>
      </c>
      <c r="H9">
        <v>50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5">
      <c r="A10" s="141"/>
      <c r="B10" s="13">
        <f t="shared" si="0"/>
        <v>7</v>
      </c>
      <c r="C10" s="96" t="s">
        <v>117</v>
      </c>
      <c r="D10" s="51">
        <v>11</v>
      </c>
      <c r="E10" s="13">
        <v>7</v>
      </c>
      <c r="F10" s="21" t="s">
        <v>132</v>
      </c>
      <c r="G10" t="s">
        <v>128</v>
      </c>
      <c r="H10" t="s">
        <v>128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5">
      <c r="A11" s="141"/>
      <c r="B11" s="13">
        <f t="shared" si="0"/>
        <v>8</v>
      </c>
      <c r="C11" s="96" t="s">
        <v>113</v>
      </c>
      <c r="D11" s="51">
        <v>0.98</v>
      </c>
      <c r="E11" s="13">
        <v>8</v>
      </c>
      <c r="F11" s="21" t="s">
        <v>133</v>
      </c>
      <c r="G11" t="s">
        <v>128</v>
      </c>
      <c r="H11" t="s">
        <v>128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5">
      <c r="A12" s="141"/>
      <c r="B12" s="13">
        <f t="shared" si="0"/>
        <v>9</v>
      </c>
      <c r="C12" s="96" t="s">
        <v>114</v>
      </c>
      <c r="D12" s="51">
        <v>0.98</v>
      </c>
      <c r="E12" s="13">
        <v>9</v>
      </c>
      <c r="F12" s="21" t="s">
        <v>134</v>
      </c>
      <c r="G12">
        <v>0</v>
      </c>
      <c r="H12">
        <v>0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5">
      <c r="A13" s="141"/>
      <c r="B13" s="13">
        <v>10</v>
      </c>
      <c r="C13" s="96" t="s">
        <v>135</v>
      </c>
      <c r="D13" s="51" t="s">
        <v>128</v>
      </c>
      <c r="E13" s="13">
        <v>10</v>
      </c>
      <c r="F13" s="21" t="s">
        <v>136</v>
      </c>
      <c r="G13">
        <v>0.05</v>
      </c>
      <c r="H13">
        <v>0.05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5">
      <c r="A14" s="141"/>
      <c r="B14" s="13">
        <v>11</v>
      </c>
      <c r="C14" s="96" t="s">
        <v>137</v>
      </c>
      <c r="D14" s="51">
        <v>20</v>
      </c>
      <c r="E14" s="13"/>
      <c r="F14" s="2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4">
      <c r="A15" s="142"/>
      <c r="B15" s="88">
        <v>12</v>
      </c>
      <c r="C15" s="19" t="s">
        <v>138</v>
      </c>
      <c r="D15" s="52" t="s">
        <v>139</v>
      </c>
      <c r="E15" s="67"/>
      <c r="F15" s="2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5">
      <c r="A16" s="140">
        <v>2</v>
      </c>
      <c r="B16" s="87">
        <v>1</v>
      </c>
      <c r="C16" s="95" t="s">
        <v>122</v>
      </c>
      <c r="D16" s="50" t="s">
        <v>123</v>
      </c>
      <c r="E16" s="13">
        <v>1</v>
      </c>
      <c r="F16" s="21" t="s">
        <v>124</v>
      </c>
      <c r="G16">
        <v>1</v>
      </c>
      <c r="H16">
        <v>13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 s="20"/>
    </row>
    <row r="17" spans="1:30" x14ac:dyDescent="0.35">
      <c r="A17" s="141"/>
      <c r="B17" s="13">
        <f t="shared" ref="B17:B24" si="1">B16+1</f>
        <v>2</v>
      </c>
      <c r="C17" s="96" t="s">
        <v>92</v>
      </c>
      <c r="D17" s="51">
        <v>1</v>
      </c>
      <c r="E17" s="13">
        <f>E16+1</f>
        <v>2</v>
      </c>
      <c r="F17" s="21" t="s">
        <v>125</v>
      </c>
      <c r="G17">
        <v>2</v>
      </c>
      <c r="H17">
        <v>24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 s="21"/>
    </row>
    <row r="18" spans="1:30" x14ac:dyDescent="0.35">
      <c r="A18" s="141"/>
      <c r="B18" s="13">
        <f t="shared" si="1"/>
        <v>3</v>
      </c>
      <c r="C18" s="96" t="s">
        <v>94</v>
      </c>
      <c r="D18" s="51">
        <v>1</v>
      </c>
      <c r="E18" s="13">
        <f>E17+1</f>
        <v>3</v>
      </c>
      <c r="F18" s="21" t="s">
        <v>126</v>
      </c>
      <c r="G18">
        <v>5</v>
      </c>
      <c r="H18">
        <v>3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s="21"/>
    </row>
    <row r="19" spans="1:30" x14ac:dyDescent="0.35">
      <c r="A19" s="141"/>
      <c r="B19" s="13">
        <f t="shared" si="1"/>
        <v>4</v>
      </c>
      <c r="C19" s="96" t="s">
        <v>65</v>
      </c>
      <c r="D19" s="51">
        <v>1</v>
      </c>
      <c r="E19" s="13">
        <f>E18+1</f>
        <v>4</v>
      </c>
      <c r="F19" s="21" t="s">
        <v>127</v>
      </c>
      <c r="G19" t="s">
        <v>128</v>
      </c>
      <c r="H19" t="s">
        <v>128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s="21"/>
    </row>
    <row r="20" spans="1:30" x14ac:dyDescent="0.35">
      <c r="A20" s="141"/>
      <c r="B20" s="13">
        <f t="shared" si="1"/>
        <v>5</v>
      </c>
      <c r="C20" s="96" t="s">
        <v>129</v>
      </c>
      <c r="D20" s="51">
        <v>35.5</v>
      </c>
      <c r="E20" s="13">
        <v>5</v>
      </c>
      <c r="F20" s="21" t="s">
        <v>130</v>
      </c>
      <c r="G20">
        <v>40</v>
      </c>
      <c r="H20">
        <v>30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 s="21"/>
    </row>
    <row r="21" spans="1:30" x14ac:dyDescent="0.35">
      <c r="A21" s="141"/>
      <c r="B21" s="13">
        <f t="shared" si="1"/>
        <v>6</v>
      </c>
      <c r="C21" s="96" t="s">
        <v>116</v>
      </c>
      <c r="D21" s="51">
        <v>11</v>
      </c>
      <c r="E21" s="13">
        <v>6</v>
      </c>
      <c r="F21" s="21" t="s">
        <v>131</v>
      </c>
      <c r="G21">
        <v>50</v>
      </c>
      <c r="H21">
        <v>100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s="21"/>
    </row>
    <row r="22" spans="1:30" x14ac:dyDescent="0.35">
      <c r="A22" s="141"/>
      <c r="B22" s="13">
        <f t="shared" si="1"/>
        <v>7</v>
      </c>
      <c r="C22" s="96" t="s">
        <v>117</v>
      </c>
      <c r="D22" s="51">
        <v>11</v>
      </c>
      <c r="E22" s="13">
        <v>7</v>
      </c>
      <c r="F22" s="21" t="s">
        <v>132</v>
      </c>
      <c r="G22" t="s">
        <v>128</v>
      </c>
      <c r="H22" t="s">
        <v>128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 s="21"/>
    </row>
    <row r="23" spans="1:30" x14ac:dyDescent="0.35">
      <c r="A23" s="141"/>
      <c r="B23" s="13">
        <f t="shared" si="1"/>
        <v>8</v>
      </c>
      <c r="C23" s="96" t="s">
        <v>113</v>
      </c>
      <c r="D23" s="51">
        <v>0.98</v>
      </c>
      <c r="E23" s="13">
        <v>8</v>
      </c>
      <c r="F23" s="21" t="s">
        <v>133</v>
      </c>
      <c r="G23" t="s">
        <v>128</v>
      </c>
      <c r="H23" t="s">
        <v>128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5">
      <c r="A24" s="141"/>
      <c r="B24" s="13">
        <f t="shared" si="1"/>
        <v>9</v>
      </c>
      <c r="C24" s="96" t="s">
        <v>114</v>
      </c>
      <c r="D24" s="51">
        <v>0.98</v>
      </c>
      <c r="E24" s="13">
        <v>9</v>
      </c>
      <c r="F24" s="21" t="s">
        <v>134</v>
      </c>
      <c r="G24">
        <v>0</v>
      </c>
      <c r="H24">
        <v>0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5">
      <c r="A25" s="141"/>
      <c r="B25" s="13">
        <v>10</v>
      </c>
      <c r="C25" s="96" t="s">
        <v>135</v>
      </c>
      <c r="D25" s="51" t="s">
        <v>128</v>
      </c>
      <c r="E25" s="13">
        <v>10</v>
      </c>
      <c r="F25" s="21" t="s">
        <v>136</v>
      </c>
      <c r="G25">
        <v>0.06</v>
      </c>
      <c r="H25">
        <v>0.06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5">
      <c r="A26" s="141"/>
      <c r="B26" s="13">
        <v>11</v>
      </c>
      <c r="C26" s="96" t="s">
        <v>137</v>
      </c>
      <c r="D26" s="51">
        <v>20</v>
      </c>
      <c r="E26" s="13"/>
      <c r="F26" s="2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4">
      <c r="A27" s="142"/>
      <c r="B27" s="88">
        <v>12</v>
      </c>
      <c r="C27" s="19" t="s">
        <v>138</v>
      </c>
      <c r="D27" s="52" t="s">
        <v>140</v>
      </c>
      <c r="E27" s="67"/>
      <c r="F27" s="2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5">
      <c r="A28" s="140">
        <v>3</v>
      </c>
      <c r="B28" s="87">
        <v>1</v>
      </c>
      <c r="C28" s="95" t="s">
        <v>122</v>
      </c>
      <c r="D28" s="50" t="s">
        <v>123</v>
      </c>
      <c r="E28" s="13">
        <v>1</v>
      </c>
      <c r="F28" s="21" t="s">
        <v>124</v>
      </c>
      <c r="G28">
        <v>2</v>
      </c>
      <c r="H28">
        <v>18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s="20"/>
    </row>
    <row r="29" spans="1:30" x14ac:dyDescent="0.35">
      <c r="A29" s="141"/>
      <c r="B29" s="13">
        <f t="shared" ref="B29:B36" si="2">B28+1</f>
        <v>2</v>
      </c>
      <c r="C29" s="96" t="s">
        <v>92</v>
      </c>
      <c r="D29" s="51">
        <v>2</v>
      </c>
      <c r="E29" s="13">
        <f>E28+1</f>
        <v>2</v>
      </c>
      <c r="F29" s="21" t="s">
        <v>125</v>
      </c>
      <c r="G29">
        <v>4</v>
      </c>
      <c r="H29">
        <v>21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 s="21"/>
    </row>
    <row r="30" spans="1:30" x14ac:dyDescent="0.35">
      <c r="A30" s="141"/>
      <c r="B30" s="13">
        <f t="shared" si="2"/>
        <v>3</v>
      </c>
      <c r="C30" s="96" t="s">
        <v>94</v>
      </c>
      <c r="D30" s="51">
        <v>1</v>
      </c>
      <c r="E30" s="13">
        <f>E29+1</f>
        <v>3</v>
      </c>
      <c r="F30" s="21" t="s">
        <v>126</v>
      </c>
      <c r="G30">
        <v>4</v>
      </c>
      <c r="H30">
        <v>3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5">
      <c r="A31" s="141"/>
      <c r="B31" s="13">
        <f t="shared" si="2"/>
        <v>4</v>
      </c>
      <c r="C31" s="96" t="s">
        <v>65</v>
      </c>
      <c r="D31" s="51">
        <v>1</v>
      </c>
      <c r="E31" s="13">
        <f>E30+1</f>
        <v>4</v>
      </c>
      <c r="F31" s="21" t="s">
        <v>127</v>
      </c>
      <c r="G31" t="s">
        <v>128</v>
      </c>
      <c r="H31" t="s">
        <v>128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x14ac:dyDescent="0.35">
      <c r="A32" s="141"/>
      <c r="B32" s="13">
        <f t="shared" si="2"/>
        <v>5</v>
      </c>
      <c r="C32" s="96" t="s">
        <v>129</v>
      </c>
      <c r="D32" s="51">
        <v>35.5</v>
      </c>
      <c r="E32" s="13">
        <v>5</v>
      </c>
      <c r="F32" s="21" t="s">
        <v>130</v>
      </c>
      <c r="G32">
        <v>40</v>
      </c>
      <c r="H32">
        <v>30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x14ac:dyDescent="0.35">
      <c r="A33" s="141"/>
      <c r="B33" s="13">
        <f t="shared" si="2"/>
        <v>6</v>
      </c>
      <c r="C33" s="96" t="s">
        <v>116</v>
      </c>
      <c r="D33" s="51">
        <v>11</v>
      </c>
      <c r="E33" s="13">
        <v>6</v>
      </c>
      <c r="F33" s="21" t="s">
        <v>131</v>
      </c>
      <c r="G33">
        <v>50</v>
      </c>
      <c r="H33">
        <v>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 s="21"/>
    </row>
    <row r="34" spans="1:30" x14ac:dyDescent="0.35">
      <c r="A34" s="141"/>
      <c r="B34" s="13">
        <f t="shared" si="2"/>
        <v>7</v>
      </c>
      <c r="C34" s="96" t="s">
        <v>117</v>
      </c>
      <c r="D34" s="51">
        <v>11</v>
      </c>
      <c r="E34" s="13">
        <v>7</v>
      </c>
      <c r="F34" s="21" t="s">
        <v>132</v>
      </c>
      <c r="G34" t="s">
        <v>128</v>
      </c>
      <c r="H34" t="s">
        <v>128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 s="21"/>
    </row>
    <row r="35" spans="1:30" x14ac:dyDescent="0.35">
      <c r="A35" s="141"/>
      <c r="B35" s="13">
        <f t="shared" si="2"/>
        <v>8</v>
      </c>
      <c r="C35" s="96" t="s">
        <v>113</v>
      </c>
      <c r="D35" s="51">
        <v>0.98</v>
      </c>
      <c r="E35" s="13">
        <v>8</v>
      </c>
      <c r="F35" s="21" t="s">
        <v>133</v>
      </c>
      <c r="G35" t="s">
        <v>128</v>
      </c>
      <c r="H35" t="s">
        <v>128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 s="21"/>
    </row>
    <row r="36" spans="1:30" x14ac:dyDescent="0.35">
      <c r="A36" s="141"/>
      <c r="B36" s="13">
        <f t="shared" si="2"/>
        <v>9</v>
      </c>
      <c r="C36" s="96" t="s">
        <v>114</v>
      </c>
      <c r="D36" s="51">
        <v>0.98</v>
      </c>
      <c r="E36" s="13">
        <v>9</v>
      </c>
      <c r="F36" s="21" t="s">
        <v>134</v>
      </c>
      <c r="G36">
        <v>0</v>
      </c>
      <c r="H36">
        <v>0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5">
      <c r="A37" s="141"/>
      <c r="B37" s="13">
        <v>10</v>
      </c>
      <c r="C37" s="96" t="s">
        <v>135</v>
      </c>
      <c r="D37" s="51" t="s">
        <v>128</v>
      </c>
      <c r="E37" s="13">
        <v>10</v>
      </c>
      <c r="F37" s="21" t="s">
        <v>136</v>
      </c>
      <c r="G37">
        <v>0.05</v>
      </c>
      <c r="H37">
        <v>0.05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5">
      <c r="A38" s="141"/>
      <c r="B38" s="13">
        <v>11</v>
      </c>
      <c r="C38" s="96" t="s">
        <v>137</v>
      </c>
      <c r="D38" s="51">
        <v>20</v>
      </c>
      <c r="E38" s="13"/>
      <c r="F38" s="21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4">
      <c r="A39" s="142"/>
      <c r="B39" s="88">
        <v>12</v>
      </c>
      <c r="C39" s="19" t="s">
        <v>138</v>
      </c>
      <c r="D39" s="52" t="s">
        <v>140</v>
      </c>
      <c r="E39" s="67"/>
      <c r="F39" s="2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5">
      <c r="A40" s="140">
        <v>4</v>
      </c>
      <c r="B40" s="87">
        <v>1</v>
      </c>
      <c r="C40" s="95" t="s">
        <v>122</v>
      </c>
      <c r="D40" s="50" t="s">
        <v>123</v>
      </c>
      <c r="E40" s="13">
        <v>1</v>
      </c>
      <c r="F40" s="21" t="s">
        <v>124</v>
      </c>
      <c r="G40">
        <v>8</v>
      </c>
      <c r="H40">
        <v>18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20"/>
    </row>
    <row r="41" spans="1:30" x14ac:dyDescent="0.35">
      <c r="A41" s="141"/>
      <c r="B41" s="13">
        <f t="shared" ref="B41:B48" si="3">B40+1</f>
        <v>2</v>
      </c>
      <c r="C41" s="96" t="s">
        <v>92</v>
      </c>
      <c r="D41" s="51">
        <v>1</v>
      </c>
      <c r="E41" s="13">
        <f>E40+1</f>
        <v>2</v>
      </c>
      <c r="F41" s="21" t="s">
        <v>125</v>
      </c>
      <c r="G41">
        <v>10</v>
      </c>
      <c r="H41">
        <v>21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 s="21"/>
    </row>
    <row r="42" spans="1:30" x14ac:dyDescent="0.35">
      <c r="A42" s="141"/>
      <c r="B42" s="13">
        <f t="shared" si="3"/>
        <v>3</v>
      </c>
      <c r="C42" s="96" t="s">
        <v>94</v>
      </c>
      <c r="D42" s="51">
        <v>1</v>
      </c>
      <c r="E42" s="13">
        <f>E41+1</f>
        <v>3</v>
      </c>
      <c r="F42" s="21" t="s">
        <v>126</v>
      </c>
      <c r="G42">
        <v>3</v>
      </c>
      <c r="H42">
        <v>5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35">
      <c r="A43" s="141"/>
      <c r="B43" s="13">
        <f t="shared" si="3"/>
        <v>4</v>
      </c>
      <c r="C43" s="96" t="s">
        <v>65</v>
      </c>
      <c r="D43" s="51">
        <v>1</v>
      </c>
      <c r="E43" s="13">
        <f>E42+1</f>
        <v>4</v>
      </c>
      <c r="F43" s="21" t="s">
        <v>127</v>
      </c>
      <c r="G43" t="s">
        <v>128</v>
      </c>
      <c r="H43" t="s">
        <v>128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35">
      <c r="A44" s="141"/>
      <c r="B44" s="13">
        <f t="shared" si="3"/>
        <v>5</v>
      </c>
      <c r="C44" s="96" t="s">
        <v>129</v>
      </c>
      <c r="D44" s="51">
        <v>50</v>
      </c>
      <c r="E44" s="13">
        <v>5</v>
      </c>
      <c r="F44" s="21" t="s">
        <v>130</v>
      </c>
      <c r="G44">
        <v>40</v>
      </c>
      <c r="H44">
        <v>50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35">
      <c r="A45" s="141"/>
      <c r="B45" s="13">
        <f t="shared" si="3"/>
        <v>6</v>
      </c>
      <c r="C45" s="96" t="s">
        <v>116</v>
      </c>
      <c r="D45" s="51">
        <v>7.4</v>
      </c>
      <c r="E45" s="13">
        <v>6</v>
      </c>
      <c r="F45" s="21" t="s">
        <v>131</v>
      </c>
      <c r="G45">
        <v>70</v>
      </c>
      <c r="H45">
        <v>65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35">
      <c r="A46" s="141"/>
      <c r="B46" s="13">
        <f t="shared" si="3"/>
        <v>7</v>
      </c>
      <c r="C46" s="96" t="s">
        <v>117</v>
      </c>
      <c r="D46" s="51">
        <v>7.4</v>
      </c>
      <c r="E46" s="13">
        <v>7</v>
      </c>
      <c r="F46" s="21" t="s">
        <v>132</v>
      </c>
      <c r="G46" t="s">
        <v>128</v>
      </c>
      <c r="H46" t="s">
        <v>128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35">
      <c r="A47" s="141"/>
      <c r="B47" s="13">
        <f t="shared" si="3"/>
        <v>8</v>
      </c>
      <c r="C47" s="96" t="s">
        <v>113</v>
      </c>
      <c r="D47" s="51">
        <v>0.98</v>
      </c>
      <c r="E47" s="13">
        <v>8</v>
      </c>
      <c r="F47" s="21" t="s">
        <v>133</v>
      </c>
      <c r="G47" t="s">
        <v>128</v>
      </c>
      <c r="H47" t="s">
        <v>128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x14ac:dyDescent="0.35">
      <c r="A48" s="141"/>
      <c r="B48" s="13">
        <f t="shared" si="3"/>
        <v>9</v>
      </c>
      <c r="C48" s="96" t="s">
        <v>114</v>
      </c>
      <c r="D48" s="51">
        <v>0.98</v>
      </c>
      <c r="E48" s="13">
        <v>9</v>
      </c>
      <c r="F48" s="21" t="s">
        <v>134</v>
      </c>
      <c r="G48">
        <v>0</v>
      </c>
      <c r="H48">
        <v>0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0" x14ac:dyDescent="0.35">
      <c r="A49" s="141"/>
      <c r="B49" s="13">
        <v>10</v>
      </c>
      <c r="C49" s="96" t="s">
        <v>135</v>
      </c>
      <c r="D49" s="51" t="s">
        <v>128</v>
      </c>
      <c r="E49" s="13">
        <v>10</v>
      </c>
      <c r="F49" s="21" t="s">
        <v>136</v>
      </c>
      <c r="G49">
        <v>0.05</v>
      </c>
      <c r="H49">
        <v>0.05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0" x14ac:dyDescent="0.35">
      <c r="A50" s="141"/>
      <c r="B50" s="13">
        <v>11</v>
      </c>
      <c r="C50" s="96" t="s">
        <v>137</v>
      </c>
      <c r="D50" s="51">
        <v>20</v>
      </c>
      <c r="E50" s="13"/>
      <c r="F50" s="21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4">
      <c r="A51" s="142"/>
      <c r="B51" s="88">
        <v>12</v>
      </c>
      <c r="C51" s="19" t="s">
        <v>138</v>
      </c>
      <c r="D51" s="118" t="s">
        <v>141</v>
      </c>
      <c r="E51" s="67"/>
      <c r="F51" s="22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 x14ac:dyDescent="0.35">
      <c r="A52" s="140">
        <v>5</v>
      </c>
      <c r="B52" s="87">
        <v>1</v>
      </c>
      <c r="C52" s="95" t="s">
        <v>122</v>
      </c>
      <c r="D52" s="50" t="s">
        <v>123</v>
      </c>
      <c r="E52" s="13">
        <v>1</v>
      </c>
      <c r="F52" s="21" t="s">
        <v>124</v>
      </c>
      <c r="G52">
        <v>7</v>
      </c>
      <c r="H52">
        <v>13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 s="20"/>
    </row>
    <row r="53" spans="1:30" x14ac:dyDescent="0.35">
      <c r="A53" s="141"/>
      <c r="B53" s="13">
        <f t="shared" ref="B53:B60" si="4">B52+1</f>
        <v>2</v>
      </c>
      <c r="C53" s="96" t="s">
        <v>92</v>
      </c>
      <c r="D53" s="51">
        <v>1</v>
      </c>
      <c r="E53" s="13">
        <f>E52+1</f>
        <v>2</v>
      </c>
      <c r="F53" s="21" t="s">
        <v>125</v>
      </c>
      <c r="G53">
        <v>11</v>
      </c>
      <c r="H53">
        <v>17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 s="21"/>
    </row>
    <row r="54" spans="1:30" x14ac:dyDescent="0.35">
      <c r="A54" s="141"/>
      <c r="B54" s="13">
        <f t="shared" si="4"/>
        <v>3</v>
      </c>
      <c r="C54" s="96" t="s">
        <v>94</v>
      </c>
      <c r="D54" s="51">
        <v>1</v>
      </c>
      <c r="E54" s="13">
        <f>E53+1</f>
        <v>3</v>
      </c>
      <c r="F54" s="21" t="s">
        <v>126</v>
      </c>
      <c r="G54">
        <v>4</v>
      </c>
      <c r="H54">
        <v>3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 s="21"/>
    </row>
    <row r="55" spans="1:30" x14ac:dyDescent="0.35">
      <c r="A55" s="141"/>
      <c r="B55" s="13">
        <f t="shared" si="4"/>
        <v>4</v>
      </c>
      <c r="C55" s="96" t="s">
        <v>65</v>
      </c>
      <c r="D55" s="51">
        <v>1</v>
      </c>
      <c r="E55" s="13">
        <f>E54+1</f>
        <v>4</v>
      </c>
      <c r="F55" s="21" t="s">
        <v>127</v>
      </c>
      <c r="G55" t="s">
        <v>128</v>
      </c>
      <c r="H55" t="s">
        <v>128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21"/>
    </row>
    <row r="56" spans="1:30" x14ac:dyDescent="0.35">
      <c r="A56" s="141"/>
      <c r="B56" s="13">
        <f t="shared" si="4"/>
        <v>5</v>
      </c>
      <c r="C56" s="96" t="s">
        <v>129</v>
      </c>
      <c r="D56" s="51">
        <v>40</v>
      </c>
      <c r="E56" s="13">
        <v>5</v>
      </c>
      <c r="F56" s="21" t="s">
        <v>130</v>
      </c>
      <c r="G56">
        <v>40</v>
      </c>
      <c r="H56">
        <v>30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 s="21"/>
    </row>
    <row r="57" spans="1:30" x14ac:dyDescent="0.35">
      <c r="A57" s="141"/>
      <c r="B57" s="13">
        <f t="shared" si="4"/>
        <v>6</v>
      </c>
      <c r="C57" s="96" t="s">
        <v>116</v>
      </c>
      <c r="D57" s="51">
        <v>3.6</v>
      </c>
      <c r="E57" s="13">
        <v>6</v>
      </c>
      <c r="F57" s="21" t="s">
        <v>131</v>
      </c>
      <c r="G57">
        <v>50</v>
      </c>
      <c r="H57">
        <v>45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 s="21"/>
    </row>
    <row r="58" spans="1:30" x14ac:dyDescent="0.35">
      <c r="A58" s="141"/>
      <c r="B58" s="13">
        <f t="shared" si="4"/>
        <v>7</v>
      </c>
      <c r="C58" s="96" t="s">
        <v>117</v>
      </c>
      <c r="D58" s="51">
        <v>3.6</v>
      </c>
      <c r="E58" s="13">
        <v>7</v>
      </c>
      <c r="F58" s="21" t="s">
        <v>132</v>
      </c>
      <c r="G58" t="s">
        <v>128</v>
      </c>
      <c r="H58" t="s">
        <v>128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 s="21"/>
    </row>
    <row r="59" spans="1:30" x14ac:dyDescent="0.35">
      <c r="A59" s="141"/>
      <c r="B59" s="13">
        <f t="shared" si="4"/>
        <v>8</v>
      </c>
      <c r="C59" s="96" t="s">
        <v>113</v>
      </c>
      <c r="D59" s="51">
        <v>0.98</v>
      </c>
      <c r="E59" s="13">
        <v>8</v>
      </c>
      <c r="F59" s="21" t="s">
        <v>133</v>
      </c>
      <c r="G59" t="s">
        <v>128</v>
      </c>
      <c r="H59" t="s">
        <v>128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 s="21"/>
    </row>
    <row r="60" spans="1:30" x14ac:dyDescent="0.35">
      <c r="A60" s="141"/>
      <c r="B60" s="13">
        <f t="shared" si="4"/>
        <v>9</v>
      </c>
      <c r="C60" s="96" t="s">
        <v>114</v>
      </c>
      <c r="D60" s="51">
        <v>0.98</v>
      </c>
      <c r="E60" s="13">
        <v>9</v>
      </c>
      <c r="F60" s="21" t="s">
        <v>134</v>
      </c>
      <c r="G60">
        <v>0</v>
      </c>
      <c r="H60">
        <v>0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0" x14ac:dyDescent="0.35">
      <c r="A61" s="141"/>
      <c r="B61" s="13">
        <v>10</v>
      </c>
      <c r="C61" s="96" t="s">
        <v>135</v>
      </c>
      <c r="D61" s="51" t="s">
        <v>128</v>
      </c>
      <c r="E61" s="13">
        <v>10</v>
      </c>
      <c r="F61" s="21" t="s">
        <v>136</v>
      </c>
      <c r="G61">
        <v>0.06</v>
      </c>
      <c r="H61">
        <v>0.06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0" x14ac:dyDescent="0.35">
      <c r="A62" s="141"/>
      <c r="B62" s="13">
        <v>11</v>
      </c>
      <c r="C62" s="96" t="s">
        <v>137</v>
      </c>
      <c r="D62" s="51">
        <v>20</v>
      </c>
      <c r="E62" s="13"/>
      <c r="F62" s="21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4">
      <c r="A63" s="142"/>
      <c r="B63" s="88">
        <v>12</v>
      </c>
      <c r="C63" s="19" t="s">
        <v>138</v>
      </c>
      <c r="D63" s="118" t="s">
        <v>139</v>
      </c>
      <c r="E63" s="67"/>
      <c r="F63" s="22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  <row r="64" spans="1:30" x14ac:dyDescent="0.35">
      <c r="A64" s="140">
        <v>6</v>
      </c>
      <c r="B64" s="87">
        <v>1</v>
      </c>
      <c r="C64" s="95" t="s">
        <v>122</v>
      </c>
      <c r="D64" s="50" t="s">
        <v>123</v>
      </c>
      <c r="E64" s="13">
        <v>1</v>
      </c>
      <c r="F64" s="21" t="s">
        <v>124</v>
      </c>
      <c r="G64">
        <v>1</v>
      </c>
      <c r="H64">
        <v>20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 s="20"/>
    </row>
    <row r="65" spans="1:30" x14ac:dyDescent="0.35">
      <c r="A65" s="141"/>
      <c r="B65" s="13">
        <f t="shared" ref="B65:B72" si="5">B64+1</f>
        <v>2</v>
      </c>
      <c r="C65" s="96" t="s">
        <v>92</v>
      </c>
      <c r="D65" s="51">
        <v>1</v>
      </c>
      <c r="E65" s="13">
        <f>E64+1</f>
        <v>2</v>
      </c>
      <c r="F65" s="21" t="s">
        <v>125</v>
      </c>
      <c r="G65">
        <v>5</v>
      </c>
      <c r="H65">
        <v>24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 s="21"/>
    </row>
    <row r="66" spans="1:30" x14ac:dyDescent="0.35">
      <c r="A66" s="141"/>
      <c r="B66" s="13">
        <f t="shared" si="5"/>
        <v>3</v>
      </c>
      <c r="C66" s="96" t="s">
        <v>94</v>
      </c>
      <c r="D66" s="51">
        <v>1</v>
      </c>
      <c r="E66" s="13">
        <f>E65+1</f>
        <v>3</v>
      </c>
      <c r="F66" s="21" t="s">
        <v>126</v>
      </c>
      <c r="G66">
        <v>3</v>
      </c>
      <c r="H66">
        <v>1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 s="21"/>
    </row>
    <row r="67" spans="1:30" x14ac:dyDescent="0.35">
      <c r="A67" s="141"/>
      <c r="B67" s="13">
        <f t="shared" si="5"/>
        <v>4</v>
      </c>
      <c r="C67" s="96" t="s">
        <v>65</v>
      </c>
      <c r="D67" s="51">
        <v>1</v>
      </c>
      <c r="E67" s="13">
        <f>E66+1</f>
        <v>4</v>
      </c>
      <c r="F67" s="21" t="s">
        <v>127</v>
      </c>
      <c r="G67" t="s">
        <v>128</v>
      </c>
      <c r="H67" t="s">
        <v>128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 s="21"/>
    </row>
    <row r="68" spans="1:30" x14ac:dyDescent="0.35">
      <c r="A68" s="141"/>
      <c r="B68" s="13">
        <f t="shared" si="5"/>
        <v>5</v>
      </c>
      <c r="C68" s="96" t="s">
        <v>129</v>
      </c>
      <c r="D68" s="51">
        <v>40</v>
      </c>
      <c r="E68" s="13">
        <v>5</v>
      </c>
      <c r="F68" s="21" t="s">
        <v>130</v>
      </c>
      <c r="G68">
        <v>40</v>
      </c>
      <c r="H68">
        <v>30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 s="21"/>
    </row>
    <row r="69" spans="1:30" x14ac:dyDescent="0.35">
      <c r="A69" s="141"/>
      <c r="B69" s="13">
        <f t="shared" si="5"/>
        <v>6</v>
      </c>
      <c r="C69" s="96" t="s">
        <v>116</v>
      </c>
      <c r="D69" s="51">
        <v>11</v>
      </c>
      <c r="E69" s="13">
        <v>6</v>
      </c>
      <c r="F69" s="21" t="s">
        <v>131</v>
      </c>
      <c r="G69">
        <v>50</v>
      </c>
      <c r="H69">
        <v>45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 s="21"/>
    </row>
    <row r="70" spans="1:30" x14ac:dyDescent="0.35">
      <c r="A70" s="141"/>
      <c r="B70" s="13">
        <f t="shared" si="5"/>
        <v>7</v>
      </c>
      <c r="C70" s="96" t="s">
        <v>117</v>
      </c>
      <c r="D70" s="51">
        <v>11</v>
      </c>
      <c r="E70" s="13">
        <v>7</v>
      </c>
      <c r="F70" s="21" t="s">
        <v>132</v>
      </c>
      <c r="G70" t="s">
        <v>128</v>
      </c>
      <c r="H70" t="s">
        <v>128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 s="21"/>
    </row>
    <row r="71" spans="1:30" x14ac:dyDescent="0.35">
      <c r="A71" s="141"/>
      <c r="B71" s="13">
        <f t="shared" si="5"/>
        <v>8</v>
      </c>
      <c r="C71" s="96" t="s">
        <v>113</v>
      </c>
      <c r="D71" s="51">
        <v>0.98</v>
      </c>
      <c r="E71" s="13">
        <v>8</v>
      </c>
      <c r="F71" s="21" t="s">
        <v>133</v>
      </c>
      <c r="G71" t="s">
        <v>128</v>
      </c>
      <c r="H71" t="s">
        <v>128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 s="21"/>
    </row>
    <row r="72" spans="1:30" x14ac:dyDescent="0.35">
      <c r="A72" s="141"/>
      <c r="B72" s="13">
        <f t="shared" si="5"/>
        <v>9</v>
      </c>
      <c r="C72" s="96" t="s">
        <v>114</v>
      </c>
      <c r="D72" s="51">
        <v>1</v>
      </c>
      <c r="E72" s="13">
        <v>9</v>
      </c>
      <c r="F72" s="21" t="s">
        <v>134</v>
      </c>
      <c r="G72">
        <v>0</v>
      </c>
      <c r="H72">
        <v>0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 s="21"/>
    </row>
    <row r="73" spans="1:30" x14ac:dyDescent="0.35">
      <c r="A73" s="141"/>
      <c r="B73" s="13">
        <v>10</v>
      </c>
      <c r="C73" s="96" t="s">
        <v>135</v>
      </c>
      <c r="D73" s="51" t="s">
        <v>128</v>
      </c>
      <c r="E73" s="13">
        <v>10</v>
      </c>
      <c r="F73" s="21" t="s">
        <v>136</v>
      </c>
      <c r="G73">
        <v>0.06</v>
      </c>
      <c r="H73">
        <v>0.06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 s="21"/>
    </row>
    <row r="74" spans="1:30" x14ac:dyDescent="0.35">
      <c r="A74" s="141"/>
      <c r="B74" s="13">
        <v>11</v>
      </c>
      <c r="C74" s="96" t="s">
        <v>137</v>
      </c>
      <c r="D74" s="51">
        <v>20</v>
      </c>
      <c r="E74" s="13"/>
      <c r="F74" s="21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s="21"/>
    </row>
    <row r="75" spans="1:30" ht="15" thickBot="1" x14ac:dyDescent="0.4">
      <c r="A75" s="142"/>
      <c r="B75" s="88">
        <v>12</v>
      </c>
      <c r="C75" s="19" t="s">
        <v>138</v>
      </c>
      <c r="D75" s="118" t="s">
        <v>139</v>
      </c>
      <c r="E75" s="67"/>
      <c r="F75" s="22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22"/>
    </row>
    <row r="76" spans="1:30" x14ac:dyDescent="0.35">
      <c r="A76" s="140">
        <v>7</v>
      </c>
      <c r="B76" s="87">
        <v>1</v>
      </c>
      <c r="C76" s="95" t="s">
        <v>122</v>
      </c>
      <c r="D76" s="50" t="s">
        <v>123</v>
      </c>
      <c r="E76" s="13">
        <v>1</v>
      </c>
      <c r="F76" s="21" t="s">
        <v>124</v>
      </c>
      <c r="G76">
        <v>6</v>
      </c>
      <c r="H76">
        <v>15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 s="20"/>
    </row>
    <row r="77" spans="1:30" x14ac:dyDescent="0.35">
      <c r="A77" s="141"/>
      <c r="B77" s="13">
        <f t="shared" ref="B77:B84" si="6">B76+1</f>
        <v>2</v>
      </c>
      <c r="C77" s="96" t="s">
        <v>92</v>
      </c>
      <c r="D77" s="51">
        <v>1</v>
      </c>
      <c r="E77" s="13">
        <f>E76+1</f>
        <v>2</v>
      </c>
      <c r="F77" s="21" t="s">
        <v>125</v>
      </c>
      <c r="G77">
        <v>10</v>
      </c>
      <c r="H77">
        <v>20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 s="21"/>
    </row>
    <row r="78" spans="1:30" x14ac:dyDescent="0.35">
      <c r="A78" s="141"/>
      <c r="B78" s="13">
        <f t="shared" si="6"/>
        <v>3</v>
      </c>
      <c r="C78" s="96" t="s">
        <v>94</v>
      </c>
      <c r="D78" s="51">
        <v>1</v>
      </c>
      <c r="E78" s="13">
        <f>E77+1</f>
        <v>3</v>
      </c>
      <c r="F78" s="21" t="s">
        <v>126</v>
      </c>
      <c r="G78">
        <v>1</v>
      </c>
      <c r="H78">
        <v>4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 s="21"/>
    </row>
    <row r="79" spans="1:30" x14ac:dyDescent="0.35">
      <c r="A79" s="141"/>
      <c r="B79" s="13">
        <f t="shared" si="6"/>
        <v>4</v>
      </c>
      <c r="C79" s="96" t="s">
        <v>65</v>
      </c>
      <c r="D79" s="51">
        <v>1</v>
      </c>
      <c r="E79" s="13">
        <f>E78+1</f>
        <v>4</v>
      </c>
      <c r="F79" s="21" t="s">
        <v>127</v>
      </c>
      <c r="G79" t="s">
        <v>128</v>
      </c>
      <c r="H79" t="s">
        <v>128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 s="21"/>
    </row>
    <row r="80" spans="1:30" x14ac:dyDescent="0.35">
      <c r="A80" s="141"/>
      <c r="B80" s="13">
        <f t="shared" si="6"/>
        <v>5</v>
      </c>
      <c r="C80" s="96" t="s">
        <v>129</v>
      </c>
      <c r="D80" s="51">
        <v>18.8</v>
      </c>
      <c r="E80" s="13">
        <v>5</v>
      </c>
      <c r="F80" s="21" t="s">
        <v>130</v>
      </c>
      <c r="G80">
        <v>40</v>
      </c>
      <c r="H80">
        <v>30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 s="21"/>
    </row>
    <row r="81" spans="1:30" x14ac:dyDescent="0.35">
      <c r="A81" s="141"/>
      <c r="B81" s="13">
        <f t="shared" si="6"/>
        <v>6</v>
      </c>
      <c r="C81" s="96" t="s">
        <v>116</v>
      </c>
      <c r="D81" s="51">
        <v>7.4</v>
      </c>
      <c r="E81" s="13">
        <v>6</v>
      </c>
      <c r="F81" s="21" t="s">
        <v>131</v>
      </c>
      <c r="G81">
        <v>50</v>
      </c>
      <c r="H81">
        <v>45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 s="21"/>
    </row>
    <row r="82" spans="1:30" x14ac:dyDescent="0.35">
      <c r="A82" s="141"/>
      <c r="B82" s="13">
        <f t="shared" si="6"/>
        <v>7</v>
      </c>
      <c r="C82" s="96" t="s">
        <v>117</v>
      </c>
      <c r="D82" s="51">
        <v>0</v>
      </c>
      <c r="E82" s="13">
        <v>7</v>
      </c>
      <c r="F82" s="21" t="s">
        <v>132</v>
      </c>
      <c r="G82" t="s">
        <v>128</v>
      </c>
      <c r="H82" t="s">
        <v>128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 s="21"/>
    </row>
    <row r="83" spans="1:30" x14ac:dyDescent="0.35">
      <c r="A83" s="141"/>
      <c r="B83" s="13">
        <f t="shared" si="6"/>
        <v>8</v>
      </c>
      <c r="C83" s="96" t="s">
        <v>113</v>
      </c>
      <c r="D83" s="51">
        <v>0.98</v>
      </c>
      <c r="E83" s="13">
        <v>8</v>
      </c>
      <c r="F83" s="21" t="s">
        <v>133</v>
      </c>
      <c r="G83" t="s">
        <v>128</v>
      </c>
      <c r="H83" t="s">
        <v>128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 s="21"/>
    </row>
    <row r="84" spans="1:30" x14ac:dyDescent="0.35">
      <c r="A84" s="141"/>
      <c r="B84" s="13">
        <f t="shared" si="6"/>
        <v>9</v>
      </c>
      <c r="C84" s="96" t="s">
        <v>114</v>
      </c>
      <c r="D84" s="51">
        <v>1</v>
      </c>
      <c r="E84" s="13">
        <v>9</v>
      </c>
      <c r="F84" s="21" t="s">
        <v>134</v>
      </c>
      <c r="G84">
        <v>0</v>
      </c>
      <c r="H84">
        <v>0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 s="21"/>
    </row>
    <row r="85" spans="1:30" x14ac:dyDescent="0.35">
      <c r="A85" s="141"/>
      <c r="B85" s="13">
        <v>10</v>
      </c>
      <c r="C85" s="96" t="s">
        <v>135</v>
      </c>
      <c r="D85" s="51" t="s">
        <v>128</v>
      </c>
      <c r="E85" s="13">
        <v>10</v>
      </c>
      <c r="F85" s="21" t="s">
        <v>136</v>
      </c>
      <c r="G85">
        <v>0.06</v>
      </c>
      <c r="H85">
        <v>0.06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 s="21"/>
    </row>
    <row r="86" spans="1:30" x14ac:dyDescent="0.35">
      <c r="A86" s="141"/>
      <c r="B86" s="13">
        <v>11</v>
      </c>
      <c r="C86" s="96" t="s">
        <v>137</v>
      </c>
      <c r="D86" s="51">
        <v>20</v>
      </c>
      <c r="E86" s="13"/>
      <c r="F86" s="21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 s="21"/>
    </row>
    <row r="87" spans="1:30" ht="15" thickBot="1" x14ac:dyDescent="0.4">
      <c r="A87" s="142"/>
      <c r="B87" s="88">
        <v>12</v>
      </c>
      <c r="C87" s="19" t="s">
        <v>138</v>
      </c>
      <c r="D87" s="19" t="s">
        <v>142</v>
      </c>
      <c r="E87" s="67"/>
      <c r="F87" s="22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22"/>
    </row>
    <row r="88" spans="1:30" x14ac:dyDescent="0.35">
      <c r="A88" s="140">
        <v>8</v>
      </c>
      <c r="B88" s="87">
        <v>1</v>
      </c>
      <c r="C88" s="95" t="s">
        <v>122</v>
      </c>
      <c r="D88" s="50" t="s">
        <v>123</v>
      </c>
      <c r="E88" s="13">
        <v>1</v>
      </c>
      <c r="F88" s="21" t="s">
        <v>124</v>
      </c>
      <c r="G88">
        <v>4</v>
      </c>
      <c r="H88">
        <v>12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 s="20"/>
    </row>
    <row r="89" spans="1:30" x14ac:dyDescent="0.35">
      <c r="A89" s="141"/>
      <c r="B89" s="13">
        <f t="shared" ref="B89:B96" si="7">B88+1</f>
        <v>2</v>
      </c>
      <c r="C89" s="96" t="s">
        <v>92</v>
      </c>
      <c r="D89" s="51">
        <v>1</v>
      </c>
      <c r="E89" s="13">
        <f>E88+1</f>
        <v>2</v>
      </c>
      <c r="F89" s="21" t="s">
        <v>125</v>
      </c>
      <c r="G89">
        <v>7</v>
      </c>
      <c r="H89">
        <v>14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 s="21"/>
    </row>
    <row r="90" spans="1:30" x14ac:dyDescent="0.35">
      <c r="A90" s="141"/>
      <c r="B90" s="13">
        <f t="shared" si="7"/>
        <v>3</v>
      </c>
      <c r="C90" s="96" t="s">
        <v>94</v>
      </c>
      <c r="D90" s="51">
        <v>1</v>
      </c>
      <c r="E90" s="13">
        <f>E89+1</f>
        <v>3</v>
      </c>
      <c r="F90" s="21" t="s">
        <v>126</v>
      </c>
      <c r="G90">
        <v>5</v>
      </c>
      <c r="H90">
        <v>1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 s="21"/>
    </row>
    <row r="91" spans="1:30" x14ac:dyDescent="0.35">
      <c r="A91" s="141"/>
      <c r="B91" s="13">
        <f t="shared" si="7"/>
        <v>4</v>
      </c>
      <c r="C91" s="96" t="s">
        <v>65</v>
      </c>
      <c r="D91" s="51">
        <v>1</v>
      </c>
      <c r="E91" s="13">
        <f>E90+1</f>
        <v>4</v>
      </c>
      <c r="F91" s="21" t="s">
        <v>127</v>
      </c>
      <c r="G91" t="s">
        <v>128</v>
      </c>
      <c r="H91" t="s">
        <v>128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 s="21"/>
    </row>
    <row r="92" spans="1:30" x14ac:dyDescent="0.35">
      <c r="A92" s="141"/>
      <c r="B92" s="13">
        <f t="shared" si="7"/>
        <v>5</v>
      </c>
      <c r="C92" s="96" t="s">
        <v>129</v>
      </c>
      <c r="D92" s="51">
        <v>18.8</v>
      </c>
      <c r="E92" s="13">
        <v>5</v>
      </c>
      <c r="F92" s="21" t="s">
        <v>130</v>
      </c>
      <c r="G92">
        <v>40</v>
      </c>
      <c r="H92">
        <v>30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 s="21"/>
    </row>
    <row r="93" spans="1:30" x14ac:dyDescent="0.35">
      <c r="A93" s="141"/>
      <c r="B93" s="13">
        <f t="shared" si="7"/>
        <v>6</v>
      </c>
      <c r="C93" s="96" t="s">
        <v>116</v>
      </c>
      <c r="D93" s="51">
        <v>11</v>
      </c>
      <c r="E93" s="13">
        <v>6</v>
      </c>
      <c r="F93" s="21" t="s">
        <v>131</v>
      </c>
      <c r="G93">
        <v>50</v>
      </c>
      <c r="H93">
        <v>45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 s="21"/>
    </row>
    <row r="94" spans="1:30" x14ac:dyDescent="0.35">
      <c r="A94" s="141"/>
      <c r="B94" s="13">
        <f t="shared" si="7"/>
        <v>7</v>
      </c>
      <c r="C94" s="96" t="s">
        <v>117</v>
      </c>
      <c r="D94" s="51">
        <v>0</v>
      </c>
      <c r="E94" s="13">
        <v>7</v>
      </c>
      <c r="F94" s="21" t="s">
        <v>132</v>
      </c>
      <c r="G94" t="s">
        <v>128</v>
      </c>
      <c r="H94" t="s">
        <v>128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 s="21"/>
    </row>
    <row r="95" spans="1:30" x14ac:dyDescent="0.35">
      <c r="A95" s="141"/>
      <c r="B95" s="13">
        <f t="shared" si="7"/>
        <v>8</v>
      </c>
      <c r="C95" s="96" t="s">
        <v>113</v>
      </c>
      <c r="D95" s="51">
        <v>0.98</v>
      </c>
      <c r="E95" s="13">
        <v>8</v>
      </c>
      <c r="F95" s="21" t="s">
        <v>133</v>
      </c>
      <c r="G95" t="s">
        <v>128</v>
      </c>
      <c r="H95" t="s">
        <v>128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 s="21"/>
    </row>
    <row r="96" spans="1:30" x14ac:dyDescent="0.35">
      <c r="A96" s="141"/>
      <c r="B96" s="13">
        <f t="shared" si="7"/>
        <v>9</v>
      </c>
      <c r="C96" s="96" t="s">
        <v>114</v>
      </c>
      <c r="D96" s="51">
        <v>1</v>
      </c>
      <c r="E96" s="13">
        <v>9</v>
      </c>
      <c r="F96" s="21" t="s">
        <v>134</v>
      </c>
      <c r="G96">
        <v>0</v>
      </c>
      <c r="H96">
        <v>0</v>
      </c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 s="21"/>
    </row>
    <row r="97" spans="1:30" x14ac:dyDescent="0.35">
      <c r="A97" s="141"/>
      <c r="B97" s="13">
        <v>10</v>
      </c>
      <c r="C97" s="96" t="s">
        <v>135</v>
      </c>
      <c r="D97" s="51" t="s">
        <v>128</v>
      </c>
      <c r="E97" s="13">
        <v>10</v>
      </c>
      <c r="F97" s="21" t="s">
        <v>136</v>
      </c>
      <c r="G97">
        <v>0.06</v>
      </c>
      <c r="H97">
        <v>0.06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 s="21"/>
    </row>
    <row r="98" spans="1:30" x14ac:dyDescent="0.35">
      <c r="A98" s="141"/>
      <c r="B98" s="13">
        <v>11</v>
      </c>
      <c r="C98" s="96" t="s">
        <v>137</v>
      </c>
      <c r="D98" s="51">
        <v>20</v>
      </c>
      <c r="E98" s="13"/>
      <c r="F98" s="21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 s="21"/>
    </row>
    <row r="99" spans="1:30" ht="15" thickBot="1" x14ac:dyDescent="0.4">
      <c r="A99" s="142"/>
      <c r="B99" s="88">
        <v>12</v>
      </c>
      <c r="C99" s="19" t="s">
        <v>138</v>
      </c>
      <c r="D99" s="19" t="s">
        <v>142</v>
      </c>
      <c r="E99" s="67"/>
      <c r="F99" s="22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22"/>
    </row>
    <row r="100" spans="1:30" x14ac:dyDescent="0.35">
      <c r="A100" s="140">
        <v>9</v>
      </c>
      <c r="B100" s="87">
        <v>1</v>
      </c>
      <c r="C100" s="95" t="s">
        <v>122</v>
      </c>
      <c r="D100" s="50" t="s">
        <v>123</v>
      </c>
      <c r="E100" s="13">
        <v>1</v>
      </c>
      <c r="F100" s="21" t="s">
        <v>124</v>
      </c>
      <c r="G100">
        <v>2</v>
      </c>
      <c r="H100">
        <v>10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 s="20"/>
    </row>
    <row r="101" spans="1:30" x14ac:dyDescent="0.35">
      <c r="A101" s="141"/>
      <c r="B101" s="13">
        <f t="shared" ref="B101:B108" si="8">B100+1</f>
        <v>2</v>
      </c>
      <c r="C101" s="96" t="s">
        <v>92</v>
      </c>
      <c r="D101" s="51">
        <v>1</v>
      </c>
      <c r="E101" s="13">
        <f>E100+1</f>
        <v>2</v>
      </c>
      <c r="F101" s="21" t="s">
        <v>125</v>
      </c>
      <c r="G101">
        <v>6</v>
      </c>
      <c r="H101">
        <v>15</v>
      </c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 s="21"/>
    </row>
    <row r="102" spans="1:30" x14ac:dyDescent="0.35">
      <c r="A102" s="141"/>
      <c r="B102" s="13">
        <f t="shared" si="8"/>
        <v>3</v>
      </c>
      <c r="C102" s="96" t="s">
        <v>94</v>
      </c>
      <c r="D102" s="51">
        <v>1</v>
      </c>
      <c r="E102" s="13">
        <f>E101+1</f>
        <v>3</v>
      </c>
      <c r="F102" s="21" t="s">
        <v>126</v>
      </c>
      <c r="G102">
        <v>2</v>
      </c>
      <c r="H102">
        <v>5</v>
      </c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 s="21"/>
    </row>
    <row r="103" spans="1:30" x14ac:dyDescent="0.35">
      <c r="A103" s="141"/>
      <c r="B103" s="13">
        <f t="shared" si="8"/>
        <v>4</v>
      </c>
      <c r="C103" s="96" t="s">
        <v>65</v>
      </c>
      <c r="D103" s="51">
        <v>1</v>
      </c>
      <c r="E103" s="13">
        <f>E102+1</f>
        <v>4</v>
      </c>
      <c r="F103" s="21" t="s">
        <v>127</v>
      </c>
      <c r="G103" t="s">
        <v>128</v>
      </c>
      <c r="H103" t="s">
        <v>128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 s="21"/>
    </row>
    <row r="104" spans="1:30" x14ac:dyDescent="0.35">
      <c r="A104" s="141"/>
      <c r="B104" s="13">
        <f t="shared" si="8"/>
        <v>5</v>
      </c>
      <c r="C104" s="96" t="s">
        <v>129</v>
      </c>
      <c r="D104" s="51">
        <v>18.8</v>
      </c>
      <c r="E104" s="13">
        <v>5</v>
      </c>
      <c r="F104" s="21" t="s">
        <v>130</v>
      </c>
      <c r="G104">
        <v>40</v>
      </c>
      <c r="H104">
        <v>30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 s="21"/>
    </row>
    <row r="105" spans="1:30" x14ac:dyDescent="0.35">
      <c r="A105" s="141"/>
      <c r="B105" s="13">
        <f t="shared" si="8"/>
        <v>6</v>
      </c>
      <c r="C105" s="96" t="s">
        <v>116</v>
      </c>
      <c r="D105" s="51">
        <v>7.4</v>
      </c>
      <c r="E105" s="13">
        <v>6</v>
      </c>
      <c r="F105" s="21" t="s">
        <v>131</v>
      </c>
      <c r="G105">
        <v>50</v>
      </c>
      <c r="H105">
        <v>45</v>
      </c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 s="21"/>
    </row>
    <row r="106" spans="1:30" x14ac:dyDescent="0.35">
      <c r="A106" s="141"/>
      <c r="B106" s="13">
        <f t="shared" si="8"/>
        <v>7</v>
      </c>
      <c r="C106" s="96" t="s">
        <v>117</v>
      </c>
      <c r="D106" s="51">
        <v>0</v>
      </c>
      <c r="E106" s="13">
        <v>7</v>
      </c>
      <c r="F106" s="21" t="s">
        <v>132</v>
      </c>
      <c r="G106" t="s">
        <v>128</v>
      </c>
      <c r="H106" t="s">
        <v>128</v>
      </c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 s="21"/>
    </row>
    <row r="107" spans="1:30" x14ac:dyDescent="0.35">
      <c r="A107" s="141"/>
      <c r="B107" s="13">
        <f t="shared" si="8"/>
        <v>8</v>
      </c>
      <c r="C107" s="96" t="s">
        <v>113</v>
      </c>
      <c r="D107" s="51">
        <v>0.98</v>
      </c>
      <c r="E107" s="13">
        <v>8</v>
      </c>
      <c r="F107" s="21" t="s">
        <v>133</v>
      </c>
      <c r="G107" t="s">
        <v>128</v>
      </c>
      <c r="H107" t="s">
        <v>128</v>
      </c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 s="21"/>
    </row>
    <row r="108" spans="1:30" x14ac:dyDescent="0.35">
      <c r="A108" s="141"/>
      <c r="B108" s="13">
        <f t="shared" si="8"/>
        <v>9</v>
      </c>
      <c r="C108" s="96" t="s">
        <v>114</v>
      </c>
      <c r="D108" s="51">
        <v>1</v>
      </c>
      <c r="E108" s="13">
        <v>9</v>
      </c>
      <c r="F108" s="21" t="s">
        <v>134</v>
      </c>
      <c r="G108">
        <v>0</v>
      </c>
      <c r="H108">
        <v>0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 s="21"/>
    </row>
    <row r="109" spans="1:30" x14ac:dyDescent="0.35">
      <c r="A109" s="141"/>
      <c r="B109" s="13">
        <v>10</v>
      </c>
      <c r="C109" s="96" t="s">
        <v>135</v>
      </c>
      <c r="D109" s="51" t="s">
        <v>128</v>
      </c>
      <c r="E109" s="13">
        <v>10</v>
      </c>
      <c r="F109" s="21" t="s">
        <v>136</v>
      </c>
      <c r="G109">
        <v>0.06</v>
      </c>
      <c r="H109">
        <v>0.06</v>
      </c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 s="21"/>
    </row>
    <row r="110" spans="1:30" x14ac:dyDescent="0.35">
      <c r="A110" s="141"/>
      <c r="B110" s="13">
        <v>11</v>
      </c>
      <c r="C110" s="96" t="s">
        <v>137</v>
      </c>
      <c r="D110" s="51">
        <v>20</v>
      </c>
      <c r="E110" s="13"/>
      <c r="F110" s="21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 s="21"/>
    </row>
    <row r="111" spans="1:30" ht="15" thickBot="1" x14ac:dyDescent="0.4">
      <c r="A111" s="142"/>
      <c r="B111" s="88">
        <v>12</v>
      </c>
      <c r="C111" s="19" t="s">
        <v>138</v>
      </c>
      <c r="D111" s="19" t="s">
        <v>142</v>
      </c>
      <c r="E111" s="67"/>
      <c r="F111" s="22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22"/>
    </row>
    <row r="112" spans="1:30" x14ac:dyDescent="0.35">
      <c r="A112" s="140">
        <v>10</v>
      </c>
      <c r="B112" s="87">
        <v>1</v>
      </c>
      <c r="C112" s="95" t="s">
        <v>122</v>
      </c>
      <c r="D112" s="50" t="s">
        <v>123</v>
      </c>
      <c r="E112" s="13">
        <v>1</v>
      </c>
      <c r="F112" s="21" t="s">
        <v>124</v>
      </c>
      <c r="G112">
        <v>1</v>
      </c>
      <c r="H112">
        <v>22</v>
      </c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 s="20"/>
    </row>
    <row r="113" spans="1:30" x14ac:dyDescent="0.35">
      <c r="A113" s="141"/>
      <c r="B113" s="13">
        <f t="shared" ref="B113:B120" si="9">B112+1</f>
        <v>2</v>
      </c>
      <c r="C113" s="96" t="s">
        <v>92</v>
      </c>
      <c r="D113" s="51">
        <v>1</v>
      </c>
      <c r="E113" s="13">
        <f>E112+1</f>
        <v>2</v>
      </c>
      <c r="F113" s="21" t="s">
        <v>125</v>
      </c>
      <c r="G113">
        <v>4</v>
      </c>
      <c r="H113">
        <v>24</v>
      </c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 s="21"/>
    </row>
    <row r="114" spans="1:30" x14ac:dyDescent="0.35">
      <c r="A114" s="141"/>
      <c r="B114" s="13">
        <f t="shared" si="9"/>
        <v>3</v>
      </c>
      <c r="C114" s="96" t="s">
        <v>94</v>
      </c>
      <c r="D114" s="51">
        <v>1</v>
      </c>
      <c r="E114" s="13">
        <f>E113+1</f>
        <v>3</v>
      </c>
      <c r="F114" s="21" t="s">
        <v>126</v>
      </c>
      <c r="G114">
        <v>1</v>
      </c>
      <c r="H114">
        <v>4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 s="21"/>
    </row>
    <row r="115" spans="1:30" x14ac:dyDescent="0.35">
      <c r="A115" s="141"/>
      <c r="B115" s="13">
        <f t="shared" si="9"/>
        <v>4</v>
      </c>
      <c r="C115" s="96" t="s">
        <v>65</v>
      </c>
      <c r="D115" s="51">
        <v>1</v>
      </c>
      <c r="E115" s="13">
        <f>E114+1</f>
        <v>4</v>
      </c>
      <c r="F115" s="21" t="s">
        <v>127</v>
      </c>
      <c r="G115" t="s">
        <v>128</v>
      </c>
      <c r="H115" t="s">
        <v>128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 s="21"/>
    </row>
    <row r="116" spans="1:30" x14ac:dyDescent="0.35">
      <c r="A116" s="141"/>
      <c r="B116" s="13">
        <f t="shared" si="9"/>
        <v>5</v>
      </c>
      <c r="C116" s="96" t="s">
        <v>129</v>
      </c>
      <c r="D116" s="51">
        <v>18.8</v>
      </c>
      <c r="E116" s="13">
        <v>5</v>
      </c>
      <c r="F116" s="21" t="s">
        <v>130</v>
      </c>
      <c r="G116">
        <v>40</v>
      </c>
      <c r="H116">
        <v>30</v>
      </c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 s="21"/>
    </row>
    <row r="117" spans="1:30" x14ac:dyDescent="0.35">
      <c r="A117" s="141"/>
      <c r="B117" s="13">
        <f t="shared" si="9"/>
        <v>6</v>
      </c>
      <c r="C117" s="96" t="s">
        <v>116</v>
      </c>
      <c r="D117" s="51">
        <v>11</v>
      </c>
      <c r="E117" s="13">
        <v>6</v>
      </c>
      <c r="F117" s="21" t="s">
        <v>131</v>
      </c>
      <c r="G117">
        <v>50</v>
      </c>
      <c r="H117">
        <v>45</v>
      </c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 s="21"/>
    </row>
    <row r="118" spans="1:30" x14ac:dyDescent="0.35">
      <c r="A118" s="141"/>
      <c r="B118" s="13">
        <f t="shared" si="9"/>
        <v>7</v>
      </c>
      <c r="C118" s="96" t="s">
        <v>117</v>
      </c>
      <c r="D118" s="51">
        <v>0</v>
      </c>
      <c r="E118" s="13">
        <v>7</v>
      </c>
      <c r="F118" s="21" t="s">
        <v>132</v>
      </c>
      <c r="G118" t="s">
        <v>128</v>
      </c>
      <c r="H118" t="s">
        <v>128</v>
      </c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 s="21"/>
    </row>
    <row r="119" spans="1:30" x14ac:dyDescent="0.35">
      <c r="A119" s="141"/>
      <c r="B119" s="13">
        <f t="shared" si="9"/>
        <v>8</v>
      </c>
      <c r="C119" s="96" t="s">
        <v>113</v>
      </c>
      <c r="D119" s="51">
        <v>0.98</v>
      </c>
      <c r="E119" s="13">
        <v>8</v>
      </c>
      <c r="F119" s="21" t="s">
        <v>133</v>
      </c>
      <c r="G119" t="s">
        <v>128</v>
      </c>
      <c r="H119" t="s">
        <v>128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 s="21"/>
    </row>
    <row r="120" spans="1:30" x14ac:dyDescent="0.35">
      <c r="A120" s="141"/>
      <c r="B120" s="13">
        <f t="shared" si="9"/>
        <v>9</v>
      </c>
      <c r="C120" s="96" t="s">
        <v>114</v>
      </c>
      <c r="D120" s="51">
        <v>1</v>
      </c>
      <c r="E120" s="13">
        <v>9</v>
      </c>
      <c r="F120" s="21" t="s">
        <v>134</v>
      </c>
      <c r="G120">
        <v>0</v>
      </c>
      <c r="H120">
        <v>0</v>
      </c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 s="21"/>
    </row>
    <row r="121" spans="1:30" x14ac:dyDescent="0.35">
      <c r="A121" s="141"/>
      <c r="B121" s="13">
        <v>10</v>
      </c>
      <c r="C121" s="96" t="s">
        <v>135</v>
      </c>
      <c r="D121" s="51" t="s">
        <v>128</v>
      </c>
      <c r="E121" s="13">
        <v>10</v>
      </c>
      <c r="F121" s="21" t="s">
        <v>136</v>
      </c>
      <c r="G121">
        <v>0.06</v>
      </c>
      <c r="H121">
        <v>0.06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 s="21"/>
    </row>
    <row r="122" spans="1:30" x14ac:dyDescent="0.35">
      <c r="A122" s="141"/>
      <c r="B122" s="13">
        <v>11</v>
      </c>
      <c r="C122" s="96" t="s">
        <v>137</v>
      </c>
      <c r="D122" s="51">
        <v>20</v>
      </c>
      <c r="E122" s="13"/>
      <c r="F122" s="21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 s="21"/>
    </row>
    <row r="123" spans="1:30" ht="15" thickBot="1" x14ac:dyDescent="0.4">
      <c r="A123" s="142"/>
      <c r="B123" s="88">
        <v>12</v>
      </c>
      <c r="C123" s="19" t="s">
        <v>138</v>
      </c>
      <c r="D123" s="19" t="s">
        <v>142</v>
      </c>
      <c r="E123" s="67"/>
      <c r="F123" s="2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22"/>
    </row>
  </sheetData>
  <mergeCells count="11">
    <mergeCell ref="A1:E2"/>
    <mergeCell ref="A4:A15"/>
    <mergeCell ref="A16:A27"/>
    <mergeCell ref="A28:A39"/>
    <mergeCell ref="A40:A51"/>
    <mergeCell ref="A100:A111"/>
    <mergeCell ref="A112:A123"/>
    <mergeCell ref="A64:A75"/>
    <mergeCell ref="A88:A99"/>
    <mergeCell ref="A52:A63"/>
    <mergeCell ref="A76:A8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4E71-8461-49EC-BDE2-25D71C22BD0F}">
  <dimension ref="A1:AD63"/>
  <sheetViews>
    <sheetView zoomScale="70" zoomScaleNormal="70" workbookViewId="0">
      <selection activeCell="D45" sqref="D45"/>
    </sheetView>
  </sheetViews>
  <sheetFormatPr defaultColWidth="9.08984375" defaultRowHeight="14.5" x14ac:dyDescent="0.35"/>
  <cols>
    <col min="1" max="1" width="13.54296875" style="68" bestFit="1" customWidth="1"/>
    <col min="2" max="2" width="17.08984375" style="68" customWidth="1"/>
    <col min="3" max="3" width="20.90625" style="68" bestFit="1" customWidth="1"/>
    <col min="4" max="4" width="17.453125" style="68" customWidth="1"/>
    <col min="5" max="5" width="15.54296875" style="68" bestFit="1" customWidth="1"/>
    <col min="6" max="6" width="20.54296875" style="68" bestFit="1" customWidth="1"/>
    <col min="7" max="7" width="14.08984375" style="68" customWidth="1"/>
    <col min="8" max="16384" width="9.08984375" style="68"/>
  </cols>
  <sheetData>
    <row r="1" spans="1:30" x14ac:dyDescent="0.35">
      <c r="A1" s="125" t="s">
        <v>143</v>
      </c>
      <c r="B1" s="125"/>
      <c r="C1" s="125"/>
      <c r="D1" s="125"/>
      <c r="E1" s="125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4">
      <c r="A2" s="125"/>
      <c r="B2" s="125"/>
      <c r="C2" s="125"/>
      <c r="D2" s="125"/>
      <c r="E2" s="125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4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5">
      <c r="A4" s="140">
        <v>1</v>
      </c>
      <c r="B4" s="87">
        <v>1</v>
      </c>
      <c r="C4" s="95" t="s">
        <v>72</v>
      </c>
      <c r="D4" s="50">
        <v>1</v>
      </c>
      <c r="E4" s="13">
        <v>1</v>
      </c>
      <c r="F4" t="s">
        <v>105</v>
      </c>
      <c r="G4">
        <v>7.2</v>
      </c>
      <c r="H4">
        <v>7.2</v>
      </c>
      <c r="I4">
        <v>7.2</v>
      </c>
      <c r="J4">
        <v>7.2</v>
      </c>
      <c r="K4">
        <v>7.2</v>
      </c>
      <c r="L4">
        <v>7.2</v>
      </c>
      <c r="M4">
        <v>7.2</v>
      </c>
      <c r="N4">
        <v>7.2</v>
      </c>
      <c r="O4">
        <v>7.2</v>
      </c>
      <c r="P4">
        <v>7.2</v>
      </c>
      <c r="Q4">
        <v>7.2</v>
      </c>
      <c r="R4">
        <v>7.2</v>
      </c>
      <c r="S4">
        <v>7.2</v>
      </c>
      <c r="T4">
        <v>7.2</v>
      </c>
      <c r="U4">
        <v>7.2</v>
      </c>
      <c r="V4">
        <v>7.2</v>
      </c>
      <c r="W4">
        <v>7.2</v>
      </c>
      <c r="X4">
        <v>7.2</v>
      </c>
      <c r="Y4">
        <v>7.2</v>
      </c>
      <c r="Z4">
        <v>7.2</v>
      </c>
      <c r="AA4">
        <v>7.2</v>
      </c>
      <c r="AB4">
        <v>7.2</v>
      </c>
      <c r="AC4">
        <v>7.2</v>
      </c>
      <c r="AD4" s="21">
        <v>7.2</v>
      </c>
    </row>
    <row r="5" spans="1:30" x14ac:dyDescent="0.35">
      <c r="A5" s="141"/>
      <c r="B5" s="13">
        <f t="shared" ref="B5:B13" si="0">B4+1</f>
        <v>2</v>
      </c>
      <c r="C5" s="96" t="s">
        <v>92</v>
      </c>
      <c r="D5" s="51">
        <v>1</v>
      </c>
      <c r="E5" s="13">
        <f>E4+1</f>
        <v>2</v>
      </c>
      <c r="F5" t="s">
        <v>108</v>
      </c>
      <c r="G5">
        <v>7.2</v>
      </c>
      <c r="H5">
        <v>7.2</v>
      </c>
      <c r="I5">
        <v>7.2</v>
      </c>
      <c r="J5">
        <v>7.2</v>
      </c>
      <c r="K5">
        <v>7.2</v>
      </c>
      <c r="L5">
        <v>7.2</v>
      </c>
      <c r="M5">
        <v>7.2</v>
      </c>
      <c r="N5">
        <v>7.2</v>
      </c>
      <c r="O5">
        <v>7.2</v>
      </c>
      <c r="P5">
        <v>7.2</v>
      </c>
      <c r="Q5">
        <v>7.2</v>
      </c>
      <c r="R5">
        <v>7.2</v>
      </c>
      <c r="S5">
        <v>7.2</v>
      </c>
      <c r="T5">
        <v>7.2</v>
      </c>
      <c r="U5">
        <v>7.2</v>
      </c>
      <c r="V5">
        <v>7.2</v>
      </c>
      <c r="W5">
        <v>7.2</v>
      </c>
      <c r="X5">
        <v>7.2</v>
      </c>
      <c r="Y5">
        <v>7.2</v>
      </c>
      <c r="Z5">
        <v>7.2</v>
      </c>
      <c r="AA5">
        <v>7.2</v>
      </c>
      <c r="AB5">
        <v>7.2</v>
      </c>
      <c r="AC5">
        <v>7.2</v>
      </c>
      <c r="AD5" s="21">
        <v>7.2</v>
      </c>
    </row>
    <row r="6" spans="1:30" x14ac:dyDescent="0.35">
      <c r="A6" s="141"/>
      <c r="B6" s="13">
        <f t="shared" si="0"/>
        <v>3</v>
      </c>
      <c r="C6" s="96" t="s">
        <v>94</v>
      </c>
      <c r="D6" s="51">
        <v>1</v>
      </c>
      <c r="E6" s="13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s="21"/>
    </row>
    <row r="7" spans="1:30" x14ac:dyDescent="0.35">
      <c r="A7" s="141"/>
      <c r="B7" s="13">
        <f t="shared" si="0"/>
        <v>4</v>
      </c>
      <c r="C7" s="96" t="s">
        <v>65</v>
      </c>
      <c r="D7" s="51">
        <v>1</v>
      </c>
      <c r="E7" s="13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s="21"/>
    </row>
    <row r="8" spans="1:30" x14ac:dyDescent="0.35">
      <c r="A8" s="141"/>
      <c r="B8" s="13">
        <f t="shared" si="0"/>
        <v>5</v>
      </c>
      <c r="C8" s="96" t="s">
        <v>116</v>
      </c>
      <c r="D8" s="51">
        <v>7.2</v>
      </c>
      <c r="E8" s="13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5">
      <c r="A9" s="141"/>
      <c r="B9" s="13">
        <f t="shared" si="0"/>
        <v>6</v>
      </c>
      <c r="C9" s="96" t="s">
        <v>117</v>
      </c>
      <c r="D9" s="51">
        <v>7.2</v>
      </c>
      <c r="E9" s="1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5">
      <c r="A10" s="141"/>
      <c r="B10" s="13">
        <f t="shared" si="0"/>
        <v>7</v>
      </c>
      <c r="C10" s="96" t="s">
        <v>113</v>
      </c>
      <c r="D10" s="51">
        <v>95</v>
      </c>
      <c r="E10" s="13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5">
      <c r="A11" s="141"/>
      <c r="B11" s="13">
        <f t="shared" si="0"/>
        <v>8</v>
      </c>
      <c r="C11" s="96" t="s">
        <v>114</v>
      </c>
      <c r="D11" s="51">
        <v>95</v>
      </c>
      <c r="E11" s="13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5">
      <c r="A12" s="141"/>
      <c r="B12" s="13">
        <f t="shared" si="0"/>
        <v>9</v>
      </c>
      <c r="C12" s="96" t="s">
        <v>129</v>
      </c>
      <c r="D12" s="51">
        <v>7.2</v>
      </c>
      <c r="E12" s="13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5">
      <c r="A13" s="141"/>
      <c r="B13" s="13">
        <f t="shared" si="0"/>
        <v>10</v>
      </c>
      <c r="C13" s="96" t="s">
        <v>144</v>
      </c>
      <c r="D13" s="51">
        <v>1</v>
      </c>
      <c r="E13" s="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5">
      <c r="A14" s="141"/>
      <c r="B14" s="13">
        <v>11</v>
      </c>
      <c r="C14" s="96" t="s">
        <v>145</v>
      </c>
      <c r="D14" s="51">
        <v>1</v>
      </c>
      <c r="E14" s="13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4">
      <c r="A15" s="142"/>
      <c r="B15" s="88">
        <v>12</v>
      </c>
      <c r="C15" s="19"/>
      <c r="D15" s="52"/>
      <c r="E15" s="67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5">
      <c r="A16" s="140">
        <v>4</v>
      </c>
      <c r="B16" s="87">
        <v>1</v>
      </c>
      <c r="C16" s="95" t="s">
        <v>72</v>
      </c>
      <c r="D16" s="50">
        <v>1</v>
      </c>
      <c r="E16" s="13">
        <v>1</v>
      </c>
      <c r="F16" t="s">
        <v>105</v>
      </c>
      <c r="G16">
        <v>7.2</v>
      </c>
      <c r="H16">
        <v>7.2</v>
      </c>
      <c r="I16">
        <v>7.2</v>
      </c>
      <c r="J16">
        <v>7.2</v>
      </c>
      <c r="K16">
        <v>7.2</v>
      </c>
      <c r="L16">
        <v>7.2</v>
      </c>
      <c r="M16">
        <v>7.2</v>
      </c>
      <c r="N16">
        <v>7.2</v>
      </c>
      <c r="O16">
        <v>7.2</v>
      </c>
      <c r="P16">
        <v>7.2</v>
      </c>
      <c r="Q16">
        <v>7.2</v>
      </c>
      <c r="R16">
        <v>7.2</v>
      </c>
      <c r="S16">
        <v>7.2</v>
      </c>
      <c r="T16">
        <v>7.2</v>
      </c>
      <c r="U16">
        <v>7.2</v>
      </c>
      <c r="V16">
        <v>7.2</v>
      </c>
      <c r="W16">
        <v>7.2</v>
      </c>
      <c r="X16">
        <v>7.2</v>
      </c>
      <c r="Y16">
        <v>7.2</v>
      </c>
      <c r="Z16">
        <v>7.2</v>
      </c>
      <c r="AA16">
        <v>7.2</v>
      </c>
      <c r="AB16">
        <v>7.2</v>
      </c>
      <c r="AC16">
        <v>7.2</v>
      </c>
      <c r="AD16" s="21">
        <v>7.2</v>
      </c>
    </row>
    <row r="17" spans="1:30" x14ac:dyDescent="0.35">
      <c r="A17" s="141"/>
      <c r="B17" s="13">
        <f t="shared" ref="B17:B25" si="1">B16+1</f>
        <v>2</v>
      </c>
      <c r="C17" s="96" t="s">
        <v>92</v>
      </c>
      <c r="D17" s="51">
        <v>1</v>
      </c>
      <c r="E17" s="13">
        <f>E16+1</f>
        <v>2</v>
      </c>
      <c r="F17" t="s">
        <v>108</v>
      </c>
      <c r="G17">
        <v>7.2</v>
      </c>
      <c r="H17">
        <v>7.2</v>
      </c>
      <c r="I17">
        <v>7.2</v>
      </c>
      <c r="J17">
        <v>7.2</v>
      </c>
      <c r="K17">
        <v>7.2</v>
      </c>
      <c r="L17">
        <v>7.2</v>
      </c>
      <c r="M17">
        <v>7.2</v>
      </c>
      <c r="N17">
        <v>7.2</v>
      </c>
      <c r="O17">
        <v>7.2</v>
      </c>
      <c r="P17">
        <v>7.2</v>
      </c>
      <c r="Q17">
        <v>7.2</v>
      </c>
      <c r="R17">
        <v>7.2</v>
      </c>
      <c r="S17">
        <v>7.2</v>
      </c>
      <c r="T17">
        <v>7.2</v>
      </c>
      <c r="U17">
        <v>7.2</v>
      </c>
      <c r="V17">
        <v>7.2</v>
      </c>
      <c r="W17">
        <v>7.2</v>
      </c>
      <c r="X17">
        <v>7.2</v>
      </c>
      <c r="Y17">
        <v>7.2</v>
      </c>
      <c r="Z17">
        <v>7.2</v>
      </c>
      <c r="AA17">
        <v>7.2</v>
      </c>
      <c r="AB17">
        <v>7.2</v>
      </c>
      <c r="AC17">
        <v>7.2</v>
      </c>
      <c r="AD17" s="21">
        <v>7.2</v>
      </c>
    </row>
    <row r="18" spans="1:30" x14ac:dyDescent="0.35">
      <c r="A18" s="141"/>
      <c r="B18" s="13">
        <f t="shared" si="1"/>
        <v>3</v>
      </c>
      <c r="C18" s="96" t="s">
        <v>94</v>
      </c>
      <c r="D18" s="51">
        <v>1</v>
      </c>
      <c r="E18" s="13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s="21"/>
    </row>
    <row r="19" spans="1:30" x14ac:dyDescent="0.35">
      <c r="A19" s="141"/>
      <c r="B19" s="13">
        <f t="shared" si="1"/>
        <v>4</v>
      </c>
      <c r="C19" s="96" t="s">
        <v>65</v>
      </c>
      <c r="D19" s="51">
        <v>1</v>
      </c>
      <c r="E19" s="13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s="21"/>
    </row>
    <row r="20" spans="1:30" x14ac:dyDescent="0.35">
      <c r="A20" s="141"/>
      <c r="B20" s="13">
        <f t="shared" si="1"/>
        <v>5</v>
      </c>
      <c r="C20" s="96" t="s">
        <v>116</v>
      </c>
      <c r="D20" s="51">
        <v>7.2</v>
      </c>
      <c r="E20" s="13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 s="21"/>
    </row>
    <row r="21" spans="1:30" x14ac:dyDescent="0.35">
      <c r="A21" s="141"/>
      <c r="B21" s="13">
        <f t="shared" si="1"/>
        <v>6</v>
      </c>
      <c r="C21" s="96" t="s">
        <v>117</v>
      </c>
      <c r="D21" s="51">
        <v>7.2</v>
      </c>
      <c r="E21" s="13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s="21"/>
    </row>
    <row r="22" spans="1:30" x14ac:dyDescent="0.35">
      <c r="A22" s="141"/>
      <c r="B22" s="13">
        <f t="shared" si="1"/>
        <v>7</v>
      </c>
      <c r="C22" s="96" t="s">
        <v>113</v>
      </c>
      <c r="D22" s="51">
        <v>95</v>
      </c>
      <c r="E22" s="13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 s="21"/>
    </row>
    <row r="23" spans="1:30" x14ac:dyDescent="0.35">
      <c r="A23" s="141"/>
      <c r="B23" s="13">
        <f t="shared" si="1"/>
        <v>8</v>
      </c>
      <c r="C23" s="96" t="s">
        <v>114</v>
      </c>
      <c r="D23" s="51">
        <v>95</v>
      </c>
      <c r="E23" s="1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5">
      <c r="A24" s="141"/>
      <c r="B24" s="13">
        <f t="shared" si="1"/>
        <v>9</v>
      </c>
      <c r="C24" s="96" t="s">
        <v>129</v>
      </c>
      <c r="D24" s="51">
        <v>7.2</v>
      </c>
      <c r="E24" s="13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5">
      <c r="A25" s="141"/>
      <c r="B25" s="13">
        <f t="shared" si="1"/>
        <v>10</v>
      </c>
      <c r="C25" s="96" t="s">
        <v>144</v>
      </c>
      <c r="D25" s="51">
        <v>2</v>
      </c>
      <c r="E25" s="13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5">
      <c r="A26" s="141"/>
      <c r="B26" s="13">
        <v>11</v>
      </c>
      <c r="C26" s="96" t="s">
        <v>145</v>
      </c>
      <c r="D26" s="51">
        <v>2</v>
      </c>
      <c r="E26" s="13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4">
      <c r="A27" s="142"/>
      <c r="B27" s="88">
        <v>12</v>
      </c>
      <c r="C27" s="19"/>
      <c r="D27" s="52"/>
      <c r="E27" s="6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5">
      <c r="A28" s="140">
        <v>6</v>
      </c>
      <c r="B28" s="87">
        <v>1</v>
      </c>
      <c r="C28" s="95" t="s">
        <v>72</v>
      </c>
      <c r="D28" s="50">
        <v>1</v>
      </c>
      <c r="E28" s="13">
        <v>1</v>
      </c>
      <c r="F28" t="s">
        <v>105</v>
      </c>
      <c r="G28">
        <v>22</v>
      </c>
      <c r="H28">
        <v>22</v>
      </c>
      <c r="I28">
        <v>22</v>
      </c>
      <c r="J28">
        <v>22</v>
      </c>
      <c r="K28">
        <v>22</v>
      </c>
      <c r="L28">
        <v>22</v>
      </c>
      <c r="M28">
        <v>22</v>
      </c>
      <c r="N28">
        <v>22</v>
      </c>
      <c r="O28">
        <v>22</v>
      </c>
      <c r="P28">
        <v>22</v>
      </c>
      <c r="Q28">
        <v>22</v>
      </c>
      <c r="R28">
        <v>22</v>
      </c>
      <c r="S28">
        <v>22</v>
      </c>
      <c r="T28">
        <v>22</v>
      </c>
      <c r="U28">
        <v>22</v>
      </c>
      <c r="V28">
        <v>22</v>
      </c>
      <c r="W28">
        <v>22</v>
      </c>
      <c r="X28">
        <v>22</v>
      </c>
      <c r="Y28">
        <v>22</v>
      </c>
      <c r="Z28">
        <v>22</v>
      </c>
      <c r="AA28">
        <v>22</v>
      </c>
      <c r="AB28">
        <v>22</v>
      </c>
      <c r="AC28">
        <v>22</v>
      </c>
      <c r="AD28">
        <v>22</v>
      </c>
    </row>
    <row r="29" spans="1:30" x14ac:dyDescent="0.35">
      <c r="A29" s="141"/>
      <c r="B29" s="13">
        <f t="shared" ref="B29:B37" si="2">B28+1</f>
        <v>2</v>
      </c>
      <c r="C29" s="96" t="s">
        <v>92</v>
      </c>
      <c r="D29" s="51">
        <v>1</v>
      </c>
      <c r="E29" s="13">
        <f>E28+1</f>
        <v>2</v>
      </c>
      <c r="F29" t="s">
        <v>108</v>
      </c>
      <c r="G29">
        <v>22</v>
      </c>
      <c r="H29">
        <v>22</v>
      </c>
      <c r="I29">
        <v>22</v>
      </c>
      <c r="J29">
        <v>22</v>
      </c>
      <c r="K29">
        <v>22</v>
      </c>
      <c r="L29">
        <v>22</v>
      </c>
      <c r="M29">
        <v>22</v>
      </c>
      <c r="N29">
        <v>22</v>
      </c>
      <c r="O29">
        <v>22</v>
      </c>
      <c r="P29">
        <v>22</v>
      </c>
      <c r="Q29">
        <v>22</v>
      </c>
      <c r="R29">
        <v>22</v>
      </c>
      <c r="S29">
        <v>22</v>
      </c>
      <c r="T29">
        <v>22</v>
      </c>
      <c r="U29">
        <v>22</v>
      </c>
      <c r="V29">
        <v>22</v>
      </c>
      <c r="W29">
        <v>22</v>
      </c>
      <c r="X29">
        <v>22</v>
      </c>
      <c r="Y29">
        <v>22</v>
      </c>
      <c r="Z29">
        <v>22</v>
      </c>
      <c r="AA29">
        <v>22</v>
      </c>
      <c r="AB29">
        <v>22</v>
      </c>
      <c r="AC29">
        <v>22</v>
      </c>
      <c r="AD29">
        <v>22</v>
      </c>
    </row>
    <row r="30" spans="1:30" x14ac:dyDescent="0.35">
      <c r="A30" s="141"/>
      <c r="B30" s="13">
        <f t="shared" si="2"/>
        <v>3</v>
      </c>
      <c r="C30" s="96" t="s">
        <v>94</v>
      </c>
      <c r="D30" s="51">
        <v>1</v>
      </c>
      <c r="E30" s="13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5">
      <c r="A31" s="141"/>
      <c r="B31" s="13">
        <f t="shared" si="2"/>
        <v>4</v>
      </c>
      <c r="C31" s="96" t="s">
        <v>65</v>
      </c>
      <c r="D31" s="51">
        <v>1</v>
      </c>
      <c r="E31" s="13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ht="19.5" customHeight="1" x14ac:dyDescent="0.35">
      <c r="A32" s="141"/>
      <c r="B32" s="13">
        <f t="shared" si="2"/>
        <v>5</v>
      </c>
      <c r="C32" s="96" t="s">
        <v>116</v>
      </c>
      <c r="D32" s="51">
        <v>7.2</v>
      </c>
      <c r="E32" s="13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x14ac:dyDescent="0.35">
      <c r="A33" s="141"/>
      <c r="B33" s="13">
        <f t="shared" si="2"/>
        <v>6</v>
      </c>
      <c r="C33" s="96" t="s">
        <v>117</v>
      </c>
      <c r="D33" s="51">
        <v>7.2</v>
      </c>
      <c r="E33" s="1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 s="21"/>
    </row>
    <row r="34" spans="1:30" x14ac:dyDescent="0.35">
      <c r="A34" s="141"/>
      <c r="B34" s="13">
        <f t="shared" si="2"/>
        <v>7</v>
      </c>
      <c r="C34" s="96" t="s">
        <v>113</v>
      </c>
      <c r="D34" s="51">
        <v>95</v>
      </c>
      <c r="E34" s="13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 s="21"/>
    </row>
    <row r="35" spans="1:30" x14ac:dyDescent="0.35">
      <c r="A35" s="141"/>
      <c r="B35" s="13">
        <f t="shared" si="2"/>
        <v>8</v>
      </c>
      <c r="C35" s="96" t="s">
        <v>114</v>
      </c>
      <c r="D35" s="51">
        <v>95</v>
      </c>
      <c r="E35" s="13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 s="21"/>
    </row>
    <row r="36" spans="1:30" x14ac:dyDescent="0.35">
      <c r="A36" s="141"/>
      <c r="B36" s="13">
        <f t="shared" si="2"/>
        <v>9</v>
      </c>
      <c r="C36" s="96" t="s">
        <v>129</v>
      </c>
      <c r="D36" s="51">
        <v>7.2</v>
      </c>
      <c r="E36" s="13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5">
      <c r="A37" s="141"/>
      <c r="B37" s="13">
        <f t="shared" si="2"/>
        <v>10</v>
      </c>
      <c r="C37" s="96" t="s">
        <v>144</v>
      </c>
      <c r="D37" s="51">
        <v>3</v>
      </c>
      <c r="E37" s="13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5">
      <c r="A38" s="141"/>
      <c r="B38" s="13">
        <v>11</v>
      </c>
      <c r="C38" s="96" t="s">
        <v>145</v>
      </c>
      <c r="D38" s="51">
        <v>3</v>
      </c>
      <c r="E38" s="13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4">
      <c r="A39" s="142"/>
      <c r="B39" s="88">
        <v>12</v>
      </c>
      <c r="C39" s="19"/>
      <c r="D39" s="52"/>
      <c r="E39" s="6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5">
      <c r="A40" s="140">
        <v>7</v>
      </c>
      <c r="B40" s="87">
        <v>1</v>
      </c>
      <c r="C40" s="95" t="s">
        <v>72</v>
      </c>
      <c r="D40" s="50">
        <v>1</v>
      </c>
      <c r="E40" s="13">
        <v>1</v>
      </c>
      <c r="F40" t="s">
        <v>105</v>
      </c>
      <c r="G40">
        <v>7.2</v>
      </c>
      <c r="H40">
        <v>7.2</v>
      </c>
      <c r="I40">
        <v>7.2</v>
      </c>
      <c r="J40">
        <v>7.2</v>
      </c>
      <c r="K40">
        <v>7.2</v>
      </c>
      <c r="L40">
        <v>7.2</v>
      </c>
      <c r="M40">
        <v>7.2</v>
      </c>
      <c r="N40">
        <v>7.2</v>
      </c>
      <c r="O40">
        <v>7.2</v>
      </c>
      <c r="P40">
        <v>7.2</v>
      </c>
      <c r="Q40">
        <v>7.2</v>
      </c>
      <c r="R40">
        <v>7.2</v>
      </c>
      <c r="S40">
        <v>7.2</v>
      </c>
      <c r="T40">
        <v>7.2</v>
      </c>
      <c r="U40">
        <v>7.2</v>
      </c>
      <c r="V40">
        <v>7.2</v>
      </c>
      <c r="W40">
        <v>7.2</v>
      </c>
      <c r="X40">
        <v>7.2</v>
      </c>
      <c r="Y40">
        <v>7.2</v>
      </c>
      <c r="Z40">
        <v>7.2</v>
      </c>
      <c r="AA40">
        <v>7.2</v>
      </c>
      <c r="AB40">
        <v>7.2</v>
      </c>
      <c r="AC40">
        <v>7.2</v>
      </c>
      <c r="AD40" s="21">
        <v>7.2</v>
      </c>
    </row>
    <row r="41" spans="1:30" x14ac:dyDescent="0.35">
      <c r="A41" s="141"/>
      <c r="B41" s="13">
        <f t="shared" ref="B41:B49" si="3">B40+1</f>
        <v>2</v>
      </c>
      <c r="C41" s="96" t="s">
        <v>92</v>
      </c>
      <c r="D41" s="51">
        <v>1</v>
      </c>
      <c r="E41" s="13">
        <f>E40+1</f>
        <v>2</v>
      </c>
      <c r="F41" t="s">
        <v>108</v>
      </c>
      <c r="G41">
        <v>7.2</v>
      </c>
      <c r="H41">
        <v>7.2</v>
      </c>
      <c r="I41">
        <v>7.2</v>
      </c>
      <c r="J41">
        <v>7.2</v>
      </c>
      <c r="K41">
        <v>7.2</v>
      </c>
      <c r="L41">
        <v>7.2</v>
      </c>
      <c r="M41">
        <v>7.2</v>
      </c>
      <c r="N41">
        <v>7.2</v>
      </c>
      <c r="O41">
        <v>7.2</v>
      </c>
      <c r="P41">
        <v>7.2</v>
      </c>
      <c r="Q41">
        <v>7.2</v>
      </c>
      <c r="R41">
        <v>7.2</v>
      </c>
      <c r="S41">
        <v>7.2</v>
      </c>
      <c r="T41">
        <v>7.2</v>
      </c>
      <c r="U41">
        <v>7.2</v>
      </c>
      <c r="V41">
        <v>7.2</v>
      </c>
      <c r="W41">
        <v>7.2</v>
      </c>
      <c r="X41">
        <v>7.2</v>
      </c>
      <c r="Y41">
        <v>7.2</v>
      </c>
      <c r="Z41">
        <v>7.2</v>
      </c>
      <c r="AA41">
        <v>7.2</v>
      </c>
      <c r="AB41">
        <v>7.2</v>
      </c>
      <c r="AC41">
        <v>7.2</v>
      </c>
      <c r="AD41" s="21">
        <v>7.2</v>
      </c>
    </row>
    <row r="42" spans="1:30" x14ac:dyDescent="0.35">
      <c r="A42" s="141"/>
      <c r="B42" s="13">
        <f t="shared" si="3"/>
        <v>3</v>
      </c>
      <c r="C42" s="96" t="s">
        <v>94</v>
      </c>
      <c r="D42" s="51">
        <v>1</v>
      </c>
      <c r="E42" s="13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35">
      <c r="A43" s="141"/>
      <c r="B43" s="13">
        <f t="shared" si="3"/>
        <v>4</v>
      </c>
      <c r="C43" s="96" t="s">
        <v>65</v>
      </c>
      <c r="D43" s="51">
        <v>1</v>
      </c>
      <c r="E43" s="1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35">
      <c r="A44" s="141"/>
      <c r="B44" s="13">
        <f t="shared" si="3"/>
        <v>5</v>
      </c>
      <c r="C44" s="96" t="s">
        <v>116</v>
      </c>
      <c r="D44" s="51">
        <v>7.2</v>
      </c>
      <c r="E44" s="13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35">
      <c r="A45" s="141"/>
      <c r="B45" s="13">
        <f t="shared" si="3"/>
        <v>6</v>
      </c>
      <c r="C45" s="96" t="s">
        <v>117</v>
      </c>
      <c r="D45" s="51">
        <v>0</v>
      </c>
      <c r="E45" s="13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35">
      <c r="A46" s="141"/>
      <c r="B46" s="13">
        <f t="shared" si="3"/>
        <v>7</v>
      </c>
      <c r="C46" s="96" t="s">
        <v>113</v>
      </c>
      <c r="D46" s="51">
        <v>95</v>
      </c>
      <c r="E46" s="13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35">
      <c r="A47" s="141"/>
      <c r="B47" s="13">
        <f t="shared" si="3"/>
        <v>8</v>
      </c>
      <c r="C47" s="96" t="s">
        <v>114</v>
      </c>
      <c r="D47" s="51">
        <v>1</v>
      </c>
      <c r="E47" s="13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x14ac:dyDescent="0.35">
      <c r="A48" s="141"/>
      <c r="B48" s="13">
        <f t="shared" si="3"/>
        <v>9</v>
      </c>
      <c r="C48" s="96" t="s">
        <v>129</v>
      </c>
      <c r="D48" s="51">
        <v>7.2</v>
      </c>
      <c r="E48" s="13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0" x14ac:dyDescent="0.35">
      <c r="A49" s="141"/>
      <c r="B49" s="13">
        <f t="shared" si="3"/>
        <v>10</v>
      </c>
      <c r="C49" s="96" t="s">
        <v>144</v>
      </c>
      <c r="D49" s="51">
        <v>3</v>
      </c>
      <c r="E49" s="13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0" x14ac:dyDescent="0.35">
      <c r="A50" s="141"/>
      <c r="B50" s="13">
        <v>11</v>
      </c>
      <c r="C50" s="96" t="s">
        <v>145</v>
      </c>
      <c r="D50" s="51">
        <v>3</v>
      </c>
      <c r="E50" s="13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4">
      <c r="A51" s="142"/>
      <c r="B51" s="88">
        <v>12</v>
      </c>
      <c r="C51" s="19"/>
      <c r="D51" s="52"/>
      <c r="E51" s="67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 x14ac:dyDescent="0.35">
      <c r="A52" s="140">
        <v>9</v>
      </c>
      <c r="B52" s="87">
        <v>1</v>
      </c>
      <c r="C52" s="95" t="s">
        <v>72</v>
      </c>
      <c r="D52" s="50">
        <v>1</v>
      </c>
      <c r="E52" s="13">
        <v>1</v>
      </c>
      <c r="F52" t="s">
        <v>105</v>
      </c>
      <c r="G52">
        <v>7.2</v>
      </c>
      <c r="H52">
        <v>7.2</v>
      </c>
      <c r="I52">
        <v>7.2</v>
      </c>
      <c r="J52">
        <v>7.2</v>
      </c>
      <c r="K52">
        <v>7.2</v>
      </c>
      <c r="L52">
        <v>7.2</v>
      </c>
      <c r="M52">
        <v>7.2</v>
      </c>
      <c r="N52">
        <v>7.2</v>
      </c>
      <c r="O52">
        <v>7.2</v>
      </c>
      <c r="P52">
        <v>7.2</v>
      </c>
      <c r="Q52">
        <v>7.2</v>
      </c>
      <c r="R52">
        <v>7.2</v>
      </c>
      <c r="S52">
        <v>7.2</v>
      </c>
      <c r="T52">
        <v>7.2</v>
      </c>
      <c r="U52">
        <v>7.2</v>
      </c>
      <c r="V52">
        <v>7.2</v>
      </c>
      <c r="W52">
        <v>7.2</v>
      </c>
      <c r="X52">
        <v>7.2</v>
      </c>
      <c r="Y52">
        <v>7.2</v>
      </c>
      <c r="Z52">
        <v>7.2</v>
      </c>
      <c r="AA52">
        <v>7.2</v>
      </c>
      <c r="AB52">
        <v>7.2</v>
      </c>
      <c r="AC52">
        <v>7.2</v>
      </c>
      <c r="AD52" s="21">
        <v>7.2</v>
      </c>
    </row>
    <row r="53" spans="1:30" x14ac:dyDescent="0.35">
      <c r="A53" s="141"/>
      <c r="B53" s="13">
        <f t="shared" ref="B53:B61" si="4">B52+1</f>
        <v>2</v>
      </c>
      <c r="C53" s="96" t="s">
        <v>92</v>
      </c>
      <c r="D53" s="51">
        <v>1</v>
      </c>
      <c r="E53" s="13">
        <f>E52+1</f>
        <v>2</v>
      </c>
      <c r="F53" t="s">
        <v>108</v>
      </c>
      <c r="G53">
        <v>7.2</v>
      </c>
      <c r="H53">
        <v>7.2</v>
      </c>
      <c r="I53">
        <v>7.2</v>
      </c>
      <c r="J53">
        <v>7.2</v>
      </c>
      <c r="K53">
        <v>7.2</v>
      </c>
      <c r="L53">
        <v>7.2</v>
      </c>
      <c r="M53">
        <v>7.2</v>
      </c>
      <c r="N53">
        <v>7.2</v>
      </c>
      <c r="O53">
        <v>7.2</v>
      </c>
      <c r="P53">
        <v>7.2</v>
      </c>
      <c r="Q53">
        <v>7.2</v>
      </c>
      <c r="R53">
        <v>7.2</v>
      </c>
      <c r="S53">
        <v>7.2</v>
      </c>
      <c r="T53">
        <v>7.2</v>
      </c>
      <c r="U53">
        <v>7.2</v>
      </c>
      <c r="V53">
        <v>7.2</v>
      </c>
      <c r="W53">
        <v>7.2</v>
      </c>
      <c r="X53">
        <v>7.2</v>
      </c>
      <c r="Y53">
        <v>7.2</v>
      </c>
      <c r="Z53">
        <v>7.2</v>
      </c>
      <c r="AA53">
        <v>7.2</v>
      </c>
      <c r="AB53">
        <v>7.2</v>
      </c>
      <c r="AC53">
        <v>7.2</v>
      </c>
      <c r="AD53" s="21">
        <v>7.2</v>
      </c>
    </row>
    <row r="54" spans="1:30" x14ac:dyDescent="0.35">
      <c r="A54" s="141"/>
      <c r="B54" s="13">
        <f t="shared" si="4"/>
        <v>3</v>
      </c>
      <c r="C54" s="96" t="s">
        <v>94</v>
      </c>
      <c r="D54" s="51">
        <v>1</v>
      </c>
      <c r="E54" s="13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 s="21"/>
    </row>
    <row r="55" spans="1:30" x14ac:dyDescent="0.35">
      <c r="A55" s="141"/>
      <c r="B55" s="13">
        <f t="shared" si="4"/>
        <v>4</v>
      </c>
      <c r="C55" s="96" t="s">
        <v>65</v>
      </c>
      <c r="D55" s="51">
        <v>1</v>
      </c>
      <c r="E55" s="13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21"/>
    </row>
    <row r="56" spans="1:30" x14ac:dyDescent="0.35">
      <c r="A56" s="141"/>
      <c r="B56" s="13">
        <f t="shared" si="4"/>
        <v>5</v>
      </c>
      <c r="C56" s="96" t="s">
        <v>116</v>
      </c>
      <c r="D56" s="51">
        <v>7.2</v>
      </c>
      <c r="E56" s="13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 s="21"/>
    </row>
    <row r="57" spans="1:30" x14ac:dyDescent="0.35">
      <c r="A57" s="141"/>
      <c r="B57" s="13">
        <f t="shared" si="4"/>
        <v>6</v>
      </c>
      <c r="C57" s="96" t="s">
        <v>117</v>
      </c>
      <c r="D57" s="51">
        <v>0</v>
      </c>
      <c r="E57" s="13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 s="21"/>
    </row>
    <row r="58" spans="1:30" x14ac:dyDescent="0.35">
      <c r="A58" s="141"/>
      <c r="B58" s="13">
        <f t="shared" si="4"/>
        <v>7</v>
      </c>
      <c r="C58" s="96" t="s">
        <v>113</v>
      </c>
      <c r="D58" s="51">
        <v>95</v>
      </c>
      <c r="E58" s="13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 s="21"/>
    </row>
    <row r="59" spans="1:30" x14ac:dyDescent="0.35">
      <c r="A59" s="141"/>
      <c r="B59" s="13">
        <f t="shared" si="4"/>
        <v>8</v>
      </c>
      <c r="C59" s="96" t="s">
        <v>114</v>
      </c>
      <c r="D59" s="51">
        <v>1</v>
      </c>
      <c r="E59" s="13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 s="21"/>
    </row>
    <row r="60" spans="1:30" x14ac:dyDescent="0.35">
      <c r="A60" s="141"/>
      <c r="B60" s="13">
        <f t="shared" si="4"/>
        <v>9</v>
      </c>
      <c r="C60" s="96" t="s">
        <v>129</v>
      </c>
      <c r="D60" s="51">
        <v>7.2</v>
      </c>
      <c r="E60" s="13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0" x14ac:dyDescent="0.35">
      <c r="A61" s="141"/>
      <c r="B61" s="13">
        <f t="shared" si="4"/>
        <v>10</v>
      </c>
      <c r="C61" s="96" t="s">
        <v>144</v>
      </c>
      <c r="D61" s="51">
        <v>3</v>
      </c>
      <c r="E61" s="13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0" x14ac:dyDescent="0.35">
      <c r="A62" s="141"/>
      <c r="B62" s="13">
        <v>11</v>
      </c>
      <c r="C62" s="96" t="s">
        <v>145</v>
      </c>
      <c r="D62" s="51">
        <v>3</v>
      </c>
      <c r="E62" s="13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4">
      <c r="A63" s="142"/>
      <c r="B63" s="88">
        <v>12</v>
      </c>
      <c r="C63" s="19"/>
      <c r="D63" s="52"/>
      <c r="E63" s="6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</sheetData>
  <mergeCells count="6">
    <mergeCell ref="A52:A63"/>
    <mergeCell ref="A1:E2"/>
    <mergeCell ref="A4:A15"/>
    <mergeCell ref="A16:A27"/>
    <mergeCell ref="A28:A39"/>
    <mergeCell ref="A40:A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994E-09D2-4DB7-BFB0-20EF0E052CD1}">
  <dimension ref="B2:D6"/>
  <sheetViews>
    <sheetView workbookViewId="0">
      <selection activeCell="C17" sqref="C17"/>
    </sheetView>
  </sheetViews>
  <sheetFormatPr defaultRowHeight="14.5" x14ac:dyDescent="0.35"/>
  <cols>
    <col min="2" max="2" width="14.453125" bestFit="1" customWidth="1"/>
    <col min="3" max="3" width="4.90625" customWidth="1"/>
    <col min="4" max="4" width="21.54296875" bestFit="1" customWidth="1"/>
  </cols>
  <sheetData>
    <row r="2" spans="2:4" ht="15" thickBot="1" x14ac:dyDescent="0.4">
      <c r="B2" s="62" t="s">
        <v>146</v>
      </c>
    </row>
    <row r="3" spans="2:4" x14ac:dyDescent="0.35">
      <c r="B3" s="143" t="s">
        <v>147</v>
      </c>
      <c r="C3" s="82">
        <v>1</v>
      </c>
      <c r="D3" s="80" t="s">
        <v>148</v>
      </c>
    </row>
    <row r="4" spans="2:4" ht="15" thickBot="1" x14ac:dyDescent="0.4">
      <c r="B4" s="144"/>
      <c r="C4" s="83">
        <v>2</v>
      </c>
      <c r="D4" s="81" t="s">
        <v>149</v>
      </c>
    </row>
    <row r="5" spans="2:4" x14ac:dyDescent="0.35">
      <c r="B5" s="145" t="s">
        <v>65</v>
      </c>
      <c r="C5" s="82">
        <v>1</v>
      </c>
      <c r="D5" s="80" t="s">
        <v>150</v>
      </c>
    </row>
    <row r="6" spans="2:4" ht="15" thickBot="1" x14ac:dyDescent="0.4">
      <c r="B6" s="146"/>
      <c r="C6" s="83">
        <v>2</v>
      </c>
      <c r="D6" s="81" t="s">
        <v>151</v>
      </c>
    </row>
  </sheetData>
  <mergeCells count="2">
    <mergeCell ref="B3:B4"/>
    <mergeCell ref="B5:B6"/>
  </mergeCells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37a5165-151f-4dc6-8559-37e708a28e7d" xsi:nil="true"/>
    <lcf76f155ced4ddcb4097134ff3c332f xmlns="20c2104b-e2c4-498c-9051-7e14987438c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337216F16624F4C93495A15D98BF483" ma:contentTypeVersion="15" ma:contentTypeDescription="Criar um novo documento." ma:contentTypeScope="" ma:versionID="77faa82a314d56595c04a308a2b6d944">
  <xsd:schema xmlns:xsd="http://www.w3.org/2001/XMLSchema" xmlns:xs="http://www.w3.org/2001/XMLSchema" xmlns:p="http://schemas.microsoft.com/office/2006/metadata/properties" xmlns:ns2="20c2104b-e2c4-498c-9051-7e14987438c5" xmlns:ns3="837a5165-151f-4dc6-8559-37e708a28e7d" targetNamespace="http://schemas.microsoft.com/office/2006/metadata/properties" ma:root="true" ma:fieldsID="fd2a54d4065cc214eedf683bd0812350" ns2:_="" ns3:_="">
    <xsd:import namespace="20c2104b-e2c4-498c-9051-7e14987438c5"/>
    <xsd:import namespace="837a5165-151f-4dc6-8559-37e708a28e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c2104b-e2c4-498c-9051-7e14987438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m" ma:readOnly="false" ma:fieldId="{5cf76f15-5ced-4ddc-b409-7134ff3c332f}" ma:taxonomyMulti="true" ma:sspId="632f545a-f984-4dd3-ab31-738ecd40a7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7a5165-151f-4dc6-8559-37e708a28e7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2406878-88f3-4067-ba7f-9798e354b325}" ma:internalName="TaxCatchAll" ma:showField="CatchAllData" ma:web="837a5165-151f-4dc6-8559-37e708a28e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9FA379-60F3-40CB-BCC9-DB4DA962BF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0C380E-3337-4C81-80E6-9871B5E8C842}">
  <ds:schemaRefs>
    <ds:schemaRef ds:uri="http://schemas.microsoft.com/office/2006/metadata/properties"/>
    <ds:schemaRef ds:uri="http://schemas.microsoft.com/office/infopath/2007/PartnerControls"/>
    <ds:schemaRef ds:uri="837a5165-151f-4dc6-8559-37e708a28e7d"/>
    <ds:schemaRef ds:uri="20c2104b-e2c4-498c-9051-7e14987438c5"/>
  </ds:schemaRefs>
</ds:datastoreItem>
</file>

<file path=customXml/itemProps3.xml><?xml version="1.0" encoding="utf-8"?>
<ds:datastoreItem xmlns:ds="http://schemas.openxmlformats.org/officeDocument/2006/customXml" ds:itemID="{0DAF182E-2285-4ACA-9AB4-EE075EC814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c2104b-e2c4-498c-9051-7e14987438c5"/>
    <ds:schemaRef ds:uri="837a5165-151f-4dc6-8559-37e708a28e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General_Information</vt:lpstr>
      <vt:lpstr>Network_Info</vt:lpstr>
      <vt:lpstr>Peers_Info_EC1</vt:lpstr>
      <vt:lpstr>Load_EC1</vt:lpstr>
      <vt:lpstr>Generator_EC1</vt:lpstr>
      <vt:lpstr>Storage_EC1</vt:lpstr>
      <vt:lpstr>Vehicle_EC1</vt:lpstr>
      <vt:lpstr>CStation_EC1</vt:lpstr>
      <vt:lpstr>Information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Sérgio</dc:creator>
  <cp:keywords/>
  <dc:description/>
  <cp:lastModifiedBy>Cindy Paola Guzman Lascano</cp:lastModifiedBy>
  <cp:revision/>
  <dcterms:created xsi:type="dcterms:W3CDTF">2011-05-22T17:24:45Z</dcterms:created>
  <dcterms:modified xsi:type="dcterms:W3CDTF">2024-08-14T14:08:48Z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0x010100E337216F16624F4C93495A15D98BF483</vt:lpwstr>
  </property>
  <property fmtid="{D5CDD505-2E9C-101B-9397-08002B2CF9AE}" pid="3" name="MediaServiceImageTags">
    <vt:lpwstr/>
  </property>
</Properties>
</file>