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Byron\Downloads\EC\"/>
    </mc:Choice>
  </mc:AlternateContent>
  <xr:revisionPtr revIDLastSave="0" documentId="13_ncr:1_{4A71CC75-458A-4205-A052-D1A8A6B78FD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9"/>
</workbook>
</file>

<file path=xl/calcChain.xml><?xml version="1.0" encoding="utf-8"?>
<calcChain xmlns="http://schemas.openxmlformats.org/spreadsheetml/2006/main">
  <c r="B30" i="43" l="1"/>
  <c r="B31" i="43" s="1"/>
  <c r="B32" i="43" s="1"/>
  <c r="B33" i="43" s="1"/>
  <c r="B34" i="43" s="1"/>
  <c r="B35" i="43" s="1"/>
  <c r="B36" i="43" s="1"/>
  <c r="B37" i="43" s="1"/>
  <c r="B29" i="43"/>
  <c r="B19" i="43"/>
  <c r="B20" i="43" s="1"/>
  <c r="B21" i="43" s="1"/>
  <c r="B22" i="43" s="1"/>
  <c r="B23" i="43" s="1"/>
  <c r="B24" i="43" s="1"/>
  <c r="B25" i="43" s="1"/>
  <c r="B18" i="43"/>
  <c r="B17" i="43"/>
  <c r="B5" i="43"/>
  <c r="B6" i="43" s="1"/>
  <c r="B7" i="43" s="1"/>
  <c r="B8" i="43" s="1"/>
  <c r="B9" i="43" s="1"/>
  <c r="B10" i="43" s="1"/>
  <c r="B11" i="43" s="1"/>
  <c r="B12" i="43" s="1"/>
  <c r="B13" i="43" s="1"/>
  <c r="B53" i="49"/>
  <c r="B54" i="49" s="1"/>
  <c r="B55" i="49" s="1"/>
  <c r="B56" i="49" s="1"/>
  <c r="B57" i="49" s="1"/>
  <c r="B58" i="49" s="1"/>
  <c r="B59" i="49" s="1"/>
  <c r="B60" i="49" s="1"/>
  <c r="B41" i="49"/>
  <c r="B42" i="49" s="1"/>
  <c r="B43" i="49" s="1"/>
  <c r="B44" i="49" s="1"/>
  <c r="B45" i="49" s="1"/>
  <c r="B46" i="49" s="1"/>
  <c r="B47" i="49" s="1"/>
  <c r="B48" i="49" s="1"/>
  <c r="B29" i="49"/>
  <c r="B30" i="49" s="1"/>
  <c r="B31" i="49" s="1"/>
  <c r="B32" i="49" s="1"/>
  <c r="B33" i="49" s="1"/>
  <c r="B34" i="49" s="1"/>
  <c r="B35" i="49" s="1"/>
  <c r="B36" i="49" s="1"/>
  <c r="B17" i="49"/>
  <c r="B18" i="49" s="1"/>
  <c r="B19" i="49" s="1"/>
  <c r="B20" i="49" s="1"/>
  <c r="B21" i="49" s="1"/>
  <c r="B22" i="49" s="1"/>
  <c r="B23" i="49" s="1"/>
  <c r="B24" i="49" s="1"/>
  <c r="B5" i="49"/>
  <c r="B6" i="49" s="1"/>
  <c r="B7" i="49" s="1"/>
  <c r="B8" i="49" s="1"/>
  <c r="B9" i="49" s="1"/>
  <c r="B10" i="49" s="1"/>
  <c r="B11" i="49" s="1"/>
  <c r="B12" i="49" s="1"/>
  <c r="B35" i="48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77" i="40"/>
  <c r="B78" i="40" s="1"/>
  <c r="B79" i="40" s="1"/>
  <c r="B80" i="40" s="1"/>
  <c r="B81" i="40" s="1"/>
  <c r="B82" i="40" s="1"/>
  <c r="B83" i="40" s="1"/>
  <c r="B84" i="40" s="1"/>
  <c r="B65" i="40"/>
  <c r="B66" i="40" s="1"/>
  <c r="B67" i="40" s="1"/>
  <c r="B68" i="40" s="1"/>
  <c r="B69" i="40" s="1"/>
  <c r="B70" i="40" s="1"/>
  <c r="B71" i="40" s="1"/>
  <c r="B72" i="40" s="1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66" i="41"/>
  <c r="B67" i="41" s="1"/>
  <c r="B68" i="41" s="1"/>
  <c r="B69" i="41" s="1"/>
  <c r="B65" i="4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65" i="41"/>
  <c r="E66" i="41"/>
  <c r="E67" i="41"/>
  <c r="E68" i="41" s="1"/>
  <c r="E69" i="41" s="1"/>
  <c r="E70" i="41" s="1"/>
  <c r="E71" i="41" s="1"/>
  <c r="E72" i="41" s="1"/>
  <c r="E73" i="41" s="1"/>
  <c r="E78" i="40" l="1"/>
  <c r="E79" i="40" s="1"/>
  <c r="E80" i="40" s="1"/>
  <c r="E81" i="40" s="1"/>
  <c r="E82" i="40" s="1"/>
  <c r="E83" i="40" s="1"/>
  <c r="E84" i="40" s="1"/>
  <c r="E85" i="40" s="1"/>
  <c r="E86" i="40" s="1"/>
  <c r="E87" i="40" s="1"/>
  <c r="E77" i="40"/>
  <c r="E66" i="40"/>
  <c r="E67" i="40" s="1"/>
  <c r="E68" i="40" s="1"/>
  <c r="E69" i="40" s="1"/>
  <c r="E70" i="40" s="1"/>
  <c r="E71" i="40" s="1"/>
  <c r="E72" i="40" s="1"/>
  <c r="E73" i="40" s="1"/>
  <c r="E74" i="40" s="1"/>
  <c r="E75" i="40" s="1"/>
  <c r="E65" i="40"/>
  <c r="E53" i="40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41" i="49" l="1"/>
  <c r="E42" i="49"/>
  <c r="E43" i="49" s="1"/>
  <c r="E53" i="49"/>
  <c r="E54" i="49" s="1"/>
  <c r="E55" i="49" s="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G65" i="41"/>
  <c r="H65" i="41"/>
  <c r="I65" i="41"/>
  <c r="J65" i="41"/>
  <c r="K65" i="41"/>
  <c r="L65" i="41"/>
  <c r="M65" i="41"/>
  <c r="N65" i="41"/>
  <c r="O65" i="41"/>
  <c r="P65" i="41"/>
  <c r="Q65" i="41"/>
  <c r="R65" i="41"/>
  <c r="S65" i="41"/>
  <c r="T65" i="41"/>
  <c r="U65" i="41"/>
  <c r="V65" i="41"/>
  <c r="W65" i="41"/>
  <c r="X65" i="41"/>
  <c r="Y65" i="41"/>
  <c r="Z65" i="41"/>
  <c r="AA65" i="41"/>
  <c r="AB65" i="41"/>
  <c r="AC65" i="41"/>
  <c r="AD65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T66" i="41"/>
  <c r="U66" i="41"/>
  <c r="V66" i="41"/>
  <c r="W66" i="41"/>
  <c r="X66" i="41"/>
  <c r="Y66" i="41"/>
  <c r="Z66" i="41"/>
  <c r="AA66" i="41"/>
  <c r="AB66" i="41"/>
  <c r="AC66" i="41"/>
  <c r="AD66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S67" i="41"/>
  <c r="T67" i="41"/>
  <c r="U67" i="41"/>
  <c r="V67" i="41"/>
  <c r="W67" i="41"/>
  <c r="X67" i="41"/>
  <c r="Y67" i="41"/>
  <c r="Z67" i="41"/>
  <c r="AA67" i="41"/>
  <c r="AB67" i="41"/>
  <c r="AC67" i="41"/>
  <c r="AD67" i="41"/>
  <c r="E29" i="43" l="1"/>
  <c r="E29" i="49"/>
  <c r="E30" i="49" s="1"/>
  <c r="E31" i="49" s="1"/>
  <c r="E19" i="49" l="1"/>
  <c r="E18" i="49"/>
  <c r="E17" i="49"/>
  <c r="E5" i="49"/>
  <c r="E6" i="49" s="1"/>
  <c r="E7" i="49" s="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17" i="43" l="1"/>
  <c r="E20" i="48"/>
  <c r="E21" i="48" s="1"/>
  <c r="E22" i="48" s="1"/>
  <c r="F5" i="45" l="1"/>
  <c r="E5" i="45"/>
  <c r="E5" i="43" l="1"/>
  <c r="E6" i="48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<sst xmlns="http://schemas.openxmlformats.org/spreadsheetml/2006/main" count="634" uniqueCount="148">
  <si>
    <t>ohm/km</t>
  </si>
  <si>
    <t>Sbase VA</t>
  </si>
  <si>
    <t>R</t>
  </si>
  <si>
    <t>X</t>
  </si>
  <si>
    <t>C</t>
  </si>
  <si>
    <t>I(A)</t>
  </si>
  <si>
    <t>Smax (VA)</t>
  </si>
  <si>
    <t>Ubase V</t>
  </si>
  <si>
    <t>LX70</t>
  </si>
  <si>
    <t>Zbase (ohm)</t>
  </si>
  <si>
    <t>BUS REF.</t>
  </si>
  <si>
    <t>Component Nº</t>
  </si>
  <si>
    <t>Bus Out</t>
  </si>
  <si>
    <t>Bus In</t>
  </si>
  <si>
    <t>Cable Type</t>
  </si>
  <si>
    <t>Distance (km)</t>
  </si>
  <si>
    <t>S</t>
  </si>
  <si>
    <t>Generator Type</t>
  </si>
  <si>
    <t>Bc</t>
  </si>
  <si>
    <t>Generator ID</t>
  </si>
  <si>
    <t>Number</t>
  </si>
  <si>
    <t>Bus Location</t>
  </si>
  <si>
    <t>Features</t>
  </si>
  <si>
    <t>Total Time (h)</t>
  </si>
  <si>
    <t>Daily Time (h)</t>
  </si>
  <si>
    <t>Load ID</t>
  </si>
  <si>
    <t>GEEE Cof A (m.u.)</t>
  </si>
  <si>
    <t>GEEE Cof B (m.u.)</t>
  </si>
  <si>
    <t>GEEE Cof C (m.u.)</t>
  </si>
  <si>
    <t>LXH1AV 70</t>
  </si>
  <si>
    <t>LXH1AV 95</t>
  </si>
  <si>
    <t>LX95</t>
  </si>
  <si>
    <t>s/km</t>
  </si>
  <si>
    <t>Storage ID</t>
  </si>
  <si>
    <t>BEV</t>
  </si>
  <si>
    <t>Ibase (A)</t>
  </si>
  <si>
    <t>Community Number</t>
  </si>
  <si>
    <t>EC ID</t>
  </si>
  <si>
    <t>O.F.</t>
  </si>
  <si>
    <t>Energy_Buy_Price (m.u.)</t>
  </si>
  <si>
    <t>Energy_Sell_Price (m.u.)</t>
  </si>
  <si>
    <t>Branch Information</t>
  </si>
  <si>
    <t>Cables Characteristics</t>
  </si>
  <si>
    <t>BUS REFERENCE</t>
  </si>
  <si>
    <t>VOLTAGE LIMITS</t>
  </si>
  <si>
    <t>U_ANGLE</t>
  </si>
  <si>
    <t>U (p.u.)</t>
  </si>
  <si>
    <t>U MIN (p.u)</t>
  </si>
  <si>
    <t>U MÁX (p.u)</t>
  </si>
  <si>
    <t>Objective Functions (O.F.) Description</t>
  </si>
  <si>
    <t>Cost minimization</t>
  </si>
  <si>
    <t>Self-Consumption Maximization</t>
  </si>
  <si>
    <t>Internal Bus Location</t>
  </si>
  <si>
    <t>Owner</t>
  </si>
  <si>
    <t>Manager</t>
  </si>
  <si>
    <t>Characteritics D.</t>
  </si>
  <si>
    <t>Characteritics V.</t>
  </si>
  <si>
    <t>Characteritics ID</t>
  </si>
  <si>
    <t>Type of Contract</t>
  </si>
  <si>
    <t>Cost Parameter A (m.u.)</t>
  </si>
  <si>
    <t>Cost Parameter B (m.u.)</t>
  </si>
  <si>
    <t>Cost Parameter C (m.u.)</t>
  </si>
  <si>
    <t>Cost NDE (m.u.)</t>
  </si>
  <si>
    <t>GHG Cof A (m.u.)</t>
  </si>
  <si>
    <t>GHG Cof B (m.u.)</t>
  </si>
  <si>
    <t>GHG Cof C (m.u.)</t>
  </si>
  <si>
    <t>Time Features ID</t>
  </si>
  <si>
    <t>Time Features</t>
  </si>
  <si>
    <t>Peer ID</t>
  </si>
  <si>
    <t>Type of Peer</t>
  </si>
  <si>
    <t>Export Contracted P Max</t>
  </si>
  <si>
    <t>Import Contracted P Max (p.u)</t>
  </si>
  <si>
    <t>Buy Price (m.u.)</t>
  </si>
  <si>
    <t>Sell Price (m.u.)</t>
  </si>
  <si>
    <t>Cost Reduce (m.u.)</t>
  </si>
  <si>
    <t>Cost Cut (m.u.)</t>
  </si>
  <si>
    <t>Cost Mov (m.u.)</t>
  </si>
  <si>
    <t>Cost ENS (m.u.)</t>
  </si>
  <si>
    <t>Tg phi</t>
  </si>
  <si>
    <t>P Max_Imp (kW)</t>
  </si>
  <si>
    <t>P Max_Exp (kW)</t>
  </si>
  <si>
    <t>PU Values</t>
  </si>
  <si>
    <t>P Forecast (kW)</t>
  </si>
  <si>
    <t>P Max. (kW)</t>
  </si>
  <si>
    <t>P Min. (kW)</t>
  </si>
  <si>
    <t>Q Max. (kW)</t>
  </si>
  <si>
    <t>Q Min. (kW)</t>
  </si>
  <si>
    <t>P Contracted (kW)</t>
  </si>
  <si>
    <t>Owner (ID)</t>
  </si>
  <si>
    <t>Manager (ID)</t>
  </si>
  <si>
    <t>Q Forecast (kVAr)</t>
  </si>
  <si>
    <t>P Reduce (kW)</t>
  </si>
  <si>
    <t>P Cut (kW)</t>
  </si>
  <si>
    <t>P Move (kW)</t>
  </si>
  <si>
    <t>P In Move (kW)</t>
  </si>
  <si>
    <t>Battery Type</t>
  </si>
  <si>
    <t>Li-ion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</si>
  <si>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</si>
  <si>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</si>
  <si>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</si>
  <si>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</si>
  <si>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</si>
  <si>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</si>
  <si>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</si>
  <si>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P Discharge Limit (kW)</t>
  </si>
  <si>
    <t>P Charge Limit (kW)</t>
  </si>
  <si>
    <t>Charge price (m.u)</t>
  </si>
  <si>
    <t>Discharge price (m.u.)</t>
  </si>
  <si>
    <t>Charging station ID</t>
  </si>
  <si>
    <t>Place</t>
  </si>
  <si>
    <t>Place Start</t>
  </si>
  <si>
    <t>Place End</t>
  </si>
  <si>
    <t>Electric Vehicle ID</t>
  </si>
  <si>
    <t>E Capacity Max (kWh)</t>
  </si>
  <si>
    <t>Type of Vehicle</t>
  </si>
  <si>
    <t>Event Features</t>
  </si>
  <si>
    <t>Event Features ID</t>
  </si>
  <si>
    <t>Event</t>
  </si>
  <si>
    <t>Initial State SOC (%)</t>
  </si>
  <si>
    <t>Arrive time period</t>
  </si>
  <si>
    <t>Departure time period</t>
  </si>
  <si>
    <t>Simulation Periods</t>
  </si>
  <si>
    <t>General Information</t>
  </si>
  <si>
    <t>Periods Duration (min)</t>
  </si>
  <si>
    <t>U MIN (rad)</t>
  </si>
  <si>
    <t>U MÁX (rad)</t>
  </si>
  <si>
    <t>Charge Type</t>
  </si>
  <si>
    <t>Domestic 1</t>
  </si>
  <si>
    <t>Small Commerce 1</t>
  </si>
  <si>
    <t>Charge Price</t>
  </si>
  <si>
    <t>GENERATORS</t>
  </si>
  <si>
    <t>Controlable Technology</t>
  </si>
  <si>
    <t>Based on renewables</t>
  </si>
  <si>
    <t>Type of Generator</t>
  </si>
  <si>
    <t>Normal Contract</t>
  </si>
  <si>
    <t>Feed-in Tariff</t>
  </si>
  <si>
    <t>Commercial</t>
  </si>
  <si>
    <t>Used SOC (%) Arriving</t>
  </si>
  <si>
    <t>Not Used</t>
  </si>
  <si>
    <t>SOC (%) Arriving</t>
  </si>
  <si>
    <t>SOC Required (%) Exit</t>
  </si>
  <si>
    <t>Pcharge Max contracted [kW]</t>
  </si>
  <si>
    <t>PDcharge Max contracted [kW]</t>
  </si>
  <si>
    <t>Disharge Price</t>
  </si>
  <si>
    <t>Minimun Technical SOC (%)</t>
  </si>
  <si>
    <t>Number of Owners</t>
  </si>
  <si>
    <t>Community Member</t>
  </si>
  <si>
    <t>Owner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</si>
</sst>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_-* #,##0.000000\ _€_-;\-* #,##0.000000\ _€_-;_-* &quot;-&quot;??\ _€_-;_-@_-"/>
    <numFmt numFmtId="167" formatCode="_-* #,##0.000\ _€_-;\-* #,##0.000\ _€_-;_-* &quot;-&quot;??\ _€_-;_-@_-"/>
    <numFmt numFmtId="168" formatCode="_-* #,##0.000\ _€_-;\-* #,##0.000\ _€_-;_-* &quot;-&quot;???\ _€_-;_-@_-"/>
    <numFmt numFmtId="169" formatCode="_-* #,##0.00000\ _€_-;\-* #,##0.00000\ _€_-;_-* &quot;-&quot;???????\ _€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43" fontId="7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4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5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7" fillId="0" borderId="0" xfId="148" applyNumberFormat="1" applyFont="1" applyBorder="1"/>
    <xf numFmtId="167" fontId="7" fillId="0" borderId="1" xfId="148" applyNumberFormat="1" applyFont="1" applyBorder="1"/>
    <xf numFmtId="167" fontId="7" fillId="0" borderId="32" xfId="148" applyNumberFormat="1" applyFont="1" applyBorder="1"/>
    <xf numFmtId="168" fontId="0" fillId="0" borderId="0" xfId="0" applyNumberFormat="1"/>
    <xf numFmtId="169" fontId="7" fillId="0" borderId="0" xfId="148" applyNumberFormat="1" applyFont="1" applyBorder="1"/>
    <xf numFmtId="166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Accent1" xfId="125" builtinId="30" customBuiltin="1"/>
    <cellStyle name="20% - Accent2" xfId="129" builtinId="34" customBuiltin="1"/>
    <cellStyle name="20% - Accent3" xfId="133" builtinId="38" customBuiltin="1"/>
    <cellStyle name="20% - Accent4" xfId="137" builtinId="42" customBuiltin="1"/>
    <cellStyle name="20% - Accent5" xfId="141" builtinId="46" customBuiltin="1"/>
    <cellStyle name="20% - Accent6" xfId="145" builtinId="50" customBuiltin="1"/>
    <cellStyle name="40% - Accent1" xfId="126" builtinId="31" customBuiltin="1"/>
    <cellStyle name="40% - Accent2" xfId="130" builtinId="35" customBuiltin="1"/>
    <cellStyle name="40% - Accent3" xfId="134" builtinId="39" customBuiltin="1"/>
    <cellStyle name="40% - Accent4" xfId="138" builtinId="43" customBuiltin="1"/>
    <cellStyle name="40% - Accent5" xfId="142" builtinId="47" customBuiltin="1"/>
    <cellStyle name="40% - Accent6" xfId="146" builtinId="51" customBuiltin="1"/>
    <cellStyle name="60% - Accent1" xfId="127" builtinId="32" customBuiltin="1"/>
    <cellStyle name="60% - Accent2" xfId="131" builtinId="36" customBuiltin="1"/>
    <cellStyle name="60% - Accent3" xfId="135" builtinId="40" customBuiltin="1"/>
    <cellStyle name="60% - Accent4" xfId="139" builtinId="44" customBuiltin="1"/>
    <cellStyle name="60% - Accent5" xfId="143" builtinId="48" customBuiltin="1"/>
    <cellStyle name="60% - Accent6" xfId="147" builtinId="52" customBuiltin="1"/>
    <cellStyle name="Accent1" xfId="124" builtinId="29" customBuiltin="1"/>
    <cellStyle name="Accent2" xfId="128" builtinId="33" customBuiltin="1"/>
    <cellStyle name="Accent3" xfId="132" builtinId="37" customBuiltin="1"/>
    <cellStyle name="Accent4" xfId="136" builtinId="41" customBuiltin="1"/>
    <cellStyle name="Accent5" xfId="140" builtinId="45" customBuiltin="1"/>
    <cellStyle name="Accent6" xfId="144" builtinId="49" customBuiltin="1"/>
    <cellStyle name="Bad" xfId="113" builtinId="27" customBuiltin="1"/>
    <cellStyle name="Calculation" xfId="117" builtinId="22" customBuiltin="1"/>
    <cellStyle name="Check Cell" xfId="119" builtinId="23" customBuiltin="1"/>
    <cellStyle name="Comma" xfId="148" builtinId="3"/>
    <cellStyle name="Explanatory Text" xfId="122" builtinId="53" customBuiltin="1"/>
    <cellStyle name="Good" xfId="112" builtinId="26" customBuiltin="1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Input" xfId="115" builtinId="20" customBuiltin="1"/>
    <cellStyle name="Linked Cell" xfId="118" builtinId="24" customBuiltin="1"/>
    <cellStyle name="Neutral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e" xfId="121" builtinId="10" customBuiltin="1"/>
    <cellStyle name="Output" xfId="116" builtinId="21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Title" xfId="107" builtinId="15" customBuiltin="1"/>
    <cellStyle name="Total" xfId="123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B050"/>
  </sheetPr>
  <dimension ref="A2:AC30"/>
  <sheetViews>
    <sheetView tabSelected="1" zoomScale="84" zoomScaleNormal="84" workbookViewId="0">
      <selection activeCell="L4" sqref="L4:N4"/>
    </sheetView>
  </sheetViews>
  <sheetFormatPr defaultColWidth="9.1796875" defaultRowHeight="14.5" x14ac:dyDescent="0.35"/>
  <cols>
    <col min="1" max="1" width="11" style="1" bestFit="1" customWidth="1"/>
    <col min="2" max="3" width="11.1796875" style="1" customWidth="1"/>
    <col min="4" max="4" width="20.81640625" style="1" bestFit="1" customWidth="1"/>
    <col min="5" max="5" width="12.7265625" style="1" bestFit="1" customWidth="1"/>
    <col min="6" max="7" width="9.1796875" style="1"/>
    <col min="8" max="10" width="12" style="1" bestFit="1" customWidth="1"/>
    <col min="11" max="11" width="9.1796875" style="1"/>
    <col min="12" max="12" width="13.26953125" style="1" bestFit="1" customWidth="1"/>
    <col min="13" max="13" width="10.1796875" style="1" bestFit="1" customWidth="1"/>
    <col min="14" max="14" width="12" style="1" bestFit="1" customWidth="1"/>
    <col min="15" max="15" width="10" style="1" bestFit="1" customWidth="1"/>
    <col min="16" max="23" width="9.1796875" style="1"/>
    <col min="24" max="25" width="12" style="1" bestFit="1" customWidth="1"/>
    <col min="26" max="27" width="9.1796875" style="1"/>
    <col min="28" max="28" width="11" style="1" bestFit="1" customWidth="1"/>
    <col min="29" max="29" width="12" style="1" customWidth="1"/>
    <col min="30" max="16384" width="9.1796875" style="1"/>
  </cols>
  <sheetData>
    <row r="2" spans="1:26" ht="15" thickBot="1" x14ac:dyDescent="0.4">
      <c r="B2" s="126" t="s">
        <v>122</v>
      </c>
      <c r="C2" s="126"/>
      <c r="D2" s="126"/>
      <c r="K2" s="119" t="s">
        <v>49</v>
      </c>
      <c r="L2" s="119"/>
      <c r="M2" s="119"/>
      <c r="N2" s="119"/>
    </row>
    <row r="3" spans="1:26" ht="15" thickTop="1" x14ac:dyDescent="0.35">
      <c r="B3"/>
      <c r="C3" s="70" t="s">
        <v>36</v>
      </c>
      <c r="D3">
        <v>1</v>
      </c>
      <c r="K3">
        <v>1</v>
      </c>
      <c r="L3" s="118" t="s">
        <v>50</v>
      </c>
      <c r="M3" s="118"/>
      <c r="N3" s="118"/>
    </row>
    <row r="4" spans="1:26" x14ac:dyDescent="0.35">
      <c r="B4"/>
      <c r="C4" s="70" t="s">
        <v>121</v>
      </c>
      <c r="D4">
        <v>24</v>
      </c>
      <c r="K4">
        <v>2</v>
      </c>
      <c r="L4" s="118" t="s">
        <v>51</v>
      </c>
      <c r="M4" s="118"/>
      <c r="N4" s="118"/>
    </row>
    <row r="5" spans="1:26" x14ac:dyDescent="0.35">
      <c r="A5" s="3"/>
      <c r="B5"/>
      <c r="C5" s="70" t="s">
        <v>123</v>
      </c>
      <c r="D5">
        <v>60</v>
      </c>
      <c r="Y5" s="2"/>
      <c r="Z5" s="2"/>
    </row>
    <row r="6" spans="1:26" x14ac:dyDescent="0.35">
      <c r="A6" s="3"/>
      <c r="B6"/>
      <c r="C6" s="70" t="s">
        <v>145</v>
      </c>
      <c r="D6">
        <v>2</v>
      </c>
      <c r="Y6" s="2"/>
      <c r="Z6" s="2"/>
    </row>
    <row r="7" spans="1:26" x14ac:dyDescent="0.35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5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5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5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5">
      <c r="R12" s="2"/>
      <c r="S12" s="2"/>
      <c r="T12" s="2"/>
      <c r="U12" s="2"/>
      <c r="V12" s="2"/>
      <c r="W12" s="2"/>
      <c r="X12" s="2"/>
    </row>
    <row r="13" spans="1:26" x14ac:dyDescent="0.35">
      <c r="R13" s="2"/>
      <c r="S13" s="2"/>
      <c r="T13" s="2"/>
      <c r="U13" s="2"/>
      <c r="V13" s="2"/>
      <c r="W13" s="2"/>
      <c r="X13" s="2"/>
    </row>
    <row r="14" spans="1:26" x14ac:dyDescent="0.35">
      <c r="R14" s="2"/>
      <c r="S14" s="2"/>
      <c r="T14" s="2"/>
      <c r="U14" s="2"/>
      <c r="V14" s="2"/>
      <c r="W14" s="2"/>
      <c r="X14" s="2"/>
    </row>
    <row r="19" spans="1:29" x14ac:dyDescent="0.35">
      <c r="Q19" s="2"/>
      <c r="Y19" s="2"/>
    </row>
    <row r="20" spans="1:29" ht="15" thickBot="1" x14ac:dyDescent="0.4">
      <c r="Q20" s="2"/>
      <c r="Y20" s="2"/>
    </row>
    <row r="21" spans="1:29" x14ac:dyDescent="0.35">
      <c r="A21" s="14" t="s">
        <v>37</v>
      </c>
      <c r="B21" s="15"/>
      <c r="C21" s="15"/>
      <c r="D21" s="23"/>
      <c r="E21" s="71" t="s">
        <v>23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5">
      <c r="A22" s="16"/>
      <c r="B22" s="17"/>
      <c r="C22" s="17"/>
      <c r="D22" s="24"/>
      <c r="E22" s="73" t="s">
        <v>24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4">
      <c r="A23" s="4" t="s">
        <v>20</v>
      </c>
      <c r="B23" s="5" t="s">
        <v>21</v>
      </c>
      <c r="C23" s="18" t="s">
        <v>38</v>
      </c>
      <c r="D23" s="25" t="s">
        <v>22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5">
      <c r="A24" s="120">
        <v>1</v>
      </c>
      <c r="B24" s="123">
        <v>1</v>
      </c>
      <c r="C24" s="123">
        <v>1</v>
      </c>
      <c r="D24" s="20" t="s">
        <v>79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5">
      <c r="A25" s="121"/>
      <c r="B25" s="124"/>
      <c r="C25" s="124"/>
      <c r="D25" s="21" t="s">
        <v>80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5">
      <c r="A26" s="121"/>
      <c r="B26" s="124"/>
      <c r="C26" s="124"/>
      <c r="D26" s="21" t="s">
        <v>39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5">
      <c r="A27" s="121"/>
      <c r="B27" s="124"/>
      <c r="C27" s="124"/>
      <c r="D27" s="21" t="s">
        <v>40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5">
      <c r="A28" s="121"/>
      <c r="B28" s="124"/>
      <c r="C28" s="124"/>
      <c r="D28" s="21" t="s">
        <v>26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5">
      <c r="A29" s="121"/>
      <c r="B29" s="124"/>
      <c r="C29" s="124"/>
      <c r="D29" s="21" t="s">
        <v>27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4">
      <c r="A30" s="122"/>
      <c r="B30" s="125"/>
      <c r="C30" s="125"/>
      <c r="D30" s="22" t="s">
        <v>28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4" sqref="H24"/>
    </sheetView>
  </sheetViews>
  <sheetFormatPr defaultColWidth="8.81640625" defaultRowHeight="14.5" x14ac:dyDescent="0.35"/>
  <cols>
    <col min="1" max="1" width="14.26953125" style="12" bestFit="1" customWidth="1"/>
    <col min="2" max="3" width="8.81640625" style="12"/>
    <col min="4" max="4" width="11" style="8" bestFit="1" customWidth="1"/>
    <col min="5" max="5" width="13.26953125" style="8" bestFit="1" customWidth="1"/>
    <col min="6" max="7" width="12.7265625" style="8" bestFit="1" customWidth="1"/>
    <col min="8" max="8" width="11" style="8" bestFit="1" customWidth="1"/>
    <col min="9" max="14" width="8.81640625" style="8"/>
    <col min="15" max="15" width="10.1796875" style="8" bestFit="1" customWidth="1"/>
    <col min="16" max="16384" width="8.81640625" style="8"/>
  </cols>
  <sheetData>
    <row r="1" spans="1:9" ht="15" thickBot="1" x14ac:dyDescent="0.4">
      <c r="A1" s="127" t="s">
        <v>43</v>
      </c>
      <c r="B1" s="127"/>
      <c r="C1" s="127"/>
      <c r="E1" s="127" t="s">
        <v>44</v>
      </c>
      <c r="F1" s="127"/>
      <c r="H1" s="119" t="s">
        <v>81</v>
      </c>
      <c r="I1" s="119"/>
    </row>
    <row r="2" spans="1:9" ht="15.5" thickTop="1" thickBot="1" x14ac:dyDescent="0.4">
      <c r="A2" s="45" t="s">
        <v>10</v>
      </c>
      <c r="B2" s="45" t="s">
        <v>46</v>
      </c>
      <c r="C2" s="45" t="s">
        <v>45</v>
      </c>
      <c r="E2" s="45" t="s">
        <v>47</v>
      </c>
      <c r="F2" s="45" t="s">
        <v>48</v>
      </c>
      <c r="H2" s="33" t="s">
        <v>1</v>
      </c>
      <c r="I2" s="34">
        <f>1*10^6</f>
        <v>1000000</v>
      </c>
    </row>
    <row r="3" spans="1:9" ht="15.5" thickTop="1" thickBot="1" x14ac:dyDescent="0.4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7</v>
      </c>
      <c r="I3" s="38">
        <v>11000</v>
      </c>
    </row>
    <row r="4" spans="1:9" ht="15" thickTop="1" x14ac:dyDescent="0.35">
      <c r="E4" s="45" t="s">
        <v>124</v>
      </c>
      <c r="F4" s="45" t="s">
        <v>125</v>
      </c>
      <c r="H4" s="32" t="s">
        <v>9</v>
      </c>
      <c r="I4" s="31">
        <f>(I3^2)/I2</f>
        <v>121</v>
      </c>
    </row>
    <row r="5" spans="1:9" x14ac:dyDescent="0.35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5">
      <c r="D17" s="12"/>
      <c r="E17" s="12"/>
    </row>
    <row r="18" spans="1:17" x14ac:dyDescent="0.35">
      <c r="D18" s="12"/>
      <c r="E18" s="12"/>
    </row>
    <row r="19" spans="1:17" x14ac:dyDescent="0.35">
      <c r="D19" s="12"/>
      <c r="E19" s="12"/>
    </row>
    <row r="20" spans="1:17" x14ac:dyDescent="0.35">
      <c r="D20" s="12"/>
      <c r="E20" s="12"/>
    </row>
    <row r="21" spans="1:17" ht="15" thickBot="1" x14ac:dyDescent="0.4">
      <c r="A21" s="127" t="s">
        <v>41</v>
      </c>
      <c r="B21" s="127"/>
      <c r="C21" s="127"/>
      <c r="D21" s="127"/>
      <c r="E21" s="127"/>
      <c r="F21" s="127"/>
      <c r="G21" s="127"/>
      <c r="H21" s="127"/>
      <c r="I21" s="127"/>
      <c r="K21" s="60" t="s">
        <v>42</v>
      </c>
      <c r="L21" s="60"/>
      <c r="M21" s="60"/>
      <c r="N21" s="60"/>
      <c r="O21" s="60"/>
      <c r="P21" s="60"/>
      <c r="Q21" s="60"/>
    </row>
    <row r="22" spans="1:17" ht="15" thickTop="1" x14ac:dyDescent="0.35">
      <c r="A22" s="26" t="s">
        <v>11</v>
      </c>
      <c r="B22" s="26" t="s">
        <v>12</v>
      </c>
      <c r="C22" s="26" t="s">
        <v>13</v>
      </c>
      <c r="D22" s="26" t="s">
        <v>14</v>
      </c>
      <c r="E22" s="26" t="s">
        <v>15</v>
      </c>
      <c r="F22" s="26" t="s">
        <v>2</v>
      </c>
      <c r="G22" s="26" t="s">
        <v>3</v>
      </c>
      <c r="H22" s="26" t="s">
        <v>4</v>
      </c>
      <c r="I22" s="26" t="s">
        <v>16</v>
      </c>
      <c r="K22" s="31"/>
      <c r="L22" s="128" t="s">
        <v>0</v>
      </c>
      <c r="M22" s="129"/>
      <c r="N22" s="32" t="s">
        <v>32</v>
      </c>
      <c r="O22" s="32"/>
      <c r="P22" s="32"/>
      <c r="Q22" s="32"/>
    </row>
    <row r="23" spans="1:17" ht="15" thickBot="1" x14ac:dyDescent="0.4">
      <c r="A23" s="26">
        <v>1</v>
      </c>
      <c r="B23" s="28">
        <v>1</v>
      </c>
      <c r="C23" s="28">
        <v>2</v>
      </c>
      <c r="D23" s="26" t="s">
        <v>31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2</v>
      </c>
      <c r="M23" s="36" t="s">
        <v>3</v>
      </c>
      <c r="N23" s="33" t="s">
        <v>18</v>
      </c>
      <c r="O23" s="33"/>
      <c r="P23" s="33" t="s">
        <v>5</v>
      </c>
      <c r="Q23" s="33" t="s">
        <v>6</v>
      </c>
    </row>
    <row r="24" spans="1:17" ht="15" thickTop="1" x14ac:dyDescent="0.35">
      <c r="A24" s="26">
        <v>2</v>
      </c>
      <c r="B24" s="28">
        <v>2</v>
      </c>
      <c r="C24" s="28">
        <v>3</v>
      </c>
      <c r="D24" s="26" t="s">
        <v>31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8</v>
      </c>
      <c r="L24" s="40">
        <v>0.443</v>
      </c>
      <c r="M24" s="40">
        <f>2*PI()*50*0.38*10^-3</f>
        <v>0.11938052083641215</v>
      </c>
      <c r="N24" s="40">
        <v>0</v>
      </c>
      <c r="O24" s="39" t="s">
        <v>29</v>
      </c>
      <c r="P24" s="40">
        <v>204</v>
      </c>
      <c r="Q24" s="40">
        <f>4.29*10^6</f>
        <v>4290000</v>
      </c>
    </row>
    <row r="25" spans="1:17" x14ac:dyDescent="0.35">
      <c r="A25" s="26">
        <v>3</v>
      </c>
      <c r="B25" s="28">
        <v>2</v>
      </c>
      <c r="C25" s="28">
        <v>4</v>
      </c>
      <c r="D25" s="26" t="s">
        <v>31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31</v>
      </c>
      <c r="L25" s="42">
        <v>0.32</v>
      </c>
      <c r="M25" s="40">
        <f>2*PI()*50*0.36*10^-3</f>
        <v>0.11309733552923255</v>
      </c>
      <c r="N25" s="40">
        <v>0</v>
      </c>
      <c r="O25" s="41" t="s">
        <v>30</v>
      </c>
      <c r="P25" s="42">
        <v>245</v>
      </c>
      <c r="Q25" s="42">
        <f>5.5*10^6</f>
        <v>5500000</v>
      </c>
    </row>
    <row r="26" spans="1:17" x14ac:dyDescent="0.35">
      <c r="A26" s="26">
        <v>4</v>
      </c>
      <c r="B26" s="28">
        <v>2</v>
      </c>
      <c r="C26" s="28">
        <v>5</v>
      </c>
      <c r="D26" s="26" t="s">
        <v>31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5">
      <c r="A27" s="26">
        <v>5</v>
      </c>
      <c r="B27" s="28">
        <v>5</v>
      </c>
      <c r="C27" s="28">
        <v>6</v>
      </c>
      <c r="D27" s="26" t="s">
        <v>31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5">
      <c r="A28" s="26">
        <v>6</v>
      </c>
      <c r="B28" s="28">
        <v>5</v>
      </c>
      <c r="C28" s="28">
        <v>7</v>
      </c>
      <c r="D28" s="26" t="s">
        <v>31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5">
      <c r="A29" s="26">
        <v>7</v>
      </c>
      <c r="B29" s="28">
        <v>5</v>
      </c>
      <c r="C29" s="28">
        <v>8</v>
      </c>
      <c r="D29" s="26" t="s">
        <v>31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5">
      <c r="A30" s="26">
        <v>8</v>
      </c>
      <c r="B30" s="28">
        <v>8</v>
      </c>
      <c r="C30" s="28">
        <v>9</v>
      </c>
      <c r="D30" s="26" t="s">
        <v>31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5">
      <c r="A31" s="26">
        <v>9</v>
      </c>
      <c r="B31" s="28">
        <v>8</v>
      </c>
      <c r="C31" s="28">
        <v>10</v>
      </c>
      <c r="D31" s="26" t="s">
        <v>31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5">
      <c r="A32" s="26">
        <v>10</v>
      </c>
      <c r="B32" s="28">
        <v>8</v>
      </c>
      <c r="C32" s="28">
        <v>11</v>
      </c>
      <c r="D32" s="26" t="s">
        <v>31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5">
      <c r="A33" s="26">
        <v>11</v>
      </c>
      <c r="B33" s="28">
        <v>11</v>
      </c>
      <c r="C33" s="28">
        <v>12</v>
      </c>
      <c r="D33" s="26" t="s">
        <v>31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5">
      <c r="A34" s="26">
        <v>12</v>
      </c>
      <c r="B34" s="28">
        <v>1</v>
      </c>
      <c r="C34" s="28">
        <v>13</v>
      </c>
      <c r="D34" s="26" t="s">
        <v>31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5">
      <c r="A35" s="26">
        <v>13</v>
      </c>
      <c r="B35" s="28">
        <v>13</v>
      </c>
      <c r="C35" s="28">
        <v>14</v>
      </c>
      <c r="D35" s="26" t="s">
        <v>31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5">
      <c r="A36" s="26">
        <v>14</v>
      </c>
      <c r="B36" s="28">
        <v>13</v>
      </c>
      <c r="C36" s="28">
        <v>15</v>
      </c>
      <c r="D36" s="26" t="s">
        <v>31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5">
      <c r="A37" s="26">
        <v>15</v>
      </c>
      <c r="B37" s="28">
        <v>15</v>
      </c>
      <c r="C37" s="28">
        <v>16</v>
      </c>
      <c r="D37" s="26" t="s">
        <v>31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5">
      <c r="A38" s="26">
        <v>16</v>
      </c>
      <c r="B38" s="28">
        <v>1</v>
      </c>
      <c r="C38" s="28">
        <v>17</v>
      </c>
      <c r="D38" s="26" t="s">
        <v>31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5">
      <c r="A39" s="26">
        <v>17</v>
      </c>
      <c r="B39" s="28">
        <v>17</v>
      </c>
      <c r="C39" s="28">
        <v>18</v>
      </c>
      <c r="D39" s="26" t="s">
        <v>31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5">
      <c r="A40" s="26">
        <v>18</v>
      </c>
      <c r="B40" s="28">
        <v>17</v>
      </c>
      <c r="C40" s="28">
        <v>19</v>
      </c>
      <c r="D40" s="26" t="s">
        <v>31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5">
      <c r="A41" s="26">
        <v>19</v>
      </c>
      <c r="B41" s="28">
        <v>19</v>
      </c>
      <c r="C41" s="28">
        <v>20</v>
      </c>
      <c r="D41" s="26" t="s">
        <v>31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5">
      <c r="A42" s="26">
        <v>20</v>
      </c>
      <c r="B42" s="28">
        <v>19</v>
      </c>
      <c r="C42" s="28">
        <v>21</v>
      </c>
      <c r="D42" s="26" t="s">
        <v>31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5">
      <c r="A43" s="26">
        <v>21</v>
      </c>
      <c r="B43" s="28">
        <v>19</v>
      </c>
      <c r="C43" s="28">
        <v>22</v>
      </c>
      <c r="D43" s="26" t="s">
        <v>31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5">
      <c r="A44" s="26">
        <v>22</v>
      </c>
      <c r="B44" s="28">
        <v>22</v>
      </c>
      <c r="C44" s="28">
        <v>23</v>
      </c>
      <c r="D44" s="26" t="s">
        <v>31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5">
      <c r="A45" s="26">
        <v>23</v>
      </c>
      <c r="B45" s="28">
        <v>22</v>
      </c>
      <c r="C45" s="28">
        <v>24</v>
      </c>
      <c r="D45" s="26" t="s">
        <v>31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5">
      <c r="A46" s="26">
        <v>24</v>
      </c>
      <c r="B46" s="28">
        <v>22</v>
      </c>
      <c r="C46" s="28">
        <v>25</v>
      </c>
      <c r="D46" s="26" t="s">
        <v>31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5">
      <c r="A47" s="26">
        <v>25</v>
      </c>
      <c r="B47" s="28">
        <v>25</v>
      </c>
      <c r="C47" s="28">
        <v>26</v>
      </c>
      <c r="D47" s="26" t="s">
        <v>31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5">
      <c r="A48" s="26">
        <v>26</v>
      </c>
      <c r="B48" s="28">
        <v>1</v>
      </c>
      <c r="C48" s="28">
        <v>27</v>
      </c>
      <c r="D48" s="26" t="s">
        <v>31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5">
      <c r="A49" s="26">
        <v>27</v>
      </c>
      <c r="B49" s="28">
        <v>27</v>
      </c>
      <c r="C49" s="28">
        <v>28</v>
      </c>
      <c r="D49" s="26" t="s">
        <v>31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5">
      <c r="A50" s="26">
        <v>28</v>
      </c>
      <c r="B50" s="28">
        <v>27</v>
      </c>
      <c r="C50" s="28">
        <v>29</v>
      </c>
      <c r="D50" s="26" t="s">
        <v>31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5">
      <c r="A51" s="26">
        <v>29</v>
      </c>
      <c r="B51" s="28">
        <v>27</v>
      </c>
      <c r="C51" s="28">
        <v>30</v>
      </c>
      <c r="D51" s="26" t="s">
        <v>31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5">
      <c r="A52" s="26">
        <v>30</v>
      </c>
      <c r="B52" s="28">
        <v>30</v>
      </c>
      <c r="C52" s="28">
        <v>31</v>
      </c>
      <c r="D52" s="26" t="s">
        <v>31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5">
      <c r="A53" s="26">
        <v>31</v>
      </c>
      <c r="B53" s="28">
        <v>30</v>
      </c>
      <c r="C53" s="28">
        <v>32</v>
      </c>
      <c r="D53" s="26" t="s">
        <v>31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5">
      <c r="A54" s="26">
        <v>32</v>
      </c>
      <c r="B54" s="28">
        <v>30</v>
      </c>
      <c r="C54" s="28">
        <v>33</v>
      </c>
      <c r="D54" s="26" t="s">
        <v>31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5">
      <c r="A55" s="26">
        <v>33</v>
      </c>
      <c r="B55" s="28">
        <v>33</v>
      </c>
      <c r="C55" s="28">
        <v>34</v>
      </c>
      <c r="D55" s="26" t="s">
        <v>31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5">
      <c r="A56" s="26">
        <v>34</v>
      </c>
      <c r="B56" s="28">
        <v>33</v>
      </c>
      <c r="C56" s="28">
        <v>35</v>
      </c>
      <c r="D56" s="26" t="s">
        <v>31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5">
      <c r="A57" s="26">
        <v>35</v>
      </c>
      <c r="B57" s="28">
        <v>35</v>
      </c>
      <c r="C57" s="28">
        <v>36</v>
      </c>
      <c r="D57" s="26" t="s">
        <v>31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5">
      <c r="A58" s="26">
        <v>36</v>
      </c>
      <c r="B58" s="28">
        <v>35</v>
      </c>
      <c r="C58" s="28">
        <v>37</v>
      </c>
      <c r="D58" s="26" t="s">
        <v>31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="71" zoomScaleNormal="71" workbookViewId="0">
      <selection activeCell="C43" sqref="C43"/>
    </sheetView>
  </sheetViews>
  <sheetFormatPr defaultColWidth="8.81640625" defaultRowHeight="14.5" x14ac:dyDescent="0.35"/>
  <cols>
    <col min="1" max="1" width="8.81640625" style="8"/>
    <col min="2" max="2" width="14.7265625" style="8" bestFit="1" customWidth="1"/>
    <col min="3" max="3" width="26.26953125" style="8" bestFit="1" customWidth="1"/>
    <col min="4" max="4" width="14.7265625" style="8" bestFit="1" customWidth="1"/>
    <col min="5" max="5" width="8.81640625" style="8"/>
    <col min="6" max="6" width="20.7265625" style="8" bestFit="1" customWidth="1"/>
    <col min="7" max="16384" width="8.81640625" style="8"/>
  </cols>
  <sheetData>
    <row r="1" spans="1:30" x14ac:dyDescent="0.35">
      <c r="A1" s="130" t="s">
        <v>68</v>
      </c>
      <c r="B1" s="131"/>
      <c r="C1" s="132"/>
      <c r="D1" s="132"/>
      <c r="E1" s="132"/>
      <c r="F1" s="6" t="s">
        <v>23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3"/>
      <c r="B2" s="134"/>
      <c r="C2" s="135"/>
      <c r="D2" s="135"/>
      <c r="E2" s="135"/>
      <c r="F2" s="53" t="s">
        <v>24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20</v>
      </c>
      <c r="B3" s="47" t="s">
        <v>57</v>
      </c>
      <c r="C3" s="48" t="s">
        <v>55</v>
      </c>
      <c r="D3" s="49" t="s">
        <v>56</v>
      </c>
      <c r="E3" s="97" t="s">
        <v>66</v>
      </c>
      <c r="F3" s="97" t="s">
        <v>67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5">
      <c r="A4" s="136">
        <v>1</v>
      </c>
      <c r="B4" s="101">
        <v>1</v>
      </c>
      <c r="C4" s="102" t="s">
        <v>69</v>
      </c>
      <c r="D4" s="103" t="s">
        <v>146</v>
      </c>
      <c r="E4" s="100">
        <v>1</v>
      </c>
      <c r="F4" s="104" t="s">
        <v>82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5">
      <c r="A5" s="137"/>
      <c r="B5" s="106">
        <v>2</v>
      </c>
      <c r="C5" s="107" t="s">
        <v>58</v>
      </c>
      <c r="D5" s="108">
        <v>1</v>
      </c>
      <c r="E5" s="100">
        <v>2</v>
      </c>
      <c r="F5" s="104" t="s">
        <v>72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5">
      <c r="A6" s="137"/>
      <c r="B6" s="106">
        <v>3</v>
      </c>
      <c r="C6" s="107" t="s">
        <v>147</v>
      </c>
      <c r="D6" s="108">
        <v>1</v>
      </c>
      <c r="E6" s="106">
        <v>3</v>
      </c>
      <c r="F6" s="104" t="s">
        <v>73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5">
      <c r="A7" s="137"/>
      <c r="B7" s="106">
        <v>4</v>
      </c>
      <c r="C7" s="107"/>
      <c r="D7" s="108"/>
      <c r="E7" s="106">
        <v>4</v>
      </c>
      <c r="F7" s="107" t="s">
        <v>71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5">
      <c r="A8" s="137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5">
      <c r="A9" s="137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5">
      <c r="A10" s="137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5">
      <c r="A11" s="137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5">
      <c r="A12" s="137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5">
      <c r="A13" s="137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5">
      <c r="A14" s="137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4">
      <c r="A15" s="138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5">
      <c r="A16" s="136">
        <v>2</v>
      </c>
      <c r="B16" s="101">
        <v>1</v>
      </c>
      <c r="C16" s="102" t="s">
        <v>69</v>
      </c>
      <c r="D16" s="103" t="s">
        <v>146</v>
      </c>
      <c r="E16" s="100">
        <v>1</v>
      </c>
      <c r="F16" s="104" t="s">
        <v>82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5">
      <c r="A17" s="137"/>
      <c r="B17" s="106">
        <v>2</v>
      </c>
      <c r="C17" s="107" t="s">
        <v>58</v>
      </c>
      <c r="D17" s="108">
        <v>1</v>
      </c>
      <c r="E17" s="100">
        <v>2</v>
      </c>
      <c r="F17" s="104" t="s">
        <v>72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5">
      <c r="A18" s="137"/>
      <c r="B18" s="106">
        <v>3</v>
      </c>
      <c r="C18" s="107" t="s">
        <v>147</v>
      </c>
      <c r="D18" s="108">
        <v>2</v>
      </c>
      <c r="E18" s="106">
        <v>3</v>
      </c>
      <c r="F18" s="104" t="s">
        <v>73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5">
      <c r="A19" s="137"/>
      <c r="B19" s="106">
        <v>4</v>
      </c>
      <c r="C19" s="107"/>
      <c r="D19" s="108"/>
      <c r="E19" s="106">
        <v>4</v>
      </c>
      <c r="F19" s="107" t="s">
        <v>71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5">
      <c r="A20" s="137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5">
      <c r="A21" s="137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5">
      <c r="A22" s="137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5">
      <c r="A23" s="137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5">
      <c r="A24" s="137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5">
      <c r="A25" s="137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5">
      <c r="A26" s="137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4">
      <c r="A27" s="138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D75"/>
  <sheetViews>
    <sheetView zoomScale="75" zoomScaleNormal="75" workbookViewId="0">
      <pane ySplit="3" topLeftCell="A4" activePane="bottomLeft" state="frozen"/>
      <selection pane="bottomLeft" activeCell="G35" sqref="G35"/>
    </sheetView>
  </sheetViews>
  <sheetFormatPr defaultColWidth="9.1796875" defaultRowHeight="14.5" x14ac:dyDescent="0.35"/>
  <cols>
    <col min="1" max="1" width="13.7265625" style="8" bestFit="1" customWidth="1"/>
    <col min="2" max="2" width="16.1796875" style="8" bestFit="1" customWidth="1"/>
    <col min="3" max="3" width="19.1796875" style="8" bestFit="1" customWidth="1"/>
    <col min="4" max="4" width="15.453125" style="8" bestFit="1" customWidth="1"/>
    <col min="5" max="5" width="15.7265625" style="8" bestFit="1" customWidth="1"/>
    <col min="6" max="6" width="17.1796875" style="8" bestFit="1" customWidth="1"/>
    <col min="7" max="30" width="12.1796875" style="8" customWidth="1"/>
    <col min="31" max="16384" width="9.1796875" style="8"/>
  </cols>
  <sheetData>
    <row r="1" spans="1:30" x14ac:dyDescent="0.35">
      <c r="A1" s="124" t="s">
        <v>25</v>
      </c>
      <c r="B1" s="124"/>
      <c r="C1" s="124"/>
      <c r="D1" s="124"/>
      <c r="E1" s="124"/>
      <c r="F1" s="62" t="s">
        <v>23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4"/>
      <c r="B2" s="124"/>
      <c r="C2" s="124"/>
      <c r="D2" s="124"/>
      <c r="E2" s="124"/>
      <c r="F2" s="62" t="s">
        <v>24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20</v>
      </c>
      <c r="B3" s="59" t="s">
        <v>57</v>
      </c>
      <c r="C3" s="58" t="s">
        <v>55</v>
      </c>
      <c r="D3" s="49" t="s">
        <v>56</v>
      </c>
      <c r="E3" s="57" t="s">
        <v>66</v>
      </c>
      <c r="F3" s="54" t="s">
        <v>67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39">
        <v>1</v>
      </c>
      <c r="B4" s="87">
        <v>1</v>
      </c>
      <c r="C4" s="95" t="s">
        <v>52</v>
      </c>
      <c r="D4" s="50">
        <v>1</v>
      </c>
      <c r="E4" s="87">
        <v>1</v>
      </c>
      <c r="F4" s="10" t="s">
        <v>82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5">
      <c r="A5" s="140"/>
      <c r="B5" s="13">
        <f t="shared" ref="B5:B9" si="0">B4+1</f>
        <v>2</v>
      </c>
      <c r="C5" s="96" t="s">
        <v>126</v>
      </c>
      <c r="D5" s="51" t="s">
        <v>136</v>
      </c>
      <c r="E5" s="13">
        <f>E4+1</f>
        <v>2</v>
      </c>
      <c r="F5" t="s">
        <v>90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5">
      <c r="A6" s="140"/>
      <c r="B6" s="13">
        <f t="shared" si="0"/>
        <v>3</v>
      </c>
      <c r="C6" s="96" t="s">
        <v>88</v>
      </c>
      <c r="D6" s="51">
        <v>1</v>
      </c>
      <c r="E6" s="13">
        <f t="shared" ref="E6:E13" si="2">E5+1</f>
        <v>3</v>
      </c>
      <c r="F6" t="s">
        <v>91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5">
      <c r="A7" s="140"/>
      <c r="B7" s="13">
        <f t="shared" si="0"/>
        <v>4</v>
      </c>
      <c r="C7" s="96" t="s">
        <v>89</v>
      </c>
      <c r="D7" s="51">
        <v>1</v>
      </c>
      <c r="E7" s="13">
        <f t="shared" si="2"/>
        <v>4</v>
      </c>
      <c r="F7" t="s">
        <v>92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5">
      <c r="A8" s="140"/>
      <c r="B8" s="13">
        <f t="shared" si="0"/>
        <v>5</v>
      </c>
      <c r="C8" s="96" t="s">
        <v>58</v>
      </c>
      <c r="D8" s="51">
        <v>1</v>
      </c>
      <c r="E8" s="13">
        <f t="shared" si="2"/>
        <v>5</v>
      </c>
      <c r="F8" t="s">
        <v>93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5">
      <c r="A9" s="140"/>
      <c r="B9" s="13">
        <f t="shared" si="0"/>
        <v>6</v>
      </c>
      <c r="C9" s="96" t="s">
        <v>87</v>
      </c>
      <c r="D9" s="51">
        <v>45</v>
      </c>
      <c r="E9" s="13">
        <f t="shared" si="2"/>
        <v>6</v>
      </c>
      <c r="F9" t="s">
        <v>94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0"/>
      <c r="B10" s="13">
        <v>7</v>
      </c>
      <c r="C10" s="96" t="s">
        <v>78</v>
      </c>
      <c r="D10" s="51">
        <v>0.3</v>
      </c>
      <c r="E10" s="13">
        <f t="shared" si="2"/>
        <v>7</v>
      </c>
      <c r="F10" t="s">
        <v>74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5">
      <c r="A11" s="140"/>
      <c r="B11" s="13">
        <v>8</v>
      </c>
      <c r="C11" s="96"/>
      <c r="D11" s="51"/>
      <c r="E11" s="13">
        <f t="shared" si="2"/>
        <v>8</v>
      </c>
      <c r="F11" t="s">
        <v>75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5">
      <c r="A12" s="140"/>
      <c r="B12" s="13">
        <v>9</v>
      </c>
      <c r="C12" s="96"/>
      <c r="D12" s="51"/>
      <c r="E12" s="13">
        <f t="shared" si="2"/>
        <v>9</v>
      </c>
      <c r="F12" t="s">
        <v>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5">
      <c r="A13" s="140"/>
      <c r="B13" s="13">
        <v>10</v>
      </c>
      <c r="C13" s="96"/>
      <c r="D13" s="51"/>
      <c r="E13" s="13">
        <f t="shared" si="2"/>
        <v>10</v>
      </c>
      <c r="F13" t="s">
        <v>77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5">
      <c r="A14" s="140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39">
        <v>2</v>
      </c>
      <c r="B16" s="87">
        <v>1</v>
      </c>
      <c r="C16" s="95" t="s">
        <v>52</v>
      </c>
      <c r="D16" s="50">
        <v>1</v>
      </c>
      <c r="E16" s="13">
        <v>1</v>
      </c>
      <c r="F16" t="s">
        <v>82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5">
      <c r="A17" s="140"/>
      <c r="B17" s="13">
        <f t="shared" ref="B17:B21" si="5">B16+1</f>
        <v>2</v>
      </c>
      <c r="C17" s="96" t="s">
        <v>126</v>
      </c>
      <c r="D17" s="51" t="s">
        <v>127</v>
      </c>
      <c r="E17" s="13">
        <f>E16+1</f>
        <v>2</v>
      </c>
      <c r="F17" t="s">
        <v>90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5">
      <c r="A18" s="140"/>
      <c r="B18" s="13">
        <f t="shared" si="5"/>
        <v>3</v>
      </c>
      <c r="C18" s="96" t="s">
        <v>88</v>
      </c>
      <c r="D18" s="51">
        <v>2</v>
      </c>
      <c r="E18" s="13">
        <f t="shared" ref="E18:E25" si="29">E17+1</f>
        <v>3</v>
      </c>
      <c r="F18" t="s">
        <v>91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5">
      <c r="A19" s="140"/>
      <c r="B19" s="13">
        <f t="shared" si="5"/>
        <v>4</v>
      </c>
      <c r="C19" s="96" t="s">
        <v>89</v>
      </c>
      <c r="D19" s="51">
        <v>1</v>
      </c>
      <c r="E19" s="13">
        <f t="shared" si="29"/>
        <v>4</v>
      </c>
      <c r="F19" t="s">
        <v>92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5">
      <c r="A20" s="140"/>
      <c r="B20" s="13">
        <f t="shared" si="5"/>
        <v>5</v>
      </c>
      <c r="C20" s="96" t="s">
        <v>58</v>
      </c>
      <c r="D20" s="51">
        <v>1</v>
      </c>
      <c r="E20" s="13">
        <f t="shared" si="29"/>
        <v>5</v>
      </c>
      <c r="F20" t="s">
        <v>93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5">
      <c r="A21" s="140"/>
      <c r="B21" s="13">
        <f t="shared" si="5"/>
        <v>6</v>
      </c>
      <c r="C21" s="96" t="s">
        <v>87</v>
      </c>
      <c r="D21" s="51">
        <v>13.5</v>
      </c>
      <c r="E21" s="13">
        <f t="shared" si="29"/>
        <v>6</v>
      </c>
      <c r="F21" t="s">
        <v>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0"/>
      <c r="B22" s="13">
        <v>7</v>
      </c>
      <c r="C22" s="96" t="s">
        <v>78</v>
      </c>
      <c r="D22" s="51">
        <v>0.3</v>
      </c>
      <c r="E22" s="13">
        <f t="shared" si="29"/>
        <v>7</v>
      </c>
      <c r="F22" t="s">
        <v>74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5">
      <c r="A23" s="140"/>
      <c r="B23" s="13">
        <v>8</v>
      </c>
      <c r="C23" s="96"/>
      <c r="D23" s="51"/>
      <c r="E23" s="13">
        <f t="shared" si="29"/>
        <v>8</v>
      </c>
      <c r="F23" t="s">
        <v>75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5">
      <c r="A24" s="140"/>
      <c r="B24" s="13">
        <v>9</v>
      </c>
      <c r="C24" s="96"/>
      <c r="D24" s="51"/>
      <c r="E24" s="13">
        <f t="shared" si="29"/>
        <v>9</v>
      </c>
      <c r="F24" t="s">
        <v>76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5">
      <c r="A25" s="140"/>
      <c r="B25" s="13">
        <v>10</v>
      </c>
      <c r="C25" s="96"/>
      <c r="D25" s="51"/>
      <c r="E25" s="13">
        <f t="shared" si="29"/>
        <v>10</v>
      </c>
      <c r="F25" t="s">
        <v>77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5">
      <c r="A26" s="140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39">
        <v>3</v>
      </c>
      <c r="B28" s="87">
        <v>1</v>
      </c>
      <c r="C28" s="95" t="s">
        <v>52</v>
      </c>
      <c r="D28" s="50">
        <v>1</v>
      </c>
      <c r="E28" s="13">
        <v>1</v>
      </c>
      <c r="F28" t="s">
        <v>82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5">
      <c r="A29" s="140"/>
      <c r="B29" s="13">
        <f t="shared" ref="B29:B33" si="32">B28+1</f>
        <v>2</v>
      </c>
      <c r="C29" s="96" t="s">
        <v>126</v>
      </c>
      <c r="D29" s="51" t="s">
        <v>127</v>
      </c>
      <c r="E29" s="13">
        <f>E28+1</f>
        <v>2</v>
      </c>
      <c r="F29" t="s">
        <v>90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5">
      <c r="A30" s="140"/>
      <c r="B30" s="13">
        <f t="shared" si="32"/>
        <v>3</v>
      </c>
      <c r="C30" s="96" t="s">
        <v>88</v>
      </c>
      <c r="D30" s="51">
        <v>1</v>
      </c>
      <c r="E30" s="13">
        <f t="shared" ref="E30:E37" si="56">E29+1</f>
        <v>3</v>
      </c>
      <c r="F30" t="s">
        <v>91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5">
      <c r="A31" s="140"/>
      <c r="B31" s="13">
        <f t="shared" si="32"/>
        <v>4</v>
      </c>
      <c r="C31" s="96" t="s">
        <v>89</v>
      </c>
      <c r="D31" s="51">
        <v>1</v>
      </c>
      <c r="E31" s="13">
        <f t="shared" si="56"/>
        <v>4</v>
      </c>
      <c r="F31" t="s">
        <v>92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5">
      <c r="A32" s="140"/>
      <c r="B32" s="13">
        <f t="shared" si="32"/>
        <v>5</v>
      </c>
      <c r="C32" s="96" t="s">
        <v>58</v>
      </c>
      <c r="D32" s="51">
        <v>1</v>
      </c>
      <c r="E32" s="13">
        <f t="shared" si="56"/>
        <v>5</v>
      </c>
      <c r="F32" t="s">
        <v>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5">
      <c r="A33" s="140"/>
      <c r="B33" s="13">
        <f t="shared" si="32"/>
        <v>6</v>
      </c>
      <c r="C33" s="96" t="s">
        <v>87</v>
      </c>
      <c r="D33" s="51">
        <v>13.5</v>
      </c>
      <c r="E33" s="13">
        <f t="shared" si="56"/>
        <v>6</v>
      </c>
      <c r="F33" t="s">
        <v>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0"/>
      <c r="B34" s="13">
        <v>7</v>
      </c>
      <c r="C34" s="96" t="s">
        <v>78</v>
      </c>
      <c r="D34" s="51">
        <v>0.3</v>
      </c>
      <c r="E34" s="13">
        <f t="shared" si="56"/>
        <v>7</v>
      </c>
      <c r="F34" t="s">
        <v>74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5">
      <c r="A35" s="140"/>
      <c r="B35" s="13">
        <v>8</v>
      </c>
      <c r="C35" s="96"/>
      <c r="D35" s="51"/>
      <c r="E35" s="13">
        <f t="shared" si="56"/>
        <v>8</v>
      </c>
      <c r="F35" t="s">
        <v>75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5">
      <c r="A36" s="140"/>
      <c r="B36" s="13">
        <v>9</v>
      </c>
      <c r="C36" s="96"/>
      <c r="D36" s="51"/>
      <c r="E36" s="13">
        <f t="shared" si="56"/>
        <v>9</v>
      </c>
      <c r="F36" t="s">
        <v>76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0"/>
      <c r="B37" s="13">
        <v>10</v>
      </c>
      <c r="C37" s="96"/>
      <c r="D37" s="51"/>
      <c r="E37" s="13">
        <f t="shared" si="56"/>
        <v>10</v>
      </c>
      <c r="F37" t="s">
        <v>77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5">
      <c r="A38" s="140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39">
        <v>4</v>
      </c>
      <c r="B40" s="87">
        <v>1</v>
      </c>
      <c r="C40" s="95" t="s">
        <v>52</v>
      </c>
      <c r="D40" s="50">
        <v>1</v>
      </c>
      <c r="E40" s="13">
        <v>1</v>
      </c>
      <c r="F40" t="s">
        <v>82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5">
      <c r="A41" s="140"/>
      <c r="B41" s="13">
        <f t="shared" ref="B41:B45" si="59">B40+1</f>
        <v>2</v>
      </c>
      <c r="C41" s="96" t="s">
        <v>126</v>
      </c>
      <c r="D41" s="51" t="s">
        <v>127</v>
      </c>
      <c r="E41" s="13">
        <f>E40+1</f>
        <v>2</v>
      </c>
      <c r="F41" t="s">
        <v>90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5">
      <c r="A42" s="140"/>
      <c r="B42" s="13">
        <f t="shared" si="59"/>
        <v>3</v>
      </c>
      <c r="C42" s="96" t="s">
        <v>88</v>
      </c>
      <c r="D42" s="51">
        <v>1</v>
      </c>
      <c r="E42" s="13">
        <f t="shared" ref="E42:E49" si="83">E41+1</f>
        <v>3</v>
      </c>
      <c r="F42" t="s">
        <v>91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5">
      <c r="A43" s="140"/>
      <c r="B43" s="13">
        <f t="shared" si="59"/>
        <v>4</v>
      </c>
      <c r="C43" s="96" t="s">
        <v>89</v>
      </c>
      <c r="D43" s="51">
        <v>1</v>
      </c>
      <c r="E43" s="13">
        <f t="shared" si="83"/>
        <v>4</v>
      </c>
      <c r="F43" t="s">
        <v>92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5">
      <c r="A44" s="140"/>
      <c r="B44" s="13">
        <f t="shared" si="59"/>
        <v>5</v>
      </c>
      <c r="C44" s="96" t="s">
        <v>58</v>
      </c>
      <c r="D44" s="51">
        <v>1</v>
      </c>
      <c r="E44" s="13">
        <f t="shared" si="83"/>
        <v>5</v>
      </c>
      <c r="F44" t="s">
        <v>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5">
      <c r="A45" s="140"/>
      <c r="B45" s="13">
        <f t="shared" si="59"/>
        <v>6</v>
      </c>
      <c r="C45" s="96" t="s">
        <v>87</v>
      </c>
      <c r="D45" s="51">
        <v>4</v>
      </c>
      <c r="E45" s="13">
        <f t="shared" si="83"/>
        <v>6</v>
      </c>
      <c r="F45" t="s">
        <v>94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0"/>
      <c r="B46" s="13">
        <v>7</v>
      </c>
      <c r="C46" s="96" t="s">
        <v>78</v>
      </c>
      <c r="D46" s="51">
        <v>0.3</v>
      </c>
      <c r="E46" s="13">
        <f t="shared" si="83"/>
        <v>7</v>
      </c>
      <c r="F46" t="s">
        <v>74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5">
      <c r="A47" s="140"/>
      <c r="B47" s="13">
        <v>8</v>
      </c>
      <c r="C47" s="96"/>
      <c r="D47" s="51"/>
      <c r="E47" s="13">
        <f t="shared" si="83"/>
        <v>8</v>
      </c>
      <c r="F47" t="s">
        <v>75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5">
      <c r="A48" s="140"/>
      <c r="B48" s="13">
        <v>9</v>
      </c>
      <c r="C48" s="96"/>
      <c r="D48" s="51"/>
      <c r="E48" s="13">
        <f t="shared" si="83"/>
        <v>9</v>
      </c>
      <c r="F48" t="s">
        <v>76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5">
      <c r="A49" s="140"/>
      <c r="B49" s="13">
        <v>10</v>
      </c>
      <c r="C49" s="96"/>
      <c r="D49" s="51"/>
      <c r="E49" s="13">
        <f t="shared" si="83"/>
        <v>10</v>
      </c>
      <c r="F49" t="s">
        <v>77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5">
      <c r="A50" s="140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39">
        <v>5</v>
      </c>
      <c r="B52" s="87">
        <v>1</v>
      </c>
      <c r="C52" s="95" t="s">
        <v>52</v>
      </c>
      <c r="D52" s="50">
        <v>1</v>
      </c>
      <c r="E52" s="13">
        <v>1</v>
      </c>
      <c r="F52" t="s">
        <v>82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5">
      <c r="A53" s="140"/>
      <c r="B53" s="13">
        <f t="shared" ref="B53:B57" si="86">B52+1</f>
        <v>2</v>
      </c>
      <c r="C53" s="96" t="s">
        <v>126</v>
      </c>
      <c r="D53" s="51" t="s">
        <v>127</v>
      </c>
      <c r="E53" s="13">
        <f>E52+1</f>
        <v>2</v>
      </c>
      <c r="F53" t="s">
        <v>90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5">
      <c r="A54" s="140"/>
      <c r="B54" s="13">
        <f t="shared" si="86"/>
        <v>3</v>
      </c>
      <c r="C54" s="96" t="s">
        <v>88</v>
      </c>
      <c r="D54" s="51">
        <v>1</v>
      </c>
      <c r="E54" s="13">
        <f t="shared" ref="E54:E61" si="110">E53+1</f>
        <v>3</v>
      </c>
      <c r="F54" t="s">
        <v>91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5">
      <c r="A55" s="140"/>
      <c r="B55" s="13">
        <f t="shared" si="86"/>
        <v>4</v>
      </c>
      <c r="C55" s="96" t="s">
        <v>89</v>
      </c>
      <c r="D55" s="51">
        <v>1</v>
      </c>
      <c r="E55" s="13">
        <f t="shared" si="110"/>
        <v>4</v>
      </c>
      <c r="F55" t="s">
        <v>92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5">
      <c r="A56" s="140"/>
      <c r="B56" s="13">
        <f t="shared" si="86"/>
        <v>5</v>
      </c>
      <c r="C56" s="96" t="s">
        <v>58</v>
      </c>
      <c r="D56" s="51">
        <v>1</v>
      </c>
      <c r="E56" s="13">
        <f t="shared" si="110"/>
        <v>5</v>
      </c>
      <c r="F56" t="s">
        <v>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5">
      <c r="A57" s="140"/>
      <c r="B57" s="13">
        <f t="shared" si="86"/>
        <v>6</v>
      </c>
      <c r="C57" s="96" t="s">
        <v>87</v>
      </c>
      <c r="D57" s="51">
        <v>4</v>
      </c>
      <c r="E57" s="13">
        <f t="shared" si="110"/>
        <v>6</v>
      </c>
      <c r="F57" t="s">
        <v>94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5">
      <c r="A58" s="140"/>
      <c r="B58" s="13">
        <v>7</v>
      </c>
      <c r="C58" s="96" t="s">
        <v>78</v>
      </c>
      <c r="D58" s="51">
        <v>0.3</v>
      </c>
      <c r="E58" s="13">
        <f t="shared" si="110"/>
        <v>7</v>
      </c>
      <c r="F58" t="s">
        <v>74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5">
      <c r="A59" s="140"/>
      <c r="B59" s="13">
        <v>8</v>
      </c>
      <c r="C59" s="96"/>
      <c r="D59" s="51"/>
      <c r="E59" s="13">
        <f t="shared" si="110"/>
        <v>8</v>
      </c>
      <c r="F59" t="s">
        <v>75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5">
      <c r="A60" s="140"/>
      <c r="B60" s="13">
        <v>9</v>
      </c>
      <c r="C60" s="96"/>
      <c r="D60" s="51"/>
      <c r="E60" s="13">
        <f t="shared" si="110"/>
        <v>9</v>
      </c>
      <c r="F60" t="s">
        <v>76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5">
      <c r="A61" s="140"/>
      <c r="B61" s="13">
        <v>10</v>
      </c>
      <c r="C61" s="96"/>
      <c r="D61" s="51"/>
      <c r="E61" s="13">
        <f t="shared" si="110"/>
        <v>10</v>
      </c>
      <c r="F61" t="s">
        <v>77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5">
      <c r="A62" s="140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1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39">
        <v>6</v>
      </c>
      <c r="B64" s="87">
        <v>1</v>
      </c>
      <c r="C64" s="95" t="s">
        <v>52</v>
      </c>
      <c r="D64" s="50">
        <v>1</v>
      </c>
      <c r="E64" s="87">
        <v>1</v>
      </c>
      <c r="F64" s="10" t="s">
        <v>82</v>
      </c>
      <c r="G64" s="10">
        <v>3.9163600000000001</v>
      </c>
      <c r="H64" s="10">
        <v>3.0062199999999999</v>
      </c>
      <c r="I64" s="10">
        <v>2.6752600000000002</v>
      </c>
      <c r="J64" s="10">
        <v>2.3773960000000001</v>
      </c>
      <c r="K64" s="10">
        <v>2.2394959999999999</v>
      </c>
      <c r="L64" s="10">
        <v>2.2836240000000001</v>
      </c>
      <c r="M64" s="10">
        <v>2.4270399999999999</v>
      </c>
      <c r="N64" s="10">
        <v>2.8959000000000001</v>
      </c>
      <c r="O64" s="10">
        <v>3.3923399999999999</v>
      </c>
      <c r="P64" s="10">
        <v>3.6405599999999998</v>
      </c>
      <c r="Q64" s="10">
        <v>3.6405599999999998</v>
      </c>
      <c r="R64" s="10">
        <v>3.6515919999999999</v>
      </c>
      <c r="S64" s="10">
        <v>3.6736559999999998</v>
      </c>
      <c r="T64" s="10">
        <v>3.6129799999999999</v>
      </c>
      <c r="U64" s="10">
        <v>3.4750800000000002</v>
      </c>
      <c r="V64" s="10">
        <v>3.4364680000000001</v>
      </c>
      <c r="W64" s="10">
        <v>4.1866440000000003</v>
      </c>
      <c r="X64" s="10">
        <v>5.516</v>
      </c>
      <c r="Y64" s="10">
        <v>6.4537199999999997</v>
      </c>
      <c r="Z64" s="10">
        <v>7.1432200000000003</v>
      </c>
      <c r="AA64" s="10">
        <v>6.6467799999999997</v>
      </c>
      <c r="AB64" s="10">
        <v>6.3433999999999999</v>
      </c>
      <c r="AC64" s="10">
        <v>5.9572799999999999</v>
      </c>
      <c r="AD64" s="20">
        <v>5.0195600000000002</v>
      </c>
    </row>
    <row r="65" spans="1:30" x14ac:dyDescent="0.35">
      <c r="A65" s="140"/>
      <c r="B65" s="13">
        <f t="shared" ref="B65:B69" si="113">B64+1</f>
        <v>2</v>
      </c>
      <c r="C65" s="96" t="s">
        <v>126</v>
      </c>
      <c r="D65" s="51" t="s">
        <v>128</v>
      </c>
      <c r="E65" s="13">
        <f>E64+1</f>
        <v>2</v>
      </c>
      <c r="F65" t="s">
        <v>90</v>
      </c>
      <c r="G65" s="92">
        <f>G64*0.4</f>
        <v>1.5665440000000002</v>
      </c>
      <c r="H65">
        <f t="shared" ref="H65" si="114">H64*0.4</f>
        <v>1.202488</v>
      </c>
      <c r="I65">
        <f t="shared" ref="I65" si="115">I64*0.4</f>
        <v>1.0701040000000002</v>
      </c>
      <c r="J65">
        <f t="shared" ref="J65" si="116">J64*0.4</f>
        <v>0.95095840000000009</v>
      </c>
      <c r="K65">
        <f t="shared" ref="K65" si="117">K64*0.4</f>
        <v>0.89579839999999999</v>
      </c>
      <c r="L65">
        <f t="shared" ref="L65" si="118">L64*0.4</f>
        <v>0.91344960000000008</v>
      </c>
      <c r="M65">
        <f t="shared" ref="M65" si="119">M64*0.4</f>
        <v>0.97081600000000001</v>
      </c>
      <c r="N65">
        <f t="shared" ref="N65" si="120">N64*0.4</f>
        <v>1.1583600000000001</v>
      </c>
      <c r="O65">
        <f t="shared" ref="O65" si="121">O64*0.4</f>
        <v>1.3569360000000001</v>
      </c>
      <c r="P65">
        <f t="shared" ref="P65" si="122">P64*0.4</f>
        <v>1.456224</v>
      </c>
      <c r="Q65">
        <f t="shared" ref="Q65" si="123">Q64*0.4</f>
        <v>1.456224</v>
      </c>
      <c r="R65">
        <f t="shared" ref="R65" si="124">R64*0.4</f>
        <v>1.4606368000000001</v>
      </c>
      <c r="S65">
        <f t="shared" ref="S65" si="125">S64*0.4</f>
        <v>1.4694624000000001</v>
      </c>
      <c r="T65">
        <f t="shared" ref="T65" si="126">T64*0.4</f>
        <v>1.445192</v>
      </c>
      <c r="U65">
        <f t="shared" ref="U65" si="127">U64*0.4</f>
        <v>1.3900320000000002</v>
      </c>
      <c r="V65">
        <f t="shared" ref="V65" si="128">V64*0.4</f>
        <v>1.3745872000000001</v>
      </c>
      <c r="W65">
        <f t="shared" ref="W65" si="129">W64*0.4</f>
        <v>1.6746576000000002</v>
      </c>
      <c r="X65">
        <f t="shared" ref="X65" si="130">X64*0.4</f>
        <v>2.2063999999999999</v>
      </c>
      <c r="Y65">
        <f t="shared" ref="Y65" si="131">Y64*0.4</f>
        <v>2.5814880000000002</v>
      </c>
      <c r="Z65">
        <f t="shared" ref="Z65" si="132">Z64*0.4</f>
        <v>2.8572880000000005</v>
      </c>
      <c r="AA65">
        <f t="shared" ref="AA65" si="133">AA64*0.4</f>
        <v>2.658712</v>
      </c>
      <c r="AB65">
        <f t="shared" ref="AB65" si="134">AB64*0.4</f>
        <v>2.5373600000000001</v>
      </c>
      <c r="AC65">
        <f t="shared" ref="AC65" si="135">AC64*0.4</f>
        <v>2.3829120000000001</v>
      </c>
      <c r="AD65" s="21">
        <f t="shared" ref="AD65" si="136">AD64*0.4</f>
        <v>2.0078240000000003</v>
      </c>
    </row>
    <row r="66" spans="1:30" x14ac:dyDescent="0.35">
      <c r="A66" s="140"/>
      <c r="B66" s="13">
        <f t="shared" si="113"/>
        <v>3</v>
      </c>
      <c r="C66" s="96" t="s">
        <v>88</v>
      </c>
      <c r="D66" s="51">
        <v>1</v>
      </c>
      <c r="E66" s="13">
        <f t="shared" ref="E66:E73" si="137">E65+1</f>
        <v>3</v>
      </c>
      <c r="F66" t="s">
        <v>91</v>
      </c>
      <c r="G66" s="92">
        <f>G64*0.1</f>
        <v>0.39163600000000004</v>
      </c>
      <c r="H66">
        <f t="shared" ref="H66:AD66" si="138">H64*0.1</f>
        <v>0.300622</v>
      </c>
      <c r="I66">
        <f t="shared" si="138"/>
        <v>0.26752600000000004</v>
      </c>
      <c r="J66">
        <f t="shared" si="138"/>
        <v>0.23773960000000002</v>
      </c>
      <c r="K66">
        <f t="shared" si="138"/>
        <v>0.2239496</v>
      </c>
      <c r="L66">
        <f t="shared" si="138"/>
        <v>0.22836240000000002</v>
      </c>
      <c r="M66">
        <f t="shared" si="138"/>
        <v>0.242704</v>
      </c>
      <c r="N66">
        <f t="shared" si="138"/>
        <v>0.28959000000000001</v>
      </c>
      <c r="O66">
        <f t="shared" si="138"/>
        <v>0.33923400000000004</v>
      </c>
      <c r="P66">
        <f t="shared" si="138"/>
        <v>0.36405599999999999</v>
      </c>
      <c r="Q66">
        <f t="shared" si="138"/>
        <v>0.36405599999999999</v>
      </c>
      <c r="R66">
        <f t="shared" si="138"/>
        <v>0.36515920000000002</v>
      </c>
      <c r="S66">
        <f t="shared" si="138"/>
        <v>0.36736560000000001</v>
      </c>
      <c r="T66">
        <f t="shared" si="138"/>
        <v>0.36129800000000001</v>
      </c>
      <c r="U66">
        <f t="shared" si="138"/>
        <v>0.34750800000000004</v>
      </c>
      <c r="V66">
        <f t="shared" si="138"/>
        <v>0.34364680000000003</v>
      </c>
      <c r="W66">
        <f t="shared" si="138"/>
        <v>0.41866440000000005</v>
      </c>
      <c r="X66">
        <f t="shared" si="138"/>
        <v>0.55159999999999998</v>
      </c>
      <c r="Y66">
        <f t="shared" si="138"/>
        <v>0.64537200000000006</v>
      </c>
      <c r="Z66">
        <f t="shared" si="138"/>
        <v>0.71432200000000012</v>
      </c>
      <c r="AA66">
        <f t="shared" si="138"/>
        <v>0.66467799999999999</v>
      </c>
      <c r="AB66">
        <f t="shared" si="138"/>
        <v>0.63434000000000001</v>
      </c>
      <c r="AC66">
        <f t="shared" si="138"/>
        <v>0.59572800000000004</v>
      </c>
      <c r="AD66" s="21">
        <f t="shared" si="138"/>
        <v>0.50195600000000007</v>
      </c>
    </row>
    <row r="67" spans="1:30" x14ac:dyDescent="0.35">
      <c r="A67" s="140"/>
      <c r="B67" s="13">
        <f t="shared" si="113"/>
        <v>4</v>
      </c>
      <c r="C67" s="96" t="s">
        <v>89</v>
      </c>
      <c r="D67" s="51">
        <v>1</v>
      </c>
      <c r="E67" s="13">
        <f t="shared" si="137"/>
        <v>4</v>
      </c>
      <c r="F67" t="s">
        <v>92</v>
      </c>
      <c r="G67" s="92">
        <f>G64*0.1</f>
        <v>0.39163600000000004</v>
      </c>
      <c r="H67">
        <f t="shared" ref="H67:AD67" si="139">H64*0.1</f>
        <v>0.300622</v>
      </c>
      <c r="I67">
        <f t="shared" si="139"/>
        <v>0.26752600000000004</v>
      </c>
      <c r="J67">
        <f t="shared" si="139"/>
        <v>0.23773960000000002</v>
      </c>
      <c r="K67">
        <f t="shared" si="139"/>
        <v>0.2239496</v>
      </c>
      <c r="L67">
        <f t="shared" si="139"/>
        <v>0.22836240000000002</v>
      </c>
      <c r="M67">
        <f t="shared" si="139"/>
        <v>0.242704</v>
      </c>
      <c r="N67">
        <f t="shared" si="139"/>
        <v>0.28959000000000001</v>
      </c>
      <c r="O67">
        <f t="shared" si="139"/>
        <v>0.33923400000000004</v>
      </c>
      <c r="P67">
        <f t="shared" si="139"/>
        <v>0.36405599999999999</v>
      </c>
      <c r="Q67">
        <f t="shared" si="139"/>
        <v>0.36405599999999999</v>
      </c>
      <c r="R67">
        <f t="shared" si="139"/>
        <v>0.36515920000000002</v>
      </c>
      <c r="S67">
        <f t="shared" si="139"/>
        <v>0.36736560000000001</v>
      </c>
      <c r="T67">
        <f t="shared" si="139"/>
        <v>0.36129800000000001</v>
      </c>
      <c r="U67">
        <f t="shared" si="139"/>
        <v>0.34750800000000004</v>
      </c>
      <c r="V67">
        <f t="shared" si="139"/>
        <v>0.34364680000000003</v>
      </c>
      <c r="W67">
        <f t="shared" si="139"/>
        <v>0.41866440000000005</v>
      </c>
      <c r="X67">
        <f t="shared" si="139"/>
        <v>0.55159999999999998</v>
      </c>
      <c r="Y67">
        <f t="shared" si="139"/>
        <v>0.64537200000000006</v>
      </c>
      <c r="Z67">
        <f t="shared" si="139"/>
        <v>0.71432200000000012</v>
      </c>
      <c r="AA67">
        <f t="shared" si="139"/>
        <v>0.66467799999999999</v>
      </c>
      <c r="AB67">
        <f t="shared" si="139"/>
        <v>0.63434000000000001</v>
      </c>
      <c r="AC67">
        <f t="shared" si="139"/>
        <v>0.59572800000000004</v>
      </c>
      <c r="AD67" s="21">
        <f t="shared" si="139"/>
        <v>0.50195600000000007</v>
      </c>
    </row>
    <row r="68" spans="1:30" x14ac:dyDescent="0.35">
      <c r="A68" s="140"/>
      <c r="B68" s="13">
        <f t="shared" si="113"/>
        <v>5</v>
      </c>
      <c r="C68" s="96" t="s">
        <v>58</v>
      </c>
      <c r="D68" s="51">
        <v>1</v>
      </c>
      <c r="E68" s="13">
        <f t="shared" si="137"/>
        <v>5</v>
      </c>
      <c r="F68" t="s">
        <v>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21">
        <v>0</v>
      </c>
    </row>
    <row r="69" spans="1:30" x14ac:dyDescent="0.35">
      <c r="A69" s="140"/>
      <c r="B69" s="13">
        <f t="shared" si="113"/>
        <v>6</v>
      </c>
      <c r="C69" s="96" t="s">
        <v>87</v>
      </c>
      <c r="D69" s="51">
        <v>30</v>
      </c>
      <c r="E69" s="13">
        <f t="shared" si="137"/>
        <v>6</v>
      </c>
      <c r="F69" t="s">
        <v>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1">
        <v>0</v>
      </c>
    </row>
    <row r="70" spans="1:30" x14ac:dyDescent="0.35">
      <c r="A70" s="140"/>
      <c r="B70" s="13">
        <v>7</v>
      </c>
      <c r="C70" s="96" t="s">
        <v>78</v>
      </c>
      <c r="D70" s="51">
        <v>0.3</v>
      </c>
      <c r="E70" s="13">
        <f t="shared" si="137"/>
        <v>7</v>
      </c>
      <c r="F70" t="s">
        <v>74</v>
      </c>
      <c r="G70">
        <v>0.5</v>
      </c>
      <c r="H70">
        <v>0.5</v>
      </c>
      <c r="I70">
        <v>0.5</v>
      </c>
      <c r="J70">
        <v>0.5</v>
      </c>
      <c r="K70">
        <v>0.5</v>
      </c>
      <c r="L70">
        <v>0.5</v>
      </c>
      <c r="M70">
        <v>0.5</v>
      </c>
      <c r="N70">
        <v>0.5</v>
      </c>
      <c r="O70">
        <v>0.5</v>
      </c>
      <c r="P70">
        <v>0.5</v>
      </c>
      <c r="Q70">
        <v>0.5</v>
      </c>
      <c r="R70">
        <v>0.5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0.5</v>
      </c>
      <c r="Y70">
        <v>0.5</v>
      </c>
      <c r="Z70">
        <v>0.5</v>
      </c>
      <c r="AA70">
        <v>0.5</v>
      </c>
      <c r="AB70">
        <v>0.5</v>
      </c>
      <c r="AC70">
        <v>0.5</v>
      </c>
      <c r="AD70" s="21">
        <v>0.5</v>
      </c>
    </row>
    <row r="71" spans="1:30" x14ac:dyDescent="0.35">
      <c r="A71" s="140"/>
      <c r="B71" s="13">
        <v>8</v>
      </c>
      <c r="C71" s="96"/>
      <c r="D71" s="51"/>
      <c r="E71" s="13">
        <f t="shared" si="137"/>
        <v>8</v>
      </c>
      <c r="F71" t="s">
        <v>75</v>
      </c>
      <c r="G71">
        <v>0.6</v>
      </c>
      <c r="H71">
        <v>0.6</v>
      </c>
      <c r="I71">
        <v>0.6</v>
      </c>
      <c r="J71">
        <v>0.6</v>
      </c>
      <c r="K71">
        <v>0.6</v>
      </c>
      <c r="L71">
        <v>0.6</v>
      </c>
      <c r="M71">
        <v>0.6</v>
      </c>
      <c r="N71">
        <v>0.6</v>
      </c>
      <c r="O71">
        <v>0.6</v>
      </c>
      <c r="P71">
        <v>0.6</v>
      </c>
      <c r="Q71">
        <v>0.6</v>
      </c>
      <c r="R71">
        <v>0.6</v>
      </c>
      <c r="S71">
        <v>0.6</v>
      </c>
      <c r="T71">
        <v>0.6</v>
      </c>
      <c r="U71">
        <v>0.6</v>
      </c>
      <c r="V71">
        <v>0.6</v>
      </c>
      <c r="W71">
        <v>0.6</v>
      </c>
      <c r="X71">
        <v>0.6</v>
      </c>
      <c r="Y71">
        <v>0.6</v>
      </c>
      <c r="Z71">
        <v>0.6</v>
      </c>
      <c r="AA71">
        <v>0.6</v>
      </c>
      <c r="AB71">
        <v>0.6</v>
      </c>
      <c r="AC71">
        <v>0.6</v>
      </c>
      <c r="AD71" s="21">
        <v>0.6</v>
      </c>
    </row>
    <row r="72" spans="1:30" x14ac:dyDescent="0.35">
      <c r="A72" s="140"/>
      <c r="B72" s="13">
        <v>9</v>
      </c>
      <c r="C72" s="96"/>
      <c r="D72" s="51"/>
      <c r="E72" s="13">
        <f t="shared" si="137"/>
        <v>9</v>
      </c>
      <c r="F72" t="s">
        <v>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21">
        <v>0</v>
      </c>
    </row>
    <row r="73" spans="1:30" x14ac:dyDescent="0.35">
      <c r="A73" s="140"/>
      <c r="B73" s="13">
        <v>10</v>
      </c>
      <c r="C73" s="96"/>
      <c r="D73" s="51"/>
      <c r="E73" s="13">
        <f t="shared" si="137"/>
        <v>10</v>
      </c>
      <c r="F73" t="s">
        <v>77</v>
      </c>
      <c r="G73">
        <v>4.5</v>
      </c>
      <c r="H73">
        <v>4.5</v>
      </c>
      <c r="I73">
        <v>4.5</v>
      </c>
      <c r="J73">
        <v>4.5</v>
      </c>
      <c r="K73">
        <v>4.5</v>
      </c>
      <c r="L73">
        <v>4.5</v>
      </c>
      <c r="M73">
        <v>4.5</v>
      </c>
      <c r="N73">
        <v>4.5</v>
      </c>
      <c r="O73">
        <v>4.5</v>
      </c>
      <c r="P73">
        <v>4.5</v>
      </c>
      <c r="Q73">
        <v>4.5</v>
      </c>
      <c r="R73">
        <v>4.5</v>
      </c>
      <c r="S73">
        <v>4.5</v>
      </c>
      <c r="T73">
        <v>4.5</v>
      </c>
      <c r="U73">
        <v>4.5</v>
      </c>
      <c r="V73">
        <v>4.5</v>
      </c>
      <c r="W73">
        <v>4.5</v>
      </c>
      <c r="X73">
        <v>4.5</v>
      </c>
      <c r="Y73">
        <v>4.5</v>
      </c>
      <c r="Z73">
        <v>4.5</v>
      </c>
      <c r="AA73">
        <v>4.5</v>
      </c>
      <c r="AB73">
        <v>4.5</v>
      </c>
      <c r="AC73">
        <v>4.5</v>
      </c>
      <c r="AD73" s="21">
        <v>4.5</v>
      </c>
    </row>
    <row r="74" spans="1:30" x14ac:dyDescent="0.35">
      <c r="A74" s="140"/>
      <c r="B74" s="13">
        <v>11</v>
      </c>
      <c r="C74" s="96"/>
      <c r="D74" s="51"/>
      <c r="E74" s="66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4">
      <c r="A75" s="141"/>
      <c r="B75" s="88">
        <v>12</v>
      </c>
      <c r="C75" s="19"/>
      <c r="D75" s="52"/>
      <c r="E75" s="6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</sheetData>
  <mergeCells count="7">
    <mergeCell ref="A52:A63"/>
    <mergeCell ref="A64:A75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D87"/>
  <sheetViews>
    <sheetView zoomScale="70" zoomScaleNormal="70" workbookViewId="0">
      <pane ySplit="2" topLeftCell="A3" activePane="bottomLeft" state="frozen"/>
      <selection pane="bottomLeft" activeCell="E37" sqref="E37"/>
    </sheetView>
  </sheetViews>
  <sheetFormatPr defaultColWidth="9.1796875" defaultRowHeight="14.5" x14ac:dyDescent="0.35"/>
  <cols>
    <col min="1" max="1" width="10.26953125" style="61" bestFit="1" customWidth="1"/>
    <col min="2" max="2" width="15.26953125" style="61" bestFit="1" customWidth="1"/>
    <col min="3" max="3" width="19.453125" style="61" bestFit="1" customWidth="1"/>
    <col min="4" max="4" width="18.7265625" style="8" bestFit="1" customWidth="1"/>
    <col min="5" max="5" width="16.81640625" style="8" bestFit="1" customWidth="1"/>
    <col min="6" max="6" width="21.7265625" style="8" bestFit="1" customWidth="1"/>
    <col min="7" max="7" width="13.453125" style="8" customWidth="1"/>
    <col min="8" max="24" width="9.1796875" style="8"/>
    <col min="25" max="25" width="7.81640625" style="8" customWidth="1"/>
    <col min="26" max="16384" width="9.1796875" style="8"/>
  </cols>
  <sheetData>
    <row r="1" spans="1:30" x14ac:dyDescent="0.35">
      <c r="A1" s="130" t="s">
        <v>19</v>
      </c>
      <c r="B1" s="131"/>
      <c r="C1" s="132"/>
      <c r="D1" s="132"/>
      <c r="E1" s="132"/>
      <c r="F1" s="6" t="s">
        <v>23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3"/>
      <c r="B2" s="134"/>
      <c r="C2" s="135"/>
      <c r="D2" s="135"/>
      <c r="E2" s="135"/>
      <c r="F2" s="53" t="s">
        <v>24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20</v>
      </c>
      <c r="B3" s="47" t="s">
        <v>57</v>
      </c>
      <c r="C3" s="48" t="s">
        <v>55</v>
      </c>
      <c r="D3" s="49" t="s">
        <v>56</v>
      </c>
      <c r="E3" s="54" t="s">
        <v>66</v>
      </c>
      <c r="F3" s="54" t="s">
        <v>67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5">
      <c r="A4" s="139">
        <v>1</v>
      </c>
      <c r="B4" s="87">
        <v>1</v>
      </c>
      <c r="C4" s="95" t="s">
        <v>52</v>
      </c>
      <c r="D4" s="50">
        <v>4</v>
      </c>
      <c r="E4" s="87">
        <v>1</v>
      </c>
      <c r="F4" s="10" t="s">
        <v>82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5">
      <c r="A5" s="140"/>
      <c r="B5" s="13">
        <f t="shared" ref="B5:B12" si="0">B4+1</f>
        <v>2</v>
      </c>
      <c r="C5" s="96" t="s">
        <v>17</v>
      </c>
      <c r="D5" s="51">
        <v>2</v>
      </c>
      <c r="E5" s="13">
        <f t="shared" ref="E5:E14" si="1">E4+1</f>
        <v>2</v>
      </c>
      <c r="F5" t="s">
        <v>59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5">
      <c r="A6" s="140"/>
      <c r="B6" s="13">
        <f t="shared" si="0"/>
        <v>3</v>
      </c>
      <c r="C6" s="96" t="s">
        <v>53</v>
      </c>
      <c r="D6" s="51">
        <v>1</v>
      </c>
      <c r="E6" s="13">
        <f t="shared" si="1"/>
        <v>3</v>
      </c>
      <c r="F6" t="s">
        <v>60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5">
      <c r="A7" s="140"/>
      <c r="B7" s="13">
        <f t="shared" si="0"/>
        <v>4</v>
      </c>
      <c r="C7" s="96" t="s">
        <v>54</v>
      </c>
      <c r="D7" s="51">
        <v>1</v>
      </c>
      <c r="E7" s="13">
        <f t="shared" si="1"/>
        <v>4</v>
      </c>
      <c r="F7" t="s">
        <v>61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5">
      <c r="A8" s="140"/>
      <c r="B8" s="13">
        <f t="shared" si="0"/>
        <v>5</v>
      </c>
      <c r="C8" s="96" t="s">
        <v>58</v>
      </c>
      <c r="D8" s="51">
        <v>1</v>
      </c>
      <c r="E8" s="13">
        <f t="shared" si="1"/>
        <v>5</v>
      </c>
      <c r="F8" t="s">
        <v>62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5">
      <c r="A9" s="140"/>
      <c r="B9" s="13">
        <f t="shared" si="0"/>
        <v>6</v>
      </c>
      <c r="C9" s="96" t="s">
        <v>83</v>
      </c>
      <c r="D9" s="51">
        <v>20</v>
      </c>
      <c r="E9" s="13">
        <f t="shared" si="1"/>
        <v>6</v>
      </c>
      <c r="F9" t="s">
        <v>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0"/>
      <c r="B10" s="13">
        <f t="shared" si="0"/>
        <v>7</v>
      </c>
      <c r="C10" s="96" t="s">
        <v>84</v>
      </c>
      <c r="D10" s="51">
        <v>0</v>
      </c>
      <c r="E10" s="13">
        <f t="shared" si="1"/>
        <v>7</v>
      </c>
      <c r="F10" t="s">
        <v>64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5">
      <c r="A11" s="140"/>
      <c r="B11" s="13">
        <f t="shared" si="0"/>
        <v>8</v>
      </c>
      <c r="C11" s="96" t="s">
        <v>85</v>
      </c>
      <c r="D11" s="51">
        <v>15</v>
      </c>
      <c r="E11" s="13">
        <f t="shared" si="1"/>
        <v>8</v>
      </c>
      <c r="F11" t="s">
        <v>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5">
      <c r="A12" s="140"/>
      <c r="B12" s="13">
        <f t="shared" si="0"/>
        <v>9</v>
      </c>
      <c r="C12" s="96" t="s">
        <v>86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0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0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1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39">
        <v>2</v>
      </c>
      <c r="B16" s="87">
        <v>1</v>
      </c>
      <c r="C16" s="95" t="s">
        <v>52</v>
      </c>
      <c r="D16" s="50">
        <v>3</v>
      </c>
      <c r="E16" s="87">
        <v>1</v>
      </c>
      <c r="F16" s="10" t="s">
        <v>82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5">
      <c r="A17" s="140"/>
      <c r="B17" s="13">
        <f t="shared" ref="B17:B24" si="2">B16+1</f>
        <v>2</v>
      </c>
      <c r="C17" s="96" t="s">
        <v>17</v>
      </c>
      <c r="D17" s="51">
        <v>1</v>
      </c>
      <c r="E17" s="13">
        <f t="shared" ref="E17:E26" si="3">E16+1</f>
        <v>2</v>
      </c>
      <c r="F17" t="s">
        <v>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5">
      <c r="A18" s="140"/>
      <c r="B18" s="13">
        <f t="shared" si="2"/>
        <v>3</v>
      </c>
      <c r="C18" s="96" t="s">
        <v>53</v>
      </c>
      <c r="D18" s="51">
        <v>2</v>
      </c>
      <c r="E18" s="13">
        <f t="shared" si="3"/>
        <v>3</v>
      </c>
      <c r="F18" t="s">
        <v>60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5">
      <c r="A19" s="140"/>
      <c r="B19" s="13">
        <f t="shared" si="2"/>
        <v>4</v>
      </c>
      <c r="C19" s="96" t="s">
        <v>54</v>
      </c>
      <c r="D19" s="51">
        <v>1</v>
      </c>
      <c r="E19" s="13">
        <f t="shared" si="3"/>
        <v>4</v>
      </c>
      <c r="F19" t="s">
        <v>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5">
      <c r="A20" s="140"/>
      <c r="B20" s="13">
        <f t="shared" si="2"/>
        <v>5</v>
      </c>
      <c r="C20" s="96" t="s">
        <v>58</v>
      </c>
      <c r="D20" s="51">
        <v>2</v>
      </c>
      <c r="E20" s="13">
        <f t="shared" si="3"/>
        <v>5</v>
      </c>
      <c r="F20" t="s">
        <v>62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5">
      <c r="A21" s="140"/>
      <c r="B21" s="13">
        <f t="shared" si="2"/>
        <v>6</v>
      </c>
      <c r="C21" s="96" t="s">
        <v>83</v>
      </c>
      <c r="D21" s="51">
        <v>30</v>
      </c>
      <c r="E21" s="13">
        <f t="shared" si="3"/>
        <v>6</v>
      </c>
      <c r="F21" t="s">
        <v>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0"/>
      <c r="B22" s="13">
        <f t="shared" si="2"/>
        <v>7</v>
      </c>
      <c r="C22" s="96" t="s">
        <v>84</v>
      </c>
      <c r="D22" s="51">
        <v>0</v>
      </c>
      <c r="E22" s="13">
        <f t="shared" si="3"/>
        <v>7</v>
      </c>
      <c r="F22" t="s">
        <v>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5">
      <c r="A23" s="140"/>
      <c r="B23" s="13">
        <f t="shared" si="2"/>
        <v>8</v>
      </c>
      <c r="C23" s="96" t="s">
        <v>85</v>
      </c>
      <c r="D23" s="51">
        <v>10</v>
      </c>
      <c r="E23" s="13">
        <f t="shared" si="3"/>
        <v>8</v>
      </c>
      <c r="F23" t="s">
        <v>65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5">
      <c r="A24" s="140"/>
      <c r="B24" s="13">
        <f t="shared" si="2"/>
        <v>9</v>
      </c>
      <c r="C24" s="96" t="s">
        <v>86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0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0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1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39">
        <v>3</v>
      </c>
      <c r="B28" s="87">
        <v>1</v>
      </c>
      <c r="C28" s="95" t="s">
        <v>52</v>
      </c>
      <c r="D28" s="50">
        <v>3</v>
      </c>
      <c r="E28" s="87">
        <v>1</v>
      </c>
      <c r="F28" s="10" t="s">
        <v>82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5">
      <c r="A29" s="140"/>
      <c r="B29" s="13">
        <f t="shared" ref="B29:B36" si="4">B28+1</f>
        <v>2</v>
      </c>
      <c r="C29" s="96" t="s">
        <v>17</v>
      </c>
      <c r="D29" s="51">
        <v>1</v>
      </c>
      <c r="E29" s="13">
        <f t="shared" ref="E29:E38" si="5">E28+1</f>
        <v>2</v>
      </c>
      <c r="F29" t="s">
        <v>59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5">
      <c r="A30" s="140"/>
      <c r="B30" s="13">
        <f t="shared" si="4"/>
        <v>3</v>
      </c>
      <c r="C30" s="96" t="s">
        <v>53</v>
      </c>
      <c r="D30" s="51">
        <v>1</v>
      </c>
      <c r="E30" s="13">
        <f t="shared" si="5"/>
        <v>3</v>
      </c>
      <c r="F30" t="s">
        <v>60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5">
      <c r="A31" s="140"/>
      <c r="B31" s="13">
        <f t="shared" si="4"/>
        <v>4</v>
      </c>
      <c r="C31" s="96" t="s">
        <v>54</v>
      </c>
      <c r="D31" s="51">
        <v>1</v>
      </c>
      <c r="E31" s="13">
        <f t="shared" si="5"/>
        <v>4</v>
      </c>
      <c r="F31" t="s">
        <v>61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5">
      <c r="A32" s="140"/>
      <c r="B32" s="13">
        <f t="shared" si="4"/>
        <v>5</v>
      </c>
      <c r="C32" s="96" t="s">
        <v>58</v>
      </c>
      <c r="D32" s="51">
        <v>1</v>
      </c>
      <c r="E32" s="13">
        <f t="shared" si="5"/>
        <v>5</v>
      </c>
      <c r="F32" t="s">
        <v>62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5">
      <c r="A33" s="140"/>
      <c r="B33" s="13">
        <f t="shared" si="4"/>
        <v>6</v>
      </c>
      <c r="C33" s="96" t="s">
        <v>83</v>
      </c>
      <c r="D33" s="51">
        <v>10</v>
      </c>
      <c r="E33" s="13">
        <f t="shared" si="5"/>
        <v>6</v>
      </c>
      <c r="F33" t="s">
        <v>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0"/>
      <c r="B34" s="13">
        <f t="shared" si="4"/>
        <v>7</v>
      </c>
      <c r="C34" s="96" t="s">
        <v>84</v>
      </c>
      <c r="D34" s="51">
        <v>0</v>
      </c>
      <c r="E34" s="13">
        <f t="shared" si="5"/>
        <v>7</v>
      </c>
      <c r="F34" t="s">
        <v>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5">
      <c r="A35" s="140"/>
      <c r="B35" s="13">
        <f t="shared" si="4"/>
        <v>8</v>
      </c>
      <c r="C35" s="96" t="s">
        <v>85</v>
      </c>
      <c r="D35" s="51">
        <v>5</v>
      </c>
      <c r="E35" s="13">
        <f t="shared" si="5"/>
        <v>8</v>
      </c>
      <c r="F35" t="s">
        <v>65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5">
      <c r="A36" s="140"/>
      <c r="B36" s="13">
        <f t="shared" si="4"/>
        <v>9</v>
      </c>
      <c r="C36" s="96" t="s">
        <v>86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0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0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1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39">
        <v>4</v>
      </c>
      <c r="B40" s="87">
        <v>1</v>
      </c>
      <c r="C40" s="95" t="s">
        <v>52</v>
      </c>
      <c r="D40" s="50">
        <v>3</v>
      </c>
      <c r="E40" s="87">
        <v>1</v>
      </c>
      <c r="F40" s="10" t="s">
        <v>82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5">
      <c r="A41" s="140"/>
      <c r="B41" s="13">
        <f t="shared" ref="B41:B48" si="6">B40+1</f>
        <v>2</v>
      </c>
      <c r="C41" s="96" t="s">
        <v>17</v>
      </c>
      <c r="D41" s="51">
        <v>2</v>
      </c>
      <c r="E41" s="13">
        <f t="shared" ref="E41:E50" si="7">E40+1</f>
        <v>2</v>
      </c>
      <c r="F41" t="s">
        <v>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5">
      <c r="A42" s="140"/>
      <c r="B42" s="13">
        <f t="shared" si="6"/>
        <v>3</v>
      </c>
      <c r="C42" s="96" t="s">
        <v>53</v>
      </c>
      <c r="D42" s="51">
        <v>1</v>
      </c>
      <c r="E42" s="13">
        <f t="shared" si="7"/>
        <v>3</v>
      </c>
      <c r="F42" t="s">
        <v>60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5">
      <c r="A43" s="140"/>
      <c r="B43" s="13">
        <f t="shared" si="6"/>
        <v>4</v>
      </c>
      <c r="C43" s="96" t="s">
        <v>54</v>
      </c>
      <c r="D43" s="51">
        <v>1</v>
      </c>
      <c r="E43" s="13">
        <f t="shared" si="7"/>
        <v>4</v>
      </c>
      <c r="F43" t="s">
        <v>61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5">
      <c r="A44" s="140"/>
      <c r="B44" s="13">
        <f t="shared" si="6"/>
        <v>5</v>
      </c>
      <c r="C44" s="96" t="s">
        <v>58</v>
      </c>
      <c r="D44" s="51">
        <v>2</v>
      </c>
      <c r="E44" s="13">
        <f t="shared" si="7"/>
        <v>5</v>
      </c>
      <c r="F44" t="s">
        <v>62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5">
      <c r="A45" s="140"/>
      <c r="B45" s="13">
        <f t="shared" si="6"/>
        <v>6</v>
      </c>
      <c r="C45" s="96" t="s">
        <v>83</v>
      </c>
      <c r="D45" s="51">
        <v>10</v>
      </c>
      <c r="E45" s="13">
        <f t="shared" si="7"/>
        <v>6</v>
      </c>
      <c r="F45" t="s">
        <v>63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0"/>
      <c r="B46" s="13">
        <f t="shared" si="6"/>
        <v>7</v>
      </c>
      <c r="C46" s="96" t="s">
        <v>84</v>
      </c>
      <c r="D46" s="51">
        <v>0</v>
      </c>
      <c r="E46" s="13">
        <f t="shared" si="7"/>
        <v>7</v>
      </c>
      <c r="F46" t="s">
        <v>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5">
      <c r="A47" s="140"/>
      <c r="B47" s="13">
        <f t="shared" si="6"/>
        <v>8</v>
      </c>
      <c r="C47" s="96" t="s">
        <v>85</v>
      </c>
      <c r="D47" s="51">
        <v>5</v>
      </c>
      <c r="E47" s="13">
        <f t="shared" si="7"/>
        <v>8</v>
      </c>
      <c r="F47" t="s">
        <v>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5">
      <c r="A48" s="140"/>
      <c r="B48" s="13">
        <f t="shared" si="6"/>
        <v>9</v>
      </c>
      <c r="C48" s="96" t="s">
        <v>86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0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0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1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39">
        <v>5</v>
      </c>
      <c r="B52" s="87">
        <v>1</v>
      </c>
      <c r="C52" s="95" t="s">
        <v>52</v>
      </c>
      <c r="D52" s="50">
        <v>3</v>
      </c>
      <c r="E52" s="87">
        <v>1</v>
      </c>
      <c r="F52" s="10" t="s">
        <v>82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0" x14ac:dyDescent="0.35">
      <c r="A53" s="140"/>
      <c r="B53" s="13">
        <f t="shared" ref="B53:B60" si="8">B52+1</f>
        <v>2</v>
      </c>
      <c r="C53" s="96" t="s">
        <v>17</v>
      </c>
      <c r="D53" s="51">
        <v>2</v>
      </c>
      <c r="E53" s="13">
        <f t="shared" ref="E53:E62" si="9">E52+1</f>
        <v>2</v>
      </c>
      <c r="F53" t="s">
        <v>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0" x14ac:dyDescent="0.35">
      <c r="A54" s="140"/>
      <c r="B54" s="13">
        <f t="shared" si="8"/>
        <v>3</v>
      </c>
      <c r="C54" s="96" t="s">
        <v>53</v>
      </c>
      <c r="D54" s="51">
        <v>1</v>
      </c>
      <c r="E54" s="13">
        <f t="shared" si="9"/>
        <v>3</v>
      </c>
      <c r="F54" t="s">
        <v>60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0" x14ac:dyDescent="0.35">
      <c r="A55" s="140"/>
      <c r="B55" s="13">
        <f t="shared" si="8"/>
        <v>4</v>
      </c>
      <c r="C55" s="96" t="s">
        <v>54</v>
      </c>
      <c r="D55" s="51">
        <v>1</v>
      </c>
      <c r="E55" s="13">
        <f t="shared" si="9"/>
        <v>4</v>
      </c>
      <c r="F55" t="s">
        <v>61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0" x14ac:dyDescent="0.35">
      <c r="A56" s="140"/>
      <c r="B56" s="13">
        <f t="shared" si="8"/>
        <v>5</v>
      </c>
      <c r="C56" s="96" t="s">
        <v>58</v>
      </c>
      <c r="D56" s="51">
        <v>1</v>
      </c>
      <c r="E56" s="13">
        <f t="shared" si="9"/>
        <v>5</v>
      </c>
      <c r="F56" t="s">
        <v>62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0" x14ac:dyDescent="0.35">
      <c r="A57" s="140"/>
      <c r="B57" s="13">
        <f t="shared" si="8"/>
        <v>6</v>
      </c>
      <c r="C57" s="96" t="s">
        <v>83</v>
      </c>
      <c r="D57" s="51">
        <v>5</v>
      </c>
      <c r="E57" s="13">
        <f t="shared" si="9"/>
        <v>6</v>
      </c>
      <c r="F57" t="s">
        <v>63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5">
      <c r="A58" s="140"/>
      <c r="B58" s="13">
        <f t="shared" si="8"/>
        <v>7</v>
      </c>
      <c r="C58" s="96" t="s">
        <v>84</v>
      </c>
      <c r="D58" s="51">
        <v>0</v>
      </c>
      <c r="E58" s="13">
        <f t="shared" si="9"/>
        <v>7</v>
      </c>
      <c r="F58" t="s">
        <v>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0" x14ac:dyDescent="0.35">
      <c r="A59" s="140"/>
      <c r="B59" s="13">
        <f t="shared" si="8"/>
        <v>8</v>
      </c>
      <c r="C59" s="96" t="s">
        <v>85</v>
      </c>
      <c r="D59" s="51">
        <v>1</v>
      </c>
      <c r="E59" s="13">
        <f t="shared" si="9"/>
        <v>8</v>
      </c>
      <c r="F59" t="s">
        <v>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0" x14ac:dyDescent="0.35">
      <c r="A60" s="140"/>
      <c r="B60" s="13">
        <f t="shared" si="8"/>
        <v>9</v>
      </c>
      <c r="C60" s="96" t="s">
        <v>86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0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0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1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39">
        <v>6</v>
      </c>
      <c r="B64" s="87">
        <v>1</v>
      </c>
      <c r="C64" s="95" t="s">
        <v>52</v>
      </c>
      <c r="D64" s="50">
        <v>3</v>
      </c>
      <c r="E64" s="87">
        <v>1</v>
      </c>
      <c r="F64" s="10" t="s">
        <v>82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2.8534000000000002</v>
      </c>
      <c r="M64" s="10">
        <v>6.7202000000000002</v>
      </c>
      <c r="N64" s="10">
        <v>11.3691</v>
      </c>
      <c r="O64" s="10">
        <v>14.994199999999999</v>
      </c>
      <c r="P64" s="10">
        <v>17.3462</v>
      </c>
      <c r="Q64" s="10">
        <v>18</v>
      </c>
      <c r="R64" s="10">
        <v>17.569400000000002</v>
      </c>
      <c r="S64" s="10">
        <v>17.069400000000002</v>
      </c>
      <c r="T64" s="10">
        <v>14.7416</v>
      </c>
      <c r="U64" s="10">
        <v>14.7416</v>
      </c>
      <c r="V64" s="10">
        <v>11.1454</v>
      </c>
      <c r="W64" s="10">
        <v>5.6985891669999997</v>
      </c>
      <c r="X64" s="10">
        <v>2.3881140150000002</v>
      </c>
      <c r="Y64" s="10">
        <v>0.92600000000000005</v>
      </c>
      <c r="Z64" s="10">
        <v>0</v>
      </c>
      <c r="AA64" s="10">
        <v>0</v>
      </c>
      <c r="AB64" s="10">
        <v>0</v>
      </c>
      <c r="AC64" s="10">
        <v>0</v>
      </c>
      <c r="AD64" s="20">
        <v>0</v>
      </c>
    </row>
    <row r="65" spans="1:30" x14ac:dyDescent="0.35">
      <c r="A65" s="140"/>
      <c r="B65" s="13">
        <f t="shared" ref="B65:B72" si="10">B64+1</f>
        <v>2</v>
      </c>
      <c r="C65" s="96" t="s">
        <v>17</v>
      </c>
      <c r="D65" s="51">
        <v>2</v>
      </c>
      <c r="E65" s="13">
        <f t="shared" ref="E65:E74" si="11">E64+1</f>
        <v>2</v>
      </c>
      <c r="F65" t="s">
        <v>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21">
        <v>0</v>
      </c>
    </row>
    <row r="66" spans="1:30" x14ac:dyDescent="0.35">
      <c r="A66" s="140"/>
      <c r="B66" s="13">
        <f t="shared" si="10"/>
        <v>3</v>
      </c>
      <c r="C66" s="96" t="s">
        <v>53</v>
      </c>
      <c r="D66" s="51">
        <v>1</v>
      </c>
      <c r="E66" s="13">
        <f t="shared" si="11"/>
        <v>3</v>
      </c>
      <c r="F66" t="s">
        <v>60</v>
      </c>
      <c r="G66">
        <v>0.08</v>
      </c>
      <c r="H66">
        <v>0.08</v>
      </c>
      <c r="I66">
        <v>0.08</v>
      </c>
      <c r="J66">
        <v>0.08</v>
      </c>
      <c r="K66">
        <v>0.08</v>
      </c>
      <c r="L66">
        <v>0.08</v>
      </c>
      <c r="M66">
        <v>0.08</v>
      </c>
      <c r="N66">
        <v>0.08</v>
      </c>
      <c r="O66">
        <v>0.08</v>
      </c>
      <c r="P66">
        <v>0.08</v>
      </c>
      <c r="Q66">
        <v>0.08</v>
      </c>
      <c r="R66">
        <v>0.08</v>
      </c>
      <c r="S66">
        <v>0.08</v>
      </c>
      <c r="T66">
        <v>0.08</v>
      </c>
      <c r="U66">
        <v>0.08</v>
      </c>
      <c r="V66">
        <v>0.08</v>
      </c>
      <c r="W66">
        <v>0.08</v>
      </c>
      <c r="X66">
        <v>0.08</v>
      </c>
      <c r="Y66">
        <v>0.08</v>
      </c>
      <c r="Z66">
        <v>0.08</v>
      </c>
      <c r="AA66">
        <v>0.08</v>
      </c>
      <c r="AB66">
        <v>0.08</v>
      </c>
      <c r="AC66">
        <v>0.08</v>
      </c>
      <c r="AD66" s="21">
        <v>0.08</v>
      </c>
    </row>
    <row r="67" spans="1:30" x14ac:dyDescent="0.35">
      <c r="A67" s="140"/>
      <c r="B67" s="13">
        <f t="shared" si="10"/>
        <v>4</v>
      </c>
      <c r="C67" s="96" t="s">
        <v>54</v>
      </c>
      <c r="D67" s="51">
        <v>1</v>
      </c>
      <c r="E67" s="13">
        <f t="shared" si="11"/>
        <v>4</v>
      </c>
      <c r="F67" t="s">
        <v>61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21">
        <v>0</v>
      </c>
    </row>
    <row r="68" spans="1:30" x14ac:dyDescent="0.35">
      <c r="A68" s="140"/>
      <c r="B68" s="13">
        <f t="shared" si="10"/>
        <v>5</v>
      </c>
      <c r="C68" s="96" t="s">
        <v>58</v>
      </c>
      <c r="D68" s="51">
        <v>2</v>
      </c>
      <c r="E68" s="13">
        <f t="shared" si="11"/>
        <v>5</v>
      </c>
      <c r="F68" t="s">
        <v>62</v>
      </c>
      <c r="G68">
        <v>4.5</v>
      </c>
      <c r="H68">
        <v>4.5</v>
      </c>
      <c r="I68">
        <v>4.5</v>
      </c>
      <c r="J68">
        <v>4.5</v>
      </c>
      <c r="K68">
        <v>4.5</v>
      </c>
      <c r="L68">
        <v>4.5</v>
      </c>
      <c r="M68">
        <v>4.5</v>
      </c>
      <c r="N68">
        <v>4.5</v>
      </c>
      <c r="O68">
        <v>4.5</v>
      </c>
      <c r="P68">
        <v>4.5</v>
      </c>
      <c r="Q68">
        <v>4.5</v>
      </c>
      <c r="R68">
        <v>4.5</v>
      </c>
      <c r="S68">
        <v>4.5</v>
      </c>
      <c r="T68">
        <v>4.5</v>
      </c>
      <c r="U68">
        <v>4.5</v>
      </c>
      <c r="V68">
        <v>4.5</v>
      </c>
      <c r="W68">
        <v>4.5</v>
      </c>
      <c r="X68">
        <v>4.5</v>
      </c>
      <c r="Y68">
        <v>4.5</v>
      </c>
      <c r="Z68">
        <v>4.5</v>
      </c>
      <c r="AA68">
        <v>4.5</v>
      </c>
      <c r="AB68">
        <v>4.5</v>
      </c>
      <c r="AC68">
        <v>4.5</v>
      </c>
      <c r="AD68" s="21">
        <v>4.5</v>
      </c>
    </row>
    <row r="69" spans="1:30" x14ac:dyDescent="0.35">
      <c r="A69" s="140"/>
      <c r="B69" s="13">
        <f t="shared" si="10"/>
        <v>6</v>
      </c>
      <c r="C69" s="96" t="s">
        <v>83</v>
      </c>
      <c r="D69" s="51">
        <v>18</v>
      </c>
      <c r="E69" s="13">
        <f t="shared" si="11"/>
        <v>6</v>
      </c>
      <c r="F69" t="s">
        <v>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1">
        <v>0</v>
      </c>
    </row>
    <row r="70" spans="1:30" x14ac:dyDescent="0.35">
      <c r="A70" s="140"/>
      <c r="B70" s="13">
        <f t="shared" si="10"/>
        <v>7</v>
      </c>
      <c r="C70" s="96" t="s">
        <v>84</v>
      </c>
      <c r="D70" s="51">
        <v>0</v>
      </c>
      <c r="E70" s="13">
        <f t="shared" si="11"/>
        <v>7</v>
      </c>
      <c r="F70" t="s">
        <v>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21">
        <v>0</v>
      </c>
    </row>
    <row r="71" spans="1:30" x14ac:dyDescent="0.35">
      <c r="A71" s="140"/>
      <c r="B71" s="13">
        <f t="shared" si="10"/>
        <v>8</v>
      </c>
      <c r="C71" s="96" t="s">
        <v>85</v>
      </c>
      <c r="D71" s="51">
        <v>10</v>
      </c>
      <c r="E71" s="13">
        <f t="shared" si="11"/>
        <v>8</v>
      </c>
      <c r="F71" t="s">
        <v>65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21">
        <v>0</v>
      </c>
    </row>
    <row r="72" spans="1:30" x14ac:dyDescent="0.35">
      <c r="A72" s="140"/>
      <c r="B72" s="13">
        <f t="shared" si="10"/>
        <v>9</v>
      </c>
      <c r="C72" s="96" t="s">
        <v>86</v>
      </c>
      <c r="D72" s="51">
        <v>0</v>
      </c>
      <c r="E72" s="13">
        <f t="shared" si="11"/>
        <v>9</v>
      </c>
      <c r="F72" s="3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0"/>
      <c r="B73" s="13">
        <v>10</v>
      </c>
      <c r="C73" s="96"/>
      <c r="D73" s="51"/>
      <c r="E73" s="13">
        <f t="shared" si="11"/>
        <v>10</v>
      </c>
      <c r="F73" s="3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0"/>
      <c r="B74" s="13">
        <v>11</v>
      </c>
      <c r="C74" s="96"/>
      <c r="D74" s="51"/>
      <c r="E74" s="13">
        <f t="shared" si="11"/>
        <v>11</v>
      </c>
      <c r="F74" s="3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4">
      <c r="A75" s="141"/>
      <c r="B75" s="88">
        <v>12</v>
      </c>
      <c r="C75" s="19"/>
      <c r="D75" s="52"/>
      <c r="E75" s="88">
        <f>E74+1</f>
        <v>12</v>
      </c>
      <c r="F75" s="11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5">
      <c r="A76" s="139">
        <v>7</v>
      </c>
      <c r="B76" s="87">
        <v>1</v>
      </c>
      <c r="C76" s="95" t="s">
        <v>52</v>
      </c>
      <c r="D76" s="50">
        <v>3</v>
      </c>
      <c r="E76" s="87">
        <v>1</v>
      </c>
      <c r="F76" s="10" t="s">
        <v>82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0.15183401599999999</v>
      </c>
      <c r="M76" s="10">
        <v>0.43233729500000001</v>
      </c>
      <c r="N76" s="10">
        <v>1.0182185859999999</v>
      </c>
      <c r="O76" s="10">
        <v>1.722591038</v>
      </c>
      <c r="P76" s="10">
        <v>2.2718544199999999</v>
      </c>
      <c r="Q76" s="10">
        <v>2.6282141540000001</v>
      </c>
      <c r="R76" s="10">
        <v>2.824647578</v>
      </c>
      <c r="S76" s="10">
        <v>2.812336261</v>
      </c>
      <c r="T76" s="10">
        <v>2.586271075</v>
      </c>
      <c r="U76" s="10">
        <v>2.2335710080000002</v>
      </c>
      <c r="V76" s="10">
        <v>1.688694197</v>
      </c>
      <c r="W76" s="10">
        <v>0.94976486100000002</v>
      </c>
      <c r="X76" s="10">
        <v>0.39801900299999998</v>
      </c>
      <c r="Y76" s="10">
        <v>0.140295533</v>
      </c>
      <c r="Z76" s="10">
        <v>0</v>
      </c>
      <c r="AA76" s="10">
        <v>0</v>
      </c>
      <c r="AB76" s="10">
        <v>0</v>
      </c>
      <c r="AC76" s="10">
        <v>0</v>
      </c>
      <c r="AD76" s="20">
        <v>0</v>
      </c>
    </row>
    <row r="77" spans="1:30" x14ac:dyDescent="0.35">
      <c r="A77" s="140"/>
      <c r="B77" s="13">
        <f t="shared" ref="B77:B84" si="12">B76+1</f>
        <v>2</v>
      </c>
      <c r="C77" s="96" t="s">
        <v>17</v>
      </c>
      <c r="D77" s="51">
        <v>2</v>
      </c>
      <c r="E77" s="13">
        <f t="shared" ref="E77:E86" si="13">E76+1</f>
        <v>2</v>
      </c>
      <c r="F77" t="s">
        <v>59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21">
        <v>0</v>
      </c>
    </row>
    <row r="78" spans="1:30" x14ac:dyDescent="0.35">
      <c r="A78" s="140"/>
      <c r="B78" s="13">
        <f t="shared" si="12"/>
        <v>3</v>
      </c>
      <c r="C78" s="96" t="s">
        <v>53</v>
      </c>
      <c r="D78" s="51">
        <v>1</v>
      </c>
      <c r="E78" s="13">
        <f t="shared" si="13"/>
        <v>3</v>
      </c>
      <c r="F78" t="s">
        <v>60</v>
      </c>
      <c r="G78">
        <v>0.08</v>
      </c>
      <c r="H78">
        <v>0.08</v>
      </c>
      <c r="I78">
        <v>0.08</v>
      </c>
      <c r="J78">
        <v>0.08</v>
      </c>
      <c r="K78">
        <v>0.08</v>
      </c>
      <c r="L78">
        <v>0.08</v>
      </c>
      <c r="M78">
        <v>0.08</v>
      </c>
      <c r="N78">
        <v>0.08</v>
      </c>
      <c r="O78">
        <v>0.08</v>
      </c>
      <c r="P78">
        <v>0.08</v>
      </c>
      <c r="Q78">
        <v>0.08</v>
      </c>
      <c r="R78">
        <v>0.08</v>
      </c>
      <c r="S78">
        <v>0.08</v>
      </c>
      <c r="T78">
        <v>0.08</v>
      </c>
      <c r="U78">
        <v>0.08</v>
      </c>
      <c r="V78">
        <v>0.08</v>
      </c>
      <c r="W78">
        <v>0.08</v>
      </c>
      <c r="X78">
        <v>0.08</v>
      </c>
      <c r="Y78">
        <v>0.08</v>
      </c>
      <c r="Z78">
        <v>0.08</v>
      </c>
      <c r="AA78">
        <v>0.08</v>
      </c>
      <c r="AB78">
        <v>0.08</v>
      </c>
      <c r="AC78">
        <v>0.08</v>
      </c>
      <c r="AD78" s="21">
        <v>0.08</v>
      </c>
    </row>
    <row r="79" spans="1:30" x14ac:dyDescent="0.35">
      <c r="A79" s="140"/>
      <c r="B79" s="13">
        <f t="shared" si="12"/>
        <v>4</v>
      </c>
      <c r="C79" s="96" t="s">
        <v>54</v>
      </c>
      <c r="D79" s="51">
        <v>1</v>
      </c>
      <c r="E79" s="13">
        <f t="shared" si="13"/>
        <v>4</v>
      </c>
      <c r="F79" t="s">
        <v>61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21">
        <v>0</v>
      </c>
    </row>
    <row r="80" spans="1:30" x14ac:dyDescent="0.35">
      <c r="A80" s="140"/>
      <c r="B80" s="13">
        <f t="shared" si="12"/>
        <v>5</v>
      </c>
      <c r="C80" s="96" t="s">
        <v>58</v>
      </c>
      <c r="D80" s="51">
        <v>1</v>
      </c>
      <c r="E80" s="13">
        <f t="shared" si="13"/>
        <v>5</v>
      </c>
      <c r="F80" t="s">
        <v>62</v>
      </c>
      <c r="G80">
        <v>4.5</v>
      </c>
      <c r="H80">
        <v>4.5</v>
      </c>
      <c r="I80">
        <v>4.5</v>
      </c>
      <c r="J80">
        <v>4.5</v>
      </c>
      <c r="K80">
        <v>4.5</v>
      </c>
      <c r="L80">
        <v>4.5</v>
      </c>
      <c r="M80">
        <v>4.5</v>
      </c>
      <c r="N80">
        <v>4.5</v>
      </c>
      <c r="O80">
        <v>4.5</v>
      </c>
      <c r="P80">
        <v>4.5</v>
      </c>
      <c r="Q80">
        <v>4.5</v>
      </c>
      <c r="R80">
        <v>4.5</v>
      </c>
      <c r="S80">
        <v>4.5</v>
      </c>
      <c r="T80">
        <v>4.5</v>
      </c>
      <c r="U80">
        <v>4.5</v>
      </c>
      <c r="V80">
        <v>4.5</v>
      </c>
      <c r="W80">
        <v>4.5</v>
      </c>
      <c r="X80">
        <v>4.5</v>
      </c>
      <c r="Y80">
        <v>4.5</v>
      </c>
      <c r="Z80">
        <v>4.5</v>
      </c>
      <c r="AA80">
        <v>4.5</v>
      </c>
      <c r="AB80">
        <v>4.5</v>
      </c>
      <c r="AC80">
        <v>4.5</v>
      </c>
      <c r="AD80" s="21">
        <v>4.5</v>
      </c>
    </row>
    <row r="81" spans="1:30" x14ac:dyDescent="0.35">
      <c r="A81" s="140"/>
      <c r="B81" s="13">
        <f t="shared" si="12"/>
        <v>6</v>
      </c>
      <c r="C81" s="96" t="s">
        <v>83</v>
      </c>
      <c r="D81" s="51">
        <v>3</v>
      </c>
      <c r="E81" s="13">
        <f t="shared" si="13"/>
        <v>6</v>
      </c>
      <c r="F81" t="s">
        <v>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21">
        <v>0</v>
      </c>
    </row>
    <row r="82" spans="1:30" x14ac:dyDescent="0.35">
      <c r="A82" s="140"/>
      <c r="B82" s="13">
        <f t="shared" si="12"/>
        <v>7</v>
      </c>
      <c r="C82" s="96" t="s">
        <v>84</v>
      </c>
      <c r="D82" s="51">
        <v>0</v>
      </c>
      <c r="E82" s="13">
        <f t="shared" si="13"/>
        <v>7</v>
      </c>
      <c r="F82" t="s">
        <v>64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21">
        <v>0</v>
      </c>
    </row>
    <row r="83" spans="1:30" x14ac:dyDescent="0.35">
      <c r="A83" s="140"/>
      <c r="B83" s="13">
        <f t="shared" si="12"/>
        <v>8</v>
      </c>
      <c r="C83" s="96" t="s">
        <v>85</v>
      </c>
      <c r="D83" s="51">
        <v>1</v>
      </c>
      <c r="E83" s="13">
        <f t="shared" si="13"/>
        <v>8</v>
      </c>
      <c r="F83" t="s">
        <v>65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1">
        <v>0</v>
      </c>
    </row>
    <row r="84" spans="1:30" x14ac:dyDescent="0.35">
      <c r="A84" s="140"/>
      <c r="B84" s="13">
        <f t="shared" si="12"/>
        <v>9</v>
      </c>
      <c r="C84" s="96" t="s">
        <v>86</v>
      </c>
      <c r="D84" s="51">
        <v>0</v>
      </c>
      <c r="E84" s="13">
        <f t="shared" si="13"/>
        <v>9</v>
      </c>
      <c r="F84" s="31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5">
      <c r="A85" s="140"/>
      <c r="B85" s="13">
        <v>10</v>
      </c>
      <c r="C85" s="96"/>
      <c r="D85" s="51"/>
      <c r="E85" s="13">
        <f t="shared" si="13"/>
        <v>10</v>
      </c>
      <c r="F85" s="3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5">
      <c r="A86" s="140"/>
      <c r="B86" s="13">
        <v>11</v>
      </c>
      <c r="C86" s="96"/>
      <c r="D86" s="51"/>
      <c r="E86" s="13">
        <f t="shared" si="13"/>
        <v>11</v>
      </c>
      <c r="F86" s="3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4">
      <c r="A87" s="141"/>
      <c r="B87" s="88">
        <v>12</v>
      </c>
      <c r="C87" s="19"/>
      <c r="D87" s="52"/>
      <c r="E87" s="88">
        <f>E86+1</f>
        <v>12</v>
      </c>
      <c r="F87" s="11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52:A63"/>
    <mergeCell ref="A76:A87"/>
    <mergeCell ref="A64:A75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sheetPr>
    <tabColor rgb="FF00B050"/>
  </sheetPr>
  <dimension ref="A1:AD48"/>
  <sheetViews>
    <sheetView zoomScale="85" zoomScaleNormal="85" workbookViewId="0">
      <pane ySplit="3" topLeftCell="A4" activePane="bottomLeft" state="frozen"/>
      <selection pane="bottomLeft" activeCell="F25" sqref="F25"/>
    </sheetView>
  </sheetViews>
  <sheetFormatPr defaultColWidth="9.1796875" defaultRowHeight="14.5" x14ac:dyDescent="0.35"/>
  <cols>
    <col min="1" max="1" width="13.7265625" style="68" bestFit="1" customWidth="1"/>
    <col min="2" max="2" width="16.1796875" style="68" bestFit="1" customWidth="1"/>
    <col min="3" max="3" width="20.81640625" style="68" bestFit="1" customWidth="1"/>
    <col min="4" max="4" width="15.453125" style="68" bestFit="1" customWidth="1"/>
    <col min="5" max="5" width="15.7265625" style="68" bestFit="1" customWidth="1"/>
    <col min="6" max="6" width="20.54296875" style="68" bestFit="1" customWidth="1"/>
    <col min="7" max="7" width="14.1796875" style="68" customWidth="1"/>
    <col min="8" max="17" width="9.1796875" style="68"/>
    <col min="18" max="18" width="9.1796875" style="68" customWidth="1"/>
    <col min="19" max="21" width="9.1796875" style="68"/>
    <col min="22" max="30" width="9.1796875" style="68" customWidth="1"/>
    <col min="31" max="16384" width="9.1796875" style="68"/>
  </cols>
  <sheetData>
    <row r="1" spans="1:30" x14ac:dyDescent="0.35">
      <c r="A1" s="124" t="s">
        <v>33</v>
      </c>
      <c r="B1" s="124"/>
      <c r="C1" s="124"/>
      <c r="D1" s="124"/>
      <c r="E1" s="124"/>
      <c r="F1" s="62" t="s">
        <v>23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4"/>
      <c r="B2" s="124"/>
      <c r="C2" s="124"/>
      <c r="D2" s="124"/>
      <c r="E2" s="124"/>
      <c r="F2" s="62" t="s">
        <v>24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20</v>
      </c>
      <c r="B3" s="59" t="s">
        <v>57</v>
      </c>
      <c r="C3" s="58" t="s">
        <v>55</v>
      </c>
      <c r="D3" s="49" t="s">
        <v>56</v>
      </c>
      <c r="E3" s="57" t="s">
        <v>66</v>
      </c>
      <c r="F3" s="54" t="s">
        <v>67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39">
        <v>1</v>
      </c>
      <c r="B4" s="87">
        <v>1</v>
      </c>
      <c r="C4" s="95" t="s">
        <v>52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5">
      <c r="A5" s="140"/>
      <c r="B5" s="13">
        <f>B4+1</f>
        <v>2</v>
      </c>
      <c r="C5" s="96" t="s">
        <v>95</v>
      </c>
      <c r="D5" s="51" t="s">
        <v>96</v>
      </c>
      <c r="E5" s="13">
        <f>E4+1</f>
        <v>2</v>
      </c>
      <c r="F5" t="s">
        <v>104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5">
      <c r="A6" s="140"/>
      <c r="B6" s="13">
        <f t="shared" ref="B6:B15" si="0">B5+1</f>
        <v>3</v>
      </c>
      <c r="C6" s="96" t="s">
        <v>53</v>
      </c>
      <c r="D6" s="51">
        <v>1</v>
      </c>
      <c r="E6" s="13">
        <f t="shared" ref="E6:E7" si="1">E5+1</f>
        <v>3</v>
      </c>
      <c r="F6" t="s">
        <v>106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5">
      <c r="A7" s="140"/>
      <c r="B7" s="13">
        <f t="shared" si="0"/>
        <v>4</v>
      </c>
      <c r="C7" s="96" t="s">
        <v>54</v>
      </c>
      <c r="D7" s="51">
        <v>1</v>
      </c>
      <c r="E7" s="13">
        <f t="shared" si="1"/>
        <v>4</v>
      </c>
      <c r="F7" t="s">
        <v>107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5">
      <c r="A8" s="140"/>
      <c r="B8" s="13">
        <f t="shared" si="0"/>
        <v>5</v>
      </c>
      <c r="C8" s="96" t="s">
        <v>58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0"/>
      <c r="B9" s="13">
        <f t="shared" si="0"/>
        <v>6</v>
      </c>
      <c r="C9" s="96" t="s">
        <v>97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0"/>
      <c r="B10" s="13">
        <f t="shared" si="0"/>
        <v>7</v>
      </c>
      <c r="C10" s="96" t="s">
        <v>98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0"/>
      <c r="B11" s="13">
        <f t="shared" si="0"/>
        <v>8</v>
      </c>
      <c r="C11" s="96" t="s">
        <v>99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0"/>
      <c r="B12" s="13">
        <f t="shared" si="0"/>
        <v>9</v>
      </c>
      <c r="C12" s="96" t="s">
        <v>100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0"/>
      <c r="B13" s="13">
        <f t="shared" si="0"/>
        <v>10</v>
      </c>
      <c r="C13" s="96" t="s">
        <v>101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0"/>
      <c r="B14" s="13">
        <f t="shared" si="0"/>
        <v>11</v>
      </c>
      <c r="C14" s="96" t="s">
        <v>102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5">
      <c r="A15" s="140"/>
      <c r="B15" s="13">
        <f t="shared" si="0"/>
        <v>12</v>
      </c>
      <c r="C15" s="96" t="s">
        <v>103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5">
      <c r="A16" s="140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5">
      <c r="A17" s="140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4">
      <c r="A18" s="141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5">
      <c r="A19" s="139">
        <v>2</v>
      </c>
      <c r="B19" s="87">
        <v>1</v>
      </c>
      <c r="C19" s="95" t="s">
        <v>52</v>
      </c>
      <c r="D19" s="50">
        <v>1</v>
      </c>
      <c r="E19" s="87">
        <v>1</v>
      </c>
      <c r="F19" s="10" t="s">
        <v>105</v>
      </c>
      <c r="G19" s="10">
        <v>20</v>
      </c>
      <c r="H19" s="10">
        <v>20</v>
      </c>
      <c r="I19" s="10">
        <v>20</v>
      </c>
      <c r="J19" s="10">
        <v>20</v>
      </c>
      <c r="K19" s="10">
        <v>20</v>
      </c>
      <c r="L19" s="10">
        <v>20</v>
      </c>
      <c r="M19" s="10">
        <v>20</v>
      </c>
      <c r="N19" s="10">
        <v>20</v>
      </c>
      <c r="O19" s="10">
        <v>20</v>
      </c>
      <c r="P19" s="10">
        <v>20</v>
      </c>
      <c r="Q19" s="10">
        <v>20</v>
      </c>
      <c r="R19" s="10">
        <v>20</v>
      </c>
      <c r="S19" s="10">
        <v>20</v>
      </c>
      <c r="T19" s="10">
        <v>20</v>
      </c>
      <c r="U19" s="10">
        <v>20</v>
      </c>
      <c r="V19" s="10">
        <v>20</v>
      </c>
      <c r="W19" s="10">
        <v>20</v>
      </c>
      <c r="X19" s="10">
        <v>20</v>
      </c>
      <c r="Y19" s="10">
        <v>20</v>
      </c>
      <c r="Z19" s="10">
        <v>20</v>
      </c>
      <c r="AA19" s="10">
        <v>20</v>
      </c>
      <c r="AB19" s="10">
        <v>20</v>
      </c>
      <c r="AC19" s="10">
        <v>20</v>
      </c>
      <c r="AD19" s="20">
        <v>20</v>
      </c>
    </row>
    <row r="20" spans="1:30" x14ac:dyDescent="0.35">
      <c r="A20" s="140"/>
      <c r="B20" s="13">
        <f>B19+1</f>
        <v>2</v>
      </c>
      <c r="C20" s="96" t="s">
        <v>95</v>
      </c>
      <c r="D20" s="51" t="s">
        <v>96</v>
      </c>
      <c r="E20" s="13">
        <f>E19+1</f>
        <v>2</v>
      </c>
      <c r="F20" t="s">
        <v>104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 s="21">
        <v>20</v>
      </c>
    </row>
    <row r="21" spans="1:30" x14ac:dyDescent="0.35">
      <c r="A21" s="140"/>
      <c r="B21" s="13">
        <f t="shared" ref="B21:B30" si="2">B20+1</f>
        <v>3</v>
      </c>
      <c r="C21" s="96" t="s">
        <v>53</v>
      </c>
      <c r="D21" s="51">
        <v>1</v>
      </c>
      <c r="E21" s="13">
        <f t="shared" ref="E21:E22" si="3">E20+1</f>
        <v>3</v>
      </c>
      <c r="F21" t="s">
        <v>106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0"/>
      <c r="B22" s="13">
        <f t="shared" si="2"/>
        <v>4</v>
      </c>
      <c r="C22" s="96" t="s">
        <v>54</v>
      </c>
      <c r="D22" s="51">
        <v>1</v>
      </c>
      <c r="E22" s="13">
        <f t="shared" si="3"/>
        <v>4</v>
      </c>
      <c r="F22" t="s">
        <v>107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5">
      <c r="A23" s="140"/>
      <c r="B23" s="13">
        <f t="shared" si="2"/>
        <v>5</v>
      </c>
      <c r="C23" s="96" t="s">
        <v>58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0"/>
      <c r="B24" s="13">
        <f t="shared" si="2"/>
        <v>6</v>
      </c>
      <c r="C24" s="96" t="s">
        <v>97</v>
      </c>
      <c r="D24" s="51">
        <v>100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0"/>
      <c r="B25" s="13">
        <f t="shared" si="2"/>
        <v>7</v>
      </c>
      <c r="C25" s="96" t="s">
        <v>98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0"/>
      <c r="B26" s="13">
        <f t="shared" si="2"/>
        <v>8</v>
      </c>
      <c r="C26" s="96" t="s">
        <v>99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5">
      <c r="A27" s="140"/>
      <c r="B27" s="13">
        <f t="shared" si="2"/>
        <v>9</v>
      </c>
      <c r="C27" s="96" t="s">
        <v>100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5">
      <c r="A28" s="140"/>
      <c r="B28" s="13">
        <f t="shared" si="2"/>
        <v>10</v>
      </c>
      <c r="C28" s="96" t="s">
        <v>101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5">
      <c r="A29" s="140"/>
      <c r="B29" s="13">
        <f t="shared" si="2"/>
        <v>11</v>
      </c>
      <c r="C29" s="96" t="s">
        <v>102</v>
      </c>
      <c r="D29" s="51">
        <v>10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0"/>
      <c r="B30" s="13">
        <f t="shared" si="2"/>
        <v>12</v>
      </c>
      <c r="C30" s="96" t="s">
        <v>103</v>
      </c>
      <c r="D30" s="51">
        <v>10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0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0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4">
      <c r="A33" s="141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5">
      <c r="A34" s="139">
        <v>3</v>
      </c>
      <c r="B34" s="87">
        <v>1</v>
      </c>
      <c r="C34" s="95" t="s">
        <v>52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35">
      <c r="A35" s="140"/>
      <c r="B35" s="13">
        <f>B34+1</f>
        <v>2</v>
      </c>
      <c r="C35" s="96" t="s">
        <v>95</v>
      </c>
      <c r="D35" s="51" t="s">
        <v>96</v>
      </c>
      <c r="E35" s="13">
        <f>E34+1</f>
        <v>2</v>
      </c>
      <c r="F35" t="s">
        <v>104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35">
      <c r="A36" s="140"/>
      <c r="B36" s="13">
        <f t="shared" ref="B36:B45" si="4">B35+1</f>
        <v>3</v>
      </c>
      <c r="C36" s="96" t="s">
        <v>53</v>
      </c>
      <c r="D36" s="51">
        <v>2</v>
      </c>
      <c r="E36" s="13">
        <f t="shared" ref="E36:E37" si="5">E35+1</f>
        <v>3</v>
      </c>
      <c r="F36" t="s">
        <v>106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0"/>
      <c r="B37" s="13">
        <f t="shared" si="4"/>
        <v>4</v>
      </c>
      <c r="C37" s="96" t="s">
        <v>54</v>
      </c>
      <c r="D37" s="51">
        <v>1</v>
      </c>
      <c r="E37" s="13">
        <f t="shared" si="5"/>
        <v>4</v>
      </c>
      <c r="F37" t="s">
        <v>107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5">
      <c r="A38" s="140"/>
      <c r="B38" s="13">
        <f t="shared" si="4"/>
        <v>5</v>
      </c>
      <c r="C38" s="96" t="s">
        <v>58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5">
      <c r="A39" s="140"/>
      <c r="B39" s="13">
        <f t="shared" si="4"/>
        <v>6</v>
      </c>
      <c r="C39" s="96" t="s">
        <v>97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5">
      <c r="A40" s="140"/>
      <c r="B40" s="13">
        <f t="shared" si="4"/>
        <v>7</v>
      </c>
      <c r="C40" s="96" t="s">
        <v>98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5">
      <c r="A41" s="140"/>
      <c r="B41" s="13">
        <f t="shared" si="4"/>
        <v>8</v>
      </c>
      <c r="C41" s="96" t="s">
        <v>99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0"/>
      <c r="B42" s="13">
        <f t="shared" si="4"/>
        <v>9</v>
      </c>
      <c r="C42" s="96" t="s">
        <v>100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0"/>
      <c r="B43" s="13">
        <f t="shared" si="4"/>
        <v>10</v>
      </c>
      <c r="C43" s="96" t="s">
        <v>101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0"/>
      <c r="B44" s="13">
        <f t="shared" si="4"/>
        <v>11</v>
      </c>
      <c r="C44" s="96" t="s">
        <v>102</v>
      </c>
      <c r="D44" s="51">
        <v>10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0"/>
      <c r="B45" s="13">
        <f t="shared" si="4"/>
        <v>12</v>
      </c>
      <c r="C45" s="96" t="s">
        <v>103</v>
      </c>
      <c r="D45" s="51">
        <v>10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0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0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4">
      <c r="A48" s="141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</sheetData>
  <mergeCells count="4">
    <mergeCell ref="A1:E2"/>
    <mergeCell ref="A4:A18"/>
    <mergeCell ref="A19:A33"/>
    <mergeCell ref="A34:A4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sheetPr>
    <tabColor rgb="FF92D050"/>
  </sheetPr>
  <dimension ref="A1:AD63"/>
  <sheetViews>
    <sheetView topLeftCell="A34" workbookViewId="0">
      <selection activeCell="B4" sqref="B4:D62"/>
    </sheetView>
  </sheetViews>
  <sheetFormatPr defaultColWidth="9.1796875" defaultRowHeight="14.5" x14ac:dyDescent="0.35"/>
  <cols>
    <col min="1" max="1" width="13.7265625" style="68" bestFit="1" customWidth="1"/>
    <col min="2" max="2" width="16.1796875" style="68" bestFit="1" customWidth="1"/>
    <col min="3" max="3" width="20.81640625" style="68" bestFit="1" customWidth="1"/>
    <col min="4" max="4" width="15.453125" style="68" bestFit="1" customWidth="1"/>
    <col min="5" max="5" width="15.7265625" style="68" bestFit="1" customWidth="1"/>
    <col min="6" max="6" width="20.54296875" style="68" bestFit="1" customWidth="1"/>
    <col min="7" max="7" width="8.81640625" style="68" customWidth="1"/>
    <col min="8" max="16384" width="9.1796875" style="68"/>
  </cols>
  <sheetData>
    <row r="1" spans="1:30" x14ac:dyDescent="0.35">
      <c r="A1" s="124" t="s">
        <v>112</v>
      </c>
      <c r="B1" s="124"/>
      <c r="C1" s="124"/>
      <c r="D1" s="124"/>
      <c r="E1" s="124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4">
      <c r="A2" s="124"/>
      <c r="B2" s="124"/>
      <c r="C2" s="124"/>
      <c r="D2" s="124"/>
      <c r="E2" s="124"/>
      <c r="F2" s="62" t="s">
        <v>117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4">
      <c r="A3" s="63" t="s">
        <v>20</v>
      </c>
      <c r="B3" s="59" t="s">
        <v>57</v>
      </c>
      <c r="C3" s="58" t="s">
        <v>55</v>
      </c>
      <c r="D3" s="49" t="s">
        <v>56</v>
      </c>
      <c r="E3" s="57" t="s">
        <v>116</v>
      </c>
      <c r="F3" s="69" t="s">
        <v>115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5">
      <c r="A4" s="139">
        <v>1</v>
      </c>
      <c r="B4" s="87">
        <v>1</v>
      </c>
      <c r="C4" s="95" t="s">
        <v>114</v>
      </c>
      <c r="D4" s="50" t="s">
        <v>34</v>
      </c>
      <c r="E4" s="13">
        <v>1</v>
      </c>
      <c r="F4" s="21" t="s">
        <v>119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5">
      <c r="A5" s="140"/>
      <c r="B5" s="13">
        <f t="shared" ref="B5:B12" si="0">B4+1</f>
        <v>2</v>
      </c>
      <c r="C5" s="96" t="s">
        <v>53</v>
      </c>
      <c r="D5" s="51">
        <v>1</v>
      </c>
      <c r="E5" s="13">
        <f>E4+1</f>
        <v>2</v>
      </c>
      <c r="F5" s="21" t="s">
        <v>120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5">
      <c r="A6" s="140"/>
      <c r="B6" s="13">
        <f t="shared" si="0"/>
        <v>3</v>
      </c>
      <c r="C6" s="96" t="s">
        <v>54</v>
      </c>
      <c r="D6" s="51">
        <v>1</v>
      </c>
      <c r="E6" s="13">
        <f>E5+1</f>
        <v>3</v>
      </c>
      <c r="F6" s="21" t="s">
        <v>109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0"/>
      <c r="B7" s="13">
        <f t="shared" si="0"/>
        <v>4</v>
      </c>
      <c r="C7" s="96" t="s">
        <v>58</v>
      </c>
      <c r="D7" s="51">
        <v>1</v>
      </c>
      <c r="E7" s="13">
        <f>E6+1</f>
        <v>4</v>
      </c>
      <c r="F7" s="21" t="s">
        <v>137</v>
      </c>
      <c r="G7" t="s">
        <v>138</v>
      </c>
      <c r="H7" t="s">
        <v>138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0"/>
      <c r="B8" s="13">
        <f t="shared" si="0"/>
        <v>5</v>
      </c>
      <c r="C8" s="96" t="s">
        <v>113</v>
      </c>
      <c r="D8" s="51">
        <v>40</v>
      </c>
      <c r="E8" s="13">
        <v>5</v>
      </c>
      <c r="F8" s="21" t="s">
        <v>139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0"/>
      <c r="B9" s="13">
        <f t="shared" si="0"/>
        <v>6</v>
      </c>
      <c r="C9" s="96" t="s">
        <v>102</v>
      </c>
      <c r="D9" s="51">
        <v>120</v>
      </c>
      <c r="E9" s="13">
        <v>6</v>
      </c>
      <c r="F9" s="21" t="s">
        <v>140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0"/>
      <c r="B10" s="13">
        <f t="shared" si="0"/>
        <v>7</v>
      </c>
      <c r="C10" s="96" t="s">
        <v>103</v>
      </c>
      <c r="D10" s="51">
        <v>120</v>
      </c>
      <c r="E10" s="13">
        <v>7</v>
      </c>
      <c r="F10" s="21" t="s">
        <v>141</v>
      </c>
      <c r="G10" t="s">
        <v>138</v>
      </c>
      <c r="H10" t="s">
        <v>138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0"/>
      <c r="B11" s="13">
        <f t="shared" si="0"/>
        <v>8</v>
      </c>
      <c r="C11" s="96" t="s">
        <v>99</v>
      </c>
      <c r="D11" s="51">
        <v>0.99</v>
      </c>
      <c r="E11" s="13">
        <v>8</v>
      </c>
      <c r="F11" s="21" t="s">
        <v>142</v>
      </c>
      <c r="G11" t="s">
        <v>138</v>
      </c>
      <c r="H11" t="s">
        <v>138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0"/>
      <c r="B12" s="13">
        <f t="shared" si="0"/>
        <v>9</v>
      </c>
      <c r="C12" s="96" t="s">
        <v>100</v>
      </c>
      <c r="D12" s="51">
        <v>0.99</v>
      </c>
      <c r="E12" s="13">
        <v>9</v>
      </c>
      <c r="F12" s="21" t="s">
        <v>129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0"/>
      <c r="B13" s="13">
        <v>10</v>
      </c>
      <c r="C13" s="96" t="s">
        <v>118</v>
      </c>
      <c r="D13" s="51" t="s">
        <v>138</v>
      </c>
      <c r="E13" s="13">
        <v>10</v>
      </c>
      <c r="F13" s="21" t="s">
        <v>143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0"/>
      <c r="B14" s="13">
        <v>11</v>
      </c>
      <c r="C14" s="96" t="s">
        <v>144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1"/>
      <c r="B15" s="88">
        <v>12</v>
      </c>
      <c r="C15" s="19"/>
      <c r="D15" s="52"/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39">
        <v>2</v>
      </c>
      <c r="B16" s="87">
        <v>1</v>
      </c>
      <c r="C16" s="95" t="s">
        <v>114</v>
      </c>
      <c r="D16" s="50" t="s">
        <v>34</v>
      </c>
      <c r="E16" s="13">
        <v>1</v>
      </c>
      <c r="F16" s="21" t="s">
        <v>119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5">
      <c r="A17" s="140"/>
      <c r="B17" s="13">
        <f t="shared" ref="B17:B24" si="1">B16+1</f>
        <v>2</v>
      </c>
      <c r="C17" s="96" t="s">
        <v>53</v>
      </c>
      <c r="D17" s="51">
        <v>1</v>
      </c>
      <c r="E17" s="13">
        <f>E16+1</f>
        <v>2</v>
      </c>
      <c r="F17" s="21" t="s">
        <v>120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5">
      <c r="A18" s="140"/>
      <c r="B18" s="13">
        <f t="shared" si="1"/>
        <v>3</v>
      </c>
      <c r="C18" s="96" t="s">
        <v>54</v>
      </c>
      <c r="D18" s="51">
        <v>1</v>
      </c>
      <c r="E18" s="13">
        <f>E17+1</f>
        <v>3</v>
      </c>
      <c r="F18" s="21" t="s">
        <v>109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0"/>
      <c r="B19" s="13">
        <f t="shared" si="1"/>
        <v>4</v>
      </c>
      <c r="C19" s="96" t="s">
        <v>58</v>
      </c>
      <c r="D19" s="51">
        <v>1</v>
      </c>
      <c r="E19" s="13">
        <f>E18+1</f>
        <v>4</v>
      </c>
      <c r="F19" s="21" t="s">
        <v>137</v>
      </c>
      <c r="G19" t="s">
        <v>138</v>
      </c>
      <c r="H19" t="s">
        <v>138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0"/>
      <c r="B20" s="13">
        <f t="shared" si="1"/>
        <v>5</v>
      </c>
      <c r="C20" s="96" t="s">
        <v>113</v>
      </c>
      <c r="D20" s="51">
        <v>60</v>
      </c>
      <c r="E20" s="13">
        <v>5</v>
      </c>
      <c r="F20" s="21" t="s">
        <v>139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0"/>
      <c r="B21" s="13">
        <f t="shared" si="1"/>
        <v>6</v>
      </c>
      <c r="C21" s="96" t="s">
        <v>102</v>
      </c>
      <c r="D21" s="51">
        <v>120</v>
      </c>
      <c r="E21" s="13">
        <v>6</v>
      </c>
      <c r="F21" s="21" t="s">
        <v>140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0"/>
      <c r="B22" s="13">
        <f t="shared" si="1"/>
        <v>7</v>
      </c>
      <c r="C22" s="96" t="s">
        <v>103</v>
      </c>
      <c r="D22" s="51">
        <v>120</v>
      </c>
      <c r="E22" s="13">
        <v>7</v>
      </c>
      <c r="F22" s="21" t="s">
        <v>141</v>
      </c>
      <c r="G22" t="s">
        <v>138</v>
      </c>
      <c r="H22" t="s">
        <v>138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0"/>
      <c r="B23" s="13">
        <f t="shared" si="1"/>
        <v>8</v>
      </c>
      <c r="C23" s="96" t="s">
        <v>99</v>
      </c>
      <c r="D23" s="51">
        <v>0.99</v>
      </c>
      <c r="E23" s="13">
        <v>8</v>
      </c>
      <c r="F23" s="21" t="s">
        <v>142</v>
      </c>
      <c r="G23" t="s">
        <v>138</v>
      </c>
      <c r="H23" t="s">
        <v>138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0"/>
      <c r="B24" s="13">
        <f t="shared" si="1"/>
        <v>9</v>
      </c>
      <c r="C24" s="96" t="s">
        <v>100</v>
      </c>
      <c r="D24" s="51">
        <v>0.99</v>
      </c>
      <c r="E24" s="13">
        <v>9</v>
      </c>
      <c r="F24" s="21" t="s">
        <v>129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0"/>
      <c r="B25" s="13">
        <v>10</v>
      </c>
      <c r="C25" s="96" t="s">
        <v>118</v>
      </c>
      <c r="D25" s="51" t="s">
        <v>138</v>
      </c>
      <c r="E25" s="13">
        <v>10</v>
      </c>
      <c r="F25" s="21" t="s">
        <v>143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0"/>
      <c r="B26" s="13">
        <v>11</v>
      </c>
      <c r="C26" s="96" t="s">
        <v>144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1"/>
      <c r="B27" s="88">
        <v>12</v>
      </c>
      <c r="C27" s="19"/>
      <c r="D27" s="52"/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39">
        <v>3</v>
      </c>
      <c r="B28" s="87">
        <v>1</v>
      </c>
      <c r="C28" s="95" t="s">
        <v>114</v>
      </c>
      <c r="D28" s="50" t="s">
        <v>34</v>
      </c>
      <c r="E28" s="13">
        <v>1</v>
      </c>
      <c r="F28" s="21" t="s">
        <v>119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5">
      <c r="A29" s="140"/>
      <c r="B29" s="13">
        <f t="shared" ref="B29:B36" si="2">B28+1</f>
        <v>2</v>
      </c>
      <c r="C29" s="96" t="s">
        <v>53</v>
      </c>
      <c r="D29" s="51">
        <v>2</v>
      </c>
      <c r="E29" s="13">
        <f>E28+1</f>
        <v>2</v>
      </c>
      <c r="F29" s="21" t="s">
        <v>120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0"/>
      <c r="B30" s="13">
        <f t="shared" si="2"/>
        <v>3</v>
      </c>
      <c r="C30" s="96" t="s">
        <v>54</v>
      </c>
      <c r="D30" s="51">
        <v>1</v>
      </c>
      <c r="E30" s="13">
        <f>E29+1</f>
        <v>3</v>
      </c>
      <c r="F30" s="21" t="s">
        <v>109</v>
      </c>
      <c r="G30">
        <v>1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0"/>
      <c r="B31" s="13">
        <f t="shared" si="2"/>
        <v>4</v>
      </c>
      <c r="C31" s="96" t="s">
        <v>58</v>
      </c>
      <c r="D31" s="51">
        <v>1</v>
      </c>
      <c r="E31" s="13">
        <f>E30+1</f>
        <v>4</v>
      </c>
      <c r="F31" s="21" t="s">
        <v>137</v>
      </c>
      <c r="G31" t="s">
        <v>138</v>
      </c>
      <c r="H31" t="s">
        <v>138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0"/>
      <c r="B32" s="13">
        <f t="shared" si="2"/>
        <v>5</v>
      </c>
      <c r="C32" s="96" t="s">
        <v>113</v>
      </c>
      <c r="D32" s="51">
        <v>40</v>
      </c>
      <c r="E32" s="13">
        <v>5</v>
      </c>
      <c r="F32" s="21" t="s">
        <v>139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0"/>
      <c r="B33" s="13">
        <f t="shared" si="2"/>
        <v>6</v>
      </c>
      <c r="C33" s="96" t="s">
        <v>102</v>
      </c>
      <c r="D33" s="51">
        <v>120</v>
      </c>
      <c r="E33" s="13">
        <v>6</v>
      </c>
      <c r="F33" s="21" t="s">
        <v>140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0"/>
      <c r="B34" s="13">
        <f t="shared" si="2"/>
        <v>7</v>
      </c>
      <c r="C34" s="96" t="s">
        <v>103</v>
      </c>
      <c r="D34" s="51">
        <v>120</v>
      </c>
      <c r="E34" s="13">
        <v>7</v>
      </c>
      <c r="F34" s="21" t="s">
        <v>141</v>
      </c>
      <c r="G34" t="s">
        <v>138</v>
      </c>
      <c r="H34" t="s">
        <v>138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0"/>
      <c r="B35" s="13">
        <f t="shared" si="2"/>
        <v>8</v>
      </c>
      <c r="C35" s="96" t="s">
        <v>99</v>
      </c>
      <c r="D35" s="51">
        <v>0.99</v>
      </c>
      <c r="E35" s="13">
        <v>8</v>
      </c>
      <c r="F35" s="21" t="s">
        <v>142</v>
      </c>
      <c r="G35" t="s">
        <v>138</v>
      </c>
      <c r="H35" t="s">
        <v>138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0"/>
      <c r="B36" s="13">
        <f t="shared" si="2"/>
        <v>9</v>
      </c>
      <c r="C36" s="96" t="s">
        <v>100</v>
      </c>
      <c r="D36" s="51">
        <v>0.99</v>
      </c>
      <c r="E36" s="13">
        <v>9</v>
      </c>
      <c r="F36" s="21" t="s">
        <v>129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0"/>
      <c r="B37" s="13">
        <v>10</v>
      </c>
      <c r="C37" s="96" t="s">
        <v>118</v>
      </c>
      <c r="D37" s="51" t="s">
        <v>138</v>
      </c>
      <c r="E37" s="13">
        <v>10</v>
      </c>
      <c r="F37" s="21" t="s">
        <v>143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0"/>
      <c r="B38" s="13">
        <v>11</v>
      </c>
      <c r="C38" s="96" t="s">
        <v>144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1"/>
      <c r="B39" s="88">
        <v>12</v>
      </c>
      <c r="C39" s="19"/>
      <c r="D39" s="52"/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39">
        <v>4</v>
      </c>
      <c r="B40" s="87">
        <v>1</v>
      </c>
      <c r="C40" s="95" t="s">
        <v>114</v>
      </c>
      <c r="D40" s="50" t="s">
        <v>34</v>
      </c>
      <c r="E40" s="13">
        <v>1</v>
      </c>
      <c r="F40" s="21" t="s">
        <v>119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5">
      <c r="A41" s="140"/>
      <c r="B41" s="13">
        <f t="shared" ref="B41:B48" si="3">B40+1</f>
        <v>2</v>
      </c>
      <c r="C41" s="96" t="s">
        <v>53</v>
      </c>
      <c r="D41" s="51">
        <v>1</v>
      </c>
      <c r="E41" s="13">
        <f>E40+1</f>
        <v>2</v>
      </c>
      <c r="F41" s="21" t="s">
        <v>120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0"/>
      <c r="B42" s="13">
        <f t="shared" si="3"/>
        <v>3</v>
      </c>
      <c r="C42" s="96" t="s">
        <v>54</v>
      </c>
      <c r="D42" s="51">
        <v>1</v>
      </c>
      <c r="E42" s="13">
        <f>E41+1</f>
        <v>3</v>
      </c>
      <c r="F42" s="21" t="s">
        <v>109</v>
      </c>
      <c r="G42">
        <v>3</v>
      </c>
      <c r="H42">
        <v>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0"/>
      <c r="B43" s="13">
        <f t="shared" si="3"/>
        <v>4</v>
      </c>
      <c r="C43" s="96" t="s">
        <v>58</v>
      </c>
      <c r="D43" s="51">
        <v>1</v>
      </c>
      <c r="E43" s="13">
        <f>E42+1</f>
        <v>4</v>
      </c>
      <c r="F43" s="21" t="s">
        <v>137</v>
      </c>
      <c r="G43" t="s">
        <v>138</v>
      </c>
      <c r="H43" t="s">
        <v>138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0"/>
      <c r="B44" s="13">
        <f t="shared" si="3"/>
        <v>5</v>
      </c>
      <c r="C44" s="96" t="s">
        <v>113</v>
      </c>
      <c r="D44" s="51">
        <v>40</v>
      </c>
      <c r="E44" s="13">
        <v>5</v>
      </c>
      <c r="F44" s="21" t="s">
        <v>139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0"/>
      <c r="B45" s="13">
        <f t="shared" si="3"/>
        <v>6</v>
      </c>
      <c r="C45" s="96" t="s">
        <v>102</v>
      </c>
      <c r="D45" s="51">
        <v>120</v>
      </c>
      <c r="E45" s="13">
        <v>6</v>
      </c>
      <c r="F45" s="21" t="s">
        <v>140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0"/>
      <c r="B46" s="13">
        <f t="shared" si="3"/>
        <v>7</v>
      </c>
      <c r="C46" s="96" t="s">
        <v>103</v>
      </c>
      <c r="D46" s="51">
        <v>120</v>
      </c>
      <c r="E46" s="13">
        <v>7</v>
      </c>
      <c r="F46" s="21" t="s">
        <v>141</v>
      </c>
      <c r="G46" t="s">
        <v>138</v>
      </c>
      <c r="H46" t="s">
        <v>138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0"/>
      <c r="B47" s="13">
        <f t="shared" si="3"/>
        <v>8</v>
      </c>
      <c r="C47" s="96" t="s">
        <v>99</v>
      </c>
      <c r="D47" s="51">
        <v>0.99</v>
      </c>
      <c r="E47" s="13">
        <v>8</v>
      </c>
      <c r="F47" s="21" t="s">
        <v>142</v>
      </c>
      <c r="G47" t="s">
        <v>138</v>
      </c>
      <c r="H47" t="s">
        <v>138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0"/>
      <c r="B48" s="13">
        <f t="shared" si="3"/>
        <v>9</v>
      </c>
      <c r="C48" s="96" t="s">
        <v>100</v>
      </c>
      <c r="D48" s="51">
        <v>0.99</v>
      </c>
      <c r="E48" s="13">
        <v>9</v>
      </c>
      <c r="F48" s="21" t="s">
        <v>129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0"/>
      <c r="B49" s="13">
        <v>10</v>
      </c>
      <c r="C49" s="96" t="s">
        <v>118</v>
      </c>
      <c r="D49" s="51" t="s">
        <v>138</v>
      </c>
      <c r="E49" s="13">
        <v>10</v>
      </c>
      <c r="F49" s="21" t="s">
        <v>143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0"/>
      <c r="B50" s="13">
        <v>11</v>
      </c>
      <c r="C50" s="96" t="s">
        <v>144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1"/>
      <c r="B51" s="88">
        <v>12</v>
      </c>
      <c r="C51" s="19"/>
      <c r="D51" s="52"/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39">
        <v>5</v>
      </c>
      <c r="B52" s="87">
        <v>1</v>
      </c>
      <c r="C52" s="95" t="s">
        <v>114</v>
      </c>
      <c r="D52" s="50" t="s">
        <v>34</v>
      </c>
      <c r="E52" s="13">
        <v>1</v>
      </c>
      <c r="F52" s="21" t="s">
        <v>119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5">
      <c r="A53" s="140"/>
      <c r="B53" s="13">
        <f t="shared" ref="B53:B60" si="4">B52+1</f>
        <v>2</v>
      </c>
      <c r="C53" s="96" t="s">
        <v>53</v>
      </c>
      <c r="D53" s="51">
        <v>1</v>
      </c>
      <c r="E53" s="13">
        <f>E52+1</f>
        <v>2</v>
      </c>
      <c r="F53" s="21" t="s">
        <v>120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0"/>
      <c r="B54" s="13">
        <f t="shared" si="4"/>
        <v>3</v>
      </c>
      <c r="C54" s="96" t="s">
        <v>54</v>
      </c>
      <c r="D54" s="51">
        <v>1</v>
      </c>
      <c r="E54" s="13">
        <f>E53+1</f>
        <v>3</v>
      </c>
      <c r="F54" s="21" t="s">
        <v>109</v>
      </c>
      <c r="G54">
        <v>3</v>
      </c>
      <c r="H54"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0"/>
      <c r="B55" s="13">
        <f t="shared" si="4"/>
        <v>4</v>
      </c>
      <c r="C55" s="96" t="s">
        <v>58</v>
      </c>
      <c r="D55" s="51">
        <v>1</v>
      </c>
      <c r="E55" s="13">
        <f>E54+1</f>
        <v>4</v>
      </c>
      <c r="F55" s="21" t="s">
        <v>137</v>
      </c>
      <c r="G55" t="s">
        <v>138</v>
      </c>
      <c r="H55" t="s">
        <v>138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0"/>
      <c r="B56" s="13">
        <f t="shared" si="4"/>
        <v>5</v>
      </c>
      <c r="C56" s="96" t="s">
        <v>113</v>
      </c>
      <c r="D56" s="51">
        <v>60</v>
      </c>
      <c r="E56" s="13">
        <v>5</v>
      </c>
      <c r="F56" s="21" t="s">
        <v>139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0"/>
      <c r="B57" s="13">
        <f t="shared" si="4"/>
        <v>6</v>
      </c>
      <c r="C57" s="96" t="s">
        <v>102</v>
      </c>
      <c r="D57" s="51">
        <v>120</v>
      </c>
      <c r="E57" s="13">
        <v>6</v>
      </c>
      <c r="F57" s="21" t="s">
        <v>140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0"/>
      <c r="B58" s="13">
        <f t="shared" si="4"/>
        <v>7</v>
      </c>
      <c r="C58" s="96" t="s">
        <v>103</v>
      </c>
      <c r="D58" s="51">
        <v>120</v>
      </c>
      <c r="E58" s="13">
        <v>7</v>
      </c>
      <c r="F58" s="21" t="s">
        <v>141</v>
      </c>
      <c r="G58" t="s">
        <v>138</v>
      </c>
      <c r="H58" t="s">
        <v>138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0"/>
      <c r="B59" s="13">
        <f t="shared" si="4"/>
        <v>8</v>
      </c>
      <c r="C59" s="96" t="s">
        <v>99</v>
      </c>
      <c r="D59" s="51">
        <v>0.99</v>
      </c>
      <c r="E59" s="13">
        <v>8</v>
      </c>
      <c r="F59" s="21" t="s">
        <v>142</v>
      </c>
      <c r="G59" t="s">
        <v>138</v>
      </c>
      <c r="H59" t="s">
        <v>138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0"/>
      <c r="B60" s="13">
        <f t="shared" si="4"/>
        <v>9</v>
      </c>
      <c r="C60" s="96" t="s">
        <v>100</v>
      </c>
      <c r="D60" s="51">
        <v>0.99</v>
      </c>
      <c r="E60" s="13">
        <v>9</v>
      </c>
      <c r="F60" s="21" t="s">
        <v>129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0"/>
      <c r="B61" s="13">
        <v>10</v>
      </c>
      <c r="C61" s="96" t="s">
        <v>118</v>
      </c>
      <c r="D61" s="51" t="s">
        <v>138</v>
      </c>
      <c r="E61" s="13">
        <v>10</v>
      </c>
      <c r="F61" s="21" t="s">
        <v>143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0"/>
      <c r="B62" s="13">
        <v>11</v>
      </c>
      <c r="C62" s="96" t="s">
        <v>144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1"/>
      <c r="B63" s="88">
        <v>12</v>
      </c>
      <c r="C63" s="19"/>
      <c r="D63" s="52"/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sheetPr>
    <tabColor rgb="FF92D050"/>
  </sheetPr>
  <dimension ref="A1:AD39"/>
  <sheetViews>
    <sheetView topLeftCell="B1" zoomScaleNormal="100" workbookViewId="0">
      <selection activeCell="I23" sqref="I23"/>
    </sheetView>
  </sheetViews>
  <sheetFormatPr defaultColWidth="9.1796875" defaultRowHeight="14.5" x14ac:dyDescent="0.35"/>
  <cols>
    <col min="1" max="1" width="13.7265625" style="68" bestFit="1" customWidth="1"/>
    <col min="2" max="2" width="16.1796875" style="68" bestFit="1" customWidth="1"/>
    <col min="3" max="3" width="20.81640625" style="68" bestFit="1" customWidth="1"/>
    <col min="4" max="4" width="15.453125" style="68" bestFit="1" customWidth="1"/>
    <col min="5" max="5" width="15.7265625" style="68" bestFit="1" customWidth="1"/>
    <col min="6" max="6" width="20.54296875" style="68" bestFit="1" customWidth="1"/>
    <col min="7" max="7" width="14.1796875" style="68" customWidth="1"/>
    <col min="8" max="16384" width="9.1796875" style="68"/>
  </cols>
  <sheetData>
    <row r="1" spans="1:30" x14ac:dyDescent="0.35">
      <c r="A1" s="124" t="s">
        <v>108</v>
      </c>
      <c r="B1" s="124"/>
      <c r="C1" s="124"/>
      <c r="D1" s="124"/>
      <c r="E1" s="124"/>
      <c r="F1" s="62" t="s">
        <v>23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4"/>
      <c r="B2" s="124"/>
      <c r="C2" s="124"/>
      <c r="D2" s="124"/>
      <c r="E2" s="124"/>
      <c r="F2" s="62" t="s">
        <v>24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20</v>
      </c>
      <c r="B3" s="59" t="s">
        <v>57</v>
      </c>
      <c r="C3" s="58" t="s">
        <v>55</v>
      </c>
      <c r="D3" s="49" t="s">
        <v>56</v>
      </c>
      <c r="E3" s="57" t="s">
        <v>66</v>
      </c>
      <c r="F3" s="54" t="s">
        <v>67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39">
        <v>1</v>
      </c>
      <c r="B4" s="87">
        <v>1</v>
      </c>
      <c r="C4" s="95" t="s">
        <v>52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5">
      <c r="A5" s="140"/>
      <c r="B5" s="13">
        <f t="shared" ref="B5:B13" si="0">B4+1</f>
        <v>2</v>
      </c>
      <c r="C5" s="96" t="s">
        <v>53</v>
      </c>
      <c r="D5" s="51">
        <v>1</v>
      </c>
      <c r="E5" s="13">
        <f>E4+1</f>
        <v>2</v>
      </c>
      <c r="F5" t="s">
        <v>104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5">
      <c r="A6" s="140"/>
      <c r="B6" s="13">
        <f t="shared" si="0"/>
        <v>3</v>
      </c>
      <c r="C6" s="96" t="s">
        <v>54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0"/>
      <c r="B7" s="13">
        <f t="shared" si="0"/>
        <v>4</v>
      </c>
      <c r="C7" s="96" t="s">
        <v>58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0"/>
      <c r="B8" s="13">
        <f t="shared" si="0"/>
        <v>5</v>
      </c>
      <c r="C8" s="96" t="s">
        <v>102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0"/>
      <c r="B9" s="13">
        <f t="shared" si="0"/>
        <v>6</v>
      </c>
      <c r="C9" s="96" t="s">
        <v>103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0"/>
      <c r="B10" s="13">
        <f t="shared" si="0"/>
        <v>7</v>
      </c>
      <c r="C10" s="96" t="s">
        <v>99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0"/>
      <c r="B11" s="13">
        <f t="shared" si="0"/>
        <v>8</v>
      </c>
      <c r="C11" s="96" t="s">
        <v>100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0"/>
      <c r="B12" s="13">
        <f t="shared" si="0"/>
        <v>9</v>
      </c>
      <c r="C12" s="96" t="s">
        <v>113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0"/>
      <c r="B13" s="13">
        <f t="shared" si="0"/>
        <v>10</v>
      </c>
      <c r="C13" s="96" t="s">
        <v>110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0"/>
      <c r="B14" s="13">
        <v>11</v>
      </c>
      <c r="C14" s="96" t="s">
        <v>111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39">
        <v>2</v>
      </c>
      <c r="B16" s="87">
        <v>1</v>
      </c>
      <c r="C16" s="95" t="s">
        <v>52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5">
      <c r="A17" s="140"/>
      <c r="B17" s="13">
        <f t="shared" ref="B17:B25" si="1">B16+1</f>
        <v>2</v>
      </c>
      <c r="C17" s="96" t="s">
        <v>53</v>
      </c>
      <c r="D17" s="51">
        <v>1</v>
      </c>
      <c r="E17" s="13">
        <f>E16+1</f>
        <v>2</v>
      </c>
      <c r="F17" t="s">
        <v>104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5">
      <c r="A18" s="140"/>
      <c r="B18" s="13">
        <f t="shared" si="1"/>
        <v>3</v>
      </c>
      <c r="C18" s="96" t="s">
        <v>54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0"/>
      <c r="B19" s="13">
        <f t="shared" si="1"/>
        <v>4</v>
      </c>
      <c r="C19" s="96" t="s">
        <v>58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0"/>
      <c r="B20" s="13">
        <f t="shared" si="1"/>
        <v>5</v>
      </c>
      <c r="C20" s="96" t="s">
        <v>102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0"/>
      <c r="B21" s="13">
        <f t="shared" si="1"/>
        <v>6</v>
      </c>
      <c r="C21" s="96" t="s">
        <v>103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0"/>
      <c r="B22" s="13">
        <f t="shared" si="1"/>
        <v>7</v>
      </c>
      <c r="C22" s="96" t="s">
        <v>99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0"/>
      <c r="B23" s="13">
        <f t="shared" si="1"/>
        <v>8</v>
      </c>
      <c r="C23" s="96" t="s">
        <v>100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0"/>
      <c r="B24" s="13">
        <f t="shared" si="1"/>
        <v>9</v>
      </c>
      <c r="C24" s="96" t="s">
        <v>113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0"/>
      <c r="B25" s="13">
        <f t="shared" si="1"/>
        <v>10</v>
      </c>
      <c r="C25" s="96" t="s">
        <v>110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0"/>
      <c r="B26" s="13">
        <v>11</v>
      </c>
      <c r="C26" s="96" t="s">
        <v>111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39">
        <v>3</v>
      </c>
      <c r="B28" s="87">
        <v>1</v>
      </c>
      <c r="C28" s="95" t="s">
        <v>52</v>
      </c>
      <c r="D28" s="50">
        <v>1</v>
      </c>
      <c r="E28" s="13">
        <v>1</v>
      </c>
      <c r="F28" t="s">
        <v>105</v>
      </c>
      <c r="G28">
        <v>7.2</v>
      </c>
      <c r="H28">
        <v>7.2</v>
      </c>
      <c r="I28">
        <v>7.2</v>
      </c>
      <c r="J28">
        <v>7.2</v>
      </c>
      <c r="K28">
        <v>7.2</v>
      </c>
      <c r="L28">
        <v>7.2</v>
      </c>
      <c r="M28">
        <v>7.2</v>
      </c>
      <c r="N28">
        <v>7.2</v>
      </c>
      <c r="O28">
        <v>7.2</v>
      </c>
      <c r="P28">
        <v>7.2</v>
      </c>
      <c r="Q28">
        <v>7.2</v>
      </c>
      <c r="R28">
        <v>7.2</v>
      </c>
      <c r="S28">
        <v>7.2</v>
      </c>
      <c r="T28">
        <v>7.2</v>
      </c>
      <c r="U28">
        <v>7.2</v>
      </c>
      <c r="V28">
        <v>7.2</v>
      </c>
      <c r="W28">
        <v>7.2</v>
      </c>
      <c r="X28">
        <v>7.2</v>
      </c>
      <c r="Y28">
        <v>7.2</v>
      </c>
      <c r="Z28">
        <v>7.2</v>
      </c>
      <c r="AA28">
        <v>7.2</v>
      </c>
      <c r="AB28">
        <v>7.2</v>
      </c>
      <c r="AC28">
        <v>7.2</v>
      </c>
      <c r="AD28" s="21">
        <v>7.2</v>
      </c>
    </row>
    <row r="29" spans="1:30" x14ac:dyDescent="0.35">
      <c r="A29" s="140"/>
      <c r="B29" s="13">
        <f t="shared" ref="B29:B37" si="2">B28+1</f>
        <v>2</v>
      </c>
      <c r="C29" s="96" t="s">
        <v>53</v>
      </c>
      <c r="D29" s="51">
        <v>1</v>
      </c>
      <c r="E29" s="13">
        <f>E28+1</f>
        <v>2</v>
      </c>
      <c r="F29" t="s">
        <v>104</v>
      </c>
      <c r="G29">
        <v>7.2</v>
      </c>
      <c r="H29">
        <v>7.2</v>
      </c>
      <c r="I29">
        <v>7.2</v>
      </c>
      <c r="J29">
        <v>7.2</v>
      </c>
      <c r="K29">
        <v>7.2</v>
      </c>
      <c r="L29">
        <v>7.2</v>
      </c>
      <c r="M29">
        <v>7.2</v>
      </c>
      <c r="N29">
        <v>7.2</v>
      </c>
      <c r="O29">
        <v>7.2</v>
      </c>
      <c r="P29">
        <v>7.2</v>
      </c>
      <c r="Q29">
        <v>7.2</v>
      </c>
      <c r="R29">
        <v>7.2</v>
      </c>
      <c r="S29">
        <v>7.2</v>
      </c>
      <c r="T29">
        <v>7.2</v>
      </c>
      <c r="U29">
        <v>7.2</v>
      </c>
      <c r="V29">
        <v>7.2</v>
      </c>
      <c r="W29">
        <v>7.2</v>
      </c>
      <c r="X29">
        <v>7.2</v>
      </c>
      <c r="Y29">
        <v>7.2</v>
      </c>
      <c r="Z29">
        <v>7.2</v>
      </c>
      <c r="AA29">
        <v>7.2</v>
      </c>
      <c r="AB29">
        <v>7.2</v>
      </c>
      <c r="AC29">
        <v>7.2</v>
      </c>
      <c r="AD29" s="21">
        <v>7.2</v>
      </c>
    </row>
    <row r="30" spans="1:30" x14ac:dyDescent="0.35">
      <c r="A30" s="140"/>
      <c r="B30" s="13">
        <f t="shared" si="2"/>
        <v>3</v>
      </c>
      <c r="C30" s="96" t="s">
        <v>54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0"/>
      <c r="B31" s="13">
        <f t="shared" si="2"/>
        <v>4</v>
      </c>
      <c r="C31" s="96" t="s">
        <v>58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5">
      <c r="A32" s="140"/>
      <c r="B32" s="13">
        <f t="shared" si="2"/>
        <v>5</v>
      </c>
      <c r="C32" s="96" t="s">
        <v>102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0"/>
      <c r="B33" s="13">
        <f t="shared" si="2"/>
        <v>6</v>
      </c>
      <c r="C33" s="96" t="s">
        <v>103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0"/>
      <c r="B34" s="13">
        <f t="shared" si="2"/>
        <v>7</v>
      </c>
      <c r="C34" s="96" t="s">
        <v>99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0"/>
      <c r="B35" s="13">
        <f t="shared" si="2"/>
        <v>8</v>
      </c>
      <c r="C35" s="96" t="s">
        <v>100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0"/>
      <c r="B36" s="13">
        <f t="shared" si="2"/>
        <v>9</v>
      </c>
      <c r="C36" s="96" t="s">
        <v>113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0"/>
      <c r="B37" s="13">
        <f t="shared" si="2"/>
        <v>10</v>
      </c>
      <c r="C37" s="96" t="s">
        <v>110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0"/>
      <c r="B38" s="13">
        <v>11</v>
      </c>
      <c r="C38" s="96" t="s">
        <v>111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</sheetData>
  <mergeCells count="4">
    <mergeCell ref="A1:E2"/>
    <mergeCell ref="A4:A15"/>
    <mergeCell ref="A16:A27"/>
    <mergeCell ref="A28:A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sheetPr>
    <tabColor rgb="FF00B050"/>
  </sheetPr>
  <dimension ref="B2:D6"/>
  <sheetViews>
    <sheetView workbookViewId="0">
      <selection activeCell="D22" sqref="D22"/>
    </sheetView>
  </sheetViews>
  <sheetFormatPr defaultRowHeight="14.5" x14ac:dyDescent="0.35"/>
  <cols>
    <col min="2" max="2" width="14.453125" bestFit="1" customWidth="1"/>
    <col min="3" max="3" width="4.81640625" customWidth="1"/>
    <col min="4" max="4" width="21.7265625" bestFit="1" customWidth="1"/>
  </cols>
  <sheetData>
    <row r="2" spans="2:4" ht="15" thickBot="1" x14ac:dyDescent="0.4">
      <c r="B2" s="62" t="s">
        <v>130</v>
      </c>
    </row>
    <row r="3" spans="2:4" x14ac:dyDescent="0.35">
      <c r="B3" s="142" t="s">
        <v>133</v>
      </c>
      <c r="C3" s="82">
        <v>1</v>
      </c>
      <c r="D3" s="80" t="s">
        <v>131</v>
      </c>
    </row>
    <row r="4" spans="2:4" ht="15" thickBot="1" x14ac:dyDescent="0.4">
      <c r="B4" s="143"/>
      <c r="C4" s="83">
        <v>2</v>
      </c>
      <c r="D4" s="81" t="s">
        <v>132</v>
      </c>
    </row>
    <row r="5" spans="2:4" x14ac:dyDescent="0.35">
      <c r="B5" s="144" t="s">
        <v>58</v>
      </c>
      <c r="C5" s="82">
        <v>1</v>
      </c>
      <c r="D5" s="80" t="s">
        <v>134</v>
      </c>
    </row>
    <row r="6" spans="2:4" ht="15" thickBot="1" x14ac:dyDescent="0.4">
      <c r="B6" s="145"/>
      <c r="C6" s="83">
        <v>2</v>
      </c>
      <c r="D6" s="81" t="s">
        <v>135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Byron Alejandro Acuña Acurio</cp:lastModifiedBy>
  <dcterms:created xsi:type="dcterms:W3CDTF">2011-05-22T17:24:45Z</dcterms:created>
  <dcterms:modified xsi:type="dcterms:W3CDTF">2023-11-09T10:14:36Z</dcterms:modified>
</cp:coreProperties>
</file>