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homaspetersen/Google Drev/CBS/CBS2017/EXCEL/"/>
    </mc:Choice>
  </mc:AlternateContent>
  <bookViews>
    <workbookView xWindow="0" yWindow="460" windowWidth="28800" windowHeight="17440" tabRatio="500"/>
  </bookViews>
  <sheets>
    <sheet name="Skæring" sheetId="1" r:id="rId1"/>
  </sheets>
  <definedNames>
    <definedName name="solver_adj" localSheetId="0" hidden="1">Skæring!$A$96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Skæring!$D$96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B96" i="1"/>
  <c r="C96" i="1"/>
  <c r="D96" i="1"/>
  <c r="C77" i="1"/>
  <c r="C78" i="1"/>
  <c r="C79" i="1"/>
  <c r="C80" i="1"/>
  <c r="C81" i="1"/>
  <c r="C82" i="1"/>
  <c r="C83" i="1"/>
  <c r="C84" i="1"/>
  <c r="C76" i="1"/>
  <c r="C90" i="1"/>
  <c r="B90" i="1"/>
  <c r="D90" i="1"/>
  <c r="E62" i="1"/>
  <c r="E63" i="1"/>
  <c r="E64" i="1"/>
  <c r="E65" i="1"/>
  <c r="E66" i="1"/>
  <c r="E67" i="1"/>
  <c r="E68" i="1"/>
  <c r="E69" i="1"/>
  <c r="E61" i="1"/>
  <c r="D62" i="1"/>
  <c r="D63" i="1"/>
  <c r="D64" i="1"/>
  <c r="D65" i="1"/>
  <c r="D66" i="1"/>
  <c r="D67" i="1"/>
  <c r="D68" i="1"/>
  <c r="D69" i="1"/>
  <c r="D61" i="1"/>
  <c r="E77" i="1"/>
  <c r="E78" i="1"/>
  <c r="E79" i="1"/>
  <c r="E80" i="1"/>
  <c r="E81" i="1"/>
  <c r="E82" i="1"/>
  <c r="E83" i="1"/>
  <c r="E84" i="1"/>
  <c r="E76" i="1"/>
  <c r="D77" i="1"/>
  <c r="D78" i="1"/>
  <c r="D79" i="1"/>
  <c r="D80" i="1"/>
  <c r="D81" i="1"/>
  <c r="D82" i="1"/>
  <c r="D83" i="1"/>
  <c r="D84" i="1"/>
  <c r="D76" i="1"/>
  <c r="A59" i="1"/>
  <c r="B59" i="1"/>
  <c r="C69" i="1"/>
  <c r="C68" i="1"/>
  <c r="C67" i="1"/>
  <c r="C66" i="1"/>
  <c r="C65" i="1"/>
  <c r="C64" i="1"/>
  <c r="C63" i="1"/>
  <c r="C62" i="1"/>
  <c r="C61" i="1"/>
  <c r="C30" i="1"/>
  <c r="C29" i="1"/>
  <c r="C28" i="1"/>
  <c r="C27" i="1"/>
  <c r="C26" i="1"/>
  <c r="C25" i="1"/>
  <c r="C24" i="1"/>
  <c r="C22" i="1"/>
  <c r="D9" i="1"/>
  <c r="D8" i="1"/>
</calcChain>
</file>

<file path=xl/sharedStrings.xml><?xml version="1.0" encoding="utf-8"?>
<sst xmlns="http://schemas.openxmlformats.org/spreadsheetml/2006/main" count="24" uniqueCount="21">
  <si>
    <t>En virksomhed har prisafsætningsfunktionen: P = -0,25Q + 1000</t>
  </si>
  <si>
    <t>Find skæringen med Q-aksen vha. Målsøgning</t>
  </si>
  <si>
    <t>P</t>
  </si>
  <si>
    <t>Tegn omsætningen når prisafsætningsfunktionen er: P = -0,25Q + 1000</t>
  </si>
  <si>
    <t>TR</t>
  </si>
  <si>
    <t>Tegn MR grænseomsætningen ind i figuren med prisafsætningsfunktionen</t>
  </si>
  <si>
    <t>MR</t>
  </si>
  <si>
    <t>Virksomheden har følgende variable omkostninger ved forskellige afsætninger</t>
  </si>
  <si>
    <t>TVC</t>
  </si>
  <si>
    <t>Bestem forskriften for TVC vha. Tendenslinje</t>
  </si>
  <si>
    <t>Indtegn TVC i figuren for TR</t>
  </si>
  <si>
    <t>Bestem MC ud fra forskriften for TVC</t>
  </si>
  <si>
    <t>Indtegn MC i figuren for P og MR</t>
  </si>
  <si>
    <t>MC</t>
  </si>
  <si>
    <t>Indtegn DB og MDB i figurerne</t>
  </si>
  <si>
    <t>Bestem dækningsbidraget DB og det marginale DB</t>
  </si>
  <si>
    <t>DB</t>
  </si>
  <si>
    <t>MDB</t>
  </si>
  <si>
    <t>Bestem optimal afsætning vha målsøgning</t>
  </si>
  <si>
    <t>Bestem optimal afsætning ved at maksimere DB vha solver</t>
  </si>
  <si>
    <t>Indtegn den optimale afsætning i begge diagrammer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</si>
</sst>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MR og MC</a:t>
            </a:r>
          </a:p>
        </c:rich>
      </c:tx>
      <c:layout>
        <c:manualLayout>
          <c:xMode val="edge"/>
          <c:yMode val="edge"/>
          <c:x val="0.224100227790433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Skæring!$D$7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Skæring!$C$8:$C$9</c:f>
              <c:numCache>
                <c:formatCode>General</c:formatCode>
                <c:ptCount val="2"/>
                <c:pt idx="0">
                  <c:v>0.0</c:v>
                </c:pt>
                <c:pt idx="1">
                  <c:v>4000.0</c:v>
                </c:pt>
              </c:numCache>
            </c:numRef>
          </c:xVal>
          <c:yVal>
            <c:numRef>
              <c:f>Skæring!$D$8:$D$9</c:f>
              <c:numCache>
                <c:formatCode>General</c:formatCode>
                <c:ptCount val="2"/>
                <c:pt idx="0">
                  <c:v>1000.0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Skæring!$C$37:$C$38</c:f>
              <c:numCache>
                <c:formatCode>General</c:formatCode>
                <c:ptCount val="2"/>
                <c:pt idx="0">
                  <c:v>0.0</c:v>
                </c:pt>
                <c:pt idx="1">
                  <c:v>2000.0</c:v>
                </c:pt>
              </c:numCache>
            </c:numRef>
          </c:xVal>
          <c:yVal>
            <c:numRef>
              <c:f>Skæring!$D$37:$D$38</c:f>
              <c:numCache>
                <c:formatCode>General</c:formatCode>
                <c:ptCount val="2"/>
                <c:pt idx="0">
                  <c:v>1000.0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Skæring!$C$61:$C$69</c:f>
              <c:numCache>
                <c:formatCode>General</c:formatCode>
                <c:ptCount val="9"/>
                <c:pt idx="0">
                  <c:v>680.0</c:v>
                </c:pt>
                <c:pt idx="1">
                  <c:v>341.7</c:v>
                </c:pt>
                <c:pt idx="2">
                  <c:v>153.4</c:v>
                </c:pt>
                <c:pt idx="3">
                  <c:v>115.1</c:v>
                </c:pt>
                <c:pt idx="4">
                  <c:v>226.8</c:v>
                </c:pt>
                <c:pt idx="5">
                  <c:v>488.5000000000002</c:v>
                </c:pt>
                <c:pt idx="6">
                  <c:v>900.2000000000002</c:v>
                </c:pt>
                <c:pt idx="7">
                  <c:v>1461.900000000001</c:v>
                </c:pt>
                <c:pt idx="8">
                  <c:v>2173.6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30208"/>
        <c:axId val="-2001690304"/>
      </c:scatterChart>
      <c:valAx>
        <c:axId val="18617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690304"/>
        <c:crosses val="autoZero"/>
        <c:crossBetween val="midCat"/>
      </c:valAx>
      <c:valAx>
        <c:axId val="-2001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7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DB TR og TVC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Skæring!$C$75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Skæring!$C$76:$C$84</c:f>
              <c:numCache>
                <c:formatCode>General</c:formatCode>
                <c:ptCount val="9"/>
                <c:pt idx="0">
                  <c:v>0.0</c:v>
                </c:pt>
                <c:pt idx="1">
                  <c:v>437500.0</c:v>
                </c:pt>
                <c:pt idx="2">
                  <c:v>750000.0</c:v>
                </c:pt>
                <c:pt idx="3">
                  <c:v>937500.0</c:v>
                </c:pt>
                <c:pt idx="4">
                  <c:v>1.0E6</c:v>
                </c:pt>
                <c:pt idx="5">
                  <c:v>937500.0</c:v>
                </c:pt>
                <c:pt idx="6">
                  <c:v>750000.0</c:v>
                </c:pt>
                <c:pt idx="7">
                  <c:v>437500.0</c:v>
                </c:pt>
                <c:pt idx="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Skæring!$D$75</c:f>
              <c:strCache>
                <c:ptCount val="1"/>
                <c:pt idx="0">
                  <c:v>TVC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Skæring!$D$76:$D$84</c:f>
              <c:numCache>
                <c:formatCode>General</c:formatCode>
                <c:ptCount val="9"/>
                <c:pt idx="0">
                  <c:v>0.0</c:v>
                </c:pt>
                <c:pt idx="1">
                  <c:v>249175.0</c:v>
                </c:pt>
                <c:pt idx="2">
                  <c:v>366700.0</c:v>
                </c:pt>
                <c:pt idx="3">
                  <c:v>427575.0</c:v>
                </c:pt>
                <c:pt idx="4">
                  <c:v>506800.0</c:v>
                </c:pt>
                <c:pt idx="5">
                  <c:v>679375.0</c:v>
                </c:pt>
                <c:pt idx="6">
                  <c:v>1.0203E6</c:v>
                </c:pt>
                <c:pt idx="7">
                  <c:v>1.604575E6</c:v>
                </c:pt>
                <c:pt idx="8">
                  <c:v>2.5072E6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Skæring!$E$75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Skæring!$E$76:$E$84</c:f>
              <c:numCache>
                <c:formatCode>General</c:formatCode>
                <c:ptCount val="9"/>
                <c:pt idx="0">
                  <c:v>0.0</c:v>
                </c:pt>
                <c:pt idx="1">
                  <c:v>188325.0</c:v>
                </c:pt>
                <c:pt idx="2">
                  <c:v>383300.0</c:v>
                </c:pt>
                <c:pt idx="3">
                  <c:v>509925.0</c:v>
                </c:pt>
                <c:pt idx="4">
                  <c:v>493200.0</c:v>
                </c:pt>
                <c:pt idx="5">
                  <c:v>258125.0</c:v>
                </c:pt>
                <c:pt idx="6">
                  <c:v>-270300.0</c:v>
                </c:pt>
                <c:pt idx="7">
                  <c:v>-1.167075E6</c:v>
                </c:pt>
                <c:pt idx="8">
                  <c:v>-2.5072E6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333424"/>
        <c:axId val="1848772064"/>
      </c:scatterChart>
      <c:valAx>
        <c:axId val="-2048333424"/>
        <c:scaling>
          <c:orientation val="minMax"/>
          <c:max val="3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48772064"/>
        <c:crosses val="autoZero"/>
        <c:crossBetween val="midCat"/>
      </c:valAx>
      <c:valAx>
        <c:axId val="1848772064"/>
        <c:scaling>
          <c:orientation val="minMax"/>
          <c:max val="1.1E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4833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Skæring!$C$21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Skæring!$B$22:$B$30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Skæring!$C$22:$C$30</c:f>
              <c:numCache>
                <c:formatCode>General</c:formatCode>
                <c:ptCount val="9"/>
                <c:pt idx="0">
                  <c:v>0.0</c:v>
                </c:pt>
                <c:pt idx="1">
                  <c:v>437500.0</c:v>
                </c:pt>
                <c:pt idx="2">
                  <c:v>750000.0</c:v>
                </c:pt>
                <c:pt idx="3">
                  <c:v>937500.0</c:v>
                </c:pt>
                <c:pt idx="4">
                  <c:v>1.0E6</c:v>
                </c:pt>
                <c:pt idx="5">
                  <c:v>937500.0</c:v>
                </c:pt>
                <c:pt idx="6">
                  <c:v>750000.0</c:v>
                </c:pt>
                <c:pt idx="7">
                  <c:v>437500.0</c:v>
                </c:pt>
                <c:pt idx="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67776"/>
        <c:axId val="1854831168"/>
      </c:scatterChart>
      <c:valAx>
        <c:axId val="18631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 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4831168"/>
        <c:crosses val="autoZero"/>
        <c:crossBetween val="midCat"/>
      </c:valAx>
      <c:valAx>
        <c:axId val="18548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Omsætning TR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31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Skæring!$D$44</c:f>
              <c:strCache>
                <c:ptCount val="1"/>
                <c:pt idx="0">
                  <c:v>TVC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Skæring!$C$45:$C$48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1500.0</c:v>
                </c:pt>
                <c:pt idx="3">
                  <c:v>3000.0</c:v>
                </c:pt>
              </c:numCache>
            </c:numRef>
          </c:xVal>
          <c:yVal>
            <c:numRef>
              <c:f>Skæring!$D$45:$D$48</c:f>
              <c:numCache>
                <c:formatCode>General</c:formatCode>
                <c:ptCount val="4"/>
                <c:pt idx="0">
                  <c:v>0.0</c:v>
                </c:pt>
                <c:pt idx="1">
                  <c:v>250000.0</c:v>
                </c:pt>
                <c:pt idx="2">
                  <c:v>450000.0</c:v>
                </c:pt>
                <c:pt idx="3">
                  <c:v>1.2E6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23504"/>
        <c:axId val="1854264800"/>
      </c:scatterChart>
      <c:valAx>
        <c:axId val="18546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4264800"/>
        <c:crosses val="autoZero"/>
        <c:crossBetween val="midCat"/>
      </c:valAx>
      <c:valAx>
        <c:axId val="18542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46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DB TR og TVC og opt 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Skæring!$C$75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Skæring!$C$76:$C$84</c:f>
              <c:numCache>
                <c:formatCode>General</c:formatCode>
                <c:ptCount val="9"/>
                <c:pt idx="0">
                  <c:v>0.0</c:v>
                </c:pt>
                <c:pt idx="1">
                  <c:v>437500.0</c:v>
                </c:pt>
                <c:pt idx="2">
                  <c:v>750000.0</c:v>
                </c:pt>
                <c:pt idx="3">
                  <c:v>937500.0</c:v>
                </c:pt>
                <c:pt idx="4">
                  <c:v>1.0E6</c:v>
                </c:pt>
                <c:pt idx="5">
                  <c:v>937500.0</c:v>
                </c:pt>
                <c:pt idx="6">
                  <c:v>750000.0</c:v>
                </c:pt>
                <c:pt idx="7">
                  <c:v>437500.0</c:v>
                </c:pt>
                <c:pt idx="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Skæring!$D$75</c:f>
              <c:strCache>
                <c:ptCount val="1"/>
                <c:pt idx="0">
                  <c:v>TVC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Skæring!$D$76:$D$84</c:f>
              <c:numCache>
                <c:formatCode>General</c:formatCode>
                <c:ptCount val="9"/>
                <c:pt idx="0">
                  <c:v>0.0</c:v>
                </c:pt>
                <c:pt idx="1">
                  <c:v>249175.0</c:v>
                </c:pt>
                <c:pt idx="2">
                  <c:v>366700.0</c:v>
                </c:pt>
                <c:pt idx="3">
                  <c:v>427575.0</c:v>
                </c:pt>
                <c:pt idx="4">
                  <c:v>506800.0</c:v>
                </c:pt>
                <c:pt idx="5">
                  <c:v>679375.0</c:v>
                </c:pt>
                <c:pt idx="6">
                  <c:v>1.0203E6</c:v>
                </c:pt>
                <c:pt idx="7">
                  <c:v>1.604575E6</c:v>
                </c:pt>
                <c:pt idx="8">
                  <c:v>2.5072E6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Skæring!$E$75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Skæring!$B$76:$B$84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Skæring!$E$76:$E$84</c:f>
              <c:numCache>
                <c:formatCode>General</c:formatCode>
                <c:ptCount val="9"/>
                <c:pt idx="0">
                  <c:v>0.0</c:v>
                </c:pt>
                <c:pt idx="1">
                  <c:v>188325.0</c:v>
                </c:pt>
                <c:pt idx="2">
                  <c:v>383300.0</c:v>
                </c:pt>
                <c:pt idx="3">
                  <c:v>509925.0</c:v>
                </c:pt>
                <c:pt idx="4">
                  <c:v>493200.0</c:v>
                </c:pt>
                <c:pt idx="5">
                  <c:v>258125.0</c:v>
                </c:pt>
                <c:pt idx="6">
                  <c:v>-270300.0</c:v>
                </c:pt>
                <c:pt idx="7">
                  <c:v>-1.167075E6</c:v>
                </c:pt>
                <c:pt idx="8">
                  <c:v>-2.5072E6</c:v>
                </c:pt>
              </c:numCache>
            </c:numRef>
          </c:yVal>
          <c:smooth val="1"/>
        </c:ser>
        <c:ser>
          <c:idx val="3"/>
          <c:order val="3"/>
          <c:tx>
            <c:v>Opt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Skæring!$A$103:$A$104</c:f>
              <c:numCache>
                <c:formatCode>General</c:formatCode>
                <c:ptCount val="2"/>
                <c:pt idx="0">
                  <c:v>1711.79</c:v>
                </c:pt>
                <c:pt idx="1">
                  <c:v>1711.79</c:v>
                </c:pt>
              </c:numCache>
            </c:numRef>
          </c:xVal>
          <c:yVal>
            <c:numRef>
              <c:f>Skæring!$B$103:$B$104</c:f>
              <c:numCache>
                <c:formatCode>General</c:formatCode>
                <c:ptCount val="2"/>
                <c:pt idx="0">
                  <c:v>0.0</c:v>
                </c:pt>
                <c:pt idx="1">
                  <c:v>1.1E6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609280"/>
        <c:axId val="-1954857664"/>
      </c:scatterChart>
      <c:valAx>
        <c:axId val="-1954609280"/>
        <c:scaling>
          <c:orientation val="minMax"/>
          <c:max val="3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4857664"/>
        <c:crosses val="autoZero"/>
        <c:crossBetween val="midCat"/>
      </c:valAx>
      <c:valAx>
        <c:axId val="-1954857664"/>
        <c:scaling>
          <c:orientation val="minMax"/>
          <c:max val="1.1E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46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MR</a:t>
            </a:r>
            <a:r>
              <a:rPr lang="da-DK" baseline="0"/>
              <a:t> MC og MDB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Skæring!$C$60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Skæring!$C$61:$C$69</c:f>
              <c:numCache>
                <c:formatCode>General</c:formatCode>
                <c:ptCount val="9"/>
                <c:pt idx="0">
                  <c:v>680.0</c:v>
                </c:pt>
                <c:pt idx="1">
                  <c:v>341.7</c:v>
                </c:pt>
                <c:pt idx="2">
                  <c:v>153.4</c:v>
                </c:pt>
                <c:pt idx="3">
                  <c:v>115.1</c:v>
                </c:pt>
                <c:pt idx="4">
                  <c:v>226.8</c:v>
                </c:pt>
                <c:pt idx="5">
                  <c:v>488.5000000000002</c:v>
                </c:pt>
                <c:pt idx="6">
                  <c:v>900.2000000000002</c:v>
                </c:pt>
                <c:pt idx="7">
                  <c:v>1461.900000000001</c:v>
                </c:pt>
                <c:pt idx="8">
                  <c:v>2173.6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Skæring!$D$60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Skæring!$D$61:$D$69</c:f>
              <c:numCache>
                <c:formatCode>General</c:formatCode>
                <c:ptCount val="9"/>
                <c:pt idx="0">
                  <c:v>1000.0</c:v>
                </c:pt>
                <c:pt idx="1">
                  <c:v>750.0</c:v>
                </c:pt>
                <c:pt idx="2">
                  <c:v>500.0</c:v>
                </c:pt>
                <c:pt idx="3">
                  <c:v>250.0</c:v>
                </c:pt>
                <c:pt idx="4">
                  <c:v>0.0</c:v>
                </c:pt>
                <c:pt idx="5">
                  <c:v>-250.0</c:v>
                </c:pt>
                <c:pt idx="6">
                  <c:v>-500.0</c:v>
                </c:pt>
                <c:pt idx="7">
                  <c:v>-750.0</c:v>
                </c:pt>
                <c:pt idx="8">
                  <c:v>-1000.0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Skæring!$E$60</c:f>
              <c:strCache>
                <c:ptCount val="1"/>
                <c:pt idx="0">
                  <c:v>MDB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Skæring!$E$61:$E$69</c:f>
              <c:numCache>
                <c:formatCode>General</c:formatCode>
                <c:ptCount val="9"/>
                <c:pt idx="0">
                  <c:v>320.0</c:v>
                </c:pt>
                <c:pt idx="1">
                  <c:v>408.3</c:v>
                </c:pt>
                <c:pt idx="2">
                  <c:v>346.6</c:v>
                </c:pt>
                <c:pt idx="3">
                  <c:v>134.9</c:v>
                </c:pt>
                <c:pt idx="4">
                  <c:v>-226.8</c:v>
                </c:pt>
                <c:pt idx="5">
                  <c:v>-738.5000000000002</c:v>
                </c:pt>
                <c:pt idx="6">
                  <c:v>-1400.2</c:v>
                </c:pt>
                <c:pt idx="7">
                  <c:v>-2211.900000000001</c:v>
                </c:pt>
                <c:pt idx="8">
                  <c:v>-3173.6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90208"/>
        <c:axId val="-1955261792"/>
      </c:scatterChart>
      <c:valAx>
        <c:axId val="-2082390208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5261792"/>
        <c:crosses val="autoZero"/>
        <c:crossBetween val="midCat"/>
      </c:valAx>
      <c:valAx>
        <c:axId val="-1955261792"/>
        <c:scaling>
          <c:orientation val="minMax"/>
          <c:max val="1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823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Skæring!$D$7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Skæring!$C$8:$C$9</c:f>
              <c:numCache>
                <c:formatCode>General</c:formatCode>
                <c:ptCount val="2"/>
                <c:pt idx="0">
                  <c:v>0.0</c:v>
                </c:pt>
                <c:pt idx="1">
                  <c:v>4000.0</c:v>
                </c:pt>
              </c:numCache>
            </c:numRef>
          </c:xVal>
          <c:yVal>
            <c:numRef>
              <c:f>Skæring!$D$8:$D$9</c:f>
              <c:numCache>
                <c:formatCode>General</c:formatCode>
                <c:ptCount val="2"/>
                <c:pt idx="0">
                  <c:v>1000.0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047792"/>
        <c:axId val="-1999080944"/>
      </c:scatterChart>
      <c:valAx>
        <c:axId val="-20140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99080944"/>
        <c:crosses val="autoZero"/>
        <c:crossBetween val="midCat"/>
      </c:valAx>
      <c:valAx>
        <c:axId val="-19990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140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og</a:t>
            </a:r>
            <a:r>
              <a:rPr lang="en-US" baseline="0"/>
              <a:t> MR</a:t>
            </a:r>
            <a:endParaRPr lang="en-US"/>
          </a:p>
        </c:rich>
      </c:tx>
      <c:layout>
        <c:manualLayout>
          <c:xMode val="edge"/>
          <c:yMode val="edge"/>
          <c:x val="0.224100227790433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Skæring!$D$7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Skæring!$C$8:$C$9</c:f>
              <c:numCache>
                <c:formatCode>General</c:formatCode>
                <c:ptCount val="2"/>
                <c:pt idx="0">
                  <c:v>0.0</c:v>
                </c:pt>
                <c:pt idx="1">
                  <c:v>4000.0</c:v>
                </c:pt>
              </c:numCache>
            </c:numRef>
          </c:xVal>
          <c:yVal>
            <c:numRef>
              <c:f>Skæring!$D$8:$D$9</c:f>
              <c:numCache>
                <c:formatCode>General</c:formatCode>
                <c:ptCount val="2"/>
                <c:pt idx="0">
                  <c:v>1000.0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Skæring!$C$37:$C$38</c:f>
              <c:numCache>
                <c:formatCode>General</c:formatCode>
                <c:ptCount val="2"/>
                <c:pt idx="0">
                  <c:v>0.0</c:v>
                </c:pt>
                <c:pt idx="1">
                  <c:v>2000.0</c:v>
                </c:pt>
              </c:numCache>
            </c:numRef>
          </c:xVal>
          <c:yVal>
            <c:numRef>
              <c:f>Skæring!$D$37:$D$38</c:f>
              <c:numCache>
                <c:formatCode>General</c:formatCode>
                <c:ptCount val="2"/>
                <c:pt idx="0">
                  <c:v>1000.0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61760"/>
        <c:axId val="-1956441216"/>
      </c:scatterChart>
      <c:valAx>
        <c:axId val="18488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56441216"/>
        <c:crosses val="autoZero"/>
        <c:crossBetween val="midCat"/>
      </c:valAx>
      <c:valAx>
        <c:axId val="-19564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488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TVC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Skæring!$C$45:$C$48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1500.0</c:v>
                </c:pt>
                <c:pt idx="3">
                  <c:v>3000.0</c:v>
                </c:pt>
              </c:numCache>
            </c:numRef>
          </c:xVal>
          <c:yVal>
            <c:numRef>
              <c:f>Skæring!$D$45:$D$48</c:f>
              <c:numCache>
                <c:formatCode>General</c:formatCode>
                <c:ptCount val="4"/>
                <c:pt idx="0">
                  <c:v>0.0</c:v>
                </c:pt>
                <c:pt idx="1">
                  <c:v>250000.0</c:v>
                </c:pt>
                <c:pt idx="2">
                  <c:v>450000.0</c:v>
                </c:pt>
                <c:pt idx="3">
                  <c:v>1.2E6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96240"/>
        <c:axId val="1851198832"/>
      </c:scatterChart>
      <c:scatterChart>
        <c:scatterStyle val="smoothMarker"/>
        <c:varyColors val="0"/>
        <c:ser>
          <c:idx val="0"/>
          <c:order val="0"/>
          <c:tx>
            <c:strRef>
              <c:f>Skæring!$C$21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Skæring!$B$22:$B$30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Skæring!$C$22:$C$30</c:f>
              <c:numCache>
                <c:formatCode>General</c:formatCode>
                <c:ptCount val="9"/>
                <c:pt idx="0">
                  <c:v>0.0</c:v>
                </c:pt>
                <c:pt idx="1">
                  <c:v>437500.0</c:v>
                </c:pt>
                <c:pt idx="2">
                  <c:v>750000.0</c:v>
                </c:pt>
                <c:pt idx="3">
                  <c:v>937500.0</c:v>
                </c:pt>
                <c:pt idx="4">
                  <c:v>1.0E6</c:v>
                </c:pt>
                <c:pt idx="5">
                  <c:v>937500.0</c:v>
                </c:pt>
                <c:pt idx="6">
                  <c:v>750000.0</c:v>
                </c:pt>
                <c:pt idx="7">
                  <c:v>437500.0</c:v>
                </c:pt>
                <c:pt idx="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96240"/>
        <c:axId val="1851198832"/>
      </c:scatterChart>
      <c:valAx>
        <c:axId val="-20522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Afsætning 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1198832"/>
        <c:crosses val="autoZero"/>
        <c:crossBetween val="midCat"/>
      </c:valAx>
      <c:valAx>
        <c:axId val="18511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Omsætning TR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522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MR</a:t>
            </a:r>
            <a:r>
              <a:rPr lang="da-DK" baseline="0"/>
              <a:t> MC og MDB opt afsætning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Skæring!$C$60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Skæring!$C$61:$C$69</c:f>
              <c:numCache>
                <c:formatCode>General</c:formatCode>
                <c:ptCount val="9"/>
                <c:pt idx="0">
                  <c:v>680.0</c:v>
                </c:pt>
                <c:pt idx="1">
                  <c:v>341.7</c:v>
                </c:pt>
                <c:pt idx="2">
                  <c:v>153.4</c:v>
                </c:pt>
                <c:pt idx="3">
                  <c:v>115.1</c:v>
                </c:pt>
                <c:pt idx="4">
                  <c:v>226.8</c:v>
                </c:pt>
                <c:pt idx="5">
                  <c:v>488.5000000000002</c:v>
                </c:pt>
                <c:pt idx="6">
                  <c:v>900.2000000000002</c:v>
                </c:pt>
                <c:pt idx="7">
                  <c:v>1461.900000000001</c:v>
                </c:pt>
                <c:pt idx="8">
                  <c:v>2173.6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Skæring!$D$60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Skæring!$D$61:$D$69</c:f>
              <c:numCache>
                <c:formatCode>General</c:formatCode>
                <c:ptCount val="9"/>
                <c:pt idx="0">
                  <c:v>1000.0</c:v>
                </c:pt>
                <c:pt idx="1">
                  <c:v>750.0</c:v>
                </c:pt>
                <c:pt idx="2">
                  <c:v>500.0</c:v>
                </c:pt>
                <c:pt idx="3">
                  <c:v>250.0</c:v>
                </c:pt>
                <c:pt idx="4">
                  <c:v>0.0</c:v>
                </c:pt>
                <c:pt idx="5">
                  <c:v>-250.0</c:v>
                </c:pt>
                <c:pt idx="6">
                  <c:v>-500.0</c:v>
                </c:pt>
                <c:pt idx="7">
                  <c:v>-750.0</c:v>
                </c:pt>
                <c:pt idx="8">
                  <c:v>-1000.0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Skæring!$E$60</c:f>
              <c:strCache>
                <c:ptCount val="1"/>
                <c:pt idx="0">
                  <c:v>MDB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Skæring!$B$61:$B$69</c:f>
              <c:numCache>
                <c:formatCode>General</c:formatCode>
                <c:ptCount val="9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</c:numCache>
            </c:numRef>
          </c:xVal>
          <c:yVal>
            <c:numRef>
              <c:f>Skæring!$E$61:$E$69</c:f>
              <c:numCache>
                <c:formatCode>General</c:formatCode>
                <c:ptCount val="9"/>
                <c:pt idx="0">
                  <c:v>320.0</c:v>
                </c:pt>
                <c:pt idx="1">
                  <c:v>408.3</c:v>
                </c:pt>
                <c:pt idx="2">
                  <c:v>346.6</c:v>
                </c:pt>
                <c:pt idx="3">
                  <c:v>134.9</c:v>
                </c:pt>
                <c:pt idx="4">
                  <c:v>-226.8</c:v>
                </c:pt>
                <c:pt idx="5">
                  <c:v>-738.5000000000002</c:v>
                </c:pt>
                <c:pt idx="6">
                  <c:v>-1400.2</c:v>
                </c:pt>
                <c:pt idx="7">
                  <c:v>-2211.900000000001</c:v>
                </c:pt>
                <c:pt idx="8">
                  <c:v>-3173.6</c:v>
                </c:pt>
              </c:numCache>
            </c:numRef>
          </c:yVal>
          <c:smooth val="1"/>
        </c:ser>
        <c:ser>
          <c:idx val="3"/>
          <c:order val="3"/>
          <c:tx>
            <c:v>Opt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Skæring!$A$107:$A$108</c:f>
              <c:numCache>
                <c:formatCode>General</c:formatCode>
                <c:ptCount val="2"/>
                <c:pt idx="0">
                  <c:v>1711.79</c:v>
                </c:pt>
                <c:pt idx="1">
                  <c:v>1711.79</c:v>
                </c:pt>
              </c:numCache>
            </c:numRef>
          </c:xVal>
          <c:yVal>
            <c:numRef>
              <c:f>Skæring!$B$107:$B$108</c:f>
              <c:numCache>
                <c:formatCode>General</c:formatCode>
                <c:ptCount val="2"/>
                <c:pt idx="0">
                  <c:v>0.0</c:v>
                </c:pt>
                <c:pt idx="1">
                  <c:v>1000.0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07824"/>
        <c:axId val="-1975235968"/>
      </c:scatterChart>
      <c:valAx>
        <c:axId val="1861907824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975235968"/>
        <c:crosses val="autoZero"/>
        <c:crossBetween val="midCat"/>
      </c:valAx>
      <c:valAx>
        <c:axId val="-1975235968"/>
        <c:scaling>
          <c:orientation val="minMax"/>
          <c:max val="1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9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56</xdr:row>
      <xdr:rowOff>152400</xdr:rowOff>
    </xdr:from>
    <xdr:to>
      <xdr:col>10</xdr:col>
      <xdr:colOff>711200</xdr:colOff>
      <xdr:row>67</xdr:row>
      <xdr:rowOff>12700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18</xdr:row>
      <xdr:rowOff>120650</xdr:rowOff>
    </xdr:from>
    <xdr:to>
      <xdr:col>13</xdr:col>
      <xdr:colOff>571500</xdr:colOff>
      <xdr:row>30</xdr:row>
      <xdr:rowOff>76200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698500</xdr:colOff>
      <xdr:row>42</xdr:row>
      <xdr:rowOff>63500</xdr:rowOff>
    </xdr:from>
    <xdr:to>
      <xdr:col>16</xdr:col>
      <xdr:colOff>800100</xdr:colOff>
      <xdr:row>52</xdr:row>
      <xdr:rowOff>127000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241300</xdr:colOff>
      <xdr:row>100</xdr:row>
      <xdr:rowOff>184150</xdr:rowOff>
    </xdr:from>
    <xdr:to>
      <xdr:col>15</xdr:col>
      <xdr:colOff>177800</xdr:colOff>
      <xdr:row>112</xdr:row>
      <xdr:rowOff>76200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88900</xdr:colOff>
      <xdr:row>72</xdr:row>
      <xdr:rowOff>0</xdr:rowOff>
    </xdr:from>
    <xdr:to>
      <xdr:col>10</xdr:col>
      <xdr:colOff>736600</xdr:colOff>
      <xdr:row>84</xdr:row>
      <xdr:rowOff>25400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501650</xdr:colOff>
      <xdr:row>0</xdr:row>
      <xdr:rowOff>12700</xdr:rowOff>
    </xdr:from>
    <xdr:to>
      <xdr:col>10</xdr:col>
      <xdr:colOff>12700</xdr:colOff>
      <xdr:row>10</xdr:row>
      <xdr:rowOff>165100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33</xdr:row>
      <xdr:rowOff>38100</xdr:rowOff>
    </xdr:from>
    <xdr:to>
      <xdr:col>9</xdr:col>
      <xdr:colOff>711200</xdr:colOff>
      <xdr:row>41</xdr:row>
      <xdr:rowOff>63500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12</xdr:col>
      <xdr:colOff>381000</xdr:colOff>
      <xdr:row>53</xdr:row>
      <xdr:rowOff>114300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100</xdr:row>
      <xdr:rowOff>165100</xdr:rowOff>
    </xdr:from>
    <xdr:to>
      <xdr:col>9</xdr:col>
      <xdr:colOff>469900</xdr:colOff>
      <xdr:row>112</xdr:row>
      <xdr:rowOff>25400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279400</xdr:colOff>
      <xdr:row>72</xdr:row>
      <xdr:rowOff>0</xdr:rowOff>
    </xdr:from>
    <xdr:to>
      <xdr:col>16</xdr:col>
      <xdr:colOff>292100</xdr:colOff>
      <xdr:row>83</xdr:row>
      <xdr:rowOff>127000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topLeftCell="A22" workbookViewId="0">
      <selection activeCell="L38" sqref="L38"/>
    </sheetView>
  </sheetViews>
  <sheetFormatPr baseColWidth="10" defaultRowHeight="16" x14ac:dyDescent="0.2"/>
  <sheetData>
    <row r="1" spans="1:4" x14ac:dyDescent="0.2">
      <c r="A1" s="1" t="s">
        <v>0</v>
      </c>
    </row>
    <row r="2" spans="1:4" x14ac:dyDescent="0.2">
      <c r="A2" t="s">
        <v>1</v>
      </c>
    </row>
    <row r="5" spans="1:4" x14ac:dyDescent="0.2">
      <c r="C5">
        <v>-0.25</v>
      </c>
      <c r="D5">
        <v>1000</v>
      </c>
    </row>
    <row r="7" spans="1:4" x14ac:dyDescent="0.2">
      <c r="D7" t="s">
        <v>2</v>
      </c>
    </row>
    <row r="8" spans="1:4" x14ac:dyDescent="0.2">
      <c r="C8">
        <v>0</v>
      </c>
      <c r="D8">
        <f>$C$5*C8+$D$5</f>
        <v>1000</v>
      </c>
    </row>
    <row r="9" spans="1:4" x14ac:dyDescent="0.2">
      <c r="C9">
        <v>4000</v>
      </c>
      <c r="D9">
        <f t="shared" ref="D9" si="0">$C$5*C9+$D$5</f>
        <v>0</v>
      </c>
    </row>
    <row r="20" spans="1:3" x14ac:dyDescent="0.2">
      <c r="A20" t="s">
        <v>3</v>
      </c>
    </row>
    <row r="21" spans="1:3" x14ac:dyDescent="0.2">
      <c r="C21" t="s">
        <v>4</v>
      </c>
    </row>
    <row r="22" spans="1:3" x14ac:dyDescent="0.2">
      <c r="B22">
        <v>0</v>
      </c>
      <c r="C22">
        <f>$C$5*B22^2+$D$5*B22</f>
        <v>0</v>
      </c>
    </row>
    <row r="23" spans="1:3" x14ac:dyDescent="0.2">
      <c r="B23">
        <v>500</v>
      </c>
      <c r="C23">
        <f>$C$5*B23^2+$D$5*B23</f>
        <v>437500</v>
      </c>
    </row>
    <row r="24" spans="1:3" x14ac:dyDescent="0.2">
      <c r="B24">
        <v>1000</v>
      </c>
      <c r="C24">
        <f t="shared" ref="C23:C30" si="1">$C$5*B24^2+$D$5*B24</f>
        <v>750000</v>
      </c>
    </row>
    <row r="25" spans="1:3" x14ac:dyDescent="0.2">
      <c r="B25">
        <v>1500</v>
      </c>
      <c r="C25">
        <f t="shared" si="1"/>
        <v>937500</v>
      </c>
    </row>
    <row r="26" spans="1:3" x14ac:dyDescent="0.2">
      <c r="B26">
        <v>2000</v>
      </c>
      <c r="C26">
        <f t="shared" si="1"/>
        <v>1000000</v>
      </c>
    </row>
    <row r="27" spans="1:3" x14ac:dyDescent="0.2">
      <c r="B27">
        <v>2500</v>
      </c>
      <c r="C27">
        <f t="shared" si="1"/>
        <v>937500</v>
      </c>
    </row>
    <row r="28" spans="1:3" x14ac:dyDescent="0.2">
      <c r="B28">
        <v>3000</v>
      </c>
      <c r="C28">
        <f t="shared" si="1"/>
        <v>750000</v>
      </c>
    </row>
    <row r="29" spans="1:3" x14ac:dyDescent="0.2">
      <c r="B29">
        <v>3500</v>
      </c>
      <c r="C29">
        <f t="shared" si="1"/>
        <v>437500</v>
      </c>
    </row>
    <row r="30" spans="1:3" x14ac:dyDescent="0.2">
      <c r="B30">
        <v>4000</v>
      </c>
      <c r="C30">
        <f t="shared" si="1"/>
        <v>0</v>
      </c>
    </row>
    <row r="34" spans="1:4" x14ac:dyDescent="0.2">
      <c r="A34" t="s">
        <v>5</v>
      </c>
    </row>
    <row r="36" spans="1:4" x14ac:dyDescent="0.2">
      <c r="D36" t="s">
        <v>6</v>
      </c>
    </row>
    <row r="37" spans="1:4" x14ac:dyDescent="0.2">
      <c r="C37">
        <v>0</v>
      </c>
      <c r="D37">
        <v>1000</v>
      </c>
    </row>
    <row r="38" spans="1:4" x14ac:dyDescent="0.2">
      <c r="C38">
        <v>2000</v>
      </c>
      <c r="D38">
        <v>0</v>
      </c>
    </row>
    <row r="43" spans="1:4" x14ac:dyDescent="0.2">
      <c r="A43" t="s">
        <v>7</v>
      </c>
    </row>
    <row r="44" spans="1:4" x14ac:dyDescent="0.2">
      <c r="D44" t="s">
        <v>8</v>
      </c>
    </row>
    <row r="45" spans="1:4" x14ac:dyDescent="0.2">
      <c r="C45">
        <v>0</v>
      </c>
      <c r="D45">
        <v>0</v>
      </c>
    </row>
    <row r="46" spans="1:4" x14ac:dyDescent="0.2">
      <c r="C46">
        <v>500</v>
      </c>
      <c r="D46">
        <v>250000</v>
      </c>
    </row>
    <row r="47" spans="1:4" x14ac:dyDescent="0.2">
      <c r="C47">
        <v>1500</v>
      </c>
      <c r="D47">
        <v>450000</v>
      </c>
    </row>
    <row r="48" spans="1:4" x14ac:dyDescent="0.2">
      <c r="C48">
        <v>3000</v>
      </c>
      <c r="D48">
        <v>1200000</v>
      </c>
    </row>
    <row r="49" spans="1:5" x14ac:dyDescent="0.2">
      <c r="A49" t="s">
        <v>9</v>
      </c>
    </row>
    <row r="50" spans="1:5" x14ac:dyDescent="0.2">
      <c r="A50" t="s">
        <v>10</v>
      </c>
    </row>
    <row r="57" spans="1:5" x14ac:dyDescent="0.2">
      <c r="A57" s="2" t="s">
        <v>11</v>
      </c>
      <c r="B57" s="3"/>
      <c r="C57" s="3"/>
    </row>
    <row r="58" spans="1:5" x14ac:dyDescent="0.2">
      <c r="A58" s="2" t="s">
        <v>12</v>
      </c>
      <c r="B58" s="3"/>
      <c r="C58" s="3"/>
    </row>
    <row r="59" spans="1:5" x14ac:dyDescent="0.2">
      <c r="A59">
        <f>0.0001*3</f>
        <v>3.0000000000000003E-4</v>
      </c>
      <c r="B59">
        <f>-0.4133*2</f>
        <v>-0.8266</v>
      </c>
      <c r="C59">
        <v>680</v>
      </c>
    </row>
    <row r="60" spans="1:5" x14ac:dyDescent="0.2">
      <c r="C60" t="s">
        <v>13</v>
      </c>
      <c r="D60" t="s">
        <v>6</v>
      </c>
      <c r="E60" t="s">
        <v>17</v>
      </c>
    </row>
    <row r="61" spans="1:5" x14ac:dyDescent="0.2">
      <c r="B61">
        <v>0</v>
      </c>
      <c r="C61">
        <f>$A$59*B61^2+$B$59*B61+$C$59</f>
        <v>680</v>
      </c>
      <c r="D61">
        <f>-0.5*B61+1000</f>
        <v>1000</v>
      </c>
      <c r="E61">
        <f>D61-C61</f>
        <v>320</v>
      </c>
    </row>
    <row r="62" spans="1:5" x14ac:dyDescent="0.2">
      <c r="B62">
        <v>500</v>
      </c>
      <c r="C62">
        <f t="shared" ref="C62:C69" si="2">$A$59*B62^2+$B$59*B62+$C$59</f>
        <v>341.7</v>
      </c>
      <c r="D62">
        <f t="shared" ref="D62:D69" si="3">-0.5*B62+1000</f>
        <v>750</v>
      </c>
      <c r="E62">
        <f t="shared" ref="E62:E69" si="4">D62-C62</f>
        <v>408.3</v>
      </c>
    </row>
    <row r="63" spans="1:5" x14ac:dyDescent="0.2">
      <c r="B63">
        <v>1000</v>
      </c>
      <c r="C63">
        <f t="shared" si="2"/>
        <v>153.39999999999998</v>
      </c>
      <c r="D63">
        <f t="shared" si="3"/>
        <v>500</v>
      </c>
      <c r="E63">
        <f t="shared" si="4"/>
        <v>346.6</v>
      </c>
    </row>
    <row r="64" spans="1:5" x14ac:dyDescent="0.2">
      <c r="B64">
        <v>1500</v>
      </c>
      <c r="C64">
        <f t="shared" si="2"/>
        <v>115.10000000000002</v>
      </c>
      <c r="D64">
        <f t="shared" si="3"/>
        <v>250</v>
      </c>
      <c r="E64">
        <f t="shared" si="4"/>
        <v>134.89999999999998</v>
      </c>
    </row>
    <row r="65" spans="1:5" x14ac:dyDescent="0.2">
      <c r="B65">
        <v>2000</v>
      </c>
      <c r="C65">
        <f t="shared" si="2"/>
        <v>226.79999999999995</v>
      </c>
      <c r="D65">
        <f t="shared" si="3"/>
        <v>0</v>
      </c>
      <c r="E65">
        <f t="shared" si="4"/>
        <v>-226.79999999999995</v>
      </c>
    </row>
    <row r="66" spans="1:5" x14ac:dyDescent="0.2">
      <c r="B66">
        <v>2500</v>
      </c>
      <c r="C66">
        <f t="shared" si="2"/>
        <v>488.50000000000023</v>
      </c>
      <c r="D66">
        <f t="shared" si="3"/>
        <v>-250</v>
      </c>
      <c r="E66">
        <f t="shared" si="4"/>
        <v>-738.50000000000023</v>
      </c>
    </row>
    <row r="67" spans="1:5" x14ac:dyDescent="0.2">
      <c r="B67">
        <v>3000</v>
      </c>
      <c r="C67">
        <f t="shared" si="2"/>
        <v>900.20000000000027</v>
      </c>
      <c r="D67">
        <f t="shared" si="3"/>
        <v>-500</v>
      </c>
      <c r="E67">
        <f t="shared" si="4"/>
        <v>-1400.2000000000003</v>
      </c>
    </row>
    <row r="68" spans="1:5" x14ac:dyDescent="0.2">
      <c r="B68">
        <v>3500</v>
      </c>
      <c r="C68">
        <f t="shared" si="2"/>
        <v>1461.9000000000005</v>
      </c>
      <c r="D68">
        <f t="shared" si="3"/>
        <v>-750</v>
      </c>
      <c r="E68">
        <f t="shared" si="4"/>
        <v>-2211.9000000000005</v>
      </c>
    </row>
    <row r="69" spans="1:5" x14ac:dyDescent="0.2">
      <c r="B69">
        <v>4000</v>
      </c>
      <c r="C69">
        <f t="shared" si="2"/>
        <v>2173.6</v>
      </c>
      <c r="D69">
        <f t="shared" si="3"/>
        <v>-1000</v>
      </c>
      <c r="E69">
        <f t="shared" si="4"/>
        <v>-3173.6</v>
      </c>
    </row>
    <row r="73" spans="1:5" x14ac:dyDescent="0.2">
      <c r="A73" s="2" t="s">
        <v>15</v>
      </c>
    </row>
    <row r="74" spans="1:5" x14ac:dyDescent="0.2">
      <c r="A74" t="s">
        <v>14</v>
      </c>
    </row>
    <row r="75" spans="1:5" x14ac:dyDescent="0.2">
      <c r="C75" t="s">
        <v>4</v>
      </c>
      <c r="D75" t="s">
        <v>8</v>
      </c>
      <c r="E75" t="s">
        <v>16</v>
      </c>
    </row>
    <row r="76" spans="1:5" x14ac:dyDescent="0.2">
      <c r="B76">
        <v>0</v>
      </c>
      <c r="C76">
        <f>-0.25*B76^2+1000*B76</f>
        <v>0</v>
      </c>
      <c r="D76">
        <f>0.0001*B76^3-0.4133*B76^2+680*B76</f>
        <v>0</v>
      </c>
      <c r="E76">
        <f>C76-D76</f>
        <v>0</v>
      </c>
    </row>
    <row r="77" spans="1:5" x14ac:dyDescent="0.2">
      <c r="B77">
        <v>500</v>
      </c>
      <c r="C77">
        <f t="shared" ref="C77:C84" si="5">-0.25*B77^2+1000*B77</f>
        <v>437500</v>
      </c>
      <c r="D77">
        <f t="shared" ref="D77:D84" si="6">0.0001*B77^3-0.4133*B77^2+680*B77</f>
        <v>249175</v>
      </c>
      <c r="E77">
        <f t="shared" ref="E77:E84" si="7">C77-D77</f>
        <v>188325</v>
      </c>
    </row>
    <row r="78" spans="1:5" x14ac:dyDescent="0.2">
      <c r="B78">
        <v>1000</v>
      </c>
      <c r="C78">
        <f t="shared" si="5"/>
        <v>750000</v>
      </c>
      <c r="D78">
        <f t="shared" si="6"/>
        <v>366700</v>
      </c>
      <c r="E78">
        <f t="shared" si="7"/>
        <v>383300</v>
      </c>
    </row>
    <row r="79" spans="1:5" x14ac:dyDescent="0.2">
      <c r="B79">
        <v>1500</v>
      </c>
      <c r="C79">
        <f t="shared" si="5"/>
        <v>937500</v>
      </c>
      <c r="D79">
        <f t="shared" si="6"/>
        <v>427575</v>
      </c>
      <c r="E79">
        <f t="shared" si="7"/>
        <v>509925</v>
      </c>
    </row>
    <row r="80" spans="1:5" x14ac:dyDescent="0.2">
      <c r="B80">
        <v>2000</v>
      </c>
      <c r="C80">
        <f t="shared" si="5"/>
        <v>1000000</v>
      </c>
      <c r="D80">
        <f t="shared" si="6"/>
        <v>506800</v>
      </c>
      <c r="E80">
        <f t="shared" si="7"/>
        <v>493200</v>
      </c>
    </row>
    <row r="81" spans="1:5" x14ac:dyDescent="0.2">
      <c r="B81">
        <v>2500</v>
      </c>
      <c r="C81">
        <f t="shared" si="5"/>
        <v>937500</v>
      </c>
      <c r="D81">
        <f t="shared" si="6"/>
        <v>679375</v>
      </c>
      <c r="E81">
        <f t="shared" si="7"/>
        <v>258125</v>
      </c>
    </row>
    <row r="82" spans="1:5" x14ac:dyDescent="0.2">
      <c r="B82">
        <v>3000</v>
      </c>
      <c r="C82">
        <f t="shared" si="5"/>
        <v>750000</v>
      </c>
      <c r="D82">
        <f t="shared" si="6"/>
        <v>1020300</v>
      </c>
      <c r="E82">
        <f t="shared" si="7"/>
        <v>-270300</v>
      </c>
    </row>
    <row r="83" spans="1:5" x14ac:dyDescent="0.2">
      <c r="B83">
        <v>3500</v>
      </c>
      <c r="C83">
        <f t="shared" si="5"/>
        <v>437500</v>
      </c>
      <c r="D83">
        <f t="shared" si="6"/>
        <v>1604575</v>
      </c>
      <c r="E83">
        <f t="shared" si="7"/>
        <v>-1167075</v>
      </c>
    </row>
    <row r="84" spans="1:5" x14ac:dyDescent="0.2">
      <c r="B84">
        <v>4000</v>
      </c>
      <c r="C84">
        <f t="shared" si="5"/>
        <v>0</v>
      </c>
      <c r="D84">
        <f t="shared" si="6"/>
        <v>2507200</v>
      </c>
      <c r="E84">
        <f t="shared" si="7"/>
        <v>-2507200</v>
      </c>
    </row>
    <row r="89" spans="1:5" x14ac:dyDescent="0.2">
      <c r="A89" t="s">
        <v>18</v>
      </c>
    </row>
    <row r="90" spans="1:5" x14ac:dyDescent="0.2">
      <c r="A90">
        <v>1711.7941567197349</v>
      </c>
      <c r="B90">
        <f t="shared" ref="B90" si="8">$A$59*A90^2+$B$59*A90+$C$59</f>
        <v>144.10272054941584</v>
      </c>
      <c r="C90">
        <f t="shared" ref="C90" si="9">-0.5*A90+1000</f>
        <v>144.10292164013254</v>
      </c>
      <c r="D90">
        <f t="shared" ref="D90" si="10">C90-B90</f>
        <v>2.0109071670049161E-4</v>
      </c>
    </row>
    <row r="95" spans="1:5" x14ac:dyDescent="0.2">
      <c r="A95" s="2" t="s">
        <v>19</v>
      </c>
    </row>
    <row r="96" spans="1:5" x14ac:dyDescent="0.2">
      <c r="A96">
        <v>1711.7940853660123</v>
      </c>
      <c r="B96">
        <f t="shared" ref="B96" si="11">-0.25*A96^2+1000*A96</f>
        <v>979234.33769249672</v>
      </c>
      <c r="C96">
        <f t="shared" ref="C96" si="12">0.0001*A96^3-0.4133*A96^2+680*A96</f>
        <v>454548.78049292916</v>
      </c>
      <c r="D96">
        <f t="shared" ref="D96" si="13">B96-C96</f>
        <v>524685.55719956756</v>
      </c>
    </row>
    <row r="101" spans="1:2" x14ac:dyDescent="0.2">
      <c r="A101" t="s">
        <v>20</v>
      </c>
    </row>
    <row r="103" spans="1:2" x14ac:dyDescent="0.2">
      <c r="A103">
        <v>1711.79</v>
      </c>
      <c r="B103">
        <v>0</v>
      </c>
    </row>
    <row r="104" spans="1:2" x14ac:dyDescent="0.2">
      <c r="A104">
        <v>1711.79</v>
      </c>
      <c r="B104">
        <v>1100000</v>
      </c>
    </row>
    <row r="107" spans="1:2" x14ac:dyDescent="0.2">
      <c r="A107">
        <v>1711.79</v>
      </c>
      <c r="B107">
        <v>0</v>
      </c>
    </row>
    <row r="108" spans="1:2" x14ac:dyDescent="0.2">
      <c r="A108">
        <v>1711.79</v>
      </c>
      <c r="B10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Skæring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2017-08-25T08:17:44Z</dcterms:created>
  <dcterms:modified xsi:type="dcterms:W3CDTF">2017-08-25T10:53:13Z</dcterms:modified>
</cp:coreProperties>
</file>